
<file path=[Content_Types].xml><?xml version="1.0" encoding="utf-8"?>
<Types xmlns="http://schemas.openxmlformats.org/package/2006/content-types">
  <Default Extension="jpg" ContentType="image/jpg"/>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Override PartName="/xl/theme/theme1.xml" ContentType="application/vnd.openxmlformats-officedocument.theme+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3.xml" ContentType="application/vnd.openxmlformats-officedocument.drawing+xml"/>
  <Override PartName="/xl/worksheets/sheet4.xml" ContentType="application/vnd.openxmlformats-officedocument.spreadsheetml.worksheet+xml"/>
  <Override PartName="/xl/drawings/drawing4.xml" ContentType="application/vnd.openxmlformats-officedocument.drawing+xml"/>
  <Override PartName="/xl/worksheets/sheet5.xml" ContentType="application/vnd.openxmlformats-officedocument.spreadsheetml.worksheet+xml"/>
  <Override PartName="/xl/drawings/drawing5.xml" ContentType="application/vnd.openxmlformats-officedocument.drawing+xml"/>
  <Override PartName="/xl/worksheets/sheet6.xml" ContentType="application/vnd.openxmlformats-officedocument.spreadsheetml.worksheet+xml"/>
  <Override PartName="/xl/drawings/drawing6.xml" ContentType="application/vnd.openxmlformats-officedocument.drawing+xml"/>
  <Override PartName="/xl/worksheets/sheet7.xml" ContentType="application/vnd.openxmlformats-officedocument.spreadsheetml.worksheet+xml"/>
  <Override PartName="/xl/drawings/drawing7.xml" ContentType="application/vnd.openxmlformats-officedocument.drawing+xml"/>
  <Override PartName="/xl/worksheets/sheet8.xml" ContentType="application/vnd.openxmlformats-officedocument.spreadsheetml.worksheet+xml"/>
  <Override PartName="/xl/drawings/drawing8.xml" ContentType="application/vnd.openxmlformats-officedocument.drawing+xml"/>
  <Override PartName="/xl/worksheets/sheet9.xml" ContentType="application/vnd.openxmlformats-officedocument.spreadsheetml.worksheet+xml"/>
  <Override PartName="/xl/drawings/drawing9.xml" ContentType="application/vnd.openxmlformats-officedocument.drawing+xml"/>
  <Override PartName="/xl/worksheets/sheet10.xml" ContentType="application/vnd.openxmlformats-officedocument.spreadsheetml.worksheet+xml"/>
  <Override PartName="/xl/drawings/drawing10.xml" ContentType="application/vnd.openxmlformats-officedocument.drawing+xml"/>
  <Override PartName="/xl/worksheets/sheet11.xml" ContentType="application/vnd.openxmlformats-officedocument.spreadsheetml.worksheet+xml"/>
  <Override PartName="/xl/drawings/drawing11.xml" ContentType="application/vnd.openxmlformats-officedocument.drawing+xml"/>
  <Override PartName="/xl/worksheets/sheet12.xml" ContentType="application/vnd.openxmlformats-officedocument.spreadsheetml.worksheet+xml"/>
  <Override PartName="/xl/drawings/drawing12.xml" ContentType="application/vnd.openxmlformats-officedocument.drawing+xml"/>
  <Override PartName="/xl/worksheets/sheet13.xml" ContentType="application/vnd.openxmlformats-officedocument.spreadsheetml.worksheet+xml"/>
  <Override PartName="/xl/drawings/drawing13.xml" ContentType="application/vnd.openxmlformats-officedocument.drawing+xml"/>
  <Override PartName="/xl/worksheets/sheet14.xml" ContentType="application/vnd.openxmlformats-officedocument.spreadsheetml.worksheet+xml"/>
  <Override PartName="/xl/drawings/drawing14.xml" ContentType="application/vnd.openxmlformats-officedocument.drawing+xml"/>
  <Override PartName="/xl/worksheets/sheet15.xml" ContentType="application/vnd.openxmlformats-officedocument.spreadsheetml.worksheet+xml"/>
  <Override PartName="/xl/drawings/drawing15.xml" ContentType="application/vnd.openxmlformats-officedocument.drawing+xml"/>
  <Override PartName="/xl/worksheets/sheet16.xml" ContentType="application/vnd.openxmlformats-officedocument.spreadsheetml.worksheet+xml"/>
  <Override PartName="/xl/drawings/drawing16.xml" ContentType="application/vnd.openxmlformats-officedocument.drawing+xml"/>
  <Override PartName="/xl/worksheets/sheet17.xml" ContentType="application/vnd.openxmlformats-officedocument.spreadsheetml.worksheet+xml"/>
  <Override PartName="/xl/drawings/drawing17.xml" ContentType="application/vnd.openxmlformats-officedocument.drawing+xml"/>
  <Override PartName="/xl/worksheets/sheet18.xml" ContentType="application/vnd.openxmlformats-officedocument.spreadsheetml.worksheet+xml"/>
  <Override PartName="/xl/drawings/drawing18.xml" ContentType="application/vnd.openxmlformats-officedocument.drawing+xml"/>
  <Override PartName="/xl/worksheets/sheet19.xml" ContentType="application/vnd.openxmlformats-officedocument.spreadsheetml.worksheet+xml"/>
  <Override PartName="/xl/drawings/drawing19.xml" ContentType="application/vnd.openxmlformats-officedocument.drawing+xml"/>
  <Override PartName="/xl/worksheets/sheet20.xml" ContentType="application/vnd.openxmlformats-officedocument.spreadsheetml.worksheet+xml"/>
  <Override PartName="/xl/drawings/drawing20.xml" ContentType="application/vnd.openxmlformats-officedocument.drawing+xml"/>
  <Override PartName="/xl/worksheets/sheet21.xml" ContentType="application/vnd.openxmlformats-officedocument.spreadsheetml.worksheet+xml"/>
  <Override PartName="/xl/drawings/drawing21.xml" ContentType="application/vnd.openxmlformats-officedocument.drawing+xml"/>
  <Override PartName="/xl/worksheets/sheet22.xml" ContentType="application/vnd.openxmlformats-officedocument.spreadsheetml.worksheet+xml"/>
  <Override PartName="/xl/drawings/drawing22.xml" ContentType="application/vnd.openxmlformats-officedocument.drawing+xml"/>
  <Override PartName="/xl/worksheets/sheet23.xml" ContentType="application/vnd.openxmlformats-officedocument.spreadsheetml.worksheet+xml"/>
  <Override PartName="/xl/drawings/drawing23.xml" ContentType="application/vnd.openxmlformats-officedocument.drawing+xml"/>
  <Override PartName="/xl/worksheets/sheet24.xml" ContentType="application/vnd.openxmlformats-officedocument.spreadsheetml.worksheet+xml"/>
  <Override PartName="/xl/drawings/drawing24.xml" ContentType="application/vnd.openxmlformats-officedocument.drawing+xml"/>
  <Override PartName="/xl/worksheets/sheet25.xml" ContentType="application/vnd.openxmlformats-officedocument.spreadsheetml.worksheet+xml"/>
  <Override PartName="/xl/drawings/drawing25.xml" ContentType="application/vnd.openxmlformats-officedocument.drawing+xml"/>
  <Override PartName="/xl/worksheets/sheet26.xml" ContentType="application/vnd.openxmlformats-officedocument.spreadsheetml.worksheet+xml"/>
  <Override PartName="/xl/drawings/drawing26.xml" ContentType="application/vnd.openxmlformats-officedocument.drawing+xml"/>
  <Override PartName="/xl/worksheets/sheet27.xml" ContentType="application/vnd.openxmlformats-officedocument.spreadsheetml.worksheet+xml"/>
  <Override PartName="/xl/drawings/drawing27.xml" ContentType="application/vnd.openxmlformats-officedocument.drawing+xml"/>
  <Override PartName="/xl/worksheets/sheet28.xml" ContentType="application/vnd.openxmlformats-officedocument.spreadsheetml.worksheet+xml"/>
  <Override PartName="/xl/drawings/drawing28.xml" ContentType="application/vnd.openxmlformats-officedocument.drawing+xml"/>
  <Override PartName="/xl/worksheets/sheet29.xml" ContentType="application/vnd.openxmlformats-officedocument.spreadsheetml.worksheet+xml"/>
  <Override PartName="/xl/drawings/drawing29.xml" ContentType="application/vnd.openxmlformats-officedocument.drawing+xml"/>
  <Override PartName="/xl/worksheets/sheet30.xml" ContentType="application/vnd.openxmlformats-officedocument.spreadsheetml.worksheet+xml"/>
  <Override PartName="/xl/drawings/drawing30.xml" ContentType="application/vnd.openxmlformats-officedocument.drawing+xml"/>
  <Override PartName="/xl/worksheets/sheet31.xml" ContentType="application/vnd.openxmlformats-officedocument.spreadsheetml.worksheet+xml"/>
  <Override PartName="/xl/drawings/drawing31.xml" ContentType="application/vnd.openxmlformats-officedocument.drawing+xml"/>
  <Override PartName="/xl/worksheets/sheet32.xml" ContentType="application/vnd.openxmlformats-officedocument.spreadsheetml.worksheet+xml"/>
  <Override PartName="/xl/drawings/drawing32.xml" ContentType="application/vnd.openxmlformats-officedocument.drawing+xml"/>
  <Override PartName="/xl/worksheets/sheet33.xml" ContentType="application/vnd.openxmlformats-officedocument.spreadsheetml.worksheet+xml"/>
  <Override PartName="/xl/drawings/drawing33.xml" ContentType="application/vnd.openxmlformats-officedocument.drawing+xml"/>
  <Override PartName="/xl/worksheets/sheet34.xml" ContentType="application/vnd.openxmlformats-officedocument.spreadsheetml.worksheet+xml"/>
  <Override PartName="/xl/drawings/drawing34.xml" ContentType="application/vnd.openxmlformats-officedocument.drawing+xml"/>
  <Override PartName="/xl/worksheets/sheet35.xml" ContentType="application/vnd.openxmlformats-officedocument.spreadsheetml.worksheet+xml"/>
  <Override PartName="/xl/drawings/drawing35.xml" ContentType="application/vnd.openxmlformats-officedocument.drawing+xml"/>
  <Override PartName="/xl/worksheets/sheet36.xml" ContentType="application/vnd.openxmlformats-officedocument.spreadsheetml.worksheet+xml"/>
  <Override PartName="/xl/drawings/drawing36.xml" ContentType="application/vnd.openxmlformats-officedocument.drawing+xml"/>
  <Override PartName="/xl/worksheets/sheet37.xml" ContentType="application/vnd.openxmlformats-officedocument.spreadsheetml.worksheet+xml"/>
  <Override PartName="/xl/drawings/drawing37.xml" ContentType="application/vnd.openxmlformats-officedocument.drawing+xml"/>
  <Override PartName="/xl/worksheets/sheet38.xml" ContentType="application/vnd.openxmlformats-officedocument.spreadsheetml.worksheet+xml"/>
  <Override PartName="/xl/drawings/drawing38.xml" ContentType="application/vnd.openxmlformats-officedocument.drawing+xml"/>
  <Override PartName="/xl/worksheets/sheet39.xml" ContentType="application/vnd.openxmlformats-officedocument.spreadsheetml.worksheet+xml"/>
  <Override PartName="/xl/drawings/drawing39.xml" ContentType="application/vnd.openxmlformats-officedocument.drawing+xml"/>
  <Override PartName="/xl/worksheets/sheet40.xml" ContentType="application/vnd.openxmlformats-officedocument.spreadsheetml.worksheet+xml"/>
  <Override PartName="/xl/drawings/drawing40.xml" ContentType="application/vnd.openxmlformats-officedocument.drawing+xml"/>
  <Override PartName="/xl/worksheets/sheet41.xml" ContentType="application/vnd.openxmlformats-officedocument.spreadsheetml.worksheet+xml"/>
  <Override PartName="/xl/drawings/drawing41.xml" ContentType="application/vnd.openxmlformats-officedocument.drawing+xml"/>
  <Override PartName="/xl/worksheets/sheet42.xml" ContentType="application/vnd.openxmlformats-officedocument.spreadsheetml.worksheet+xml"/>
  <Override PartName="/xl/drawings/drawing42.xml" ContentType="application/vnd.openxmlformats-officedocument.drawing+xml"/>
  <Override PartName="/xl/worksheets/sheet43.xml" ContentType="application/vnd.openxmlformats-officedocument.spreadsheetml.worksheet+xml"/>
  <Override PartName="/xl/drawings/drawing43.xml" ContentType="application/vnd.openxmlformats-officedocument.drawing+xml"/>
  <Override PartName="/xl/worksheets/sheet44.xml" ContentType="application/vnd.openxmlformats-officedocument.spreadsheetml.worksheet+xml"/>
  <Override PartName="/xl/drawings/drawing44.xml" ContentType="application/vnd.openxmlformats-officedocument.drawing+xml"/>
  <Override PartName="/xl/worksheets/sheet45.xml" ContentType="application/vnd.openxmlformats-officedocument.spreadsheetml.worksheet+xml"/>
  <Override PartName="/xl/drawings/drawing45.xml" ContentType="application/vnd.openxmlformats-officedocument.drawing+xml"/>
  <Override PartName="/xl/worksheets/sheet46.xml" ContentType="application/vnd.openxmlformats-officedocument.spreadsheetml.worksheet+xml"/>
  <Override PartName="/xl/drawings/drawing46.xml" ContentType="application/vnd.openxmlformats-officedocument.drawing+xml"/>
  <Override PartName="/xl/worksheets/sheet47.xml" ContentType="application/vnd.openxmlformats-officedocument.spreadsheetml.worksheet+xml"/>
  <Override PartName="/xl/drawings/drawing47.xml" ContentType="application/vnd.openxmlformats-officedocument.drawing+xml"/>
  <Override PartName="/xl/worksheets/sheet48.xml" ContentType="application/vnd.openxmlformats-officedocument.spreadsheetml.worksheet+xml"/>
  <Override PartName="/xl/drawings/drawing48.xml" ContentType="application/vnd.openxmlformats-officedocument.drawing+xml"/>
  <Override PartName="/xl/worksheets/sheet49.xml" ContentType="application/vnd.openxmlformats-officedocument.spreadsheetml.worksheet+xml"/>
  <Override PartName="/xl/drawings/drawing49.xml" ContentType="application/vnd.openxmlformats-officedocument.drawing+xml"/>
  <Override PartName="/xl/worksheets/sheet50.xml" ContentType="application/vnd.openxmlformats-officedocument.spreadsheetml.worksheet+xml"/>
  <Override PartName="/xl/drawings/drawing50.xml" ContentType="application/vnd.openxmlformats-officedocument.drawing+xml"/>
  <Override PartName="/xl/worksheets/sheet51.xml" ContentType="application/vnd.openxmlformats-officedocument.spreadsheetml.worksheet+xml"/>
  <Override PartName="/xl/drawings/drawing51.xml" ContentType="application/vnd.openxmlformats-officedocument.drawing+xml"/>
  <Override PartName="/xl/worksheets/sheet52.xml" ContentType="application/vnd.openxmlformats-officedocument.spreadsheetml.worksheet+xml"/>
  <Override PartName="/xl/drawings/drawing52.xml" ContentType="application/vnd.openxmlformats-officedocument.drawing+xml"/>
  <Override PartName="/xl/worksheets/sheet53.xml" ContentType="application/vnd.openxmlformats-officedocument.spreadsheetml.worksheet+xml"/>
  <Override PartName="/xl/drawings/drawing53.xml" ContentType="application/vnd.openxmlformats-officedocument.drawing+xml"/>
  <Override PartName="/xl/worksheets/sheet54.xml" ContentType="application/vnd.openxmlformats-officedocument.spreadsheetml.worksheet+xml"/>
  <Override PartName="/xl/drawings/drawing54.xml" ContentType="application/vnd.openxmlformats-officedocument.drawing+xml"/>
  <Override PartName="/xl/worksheets/sheet55.xml" ContentType="application/vnd.openxmlformats-officedocument.spreadsheetml.worksheet+xml"/>
  <Override PartName="/xl/drawings/drawing55.xml" ContentType="application/vnd.openxmlformats-officedocument.drawing+xml"/>
  <Override PartName="/xl/worksheets/sheet56.xml" ContentType="application/vnd.openxmlformats-officedocument.spreadsheetml.worksheet+xml"/>
  <Override PartName="/xl/drawings/drawing56.xml" ContentType="application/vnd.openxmlformats-officedocument.drawing+xml"/>
  <Override PartName="/xl/worksheets/sheet57.xml" ContentType="application/vnd.openxmlformats-officedocument.spreadsheetml.worksheet+xml"/>
  <Override PartName="/xl/drawings/drawing57.xml" ContentType="application/vnd.openxmlformats-officedocument.drawing+xml"/>
  <Override PartName="/xl/worksheets/sheet58.xml" ContentType="application/vnd.openxmlformats-officedocument.spreadsheetml.worksheet+xml"/>
  <Override PartName="/xl/drawings/drawing58.xml" ContentType="application/vnd.openxmlformats-officedocument.drawing+xml"/>
  <Override PartName="/xl/worksheets/sheet59.xml" ContentType="application/vnd.openxmlformats-officedocument.spreadsheetml.worksheet+xml"/>
  <Override PartName="/xl/drawings/drawing59.xml" ContentType="application/vnd.openxmlformats-officedocument.drawing+xml"/>
  <Override PartName="/xl/worksheets/sheet60.xml" ContentType="application/vnd.openxmlformats-officedocument.spreadsheetml.worksheet+xml"/>
  <Override PartName="/xl/drawings/drawing60.xml" ContentType="application/vnd.openxmlformats-officedocument.drawing+xml"/>
  <Override PartName="/xl/worksheets/sheet61.xml" ContentType="application/vnd.openxmlformats-officedocument.spreadsheetml.worksheet+xml"/>
  <Override PartName="/xl/drawings/drawing61.xml" ContentType="application/vnd.openxmlformats-officedocument.drawing+xml"/>
  <Override PartName="/xl/worksheets/sheet62.xml" ContentType="application/vnd.openxmlformats-officedocument.spreadsheetml.worksheet+xml"/>
  <Override PartName="/xl/drawings/drawing62.xml" ContentType="application/vnd.openxmlformats-officedocument.drawing+xml"/>
  <Override PartName="/xl/worksheets/sheet63.xml" ContentType="application/vnd.openxmlformats-officedocument.spreadsheetml.worksheet+xml"/>
  <Override PartName="/xl/drawings/drawing63.xml" ContentType="application/vnd.openxmlformats-officedocument.drawing+xml"/>
  <Override PartName="/xl/worksheets/sheet64.xml" ContentType="application/vnd.openxmlformats-officedocument.spreadsheetml.worksheet+xml"/>
  <Override PartName="/xl/drawings/drawing64.xml" ContentType="application/vnd.openxmlformats-officedocument.drawing+xml"/>
  <Override PartName="/xl/worksheets/sheet65.xml" ContentType="application/vnd.openxmlformats-officedocument.spreadsheetml.worksheet+xml"/>
  <Override PartName="/xl/drawings/drawing65.xml" ContentType="application/vnd.openxmlformats-officedocument.drawing+xml"/>
  <Override PartName="/xl/worksheets/sheet66.xml" ContentType="application/vnd.openxmlformats-officedocument.spreadsheetml.worksheet+xml"/>
  <Override PartName="/xl/drawings/drawing66.xml" ContentType="application/vnd.openxmlformats-officedocument.drawing+xml"/>
  <Override PartName="/xl/worksheets/sheet67.xml" ContentType="application/vnd.openxmlformats-officedocument.spreadsheetml.worksheet+xml"/>
  <Override PartName="/xl/drawings/drawing67.xml" ContentType="application/vnd.openxmlformats-officedocument.drawing+xml"/>
  <Override PartName="/xl/worksheets/sheet68.xml" ContentType="application/vnd.openxmlformats-officedocument.spreadsheetml.worksheet+xml"/>
  <Override PartName="/xl/drawings/drawing68.xml" ContentType="application/vnd.openxmlformats-officedocument.drawing+xml"/>
  <Override PartName="/xl/worksheets/sheet69.xml" ContentType="application/vnd.openxmlformats-officedocument.spreadsheetml.worksheet+xml"/>
  <Override PartName="/xl/drawings/drawing69.xml" ContentType="application/vnd.openxmlformats-officedocument.drawing+xml"/>
  <Override PartName="/xl/worksheets/sheet70.xml" ContentType="application/vnd.openxmlformats-officedocument.spreadsheetml.worksheet+xml"/>
  <Override PartName="/xl/drawings/drawing70.xml" ContentType="application/vnd.openxmlformats-officedocument.drawing+xml"/>
  <Override PartName="/xl/worksheets/sheet71.xml" ContentType="application/vnd.openxmlformats-officedocument.spreadsheetml.worksheet+xml"/>
  <Override PartName="/xl/drawings/drawing71.xml" ContentType="application/vnd.openxmlformats-officedocument.drawing+xml"/>
  <Override PartName="/xl/worksheets/sheet72.xml" ContentType="application/vnd.openxmlformats-officedocument.spreadsheetml.worksheet+xml"/>
  <Override PartName="/xl/drawings/drawing72.xml" ContentType="application/vnd.openxmlformats-officedocument.drawing+xml"/>
  <Override PartName="/xl/worksheets/sheet73.xml" ContentType="application/vnd.openxmlformats-officedocument.spreadsheetml.worksheet+xml"/>
  <Override PartName="/xl/drawings/drawing73.xml" ContentType="application/vnd.openxmlformats-officedocument.drawing+xml"/>
  <Override PartName="/xl/worksheets/sheet74.xml" ContentType="application/vnd.openxmlformats-officedocument.spreadsheetml.worksheet+xml"/>
  <Override PartName="/xl/drawings/drawing74.xml" ContentType="application/vnd.openxmlformats-officedocument.drawing+xml"/>
  <Override PartName="/xl/worksheets/sheet75.xml" ContentType="application/vnd.openxmlformats-officedocument.spreadsheetml.worksheet+xml"/>
  <Override PartName="/xl/drawings/drawing75.xml" ContentType="application/vnd.openxmlformats-officedocument.drawing+xml"/>
  <Override PartName="/xl/worksheets/sheet76.xml" ContentType="application/vnd.openxmlformats-officedocument.spreadsheetml.worksheet+xml"/>
  <Override PartName="/xl/drawings/drawing76.xml" ContentType="application/vnd.openxmlformats-officedocument.drawing+xml"/>
  <Override PartName="/xl/worksheets/sheet77.xml" ContentType="application/vnd.openxmlformats-officedocument.spreadsheetml.worksheet+xml"/>
  <Override PartName="/xl/drawings/drawing77.xml" ContentType="application/vnd.openxmlformats-officedocument.drawing+xml"/>
  <Override PartName="/xl/worksheets/sheet78.xml" ContentType="application/vnd.openxmlformats-officedocument.spreadsheetml.worksheet+xml"/>
  <Override PartName="/xl/drawings/drawing78.xml" ContentType="application/vnd.openxmlformats-officedocument.drawing+xml"/>
  <Override PartName="/xl/worksheets/sheet79.xml" ContentType="application/vnd.openxmlformats-officedocument.spreadsheetml.worksheet+xml"/>
  <Override PartName="/xl/drawings/drawing79.xml" ContentType="application/vnd.openxmlformats-officedocument.drawing+xml"/>
  <Override PartName="/xl/worksheets/sheet80.xml" ContentType="application/vnd.openxmlformats-officedocument.spreadsheetml.worksheet+xml"/>
  <Override PartName="/xl/drawings/drawing80.xml" ContentType="application/vnd.openxmlformats-officedocument.drawing+xml"/>
  <Override PartName="/xl/worksheets/sheet81.xml" ContentType="application/vnd.openxmlformats-officedocument.spreadsheetml.worksheet+xml"/>
  <Override PartName="/xl/drawings/drawing81.xml" ContentType="application/vnd.openxmlformats-officedocument.drawing+xml"/>
  <Override PartName="/xl/worksheets/sheet82.xml" ContentType="application/vnd.openxmlformats-officedocument.spreadsheetml.worksheet+xml"/>
  <Override PartName="/xl/drawings/drawing82.xml" ContentType="application/vnd.openxmlformats-officedocument.drawing+xml"/>
  <Override PartName="/xl/worksheets/sheet83.xml" ContentType="application/vnd.openxmlformats-officedocument.spreadsheetml.worksheet+xml"/>
  <Override PartName="/xl/drawings/drawing83.xml" ContentType="application/vnd.openxmlformats-officedocument.drawing+xml"/>
  <Override PartName="/xl/worksheets/sheet84.xml" ContentType="application/vnd.openxmlformats-officedocument.spreadsheetml.worksheet+xml"/>
  <Override PartName="/xl/drawings/drawing84.xml" ContentType="application/vnd.openxmlformats-officedocument.drawing+xml"/>
  <Override PartName="/xl/worksheets/sheet85.xml" ContentType="application/vnd.openxmlformats-officedocument.spreadsheetml.worksheet+xml"/>
  <Override PartName="/xl/drawings/drawing85.xml" ContentType="application/vnd.openxmlformats-officedocument.drawing+xml"/>
  <Override PartName="/xl/worksheets/sheet86.xml" ContentType="application/vnd.openxmlformats-officedocument.spreadsheetml.worksheet+xml"/>
  <Override PartName="/xl/drawings/drawing86.xml" ContentType="application/vnd.openxmlformats-officedocument.drawing+xml"/>
  <Override PartName="/xl/worksheets/sheet87.xml" ContentType="application/vnd.openxmlformats-officedocument.spreadsheetml.worksheet+xml"/>
  <Override PartName="/xl/drawings/drawing87.xml" ContentType="application/vnd.openxmlformats-officedocument.drawing+xml"/>
  <Override PartName="/xl/worksheets/sheet88.xml" ContentType="application/vnd.openxmlformats-officedocument.spreadsheetml.worksheet+xml"/>
  <Override PartName="/xl/drawings/drawing88.xml" ContentType="application/vnd.openxmlformats-officedocument.drawing+xml"/>
  <Override PartName="/xl/worksheets/sheet89.xml" ContentType="application/vnd.openxmlformats-officedocument.spreadsheetml.worksheet+xml"/>
  <Override PartName="/xl/drawings/drawing89.xml" ContentType="application/vnd.openxmlformats-officedocument.drawing+xml"/>
  <Override PartName="/xl/worksheets/sheet90.xml" ContentType="application/vnd.openxmlformats-officedocument.spreadsheetml.worksheet+xml"/>
  <Override PartName="/xl/drawings/drawing90.xml" ContentType="application/vnd.openxmlformats-officedocument.drawing+xml"/>
  <Override PartName="/xl/worksheets/sheet91.xml" ContentType="application/vnd.openxmlformats-officedocument.spreadsheetml.worksheet+xml"/>
  <Override PartName="/xl/drawings/drawing91.xml" ContentType="application/vnd.openxmlformats-officedocument.drawing+xml"/>
  <Override PartName="/xl/worksheets/sheet92.xml" ContentType="application/vnd.openxmlformats-officedocument.spreadsheetml.worksheet+xml"/>
  <Override PartName="/xl/drawings/drawing92.xml" ContentType="application/vnd.openxmlformats-officedocument.drawing+xml"/>
  <Override PartName="/xl/worksheets/sheet93.xml" ContentType="application/vnd.openxmlformats-officedocument.spreadsheetml.worksheet+xml"/>
  <Override PartName="/xl/drawings/drawing93.xml" ContentType="application/vnd.openxmlformats-officedocument.drawing+xml"/>
  <Override PartName="/xl/worksheets/sheet94.xml" ContentType="application/vnd.openxmlformats-officedocument.spreadsheetml.worksheet+xml"/>
  <Override PartName="/xl/drawings/drawing94.xml" ContentType="application/vnd.openxmlformats-officedocument.drawing+xml"/>
  <Override PartName="/xl/worksheets/sheet95.xml" ContentType="application/vnd.openxmlformats-officedocument.spreadsheetml.worksheet+xml"/>
  <Override PartName="/xl/drawings/drawing95.xml" ContentType="application/vnd.openxmlformats-officedocument.drawing+xml"/>
  <Override PartName="/xl/worksheets/sheet96.xml" ContentType="application/vnd.openxmlformats-officedocument.spreadsheetml.worksheet+xml"/>
  <Override PartName="/xl/drawings/drawing96.xml" ContentType="application/vnd.openxmlformats-officedocument.drawing+xml"/>
  <Override PartName="/xl/worksheets/sheet97.xml" ContentType="application/vnd.openxmlformats-officedocument.spreadsheetml.worksheet+xml"/>
  <Override PartName="/xl/drawings/drawing97.xml" ContentType="application/vnd.openxmlformats-officedocument.drawing+xml"/>
  <Override PartName="/xl/worksheets/sheet98.xml" ContentType="application/vnd.openxmlformats-officedocument.spreadsheetml.worksheet+xml"/>
  <Override PartName="/xl/drawings/drawing98.xml" ContentType="application/vnd.openxmlformats-officedocument.drawing+xml"/>
  <Override PartName="/xl/worksheets/sheet99.xml" ContentType="application/vnd.openxmlformats-officedocument.spreadsheetml.worksheet+xml"/>
  <Override PartName="/xl/drawings/drawing99.xml" ContentType="application/vnd.openxmlformats-officedocument.drawing+xml"/>
  <Override PartName="/xl/worksheets/sheet100.xml" ContentType="application/vnd.openxmlformats-officedocument.spreadsheetml.worksheet+xml"/>
  <Override PartName="/xl/drawings/drawing100.xml" ContentType="application/vnd.openxmlformats-officedocument.drawing+xml"/>
  <Override PartName="/xl/worksheets/sheet101.xml" ContentType="application/vnd.openxmlformats-officedocument.spreadsheetml.worksheet+xml"/>
  <Override PartName="/xl/drawings/drawing101.xml" ContentType="application/vnd.openxmlformats-officedocument.drawing+xml"/>
  <Override PartName="/xl/worksheets/sheet102.xml" ContentType="application/vnd.openxmlformats-officedocument.spreadsheetml.worksheet+xml"/>
  <Override PartName="/xl/drawings/drawing102.xml" ContentType="application/vnd.openxmlformats-officedocument.drawing+xml"/>
  <Override PartName="/xl/worksheets/sheet103.xml" ContentType="application/vnd.openxmlformats-officedocument.spreadsheetml.worksheet+xml"/>
  <Override PartName="/xl/drawings/drawing103.xml" ContentType="application/vnd.openxmlformats-officedocument.drawing+xml"/>
  <Override PartName="/xl/worksheets/sheet104.xml" ContentType="application/vnd.openxmlformats-officedocument.spreadsheetml.worksheet+xml"/>
  <Override PartName="/xl/drawings/drawing104.xml" ContentType="application/vnd.openxmlformats-officedocument.drawing+xml"/>
  <Override PartName="/xl/worksheets/sheet105.xml" ContentType="application/vnd.openxmlformats-officedocument.spreadsheetml.worksheet+xml"/>
  <Override PartName="/xl/drawings/drawing105.xml" ContentType="application/vnd.openxmlformats-officedocument.drawing+xml"/>
  <Override PartName="/xl/worksheets/sheet106.xml" ContentType="application/vnd.openxmlformats-officedocument.spreadsheetml.worksheet+xml"/>
  <Override PartName="/xl/drawings/drawing106.xml" ContentType="application/vnd.openxmlformats-officedocument.drawing+xml"/>
  <Override PartName="/xl/worksheets/sheet107.xml" ContentType="application/vnd.openxmlformats-officedocument.spreadsheetml.worksheet+xml"/>
  <Override PartName="/xl/drawings/drawing107.xml" ContentType="application/vnd.openxmlformats-officedocument.drawing+xml"/>
  <Override PartName="/xl/worksheets/sheet108.xml" ContentType="application/vnd.openxmlformats-officedocument.spreadsheetml.worksheet+xml"/>
  <Override PartName="/xl/drawings/drawing108.xml" ContentType="application/vnd.openxmlformats-officedocument.drawing+xml"/>
  <Override PartName="/xl/worksheets/sheet109.xml" ContentType="application/vnd.openxmlformats-officedocument.spreadsheetml.worksheet+xml"/>
  <Override PartName="/xl/drawings/drawing109.xml" ContentType="application/vnd.openxmlformats-officedocument.drawing+xml"/>
  <Override PartName="/xl/worksheets/sheet110.xml" ContentType="application/vnd.openxmlformats-officedocument.spreadsheetml.worksheet+xml"/>
  <Override PartName="/xl/drawings/drawing110.xml" ContentType="application/vnd.openxmlformats-officedocument.drawing+xml"/>
  <Override PartName="/xl/worksheets/sheet111.xml" ContentType="application/vnd.openxmlformats-officedocument.spreadsheetml.worksheet+xml"/>
  <Override PartName="/xl/drawings/drawing111.xml" ContentType="application/vnd.openxmlformats-officedocument.drawing+xml"/>
  <Override PartName="/xl/worksheets/sheet112.xml" ContentType="application/vnd.openxmlformats-officedocument.spreadsheetml.worksheet+xml"/>
  <Override PartName="/xl/drawings/drawing112.xml" ContentType="application/vnd.openxmlformats-officedocument.drawing+xml"/>
  <Override PartName="/xl/worksheets/sheet113.xml" ContentType="application/vnd.openxmlformats-officedocument.spreadsheetml.worksheet+xml"/>
  <Override PartName="/xl/drawings/drawing113.xml" ContentType="application/vnd.openxmlformats-officedocument.drawing+xml"/>
  <Override PartName="/xl/worksheets/sheet114.xml" ContentType="application/vnd.openxmlformats-officedocument.spreadsheetml.worksheet+xml"/>
  <Override PartName="/xl/drawings/drawing114.xml" ContentType="application/vnd.openxmlformats-officedocument.drawing+xml"/>
  <Override PartName="/xl/worksheets/sheet115.xml" ContentType="application/vnd.openxmlformats-officedocument.spreadsheetml.worksheet+xml"/>
  <Override PartName="/xl/drawings/drawing115.xml" ContentType="application/vnd.openxmlformats-officedocument.drawing+xml"/>
  <Override PartName="/xl/worksheets/sheet116.xml" ContentType="application/vnd.openxmlformats-officedocument.spreadsheetml.worksheet+xml"/>
  <Override PartName="/xl/drawings/drawing116.xml" ContentType="application/vnd.openxmlformats-officedocument.drawing+xml"/>
  <Override PartName="/xl/worksheets/sheet117.xml" ContentType="application/vnd.openxmlformats-officedocument.spreadsheetml.worksheet+xml"/>
  <Override PartName="/xl/drawings/drawing117.xml" ContentType="application/vnd.openxmlformats-officedocument.drawing+xml"/>
  <Override PartName="/xl/worksheets/sheet118.xml" ContentType="application/vnd.openxmlformats-officedocument.spreadsheetml.worksheet+xml"/>
  <Override PartName="/xl/drawings/drawing118.xml" ContentType="application/vnd.openxmlformats-officedocument.drawing+xml"/>
  <Override PartName="/xl/worksheets/sheet119.xml" ContentType="application/vnd.openxmlformats-officedocument.spreadsheetml.worksheet+xml"/>
  <Override PartName="/xl/drawings/drawing119.xml" ContentType="application/vnd.openxmlformats-officedocument.drawing+xml"/>
  <Override PartName="/xl/worksheets/sheet120.xml" ContentType="application/vnd.openxmlformats-officedocument.spreadsheetml.worksheet+xml"/>
  <Override PartName="/xl/drawings/drawing120.xml" ContentType="application/vnd.openxmlformats-officedocument.drawing+xml"/>
  <Override PartName="/xl/worksheets/sheet121.xml" ContentType="application/vnd.openxmlformats-officedocument.spreadsheetml.worksheet+xml"/>
  <Override PartName="/xl/drawings/drawing121.xml" ContentType="application/vnd.openxmlformats-officedocument.drawing+xml"/>
  <Override PartName="/xl/worksheets/sheet122.xml" ContentType="application/vnd.openxmlformats-officedocument.spreadsheetml.worksheet+xml"/>
  <Override PartName="/xl/drawings/drawing122.xml" ContentType="application/vnd.openxmlformats-officedocument.drawing+xml"/>
  <Override PartName="/xl/worksheets/sheet123.xml" ContentType="application/vnd.openxmlformats-officedocument.spreadsheetml.worksheet+xml"/>
  <Override PartName="/xl/drawings/drawing123.xml" ContentType="application/vnd.openxmlformats-officedocument.drawing+xml"/>
  <Override PartName="/xl/worksheets/sheet124.xml" ContentType="application/vnd.openxmlformats-officedocument.spreadsheetml.worksheet+xml"/>
  <Override PartName="/xl/drawings/drawing124.xml" ContentType="application/vnd.openxmlformats-officedocument.drawing+xml"/>
  <Override PartName="/xl/worksheets/sheet125.xml" ContentType="application/vnd.openxmlformats-officedocument.spreadsheetml.worksheet+xml"/>
  <Override PartName="/xl/drawings/drawing125.xml" ContentType="application/vnd.openxmlformats-officedocument.drawing+xml"/>
  <Override PartName="/xl/worksheets/sheet126.xml" ContentType="application/vnd.openxmlformats-officedocument.spreadsheetml.worksheet+xml"/>
  <Override PartName="/xl/drawings/drawing126.xml" ContentType="application/vnd.openxmlformats-officedocument.drawing+xml"/>
  <Override PartName="/xl/worksheets/sheet127.xml" ContentType="application/vnd.openxmlformats-officedocument.spreadsheetml.worksheet+xml"/>
  <Override PartName="/xl/drawings/drawing127.xml" ContentType="application/vnd.openxmlformats-officedocument.drawing+xml"/>
  <Override PartName="/xl/worksheets/sheet128.xml" ContentType="application/vnd.openxmlformats-officedocument.spreadsheetml.worksheet+xml"/>
  <Override PartName="/xl/drawings/drawing128.xml" ContentType="application/vnd.openxmlformats-officedocument.drawing+xml"/>
  <Override PartName="/xl/worksheets/sheet129.xml" ContentType="application/vnd.openxmlformats-officedocument.spreadsheetml.worksheet+xml"/>
  <Override PartName="/xl/drawings/drawing129.xml" ContentType="application/vnd.openxmlformats-officedocument.drawing+xml"/>
  <Override PartName="/xl/worksheets/sheet130.xml" ContentType="application/vnd.openxmlformats-officedocument.spreadsheetml.worksheet+xml"/>
  <Override PartName="/xl/drawings/drawing130.xml" ContentType="application/vnd.openxmlformats-officedocument.drawing+xml"/>
  <Override PartName="/xl/worksheets/sheet131.xml" ContentType="application/vnd.openxmlformats-officedocument.spreadsheetml.worksheet+xml"/>
  <Override PartName="/xl/drawings/drawing131.xml" ContentType="application/vnd.openxmlformats-officedocument.drawing+xml"/>
  <Override PartName="/xl/worksheets/sheet132.xml" ContentType="application/vnd.openxmlformats-officedocument.spreadsheetml.worksheet+xml"/>
  <Override PartName="/xl/drawings/drawing132.xml" ContentType="application/vnd.openxmlformats-officedocument.drawing+xml"/>
  <Override PartName="/xl/worksheets/sheet133.xml" ContentType="application/vnd.openxmlformats-officedocument.spreadsheetml.worksheet+xml"/>
  <Override PartName="/xl/drawings/drawing133.xml" ContentType="application/vnd.openxmlformats-officedocument.drawing+xml"/>
  <Override PartName="/xl/worksheets/sheet134.xml" ContentType="application/vnd.openxmlformats-officedocument.spreadsheetml.worksheet+xml"/>
  <Override PartName="/xl/drawings/drawing134.xml" ContentType="application/vnd.openxmlformats-officedocument.drawing+xml"/>
  <Override PartName="/xl/worksheets/sheet135.xml" ContentType="application/vnd.openxmlformats-officedocument.spreadsheetml.worksheet+xml"/>
  <Override PartName="/xl/drawings/drawing135.xml" ContentType="application/vnd.openxmlformats-officedocument.drawing+xml"/>
  <Override PartName="/xl/worksheets/sheet136.xml" ContentType="application/vnd.openxmlformats-officedocument.spreadsheetml.worksheet+xml"/>
  <Override PartName="/xl/drawings/drawing136.xml" ContentType="application/vnd.openxmlformats-officedocument.drawing+xml"/>
  <Override PartName="/xl/worksheets/sheet137.xml" ContentType="application/vnd.openxmlformats-officedocument.spreadsheetml.worksheet+xml"/>
  <Override PartName="/xl/drawings/drawing137.xml" ContentType="application/vnd.openxmlformats-officedocument.drawing+xml"/>
  <Override PartName="/xl/worksheets/sheet138.xml" ContentType="application/vnd.openxmlformats-officedocument.spreadsheetml.worksheet+xml"/>
  <Override PartName="/xl/drawings/drawing138.xml" ContentType="application/vnd.openxmlformats-officedocument.drawing+xml"/>
  <Override PartName="/xl/worksheets/sheet139.xml" ContentType="application/vnd.openxmlformats-officedocument.spreadsheetml.worksheet+xml"/>
  <Override PartName="/xl/drawings/drawing139.xml" ContentType="application/vnd.openxmlformats-officedocument.drawing+xml"/>
  <Override PartName="/xl/worksheets/sheet140.xml" ContentType="application/vnd.openxmlformats-officedocument.spreadsheetml.worksheet+xml"/>
  <Override PartName="/xl/drawings/drawing140.xml" ContentType="application/vnd.openxmlformats-officedocument.drawing+xml"/>
  <Override PartName="/xl/worksheets/sheet141.xml" ContentType="application/vnd.openxmlformats-officedocument.spreadsheetml.worksheet+xml"/>
  <Override PartName="/xl/drawings/drawing141.xml" ContentType="application/vnd.openxmlformats-officedocument.drawing+xml"/>
  <Override PartName="/xl/worksheets/sheet142.xml" ContentType="application/vnd.openxmlformats-officedocument.spreadsheetml.worksheet+xml"/>
  <Override PartName="/xl/drawings/drawing142.xml" ContentType="application/vnd.openxmlformats-officedocument.drawing+xml"/>
  <Override PartName="/xl/worksheets/sheet143.xml" ContentType="application/vnd.openxmlformats-officedocument.spreadsheetml.worksheet+xml"/>
  <Override PartName="/xl/drawings/drawing143.xml" ContentType="application/vnd.openxmlformats-officedocument.drawing+xml"/>
  <Override PartName="/xl/worksheets/sheet144.xml" ContentType="application/vnd.openxmlformats-officedocument.spreadsheetml.worksheet+xml"/>
  <Override PartName="/xl/drawings/drawing144.xml" ContentType="application/vnd.openxmlformats-officedocument.drawing+xml"/>
  <Override PartName="/xl/worksheets/sheet145.xml" ContentType="application/vnd.openxmlformats-officedocument.spreadsheetml.worksheet+xml"/>
  <Override PartName="/xl/drawings/drawing145.xml" ContentType="application/vnd.openxmlformats-officedocument.drawing+xml"/>
  <Override PartName="/xl/worksheets/sheet146.xml" ContentType="application/vnd.openxmlformats-officedocument.spreadsheetml.worksheet+xml"/>
  <Override PartName="/xl/drawings/drawing146.xml" ContentType="application/vnd.openxmlformats-officedocument.drawing+xml"/>
  <Override PartName="/xl/worksheets/sheet147.xml" ContentType="application/vnd.openxmlformats-officedocument.spreadsheetml.worksheet+xml"/>
  <Override PartName="/xl/drawings/drawing147.xml" ContentType="application/vnd.openxmlformats-officedocument.drawing+xml"/>
  <Override PartName="/xl/worksheets/sheet148.xml" ContentType="application/vnd.openxmlformats-officedocument.spreadsheetml.worksheet+xml"/>
  <Override PartName="/xl/drawings/drawing148.xml" ContentType="application/vnd.openxmlformats-officedocument.drawing+xml"/>
  <Override PartName="/xl/worksheets/sheet149.xml" ContentType="application/vnd.openxmlformats-officedocument.spreadsheetml.worksheet+xml"/>
  <Override PartName="/xl/drawings/drawing149.xml" ContentType="application/vnd.openxmlformats-officedocument.drawing+xml"/>
  <Override PartName="/xl/worksheets/sheet150.xml" ContentType="application/vnd.openxmlformats-officedocument.spreadsheetml.worksheet+xml"/>
  <Override PartName="/xl/drawings/drawing150.xml" ContentType="application/vnd.openxmlformats-officedocument.drawing+xml"/>
  <Override PartName="/xl/worksheets/sheet151.xml" ContentType="application/vnd.openxmlformats-officedocument.spreadsheetml.worksheet+xml"/>
  <Override PartName="/xl/drawings/drawing151.xml" ContentType="application/vnd.openxmlformats-officedocument.drawing+xml"/>
  <Override PartName="/xl/worksheets/sheet152.xml" ContentType="application/vnd.openxmlformats-officedocument.spreadsheetml.worksheet+xml"/>
  <Override PartName="/xl/drawings/drawing152.xml" ContentType="application/vnd.openxmlformats-officedocument.drawing+xml"/>
  <Override PartName="/xl/worksheets/sheet153.xml" ContentType="application/vnd.openxmlformats-officedocument.spreadsheetml.worksheet+xml"/>
  <Override PartName="/xl/drawings/drawing153.xml" ContentType="application/vnd.openxmlformats-officedocument.drawing+xml"/>
  <Override PartName="/xl/worksheets/sheet154.xml" ContentType="application/vnd.openxmlformats-officedocument.spreadsheetml.worksheet+xml"/>
  <Override PartName="/xl/drawings/drawing154.xml" ContentType="application/vnd.openxmlformats-officedocument.drawing+xml"/>
  <Override PartName="/xl/worksheets/sheet155.xml" ContentType="application/vnd.openxmlformats-officedocument.spreadsheetml.worksheet+xml"/>
  <Override PartName="/xl/drawings/drawing155.xml" ContentType="application/vnd.openxmlformats-officedocument.drawing+xml"/>
  <Override PartName="/xl/worksheets/sheet156.xml" ContentType="application/vnd.openxmlformats-officedocument.spreadsheetml.worksheet+xml"/>
  <Override PartName="/xl/drawings/drawing156.xml" ContentType="application/vnd.openxmlformats-officedocument.drawing+xml"/>
  <Override PartName="/xl/worksheets/sheet157.xml" ContentType="application/vnd.openxmlformats-officedocument.spreadsheetml.worksheet+xml"/>
  <Override PartName="/xl/drawings/drawing157.xml" ContentType="application/vnd.openxmlformats-officedocument.drawing+xml"/>
  <Override PartName="/xl/worksheets/sheet158.xml" ContentType="application/vnd.openxmlformats-officedocument.spreadsheetml.worksheet+xml"/>
  <Override PartName="/xl/drawings/drawing158.xml" ContentType="application/vnd.openxmlformats-officedocument.drawing+xml"/>
  <Override PartName="/xl/worksheets/sheet159.xml" ContentType="application/vnd.openxmlformats-officedocument.spreadsheetml.worksheet+xml"/>
  <Override PartName="/xl/drawings/drawing159.xml" ContentType="application/vnd.openxmlformats-officedocument.drawing+xml"/>
  <Override PartName="/xl/worksheets/sheet160.xml" ContentType="application/vnd.openxmlformats-officedocument.spreadsheetml.worksheet+xml"/>
  <Override PartName="/xl/drawings/drawing160.xml" ContentType="application/vnd.openxmlformats-officedocument.drawing+xml"/>
  <Override PartName="/xl/worksheets/sheet161.xml" ContentType="application/vnd.openxmlformats-officedocument.spreadsheetml.worksheet+xml"/>
  <Override PartName="/xl/drawings/drawing161.xml" ContentType="application/vnd.openxmlformats-officedocument.drawing+xml"/>
  <Override PartName="/xl/worksheets/sheet162.xml" ContentType="application/vnd.openxmlformats-officedocument.spreadsheetml.worksheet+xml"/>
  <Override PartName="/xl/drawings/drawing162.xml" ContentType="application/vnd.openxmlformats-officedocument.drawing+xml"/>
  <Override PartName="/xl/worksheets/sheet163.xml" ContentType="application/vnd.openxmlformats-officedocument.spreadsheetml.worksheet+xml"/>
  <Override PartName="/xl/drawings/drawing163.xml" ContentType="application/vnd.openxmlformats-officedocument.drawing+xml"/>
  <Override PartName="/xl/worksheets/sheet164.xml" ContentType="application/vnd.openxmlformats-officedocument.spreadsheetml.worksheet+xml"/>
  <Override PartName="/xl/drawings/drawing164.xml" ContentType="application/vnd.openxmlformats-officedocument.drawing+xml"/>
  <Override PartName="/xl/worksheets/sheet165.xml" ContentType="application/vnd.openxmlformats-officedocument.spreadsheetml.worksheet+xml"/>
  <Override PartName="/xl/drawings/drawing165.xml" ContentType="application/vnd.openxmlformats-officedocument.drawing+xml"/>
  <Override PartName="/xl/worksheets/sheet166.xml" ContentType="application/vnd.openxmlformats-officedocument.spreadsheetml.worksheet+xml"/>
  <Override PartName="/xl/drawings/drawing166.xml" ContentType="application/vnd.openxmlformats-officedocument.drawing+xml"/>
  <Override PartName="/xl/worksheets/sheet167.xml" ContentType="application/vnd.openxmlformats-officedocument.spreadsheetml.worksheet+xml"/>
  <Override PartName="/xl/drawings/drawing167.xml" ContentType="application/vnd.openxmlformats-officedocument.drawing+xml"/>
  <Override PartName="/xl/worksheets/sheet168.xml" ContentType="application/vnd.openxmlformats-officedocument.spreadsheetml.worksheet+xml"/>
  <Override PartName="/xl/drawings/drawing168.xml" ContentType="application/vnd.openxmlformats-officedocument.drawing+xml"/>
  <Override PartName="/xl/worksheets/sheet169.xml" ContentType="application/vnd.openxmlformats-officedocument.spreadsheetml.worksheet+xml"/>
  <Override PartName="/xl/drawings/drawing169.xml" ContentType="application/vnd.openxmlformats-officedocument.drawing+xml"/>
  <Override PartName="/xl/worksheets/sheet170.xml" ContentType="application/vnd.openxmlformats-officedocument.spreadsheetml.worksheet+xml"/>
  <Override PartName="/xl/drawings/drawing170.xml" ContentType="application/vnd.openxmlformats-officedocument.drawing+xml"/>
  <Override PartName="/xl/worksheets/sheet171.xml" ContentType="application/vnd.openxmlformats-officedocument.spreadsheetml.worksheet+xml"/>
  <Override PartName="/xl/drawings/drawing171.xml" ContentType="application/vnd.openxmlformats-officedocument.drawing+xml"/>
  <Override PartName="/xl/worksheets/sheet172.xml" ContentType="application/vnd.openxmlformats-officedocument.spreadsheetml.worksheet+xml"/>
  <Override PartName="/xl/drawings/drawing172.xml" ContentType="application/vnd.openxmlformats-officedocument.drawing+xml"/>
  <Override PartName="/xl/worksheets/sheet173.xml" ContentType="application/vnd.openxmlformats-officedocument.spreadsheetml.worksheet+xml"/>
  <Override PartName="/xl/drawings/drawing173.xml" ContentType="application/vnd.openxmlformats-officedocument.drawing+xml"/>
  <Override PartName="/xl/worksheets/sheet174.xml" ContentType="application/vnd.openxmlformats-officedocument.spreadsheetml.worksheet+xml"/>
  <Override PartName="/xl/drawings/drawing174.xml" ContentType="application/vnd.openxmlformats-officedocument.drawing+xml"/>
  <Override PartName="/xl/worksheets/sheet175.xml" ContentType="application/vnd.openxmlformats-officedocument.spreadsheetml.worksheet+xml"/>
  <Override PartName="/xl/drawings/drawing175.xml" ContentType="application/vnd.openxmlformats-officedocument.drawing+xml"/>
  <Override PartName="/xl/worksheets/sheet176.xml" ContentType="application/vnd.openxmlformats-officedocument.spreadsheetml.worksheet+xml"/>
  <Override PartName="/xl/drawings/drawing176.xml" ContentType="application/vnd.openxmlformats-officedocument.drawing+xml"/>
  <Override PartName="/xl/worksheets/sheet177.xml" ContentType="application/vnd.openxmlformats-officedocument.spreadsheetml.worksheet+xml"/>
  <Override PartName="/xl/drawings/drawing177.xml" ContentType="application/vnd.openxmlformats-officedocument.drawing+xml"/>
  <Override PartName="/xl/worksheets/sheet178.xml" ContentType="application/vnd.openxmlformats-officedocument.spreadsheetml.worksheet+xml"/>
  <Override PartName="/xl/drawings/drawing178.xml" ContentType="application/vnd.openxmlformats-officedocument.drawing+xml"/>
  <Override PartName="/xl/worksheets/sheet179.xml" ContentType="application/vnd.openxmlformats-officedocument.spreadsheetml.worksheet+xml"/>
  <Override PartName="/xl/drawings/drawing179.xml" ContentType="application/vnd.openxmlformats-officedocument.drawing+xml"/>
  <Override PartName="/xl/worksheets/sheet180.xml" ContentType="application/vnd.openxmlformats-officedocument.spreadsheetml.worksheet+xml"/>
  <Override PartName="/xl/drawings/drawing180.xml" ContentType="application/vnd.openxmlformats-officedocument.drawing+xml"/>
  <Override PartName="/xl/worksheets/sheet181.xml" ContentType="application/vnd.openxmlformats-officedocument.spreadsheetml.worksheet+xml"/>
  <Override PartName="/xl/drawings/drawing181.xml" ContentType="application/vnd.openxmlformats-officedocument.drawing+xml"/>
  <Override PartName="/xl/worksheets/sheet182.xml" ContentType="application/vnd.openxmlformats-officedocument.spreadsheetml.worksheet+xml"/>
  <Override PartName="/xl/drawings/drawing182.xml" ContentType="application/vnd.openxmlformats-officedocument.drawing+xml"/>
  <Override PartName="/xl/worksheets/sheet183.xml" ContentType="application/vnd.openxmlformats-officedocument.spreadsheetml.worksheet+xml"/>
  <Override PartName="/xl/drawings/drawing183.xml" ContentType="application/vnd.openxmlformats-officedocument.drawing+xml"/>
  <Override PartName="/xl/worksheets/sheet184.xml" ContentType="application/vnd.openxmlformats-officedocument.spreadsheetml.worksheet+xml"/>
  <Override PartName="/xl/drawings/drawing184.xml" ContentType="application/vnd.openxmlformats-officedocument.drawing+xml"/>
  <Override PartName="/xl/worksheets/sheet185.xml" ContentType="application/vnd.openxmlformats-officedocument.spreadsheetml.worksheet+xml"/>
  <Override PartName="/xl/drawings/drawing185.xml" ContentType="application/vnd.openxmlformats-officedocument.drawing+xml"/>
  <Override PartName="/xl/worksheets/sheet186.xml" ContentType="application/vnd.openxmlformats-officedocument.spreadsheetml.worksheet+xml"/>
  <Override PartName="/xl/drawings/drawing186.xml" ContentType="application/vnd.openxmlformats-officedocument.drawing+xml"/>
  <Override PartName="/xl/worksheets/sheet187.xml" ContentType="application/vnd.openxmlformats-officedocument.spreadsheetml.worksheet+xml"/>
  <Override PartName="/xl/drawings/drawing187.xml" ContentType="application/vnd.openxmlformats-officedocument.drawing+xml"/>
  <Override PartName="/xl/worksheets/sheet188.xml" ContentType="application/vnd.openxmlformats-officedocument.spreadsheetml.worksheet+xml"/>
  <Override PartName="/xl/drawings/drawing188.xml" ContentType="application/vnd.openxmlformats-officedocument.drawing+xml"/>
</Types>
</file>

<file path=_rels/.rels><?xml version="1.0" encoding="UTF-8" standalone="yes"?><Relationships xmlns="http://schemas.openxmlformats.org/package/2006/relationships">
<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workbookPr date1904="false"/>
  <bookViews>
    <workbookView xWindow="0" yWindow="0" windowWidth="13125" windowHeight="6105" firstSheet="0" activeTab="0"/>
  </bookViews>
  <sheets>
    <sheet name="Cover Sheet" sheetId="1" state="visible" r:id="rId1"/>
    <sheet name="Contents" sheetId="2" state="visible" r:id="rId2"/>
    <sheet name="Full Results" sheetId="3" state="visible" r:id="rId3"/>
    <sheet name="Table 1" sheetId="4" state="visible" r:id="rId4"/>
    <sheet name="Table 2" sheetId="5" state="visible" r:id="rId5"/>
    <sheet name="Table 3" sheetId="6" state="visible" r:id="rId6"/>
    <sheet name="Table 4" sheetId="7" state="visible" r:id="rId7"/>
    <sheet name="Table 5" sheetId="8" state="visible" r:id="rId8"/>
    <sheet name="Table 6" sheetId="9" state="visible" r:id="rId9"/>
    <sheet name="Table 7" sheetId="10" state="visible" r:id="rId10"/>
    <sheet name="Table 8" sheetId="11" state="visible" r:id="rId11"/>
    <sheet name="Table 9" sheetId="12" state="visible" r:id="rId12"/>
    <sheet name="Table 10" sheetId="13" state="visible" r:id="rId13"/>
    <sheet name="Table 11" sheetId="14" state="visible" r:id="rId14"/>
    <sheet name="Table 12" sheetId="15" state="visible" r:id="rId15"/>
    <sheet name="Table 13" sheetId="16" state="visible" r:id="rId16"/>
    <sheet name="Table 14" sheetId="17" state="visible" r:id="rId17"/>
    <sheet name="Table 15" sheetId="18" state="visible" r:id="rId18"/>
    <sheet name="Table 16" sheetId="19" state="visible" r:id="rId19"/>
    <sheet name="Table 17" sheetId="20" state="visible" r:id="rId20"/>
    <sheet name="Table 18" sheetId="21" state="visible" r:id="rId21"/>
    <sheet name="Table 19" sheetId="22" state="visible" r:id="rId22"/>
    <sheet name="Table 20" sheetId="23" state="visible" r:id="rId23"/>
    <sheet name="Table 21" sheetId="24" state="visible" r:id="rId24"/>
    <sheet name="Table 22" sheetId="25" state="visible" r:id="rId25"/>
    <sheet name="Table 23" sheetId="26" state="visible" r:id="rId26"/>
    <sheet name="Table 24" sheetId="27" state="visible" r:id="rId27"/>
    <sheet name="Table 25" sheetId="28" state="visible" r:id="rId28"/>
    <sheet name="Table 26" sheetId="29" state="visible" r:id="rId29"/>
    <sheet name="Table 27" sheetId="30" state="visible" r:id="rId30"/>
    <sheet name="Table 28" sheetId="31" state="visible" r:id="rId31"/>
    <sheet name="Table 29" sheetId="32" state="visible" r:id="rId32"/>
    <sheet name="Table 30" sheetId="33" state="visible" r:id="rId33"/>
    <sheet name="Table 31" sheetId="34" state="visible" r:id="rId34"/>
    <sheet name="Table 32" sheetId="35" state="visible" r:id="rId35"/>
    <sheet name="Table 33" sheetId="36" state="visible" r:id="rId36"/>
    <sheet name="Table 34" sheetId="37" state="visible" r:id="rId37"/>
    <sheet name="Table 35" sheetId="38" state="visible" r:id="rId38"/>
    <sheet name="Table 36" sheetId="39" state="visible" r:id="rId39"/>
    <sheet name="Table 37" sheetId="40" state="visible" r:id="rId40"/>
    <sheet name="Table 38" sheetId="41" state="visible" r:id="rId41"/>
    <sheet name="Table 39" sheetId="42" state="visible" r:id="rId42"/>
    <sheet name="Table 40" sheetId="43" state="visible" r:id="rId43"/>
    <sheet name="Table 41" sheetId="44" state="visible" r:id="rId44"/>
    <sheet name="Table 42" sheetId="45" state="visible" r:id="rId45"/>
    <sheet name="Table 43" sheetId="46" state="visible" r:id="rId46"/>
    <sheet name="Table 44" sheetId="47" state="visible" r:id="rId47"/>
    <sheet name="Table 45" sheetId="48" state="visible" r:id="rId48"/>
    <sheet name="Table 46" sheetId="49" state="visible" r:id="rId49"/>
    <sheet name="Table 47" sheetId="50" state="visible" r:id="rId50"/>
    <sheet name="Table 48" sheetId="51" state="visible" r:id="rId51"/>
    <sheet name="Table 49" sheetId="52" state="visible" r:id="rId52"/>
    <sheet name="Table 50" sheetId="53" state="visible" r:id="rId53"/>
    <sheet name="Table 51" sheetId="54" state="visible" r:id="rId54"/>
    <sheet name="Table 52" sheetId="55" state="visible" r:id="rId55"/>
    <sheet name="Table 53" sheetId="56" state="visible" r:id="rId56"/>
    <sheet name="Table 54" sheetId="57" state="visible" r:id="rId57"/>
    <sheet name="Table 55" sheetId="58" state="visible" r:id="rId58"/>
    <sheet name="Table 56" sheetId="59" state="visible" r:id="rId59"/>
    <sheet name="Table 57" sheetId="60" state="visible" r:id="rId60"/>
    <sheet name="Table 58" sheetId="61" state="visible" r:id="rId61"/>
    <sheet name="Table 59" sheetId="62" state="visible" r:id="rId62"/>
    <sheet name="Table 60" sheetId="63" state="visible" r:id="rId63"/>
    <sheet name="Table 61" sheetId="64" state="visible" r:id="rId64"/>
    <sheet name="Table 62" sheetId="65" state="visible" r:id="rId65"/>
    <sheet name="Table 63" sheetId="66" state="visible" r:id="rId66"/>
    <sheet name="Table 64" sheetId="67" state="visible" r:id="rId67"/>
    <sheet name="Table 65" sheetId="68" state="visible" r:id="rId68"/>
    <sheet name="Table 66" sheetId="69" state="visible" r:id="rId69"/>
    <sheet name="Table 67" sheetId="70" state="visible" r:id="rId70"/>
    <sheet name="Table 68" sheetId="71" state="visible" r:id="rId71"/>
    <sheet name="Table 69" sheetId="72" state="visible" r:id="rId72"/>
    <sheet name="Table 70" sheetId="73" state="visible" r:id="rId73"/>
    <sheet name="Table 71" sheetId="74" state="visible" r:id="rId74"/>
    <sheet name="Table 72" sheetId="75" state="visible" r:id="rId75"/>
    <sheet name="Table 73" sheetId="76" state="visible" r:id="rId76"/>
    <sheet name="Table 74" sheetId="77" state="visible" r:id="rId77"/>
    <sheet name="Table 75" sheetId="78" state="visible" r:id="rId78"/>
    <sheet name="Table 76" sheetId="79" state="visible" r:id="rId79"/>
    <sheet name="Table 77" sheetId="80" state="visible" r:id="rId80"/>
    <sheet name="Table 78" sheetId="81" state="visible" r:id="rId81"/>
    <sheet name="Table 79" sheetId="82" state="visible" r:id="rId82"/>
    <sheet name="Table 80" sheetId="83" state="visible" r:id="rId83"/>
    <sheet name="Table 81" sheetId="84" state="visible" r:id="rId84"/>
    <sheet name="Table 82" sheetId="85" state="visible" r:id="rId85"/>
    <sheet name="Table 83" sheetId="86" state="visible" r:id="rId86"/>
    <sheet name="Table 84" sheetId="87" state="visible" r:id="rId87"/>
    <sheet name="Table 85" sheetId="88" state="visible" r:id="rId88"/>
    <sheet name="Table 86" sheetId="89" state="visible" r:id="rId89"/>
    <sheet name="Table 87" sheetId="90" state="visible" r:id="rId90"/>
    <sheet name="Table 88" sheetId="91" state="visible" r:id="rId91"/>
    <sheet name="Table 89" sheetId="92" state="visible" r:id="rId92"/>
    <sheet name="Table 90" sheetId="93" state="visible" r:id="rId93"/>
    <sheet name="Table 91" sheetId="94" state="visible" r:id="rId94"/>
    <sheet name="Table 92" sheetId="95" state="visible" r:id="rId95"/>
    <sheet name="Table 93" sheetId="96" state="visible" r:id="rId96"/>
    <sheet name="Table 94" sheetId="97" state="visible" r:id="rId97"/>
    <sheet name="Table 95" sheetId="98" state="visible" r:id="rId98"/>
    <sheet name="Table 96" sheetId="99" state="visible" r:id="rId99"/>
    <sheet name="Table 97" sheetId="100" state="visible" r:id="rId100"/>
    <sheet name="Table 98" sheetId="101" state="visible" r:id="rId101"/>
    <sheet name="Table 99" sheetId="102" state="visible" r:id="rId102"/>
    <sheet name="Table 100" sheetId="103" state="visible" r:id="rId103"/>
    <sheet name="Table 101" sheetId="104" state="visible" r:id="rId104"/>
    <sheet name="Table 102" sheetId="105" state="visible" r:id="rId105"/>
    <sheet name="Table 103" sheetId="106" state="visible" r:id="rId106"/>
    <sheet name="Table 104" sheetId="107" state="visible" r:id="rId107"/>
    <sheet name="Table 105" sheetId="108" state="visible" r:id="rId108"/>
    <sheet name="Table 106" sheetId="109" state="visible" r:id="rId109"/>
    <sheet name="Table 107" sheetId="110" state="visible" r:id="rId110"/>
    <sheet name="Table 108" sheetId="111" state="visible" r:id="rId111"/>
    <sheet name="Table 109" sheetId="112" state="visible" r:id="rId112"/>
    <sheet name="Table 110" sheetId="113" state="visible" r:id="rId113"/>
    <sheet name="Table 111" sheetId="114" state="visible" r:id="rId114"/>
    <sheet name="Table 112" sheetId="115" state="visible" r:id="rId115"/>
    <sheet name="Table 113" sheetId="116" state="visible" r:id="rId116"/>
    <sheet name="Table 114" sheetId="117" state="visible" r:id="rId117"/>
    <sheet name="Table 115" sheetId="118" state="visible" r:id="rId118"/>
    <sheet name="Table 116" sheetId="119" state="visible" r:id="rId119"/>
    <sheet name="Table 117" sheetId="120" state="visible" r:id="rId120"/>
    <sheet name="Table 118" sheetId="121" state="visible" r:id="rId121"/>
    <sheet name="Table 119" sheetId="122" state="visible" r:id="rId122"/>
    <sheet name="Table 120" sheetId="123" state="visible" r:id="rId123"/>
    <sheet name="Table 121" sheetId="124" state="visible" r:id="rId124"/>
    <sheet name="Table 122" sheetId="125" state="visible" r:id="rId125"/>
    <sheet name="Table 123" sheetId="126" state="visible" r:id="rId126"/>
    <sheet name="Table 124" sheetId="127" state="visible" r:id="rId127"/>
    <sheet name="Table 125" sheetId="128" state="visible" r:id="rId128"/>
    <sheet name="Table 126" sheetId="129" state="visible" r:id="rId129"/>
    <sheet name="Table 127" sheetId="130" state="visible" r:id="rId130"/>
    <sheet name="Table 128" sheetId="131" state="visible" r:id="rId131"/>
    <sheet name="Table 129" sheetId="132" state="visible" r:id="rId132"/>
    <sheet name="Table 130" sheetId="133" state="visible" r:id="rId133"/>
    <sheet name="Table 131" sheetId="134" state="visible" r:id="rId134"/>
    <sheet name="Table 132" sheetId="135" state="visible" r:id="rId135"/>
    <sheet name="Table 133" sheetId="136" state="visible" r:id="rId136"/>
    <sheet name="Table 134" sheetId="137" state="visible" r:id="rId137"/>
    <sheet name="Table 135" sheetId="138" state="visible" r:id="rId138"/>
    <sheet name="Table 136" sheetId="139" state="visible" r:id="rId139"/>
    <sheet name="Table 137" sheetId="140" state="visible" r:id="rId140"/>
    <sheet name="Table 138" sheetId="141" state="visible" r:id="rId141"/>
    <sheet name="Table 139" sheetId="142" state="visible" r:id="rId142"/>
    <sheet name="Table 140" sheetId="143" state="visible" r:id="rId143"/>
    <sheet name="Table 141" sheetId="144" state="visible" r:id="rId144"/>
    <sheet name="Table 142" sheetId="145" state="visible" r:id="rId145"/>
    <sheet name="Table 143" sheetId="146" state="visible" r:id="rId146"/>
    <sheet name="Table 144" sheetId="147" state="visible" r:id="rId147"/>
    <sheet name="Table 145" sheetId="148" state="visible" r:id="rId148"/>
    <sheet name="Table 146" sheetId="149" state="visible" r:id="rId149"/>
    <sheet name="Table 147" sheetId="150" state="visible" r:id="rId150"/>
    <sheet name="Table 148" sheetId="151" state="visible" r:id="rId151"/>
    <sheet name="Table 149" sheetId="152" state="visible" r:id="rId152"/>
    <sheet name="Table 150" sheetId="153" state="visible" r:id="rId153"/>
    <sheet name="Table 151" sheetId="154" state="visible" r:id="rId154"/>
    <sheet name="Table 152" sheetId="155" state="visible" r:id="rId155"/>
    <sheet name="Table 153" sheetId="156" state="visible" r:id="rId156"/>
    <sheet name="Table 154" sheetId="157" state="visible" r:id="rId157"/>
    <sheet name="Table 155" sheetId="158" state="visible" r:id="rId158"/>
    <sheet name="Table 156" sheetId="159" state="visible" r:id="rId159"/>
    <sheet name="Table 157" sheetId="160" state="visible" r:id="rId160"/>
    <sheet name="Table 158" sheetId="161" state="visible" r:id="rId161"/>
    <sheet name="Table 159" sheetId="162" state="visible" r:id="rId162"/>
    <sheet name="Table 160" sheetId="163" state="visible" r:id="rId163"/>
    <sheet name="Table 161" sheetId="164" state="visible" r:id="rId164"/>
    <sheet name="Table 162" sheetId="165" state="visible" r:id="rId165"/>
    <sheet name="Table 163" sheetId="166" state="visible" r:id="rId166"/>
    <sheet name="Table 164" sheetId="167" state="visible" r:id="rId167"/>
    <sheet name="Table 165" sheetId="168" state="visible" r:id="rId168"/>
    <sheet name="Table 166" sheetId="169" state="visible" r:id="rId169"/>
    <sheet name="Table 167" sheetId="170" state="visible" r:id="rId170"/>
    <sheet name="Table 168" sheetId="171" state="visible" r:id="rId171"/>
    <sheet name="Table 169" sheetId="172" state="visible" r:id="rId172"/>
    <sheet name="Table 170" sheetId="173" state="visible" r:id="rId173"/>
    <sheet name="Table 171" sheetId="174" state="visible" r:id="rId174"/>
    <sheet name="Table 172" sheetId="175" state="visible" r:id="rId175"/>
    <sheet name="Table 173" sheetId="176" state="visible" r:id="rId176"/>
    <sheet name="Table 174" sheetId="177" state="visible" r:id="rId177"/>
    <sheet name="Table 175" sheetId="178" state="visible" r:id="rId178"/>
    <sheet name="Table 176" sheetId="179" state="visible" r:id="rId179"/>
    <sheet name="Table 177" sheetId="180" state="visible" r:id="rId180"/>
    <sheet name="Table 178" sheetId="181" state="visible" r:id="rId181"/>
    <sheet name="Table 179" sheetId="182" state="visible" r:id="rId182"/>
    <sheet name="Table 180" sheetId="183" state="visible" r:id="rId183"/>
    <sheet name="Table 181" sheetId="184" state="visible" r:id="rId184"/>
    <sheet name="Table 182" sheetId="185" state="visible" r:id="rId185"/>
    <sheet name="Table 183" sheetId="186" state="visible" r:id="rId186"/>
    <sheet name="Table 184" sheetId="187" state="visible" r:id="rId187"/>
    <sheet name="Table 185" sheetId="188" state="visible" r:id="rId188"/>
  </sheets>
</workbook>
</file>

<file path=xl/sharedStrings.xml><?xml version="1.0" encoding="utf-8"?>
<sst xmlns="http://schemas.openxmlformats.org/spreadsheetml/2006/main" count="736" uniqueCount="736">
  <si>
    <t xml:space="preserve">Public First Poll for Google Netherlands (Consumer)</t>
  </si>
  <si>
    <t xml:space="preserve">Fieldwork:</t>
  </si>
  <si>
    <t xml:space="preserve">6th Jun - 28th Jun 2023</t>
  </si>
  <si>
    <t xml:space="preserve">Interview Method: </t>
  </si>
  <si>
    <t xml:space="preserve">Online Survey</t>
  </si>
  <si>
    <t xml:space="preserve">Population represented:</t>
  </si>
  <si>
    <t xml:space="preserve">18+ year olds in the Netherlands</t>
  </si>
  <si>
    <t xml:space="preserve">Sample size:</t>
  </si>
  <si>
    <t xml:space="preserve">Methodology:</t>
  </si>
  <si>
    <t xml:space="preserve">All results are weighted using Iterative Proportional Fitting, or 'Raking'. The results are  weighted by interlocking age &amp; gender, region and education level to Nationally Representative Proportions</t>
  </si>
  <si>
    <t xml:space="preserve">Public First is a member of the BPC and abides by its rules. For more information please contact the Public First polling team:</t>
  </si>
  <si>
    <t xml:space="preserve">Table of Contents</t>
  </si>
  <si>
    <t xml:space="preserve">Individual Tables</t>
  </si>
  <si>
    <t xml:space="preserve">Full Result Row</t>
  </si>
  <si>
    <t xml:space="preserve">Question Base</t>
  </si>
  <si>
    <t xml:space="preserve"/>
  </si>
  <si>
    <t xml:space="preserve">Total</t>
  </si>
  <si>
    <t xml:space="preserve">Male</t>
  </si>
  <si>
    <t xml:space="preserve">Female</t>
  </si>
  <si>
    <t xml:space="preserve">Unweighted</t>
  </si>
  <si>
    <t xml:space="preserve">Weighted</t>
  </si>
  <si>
    <t xml:space="preserve">18-24</t>
  </si>
  <si>
    <t xml:space="preserve">25-34</t>
  </si>
  <si>
    <t xml:space="preserve">35-44</t>
  </si>
  <si>
    <t xml:space="preserve">45-54</t>
  </si>
  <si>
    <t xml:space="preserve">55-64</t>
  </si>
  <si>
    <t xml:space="preserve">65+</t>
  </si>
  <si>
    <t xml:space="preserve">Below upper secondary education</t>
  </si>
  <si>
    <t xml:space="preserve">Upper secondary education</t>
  </si>
  <si>
    <t xml:space="preserve">Vocational education</t>
  </si>
  <si>
    <t xml:space="preserve">University undergraduate education</t>
  </si>
  <si>
    <t xml:space="preserve">University postgraduate education</t>
  </si>
  <si>
    <t xml:space="preserve">Less than EUR 20,000</t>
  </si>
  <si>
    <t xml:space="preserve">EUR 20,000 to EUR 40,000</t>
  </si>
  <si>
    <t xml:space="preserve">EUR 40,000 to EUR 60,000</t>
  </si>
  <si>
    <t xml:space="preserve">More than EUR 60,000</t>
  </si>
  <si>
    <t xml:space="preserve">Full Time Work</t>
  </si>
  <si>
    <t xml:space="preserve">Part Time Work</t>
  </si>
  <si>
    <t xml:space="preserve">Retired</t>
  </si>
  <si>
    <t xml:space="preserve">Unemployed</t>
  </si>
  <si>
    <t xml:space="preserve">Student</t>
  </si>
  <si>
    <t xml:space="preserve">Not working and not seeking work</t>
  </si>
  <si>
    <t xml:space="preserve">Android User</t>
  </si>
  <si>
    <t xml:space="preserve">Google Search User</t>
  </si>
  <si>
    <t xml:space="preserve">Utrecht</t>
  </si>
  <si>
    <t xml:space="preserve">Drenthe</t>
  </si>
  <si>
    <t xml:space="preserve">South Holland</t>
  </si>
  <si>
    <t xml:space="preserve">North Holland</t>
  </si>
  <si>
    <t xml:space="preserve">North Brabant</t>
  </si>
  <si>
    <t xml:space="preserve">Overijssel</t>
  </si>
  <si>
    <t xml:space="preserve">Gelderland</t>
  </si>
  <si>
    <t xml:space="preserve">Groningen</t>
  </si>
  <si>
    <t xml:space="preserve">Zeeland</t>
  </si>
  <si>
    <t xml:space="preserve">Limburg</t>
  </si>
  <si>
    <t xml:space="preserve">Flevoland</t>
  </si>
  <si>
    <t xml:space="preserve">Friesland</t>
  </si>
  <si>
    <t xml:space="preserve">Gender</t>
  </si>
  <si>
    <t xml:space="preserve">Age Group</t>
  </si>
  <si>
    <t xml:space="preserve">Education level</t>
  </si>
  <si>
    <t xml:space="preserve">Grouped Income</t>
  </si>
  <si>
    <t xml:space="preserve">Work Status</t>
  </si>
  <si>
    <t xml:space="preserve">Region</t>
  </si>
  <si>
    <t xml:space="preserve">Android</t>
  </si>
  <si>
    <t xml:space="preserve">iPhone</t>
  </si>
  <si>
    <t xml:space="preserve">Non-smartphone</t>
  </si>
  <si>
    <t xml:space="preserve">I don’t own a mobile phone</t>
  </si>
  <si>
    <t xml:space="preserve">Don’t know</t>
  </si>
  <si>
    <t xml:space="preserve">Other</t>
  </si>
  <si>
    <t xml:space="preserve">What type of mobile phone do you primarily use?Please select all that apply.</t>
  </si>
  <si>
    <t xml:space="preserve">BASE: All Respondents</t>
  </si>
  <si>
    <t xml:space="preserve">Fieldwork:  6th Jun - 28th Jun 2023</t>
  </si>
  <si>
    <t xml:space="preserve">Data weighted by interlocking age &amp; gender, region and education level to Nationally Representative Proportions</t>
  </si>
  <si>
    <t xml:space="preserve">Easier to use</t>
  </si>
  <si>
    <t xml:space="preserve">Lower cost or more affordable</t>
  </si>
  <si>
    <t xml:space="preserve">Easier access to the apps, information and online services I want</t>
  </si>
  <si>
    <t xml:space="preserve">More options for types of phone</t>
  </si>
  <si>
    <t xml:space="preserve">Worked better with my other devices or applications</t>
  </si>
  <si>
    <t xml:space="preserve">Better integration with Google apps</t>
  </si>
  <si>
    <t xml:space="preserve">Liked the camera</t>
  </si>
  <si>
    <t xml:space="preserve">Was given to me</t>
  </si>
  <si>
    <t xml:space="preserve">Better accessibility options</t>
  </si>
  <si>
    <t xml:space="preserve">More customisable</t>
  </si>
  <si>
    <t xml:space="preserve">More powerful</t>
  </si>
  <si>
    <t xml:space="preserve">More open than the alternatives</t>
  </si>
  <si>
    <t xml:space="preserve">Faster</t>
  </si>
  <si>
    <t xml:space="preserve">More secure</t>
  </si>
  <si>
    <t xml:space="preserve">None of the above</t>
  </si>
  <si>
    <t xml:space="preserve">Which of the following, if any, were the most important reasons you use an Android phone?Please select all that apply.</t>
  </si>
  <si>
    <t xml:space="preserve">BASE: Android users</t>
  </si>
  <si>
    <t xml:space="preserve">Windows PC</t>
  </si>
  <si>
    <t xml:space="preserve">Apple iPad</t>
  </si>
  <si>
    <t xml:space="preserve">Android Tablets</t>
  </si>
  <si>
    <t xml:space="preserve">Apple Mac</t>
  </si>
  <si>
    <t xml:space="preserve">Google Chromebook</t>
  </si>
  <si>
    <t xml:space="preserve">I don’t use a personal computer</t>
  </si>
  <si>
    <t xml:space="preserve">Which of the following types of personal computer do you mainly use?Please select all that apply.</t>
  </si>
  <si>
    <t xml:space="preserve">Don't know</t>
  </si>
  <si>
    <t xml:space="preserve">Which of the following, if any, were the most important reasons you use a Chromebook?Please select up to three.</t>
  </si>
  <si>
    <t xml:space="preserve">BASE: Chromebook users</t>
  </si>
  <si>
    <t xml:space="preserve"> Google Search</t>
  </si>
  <si>
    <t xml:space="preserve"> Google Maps</t>
  </si>
  <si>
    <t xml:space="preserve"> Google Workplace (Google Docs / Google Sheets / Google Slides / Google Drive)</t>
  </si>
  <si>
    <t xml:space="preserve"> Google Assistant</t>
  </si>
  <si>
    <t xml:space="preserve"> YouTube</t>
  </si>
  <si>
    <t xml:space="preserve"> Gmail</t>
  </si>
  <si>
    <t xml:space="preserve">In the last day</t>
  </si>
  <si>
    <t xml:space="preserve">In the last week</t>
  </si>
  <si>
    <t xml:space="preserve">In the last month</t>
  </si>
  <si>
    <t xml:space="preserve">In the last year</t>
  </si>
  <si>
    <t xml:space="preserve">Never</t>
  </si>
  <si>
    <t xml:space="preserve">Grid Summary: When was the last time you used the following Google products?</t>
  </si>
  <si>
    <t xml:space="preserve">When was the last time you used the following Google products?: Google Search</t>
  </si>
  <si>
    <t xml:space="preserve">When was the last time you used the following Google products?: Google Maps</t>
  </si>
  <si>
    <t xml:space="preserve">When was the last time you used the following Google products?: Google Workplace (Google Docs / Google Sheets / Google Slides / Google Drive)</t>
  </si>
  <si>
    <t xml:space="preserve">When was the last time you used the following Google products?: Google Assistant</t>
  </si>
  <si>
    <t xml:space="preserve">When was the last time you used the following Google products?: YouTube</t>
  </si>
  <si>
    <t xml:space="preserve">When was the last time you used the following Google products?: Gmail</t>
  </si>
  <si>
    <t xml:space="preserve">None</t>
  </si>
  <si>
    <t xml:space="preserve">1-2 times</t>
  </si>
  <si>
    <t xml:space="preserve">2-4 times</t>
  </si>
  <si>
    <t xml:space="preserve">5-9 times</t>
  </si>
  <si>
    <t xml:space="preserve">10-19 times</t>
  </si>
  <si>
    <t xml:space="preserve">Over 20 times</t>
  </si>
  <si>
    <t xml:space="preserve">0</t>
  </si>
  <si>
    <t xml:space="preserve">*</t>
  </si>
  <si>
    <t xml:space="preserve"> On an average day, how many times do you use Google Search as part of your work?</t>
  </si>
  <si>
    <t xml:space="preserve">BASE: Workers who have used Google Search in last month</t>
  </si>
  <si>
    <t xml:space="preserve"> On an average day, how many times do you use Google Search as part of your personal life?</t>
  </si>
  <si>
    <t xml:space="preserve">BASE: Google Search users</t>
  </si>
  <si>
    <t xml:space="preserve"> Fast</t>
  </si>
  <si>
    <t xml:space="preserve"> Comprehensive</t>
  </si>
  <si>
    <t xml:space="preserve"> Trustworthy</t>
  </si>
  <si>
    <t xml:space="preserve"> Accurate</t>
  </si>
  <si>
    <t xml:space="preserve"> Reliable</t>
  </si>
  <si>
    <t xml:space="preserve"> Relevant</t>
  </si>
  <si>
    <t xml:space="preserve"> Helpful</t>
  </si>
  <si>
    <t xml:space="preserve"> Easy to use</t>
  </si>
  <si>
    <t xml:space="preserve"> Saves me time</t>
  </si>
  <si>
    <t xml:space="preserve"> Helps me be more productive</t>
  </si>
  <si>
    <t xml:space="preserve"> Confusing</t>
  </si>
  <si>
    <t xml:space="preserve"> Misleading</t>
  </si>
  <si>
    <t xml:space="preserve">Very good description</t>
  </si>
  <si>
    <t xml:space="preserve">Good description</t>
  </si>
  <si>
    <t xml:space="preserve">Neither a good nor bad description</t>
  </si>
  <si>
    <t xml:space="preserve">Bad description</t>
  </si>
  <si>
    <t xml:space="preserve">Very bad description</t>
  </si>
  <si>
    <t xml:space="preserve">Grid Summary: When thinking about your experience with Google Search, are the following phrases good or bad descriptions of your experience?</t>
  </si>
  <si>
    <t xml:space="preserve">When thinking about your experience with Google Search, are the following phrases good or bad descriptions of your experience?: Fast</t>
  </si>
  <si>
    <t xml:space="preserve">When thinking about your experience with Google Search, are the following phrases good or bad descriptions of your experience?: Comprehensive</t>
  </si>
  <si>
    <t xml:space="preserve">When thinking about your experience with Google Search, are the following phrases good or bad descriptions of your experience?: Trustworthy</t>
  </si>
  <si>
    <t xml:space="preserve">When thinking about your experience with Google Search, are the following phrases good or bad descriptions of your experience?: Accurate</t>
  </si>
  <si>
    <t xml:space="preserve">When thinking about your experience with Google Search, are the following phrases good or bad descriptions of your experience?: Reliable</t>
  </si>
  <si>
    <t xml:space="preserve">When thinking about your experience with Google Search, are the following phrases good or bad descriptions of your experience?: Relevant</t>
  </si>
  <si>
    <t xml:space="preserve">When thinking about your experience with Google Search, are the following phrases good or bad descriptions of your experience?: Helpful</t>
  </si>
  <si>
    <t xml:space="preserve">When thinking about your experience with Google Search, are the following phrases good or bad descriptions of your experience?: Easy to use</t>
  </si>
  <si>
    <t xml:space="preserve">When thinking about your experience with Google Search, are the following phrases good or bad descriptions of your experience?: Saves me time</t>
  </si>
  <si>
    <t xml:space="preserve">When thinking about your experience with Google Search, are the following phrases good or bad descriptions of your experience?: Helps me be more productive</t>
  </si>
  <si>
    <t xml:space="preserve">When thinking about your experience with Google Search, are the following phrases good or bad descriptions of your experience?: Confusing</t>
  </si>
  <si>
    <t xml:space="preserve">When thinking about your experience with Google Search, are the following phrases good or bad descriptions of your experience?: Misleading</t>
  </si>
  <si>
    <t xml:space="preserve">Grid Summary: When thinking about your experience with Google Assistant, are the following phrases good or bad descriptions of your experience?</t>
  </si>
  <si>
    <t xml:space="preserve">BASE: Google Assistant users</t>
  </si>
  <si>
    <t xml:space="preserve">When thinking about your experience with Google Assistant, are the following phrases good or bad descriptions of your experience?: Fast</t>
  </si>
  <si>
    <t xml:space="preserve">When thinking about your experience with Google Assistant, are the following phrases good or bad descriptions of your experience?: Comprehensive</t>
  </si>
  <si>
    <t xml:space="preserve">When thinking about your experience with Google Assistant, are the following phrases good or bad descriptions of your experience?: Trustworthy</t>
  </si>
  <si>
    <t xml:space="preserve">When thinking about your experience with Google Assistant, are the following phrases good or bad descriptions of your experience?: Accurate</t>
  </si>
  <si>
    <t xml:space="preserve">When thinking about your experience with Google Assistant, are the following phrases good or bad descriptions of your experience?: Reliable</t>
  </si>
  <si>
    <t xml:space="preserve">When thinking about your experience with Google Assistant, are the following phrases good or bad descriptions of your experience?: Relevant</t>
  </si>
  <si>
    <t xml:space="preserve">When thinking about your experience with Google Assistant, are the following phrases good or bad descriptions of your experience?: Helpful</t>
  </si>
  <si>
    <t xml:space="preserve">When thinking about your experience with Google Assistant, are the following phrases good or bad descriptions of your experience?: Easy to use</t>
  </si>
  <si>
    <t xml:space="preserve">When thinking about your experience with Google Assistant, are the following phrases good or bad descriptions of your experience?: Saves me time</t>
  </si>
  <si>
    <t xml:space="preserve">When thinking about your experience with Google Assistant, are the following phrases good or bad descriptions of your experience?: Confusing</t>
  </si>
  <si>
    <t xml:space="preserve">When thinking about your experience with Google Assistant, are the following phrases good or bad descriptions of your experience?: Misleading</t>
  </si>
  <si>
    <t xml:space="preserve"> Find a local business</t>
  </si>
  <si>
    <t xml:space="preserve"> Compare the prices of products or services</t>
  </si>
  <si>
    <t xml:space="preserve"> Look for deals or discounts</t>
  </si>
  <si>
    <t xml:space="preserve">Have done this</t>
  </si>
  <si>
    <t xml:space="preserve">Have not done this</t>
  </si>
  <si>
    <t xml:space="preserve">Grid Summary: Which of the following have you used Google Search or Google Shopping to do in the last month?</t>
  </si>
  <si>
    <t xml:space="preserve">Which of the following have you used Google Search or Google Shopping to do in the last month?: Find a local business</t>
  </si>
  <si>
    <t xml:space="preserve">Which of the following have you used Google Search or Google Shopping to do in the last month?: Compare the prices of products or services</t>
  </si>
  <si>
    <t xml:space="preserve">Which of the following have you used Google Search or Google Shopping to do in the last month?: Look for deals or discounts</t>
  </si>
  <si>
    <t xml:space="preserve">Very helpful</t>
  </si>
  <si>
    <t xml:space="preserve">Somewhat helpful</t>
  </si>
  <si>
    <t xml:space="preserve">Neither helpful nor unhelpful</t>
  </si>
  <si>
    <t xml:space="preserve">Somewhat unhelpful</t>
  </si>
  <si>
    <t xml:space="preserve">Very unhelpful</t>
  </si>
  <si>
    <t xml:space="preserve"> You said that you had used Google Search or Google Shopping to compare the prices of products or services. Overall, how helpful or unhelpful would you say you find the ability to do this?</t>
  </si>
  <si>
    <t xml:space="preserve">BASE: Have used Shopping or Search to compare prices of products or services</t>
  </si>
  <si>
    <t xml:space="preserve"> Learn a new skill in your personal life</t>
  </si>
  <si>
    <t xml:space="preserve"> Look for a new job</t>
  </si>
  <si>
    <t xml:space="preserve"> Learn a technical or digital skill for your job</t>
  </si>
  <si>
    <t xml:space="preserve"> Learn soft skills for your job (eg time management, communication skills etc)</t>
  </si>
  <si>
    <t xml:space="preserve">Multiple times a day</t>
  </si>
  <si>
    <t xml:space="preserve">Every day</t>
  </si>
  <si>
    <t xml:space="preserve">Multiple times a week</t>
  </si>
  <si>
    <t xml:space="preserve">Every week</t>
  </si>
  <si>
    <t xml:space="preserve">Multiple times a month</t>
  </si>
  <si>
    <t xml:space="preserve">Every month</t>
  </si>
  <si>
    <t xml:space="preserve">Multiple times a year</t>
  </si>
  <si>
    <t xml:space="preserve">Less often, or never</t>
  </si>
  <si>
    <t xml:space="preserve">Grid Summary: How often, on average, would you say that you used Google Search to learn the following?</t>
  </si>
  <si>
    <t xml:space="preserve">How often, on average, would you say that you used Google Search to learn the following?: Learn a new skill in your personal life</t>
  </si>
  <si>
    <t xml:space="preserve">How often, on average, would you say that you used Google Search to learn the following?: Look for a new job</t>
  </si>
  <si>
    <t xml:space="preserve">How often, on average, would you say that you used Google Search to learn the following?: Learn a technical or digital skill for your job</t>
  </si>
  <si>
    <t xml:space="preserve">How often, on average, would you say that you used Google Search to learn the following?: Learn soft skills for your job (eg time management, communication skills etc)</t>
  </si>
  <si>
    <t xml:space="preserve">I learn better through reading than watching a video</t>
  </si>
  <si>
    <t xml:space="preserve">I learn equally well through reading and watching a video</t>
  </si>
  <si>
    <t xml:space="preserve">I learn better through watching a video than reading</t>
  </si>
  <si>
    <t xml:space="preserve"> Which of the following comes closest to your experience?</t>
  </si>
  <si>
    <t xml:space="preserve"> Find out if a local shop or business is open</t>
  </si>
  <si>
    <t xml:space="preserve"> Get directions while traveling</t>
  </si>
  <si>
    <t xml:space="preserve"> Avoid traffic congestion or public transport delays</t>
  </si>
  <si>
    <t xml:space="preserve"> For walking or cycling routes</t>
  </si>
  <si>
    <t xml:space="preserve"> For public transport routes/times</t>
  </si>
  <si>
    <t xml:space="preserve"> Search for the most fuel efficient route to a destination</t>
  </si>
  <si>
    <t xml:space="preserve">Grid Summary: Which of the following have you used Google Maps to do in the last month?</t>
  </si>
  <si>
    <t xml:space="preserve">BASE: Google Maps users</t>
  </si>
  <si>
    <t xml:space="preserve">Which of the following have you used Google Maps to do in the last month?: Find a local business</t>
  </si>
  <si>
    <t xml:space="preserve">Which of the following have you used Google Maps to do in the last month?: Find out if a local shop or business is open</t>
  </si>
  <si>
    <t xml:space="preserve">Which of the following have you used Google Maps to do in the last month?: Get directions while traveling</t>
  </si>
  <si>
    <t xml:space="preserve">Which of the following have you used Google Maps to do in the last month?: Avoid traffic congestion or public transport delays</t>
  </si>
  <si>
    <t xml:space="preserve">Which of the following have you used Google Maps to do in the last month?: For walking or cycling routes</t>
  </si>
  <si>
    <t xml:space="preserve">Which of the following have you used Google Maps to do in the last month?: For public transport routes/times</t>
  </si>
  <si>
    <t xml:space="preserve">Which of the following have you used Google Maps to do in the last month?: Search for the most fuel efficient route to a destination</t>
  </si>
  <si>
    <t xml:space="preserve"> Google Workspace (eg Google Docs, Sheets, Slides and/or Drive)</t>
  </si>
  <si>
    <t xml:space="preserve"> Google Translate</t>
  </si>
  <si>
    <t xml:space="preserve">Regularly use this</t>
  </si>
  <si>
    <t xml:space="preserve">Do not regularly use this</t>
  </si>
  <si>
    <t xml:space="preserve">Grid Summary: Which, if any, of the following Google tools or services do you use regularly as part of your job?</t>
  </si>
  <si>
    <t xml:space="preserve">BASE: Workers</t>
  </si>
  <si>
    <t xml:space="preserve">Which, if any, of the following Google tools or services do you use regularly as part of your job?: Google Search</t>
  </si>
  <si>
    <t xml:space="preserve">Which, if any, of the following Google tools or services do you use regularly as part of your job?: Google Workspace (eg Google Docs, Sheets, Slides and/or Drive)</t>
  </si>
  <si>
    <t xml:space="preserve">Which, if any, of the following Google tools or services do you use regularly as part of your job?: Gmail</t>
  </si>
  <si>
    <t xml:space="preserve">Which, if any, of the following Google tools or services do you use regularly as part of your job?: Google Maps</t>
  </si>
  <si>
    <t xml:space="preserve">Which, if any, of the following Google tools or services do you use regularly as part of your job?: Google Translate</t>
  </si>
  <si>
    <t xml:space="preserve">Would have no impact on my ability to do my job</t>
  </si>
  <si>
    <t xml:space="preserve">Would have a minor impact on my ability to do my job</t>
  </si>
  <si>
    <t xml:space="preserve">Would have a major impact on my ability to do my job</t>
  </si>
  <si>
    <t xml:space="preserve">Would be impossible to do my job without a search engine</t>
  </si>
  <si>
    <t xml:space="preserve"> Imagine you were unable to use any search engine. On average, how would this impact your ability to perform your job?</t>
  </si>
  <si>
    <t xml:space="preserve">Would be impossible to do my job without Google Workspace</t>
  </si>
  <si>
    <t xml:space="preserve"> Imagine you were unable to use Google Workspace specifically. On average, how would this impact your ability to perform your job? Google Workspace includes tools such as Google Docs, Google Sheets, Google Drive, and Google Meet.</t>
  </si>
  <si>
    <t xml:space="preserve">Very important</t>
  </si>
  <si>
    <t xml:space="preserve">Somewhat important</t>
  </si>
  <si>
    <t xml:space="preserve">Neither important or unimportant</t>
  </si>
  <si>
    <t xml:space="preserve">Somewhat unimportant</t>
  </si>
  <si>
    <t xml:space="preserve">Not at all important</t>
  </si>
  <si>
    <t xml:space="preserve">Total Important:</t>
  </si>
  <si>
    <t xml:space="preserve">Net:</t>
  </si>
  <si>
    <t xml:space="preserve"> How important in your personal life would you say that environmental sustainability is when making decisions?</t>
  </si>
  <si>
    <t xml:space="preserve">Eco-friendly routing on Google Maps, showing your a route optimized for lower fuel consumption</t>
  </si>
  <si>
    <t xml:space="preserve">Find accurate information on climate change using Google Search</t>
  </si>
  <si>
    <t xml:space="preserve">Find suggestions for more energy-efficient appliances in Google Shopping</t>
  </si>
  <si>
    <t xml:space="preserve">Advice on how to make your own applications more sustainable when they are made on Google Cloud</t>
  </si>
  <si>
    <t xml:space="preserve">Find flights with lower carbon emissions through Google Flights</t>
  </si>
  <si>
    <t xml:space="preserve">Eco-certified hotels through Google Travel</t>
  </si>
  <si>
    <t xml:space="preserve">Google tools offer multiple features to help make it easier to make more sustainable choices. Which, if any, of these features were you aware of?Please select all that apply.</t>
  </si>
  <si>
    <t xml:space="preserve">Very likely</t>
  </si>
  <si>
    <t xml:space="preserve">Somewhat likely</t>
  </si>
  <si>
    <t xml:space="preserve">Neither likely or unlikely</t>
  </si>
  <si>
    <t xml:space="preserve">Somewhat unlikely</t>
  </si>
  <si>
    <t xml:space="preserve">Very unlikely</t>
  </si>
  <si>
    <t xml:space="preserve">Total Likely:</t>
  </si>
  <si>
    <t xml:space="preserve">Total Unlikely:</t>
  </si>
  <si>
    <t xml:space="preserve"> How likely do you think it is that the existence of these features makes it easier to make more informed, sustainable choices?</t>
  </si>
  <si>
    <t xml:space="preserve">I know a lot about AI</t>
  </si>
  <si>
    <t xml:space="preserve">I know a moderate amount about AI</t>
  </si>
  <si>
    <t xml:space="preserve">I know a little about AI</t>
  </si>
  <si>
    <t xml:space="preserve">I know nothing at all about AI</t>
  </si>
  <si>
    <t xml:space="preserve">Don’t Know</t>
  </si>
  <si>
    <t xml:space="preserve"> There has recently been some discussion in the news about “Artificial Intelligence” or “AI”. This is where computers are used to carry out tasks which would normally need a human to do them. How much would you say you know about “AI”?</t>
  </si>
  <si>
    <t xml:space="preserve">Artificial Intelligence (AI) is developing faster than I expected</t>
  </si>
  <si>
    <t xml:space="preserve">Artificial Intelligence (AI) is developing about as quickly as I expected</t>
  </si>
  <si>
    <t xml:space="preserve">Artificial Intelligence (AI) is developing more slowly than I expected</t>
  </si>
  <si>
    <t xml:space="preserve"> Based on what you know, which of the following comes closest to your view?</t>
  </si>
  <si>
    <t xml:space="preserve"> Helps protect you online (eg. filter out spam and protect from malware)</t>
  </si>
  <si>
    <t xml:space="preserve"> Help reduce your household energy use</t>
  </si>
  <si>
    <t xml:space="preserve"> Make it easier for you to make environmentally friendly choices</t>
  </si>
  <si>
    <t xml:space="preserve"> Eliminate mindless or repetitive tasks at work</t>
  </si>
  <si>
    <t xml:space="preserve"> Help process your government and customer service requests</t>
  </si>
  <si>
    <t xml:space="preserve"> Help advise you on how to live healthier </t>
  </si>
  <si>
    <t xml:space="preserve"> Track your medical data to alert you of a potential condition or health risk</t>
  </si>
  <si>
    <t xml:space="preserve">Very interested</t>
  </si>
  <si>
    <t xml:space="preserve">Somewhat interested</t>
  </si>
  <si>
    <t xml:space="preserve">Neither interested or uninterested</t>
  </si>
  <si>
    <t xml:space="preserve">Somewhat uninterested</t>
  </si>
  <si>
    <t xml:space="preserve">Very uninterested</t>
  </si>
  <si>
    <t xml:space="preserve">Total Interested:</t>
  </si>
  <si>
    <t xml:space="preserve">Total Uninterested:</t>
  </si>
  <si>
    <t xml:space="preserve">Grid Summary: How interested, if at all, would you be personally in using AI to do the following?</t>
  </si>
  <si>
    <t xml:space="preserve">How interested, if at all, would you be personally in using AI to do the following?: Track your medical data to alert you of a potential condition or health risk</t>
  </si>
  <si>
    <t xml:space="preserve">How interested, if at all, would you be personally in using AI to do the following?: Help advise you on how to live healthier </t>
  </si>
  <si>
    <t xml:space="preserve">How interested, if at all, would you be personally in using AI to do the following?: Help reduce your household energy use</t>
  </si>
  <si>
    <t xml:space="preserve">How interested, if at all, would you be personally in using AI to do the following?: Helps protect you online (eg. filter out spam and protect from malware)</t>
  </si>
  <si>
    <t xml:space="preserve">How interested, if at all, would you be personally in using AI to do the following?: Make it easier for you to make environmentally friendly choices</t>
  </si>
  <si>
    <t xml:space="preserve">How interested, if at all, would you be personally in using AI to do the following?: Help process your government and customer service requests</t>
  </si>
  <si>
    <t xml:space="preserve">How interested, if at all, would you be personally in using AI to do the following?: Eliminate mindless or repetitive tasks at work</t>
  </si>
  <si>
    <t xml:space="preserve"> Reduce the risks people face from extreme weather events (e.g. wildfires, flooding, heatwaves)</t>
  </si>
  <si>
    <t xml:space="preserve"> Manage water quality to ensure a safe supply of water</t>
  </si>
  <si>
    <t xml:space="preserve"> Make advancements in medicine development</t>
  </si>
  <si>
    <t xml:space="preserve"> Better managing road traffic to reduce congestion</t>
  </si>
  <si>
    <t xml:space="preserve"> Monitor the health of certain crops and foods to protect food supplies</t>
  </si>
  <si>
    <t xml:space="preserve"> Reduce carbon emissions by managing energy use</t>
  </si>
  <si>
    <t xml:space="preserve"> Process government and customer service requests faster and more efficiently</t>
  </si>
  <si>
    <t xml:space="preserve"> Increase the productivity of workers and businesses</t>
  </si>
  <si>
    <t xml:space="preserve"> Providing personalised AI tutors and education at school</t>
  </si>
  <si>
    <t xml:space="preserve">Strongly support</t>
  </si>
  <si>
    <t xml:space="preserve">Somewhat support</t>
  </si>
  <si>
    <t xml:space="preserve">Neither support nor oppose</t>
  </si>
  <si>
    <t xml:space="preserve">Somewhat oppose</t>
  </si>
  <si>
    <t xml:space="preserve">Strongly oppose</t>
  </si>
  <si>
    <t xml:space="preserve">Total Support:</t>
  </si>
  <si>
    <t xml:space="preserve">Total Oppose:</t>
  </si>
  <si>
    <t xml:space="preserve">Grid Summary: And would you  support or oppose AI being used more widely in society to do the following?</t>
  </si>
  <si>
    <t xml:space="preserve">And would you  support or oppose AI being used more widely in society to do the following?: Process government and customer service requests faster and more efficiently</t>
  </si>
  <si>
    <t xml:space="preserve">And would you  support or oppose AI being used more widely in society to do the following?: Increase the productivity of workers and businesses</t>
  </si>
  <si>
    <t xml:space="preserve">And would you  support or oppose AI being used more widely in society to do the following?: Better managing road traffic to reduce congestion</t>
  </si>
  <si>
    <t xml:space="preserve">And would you  support or oppose AI being used more widely in society to do the following?: Providing personalised AI tutors and education at school</t>
  </si>
  <si>
    <t xml:space="preserve">And would you  support or oppose AI being used more widely in society to do the following?: Make advancements in medicine development</t>
  </si>
  <si>
    <t xml:space="preserve">And would you  support or oppose AI being used more widely in society to do the following?: Monitor the health of certain crops and foods to protect food supplies</t>
  </si>
  <si>
    <t xml:space="preserve">And would you  support or oppose AI being used more widely in society to do the following?: Reduce the risks people face from extreme weather events (e.g. wildfires, flooding, heatwaves)</t>
  </si>
  <si>
    <t xml:space="preserve">And would you  support or oppose AI being used more widely in society to do the following?: Reduce carbon emissions by managing energy use</t>
  </si>
  <si>
    <t xml:space="preserve">And would you  support or oppose AI being used more widely in society to do the following?: Manage water quality to ensure a safe supply of water</t>
  </si>
  <si>
    <t xml:space="preserve"> In general, how likely do you think it is that you will explore more AI powered tools in the next year?</t>
  </si>
  <si>
    <t xml:space="preserve"> Google Workspace (Google Docs, Sheets, Slides and Drive)</t>
  </si>
  <si>
    <t xml:space="preserve">I think this is AI powered</t>
  </si>
  <si>
    <t xml:space="preserve">I do not think this is AI powered</t>
  </si>
  <si>
    <t xml:space="preserve">Grid Summary: If you were to guess, which of the following tools make use of AI?</t>
  </si>
  <si>
    <t xml:space="preserve">If you were to guess, which of the following tools make use of AI?: Google Search</t>
  </si>
  <si>
    <t xml:space="preserve">If you were to guess, which of the following tools make use of AI?: YouTube</t>
  </si>
  <si>
    <t xml:space="preserve">If you were to guess, which of the following tools make use of AI?: Google Maps</t>
  </si>
  <si>
    <t xml:space="preserve">If you were to guess, which of the following tools make use of AI?: Google Workspace (Google Docs, Sheets, Slides and Drive)</t>
  </si>
  <si>
    <t xml:space="preserve">If you were to guess, which of the following tools make use of AI?: Gmail</t>
  </si>
  <si>
    <t xml:space="preserve">If you were to guess, which of the following tools make use of AI?: Google Translate</t>
  </si>
  <si>
    <t xml:space="preserve">If you were to guess, which of the following tools make use of AI?: Google Assistant</t>
  </si>
  <si>
    <t xml:space="preserve">Very worried</t>
  </si>
  <si>
    <t xml:space="preserve">Somewhat worried</t>
  </si>
  <si>
    <t xml:space="preserve">Neither worried or unworried</t>
  </si>
  <si>
    <t xml:space="preserve">Not that worried</t>
  </si>
  <si>
    <t xml:space="preserve">Not at all worried</t>
  </si>
  <si>
    <t xml:space="preserve"> How worried are you that AI powered tools will be able to do your job better than you in the future?</t>
  </si>
  <si>
    <t xml:space="preserve">Very familiar</t>
  </si>
  <si>
    <t xml:space="preserve">Somewhat familiar</t>
  </si>
  <si>
    <t xml:space="preserve">Neither familiar or unfamiliar</t>
  </si>
  <si>
    <t xml:space="preserve">Somewhat unfamiliar</t>
  </si>
  <si>
    <t xml:space="preserve">Very unfamiliar</t>
  </si>
  <si>
    <t xml:space="preserve"> In the last year, AI tools that are used to generate text or images (“generative AI”) have become much more prominent. Examples of text based generative AI tools include Bard, ChatGPT, and Bing Chat, while image tools include Dall-E, Stable Diffusion and Midjourney. How familiar are you with generative AI tools?</t>
  </si>
  <si>
    <t xml:space="preserve">Already use generative AI tools as part of my job</t>
  </si>
  <si>
    <t xml:space="preserve">In the next year</t>
  </si>
  <si>
    <t xml:space="preserve">In the next 2-5 years</t>
  </si>
  <si>
    <t xml:space="preserve">Over 5 years away</t>
  </si>
  <si>
    <t xml:space="preserve">Unlikely to ever use AI tools as part of my job</t>
  </si>
  <si>
    <t xml:space="preserve"> When, if ever, do you plan to use generative AI tools as part of your job?</t>
  </si>
  <si>
    <t xml:space="preserve">I would give up access to Google Search and get paid €0.50</t>
  </si>
  <si>
    <t xml:space="preserve">I would keep access to Google Search</t>
  </si>
  <si>
    <t xml:space="preserve"> Imagine you had to choose between the following options. Would you prefer to keep access to Google Search or go without access to Google Search for one month and get paid €0.50? </t>
  </si>
  <si>
    <t xml:space="preserve">BASE: Question randomly assigned to respondents</t>
  </si>
  <si>
    <t xml:space="preserve">I would give up access to Google Search and get paid €1</t>
  </si>
  <si>
    <t xml:space="preserve"> Imagine you had to choose between the following options. Would you prefer to keep access to Google Search or go without access to Google Search for one month and get paid €1? </t>
  </si>
  <si>
    <t xml:space="preserve">I would give up access to Google Search and get paid €2.50</t>
  </si>
  <si>
    <t xml:space="preserve"> Imagine you had to choose between the following options. Would you prefer to keep access to Google Search or go without access to Google Search for one month and get paid €2.50? </t>
  </si>
  <si>
    <t xml:space="preserve">I would give up access to Google Search and get paid €5</t>
  </si>
  <si>
    <t xml:space="preserve"> Imagine you had to choose between the following options. Would you prefer to keep access to Google Search or go without access to Google Search for one month and get paid €5? </t>
  </si>
  <si>
    <t xml:space="preserve">I would give up access to Google Search and get paid €10</t>
  </si>
  <si>
    <t xml:space="preserve"> Imagine you had to choose between the following options. Would you prefer to keep access to Google Search or go without access to Google Search for one month and get paid €10? </t>
  </si>
  <si>
    <t xml:space="preserve">I would give up access to Google Search and get paid €20</t>
  </si>
  <si>
    <t xml:space="preserve"> Imagine you had to choose between the following options. Would you prefer to keep access to Google Search or go without access to Google Search for one month and get paid €20? </t>
  </si>
  <si>
    <t xml:space="preserve">I would give up access to Google Search and get paid €50</t>
  </si>
  <si>
    <t xml:space="preserve"> Imagine you had to choose between the following options. Would you prefer to keep access to Google Search or go without access to Google Search for one month and get paid €50? </t>
  </si>
  <si>
    <t xml:space="preserve">I would give up access to Google Search and get paid €100</t>
  </si>
  <si>
    <t xml:space="preserve"> Imagine you had to choose between the following options. Would you prefer to keep access to Google Search or go without access to Google Search for one month and get paid €100? </t>
  </si>
  <si>
    <t xml:space="preserve">I would give up access to Google Search and get paid €200</t>
  </si>
  <si>
    <t xml:space="preserve"> Imagine you had to choose between the following options. Would you prefer to keep access to Google Search or go without access to Google Search for one month and get paid €200? </t>
  </si>
  <si>
    <t xml:space="preserve">I would give up access to Google Search and get paid €500</t>
  </si>
  <si>
    <t xml:space="preserve"> Imagine you had to choose between the following options. Would you prefer to keep access to Google Search or go without access to Google Search for one month and get paid €500? </t>
  </si>
  <si>
    <t xml:space="preserve">I would give up access to Google Maps and get paid €0.50</t>
  </si>
  <si>
    <t xml:space="preserve">I would keep access to Google Maps</t>
  </si>
  <si>
    <t xml:space="preserve"> Imagine you had to choose between the following options. Would you prefer to keep access to Google Maps or go without access to Google Maps for one month and get paid €0.50? </t>
  </si>
  <si>
    <t xml:space="preserve">I would give up access to Google Maps and get paid €1</t>
  </si>
  <si>
    <t xml:space="preserve"> Imagine you had to choose between the following options. Would you prefer to keep access to Google Maps or go without access to Google Maps for one month and get paid €1? </t>
  </si>
  <si>
    <t xml:space="preserve">I would give up access to Google Maps and get paid €2.50</t>
  </si>
  <si>
    <t xml:space="preserve"> Imagine you had to choose between the following options. Would you prefer to keep access to Google Maps or go without access to Google Maps for one month and get paid €2.50? </t>
  </si>
  <si>
    <t xml:space="preserve">I would give up access to Google Maps and get paid €5</t>
  </si>
  <si>
    <t xml:space="preserve"> Imagine you had to choose between the following options. Would you prefer to keep access to Google Maps or go without access to Google Maps for one month and get paid €5? </t>
  </si>
  <si>
    <t xml:space="preserve">I would give up access to Google Maps and get paid €10</t>
  </si>
  <si>
    <t xml:space="preserve"> Imagine you had to choose between the following options. Would you prefer to keep access to Google Maps or go without access to Google Maps for one month and get paid €10? </t>
  </si>
  <si>
    <t xml:space="preserve">I would give up access to Google Maps and get paid €20</t>
  </si>
  <si>
    <t xml:space="preserve"> Imagine you had to choose between the following options. Would you prefer to keep access to Google Maps or go without access to Google Maps for one month and get paid €20? </t>
  </si>
  <si>
    <t xml:space="preserve">I would give up access to Google Maps and get paid €50</t>
  </si>
  <si>
    <t xml:space="preserve"> Imagine you had to choose between the following options. Would you prefer to keep access to Google Maps or go without access to Google Maps for one month and get paid €50? </t>
  </si>
  <si>
    <t xml:space="preserve">I would give up access to Google Maps and get paid €100</t>
  </si>
  <si>
    <t xml:space="preserve"> Imagine you had to choose between the following options. Would you prefer to keep access to Google Maps or go without access to Google Maps for one month and get paid €100? </t>
  </si>
  <si>
    <t xml:space="preserve">I would give up access to Google Maps and get paid €200</t>
  </si>
  <si>
    <t xml:space="preserve"> Imagine you had to choose between the following options. Would you prefer to keep access to Google Maps or go without access to Google Maps for one month and get paid €200? </t>
  </si>
  <si>
    <t xml:space="preserve">I would give up access to Google Maps and get paid €500</t>
  </si>
  <si>
    <t xml:space="preserve"> Imagine you had to choose between the following options. Would you prefer to keep access to Google Maps or go without access to Google Maps for one month and get paid €500? </t>
  </si>
  <si>
    <t xml:space="preserve">I would give up access to YouTube and get paid €0.50</t>
  </si>
  <si>
    <t xml:space="preserve">I would keep access to YouTube</t>
  </si>
  <si>
    <t xml:space="preserve"> Imagine you had to choose between the following options. Would you prefer to keep access to YouTube or go without access to YouTube for one month and get paid €0.50? </t>
  </si>
  <si>
    <t xml:space="preserve">I would give up access to YouTube and get paid €1</t>
  </si>
  <si>
    <t xml:space="preserve"> Imagine you had to choose between the following options. Would you prefer to keep access to YouTube or go without access to YouTube for one month and get paid €1? </t>
  </si>
  <si>
    <t xml:space="preserve">I would give up access to YouTube and get paid €2.50</t>
  </si>
  <si>
    <t xml:space="preserve"> Imagine you had to choose between the following options. Would you prefer to keep access to YouTube or go without access to YouTube for one month and get paid €2.50? </t>
  </si>
  <si>
    <t xml:space="preserve">I would give up access to YouTube and get paid €5</t>
  </si>
  <si>
    <t xml:space="preserve"> Imagine you had to choose between the following options. Would you prefer to keep access to YouTube or go without access to YouTube for one month and get paid €5? </t>
  </si>
  <si>
    <t xml:space="preserve">I would give up access to YouTube and get paid €10</t>
  </si>
  <si>
    <t xml:space="preserve"> Imagine you had to choose between the following options. Would you prefer to keep access to YouTube or go without access to YouTube for one month and get paid €10? </t>
  </si>
  <si>
    <t xml:space="preserve">I would give up access to YouTube and get paid €20</t>
  </si>
  <si>
    <t xml:space="preserve"> Imagine you had to choose between the following options. Would you prefer to keep access to YouTube or go without access to YouTube for one month and get paid €20? </t>
  </si>
  <si>
    <t xml:space="preserve">I would give up access to YouTube and get paid €50</t>
  </si>
  <si>
    <t xml:space="preserve"> Imagine you had to choose between the following options. Would you prefer to keep access to YouTube or go without access to YouTube for one month and get paid €50? </t>
  </si>
  <si>
    <t xml:space="preserve">I would give up access to YouTube and get paid €100</t>
  </si>
  <si>
    <t xml:space="preserve"> Imagine you had to choose between the following options. Would you prefer to keep access to YouTube or go without access to YouTube for one month and get paid €100? </t>
  </si>
  <si>
    <t xml:space="preserve">I would give up access to YouTube and get paid €200</t>
  </si>
  <si>
    <t xml:space="preserve"> Imagine you had to choose between the following options. Would you prefer to keep access to YouTube or go without access to YouTube for one month and get paid €200? </t>
  </si>
  <si>
    <t xml:space="preserve">I would give up access to YouTube and get paid €500</t>
  </si>
  <si>
    <t xml:space="preserve"> Imagine you had to choose between the following options. Would you prefer to keep access to YouTube or go without access to YouTube for one month and get paid €500? </t>
  </si>
  <si>
    <t xml:space="preserve">I would give up access to Gmail and get paid €0.50</t>
  </si>
  <si>
    <t xml:space="preserve">I would keep access to Gmail</t>
  </si>
  <si>
    <t xml:space="preserve"> Imagine you had to choose between the following options. Would you prefer to keep access to Gmail or go without access to Gmail for one month and get paid €0.50? </t>
  </si>
  <si>
    <t xml:space="preserve">I would give up access to Gmail and get paid €1</t>
  </si>
  <si>
    <t xml:space="preserve"> Imagine you had to choose between the following options. Would you prefer to keep access to Gmail or go without access to Gmail for one month and get paid €1? </t>
  </si>
  <si>
    <t xml:space="preserve">I would give up access to Gmail and get paid €2.50</t>
  </si>
  <si>
    <t xml:space="preserve"> Imagine you had to choose between the following options. Would you prefer to keep access to Gmail or go without access to Gmail for one month and get paid €2.50? </t>
  </si>
  <si>
    <t xml:space="preserve">I would give up access to Gmail and get paid €5</t>
  </si>
  <si>
    <t xml:space="preserve"> Imagine you had to choose between the following options. Would you prefer to keep access to Gmail or go without access to Gmail for one month and get paid €5? </t>
  </si>
  <si>
    <t xml:space="preserve">I would give up access to Gmail and get paid €10</t>
  </si>
  <si>
    <t xml:space="preserve"> Imagine you had to choose between the following options. Would you prefer to keep access to Gmail or go without access to Gmail for one month and get paid €10? </t>
  </si>
  <si>
    <t xml:space="preserve">I would give up access to Gmail and get paid €20</t>
  </si>
  <si>
    <t xml:space="preserve"> Imagine you had to choose between the following options. Would you prefer to keep access to Gmail or go without access to Gmail for one month and get paid €20? </t>
  </si>
  <si>
    <t xml:space="preserve">I would give up access to Gmail and get paid €50</t>
  </si>
  <si>
    <t xml:space="preserve"> Imagine you had to choose between the following options. Would you prefer to keep access to Gmail or go without access to Gmail for one month and get paid €50? </t>
  </si>
  <si>
    <t xml:space="preserve">I would give up access to Gmail and get paid €100</t>
  </si>
  <si>
    <t xml:space="preserve"> Imagine you had to choose between the following options. Would you prefer to keep access to Gmail or go without access to Gmail for one month and get paid €100? </t>
  </si>
  <si>
    <t xml:space="preserve">I would give up access to Gmail and get paid €200</t>
  </si>
  <si>
    <t xml:space="preserve"> Imagine you had to choose between the following options. Would you prefer to keep access to Gmail or go without access to Gmail for one month and get paid €200? </t>
  </si>
  <si>
    <t xml:space="preserve">I would give up access to Gmail and get paid €500</t>
  </si>
  <si>
    <t xml:space="preserve"> Imagine you had to choose between the following options. Would you prefer to keep access to Gmail or go without access to Gmail for one month and get paid €500? </t>
  </si>
  <si>
    <t xml:space="preserve">I would give up access to Google Workspace (Google Docs, Sheets, Slides and Drive) and get paid €0.50</t>
  </si>
  <si>
    <t xml:space="preserve">I would keep access to Google Workspace (Google Docs, Sheets, Slides and Drive)</t>
  </si>
  <si>
    <t xml:space="preserve"> Imagine you had to choose between the following options. Would you prefer to keep access to Google Workspace (Google Docs, Sheets, Slides and Drive) or go without access to Google Workspace (Google Docs, Sheets, Slides and Drive) for one month and get paid €0.50? </t>
  </si>
  <si>
    <t xml:space="preserve">I would give up access to Google Workspace (Google Docs, Sheets, Slides and Drive) and get paid €1</t>
  </si>
  <si>
    <t xml:space="preserve"> Imagine you had to choose between the following options. Would you prefer to keep access to Google Workspace (Google Docs, Sheets, Slides and Drive) or go without access to Google Workspace (Google Docs, Sheets, Slides and Drive) for one month and get paid €1? </t>
  </si>
  <si>
    <t xml:space="preserve">I would give up access to Google Workspace (Google Docs, Sheets, Slides and Drive) and get paid €2.50</t>
  </si>
  <si>
    <t xml:space="preserve"> Imagine you had to choose between the following options. Would you prefer to keep access to Google Workspace (Google Docs, Sheets, Slides and Drive) or go without access to Google Workspace (Google Docs, Sheets, Slides and Drive) for one month and get paid €2.50? </t>
  </si>
  <si>
    <t xml:space="preserve">I would give up access to Google Workspace (Google Docs, Sheets, Slides and Drive) and get paid €5</t>
  </si>
  <si>
    <t xml:space="preserve"> Imagine you had to choose between the following options. Would you prefer to keep access to Google Workspace (Google Docs, Sheets, Slides and Drive) or go without access to Google Workspace (Google Docs, Sheets, Slides and Drive) for one month and get paid €5? </t>
  </si>
  <si>
    <t xml:space="preserve">I would give up access to Google Workspace (Google Docs, Sheets, Slides and Drive) and get paid €10</t>
  </si>
  <si>
    <t xml:space="preserve"> Imagine you had to choose between the following options. Would you prefer to keep access to Google Workspace (Google Docs, Sheets, Slides and Drive) or go without access to Google Workspace (Google Docs, Sheets, Slides and Drive) for one month and get paid €10? </t>
  </si>
  <si>
    <t xml:space="preserve">I would give up access to Google Workspace (Google Docs, Sheets, Slides and Drive) and get paid €20</t>
  </si>
  <si>
    <t xml:space="preserve"> Imagine you had to choose between the following options. Would you prefer to keep access to Google Workspace (Google Docs, Sheets, Slides and Drive) or go without access to Google Workspace (Google Docs, Sheets, Slides and Drive) for one month and get paid €20? </t>
  </si>
  <si>
    <t xml:space="preserve">I would give up access to Google Workspace (Google Docs, Sheets, Slides and Drive) and get paid €50</t>
  </si>
  <si>
    <t xml:space="preserve"> Imagine you had to choose between the following options. Would you prefer to keep access to Google Workspace (Google Docs, Sheets, Slides and Drive) or go without access to Google Workspace (Google Docs, Sheets, Slides and Drive) for one month and get paid €50? </t>
  </si>
  <si>
    <t xml:space="preserve">I would give up access to Google Workspace (Google Docs, Sheets, Slides and Drive) and get paid €100</t>
  </si>
  <si>
    <t xml:space="preserve"> Imagine you had to choose between the following options. Would you prefer to keep access to Google Workspace (Google Docs, Sheets, Slides and Drive) or go without access to Google Workspace (Google Docs, Sheets, Slides and Drive)for one month and get paid €100? </t>
  </si>
  <si>
    <t xml:space="preserve">I would give up access to Google Workspace (Google Docs, Sheets, Slides and Drive) and get paid €200</t>
  </si>
  <si>
    <t xml:space="preserve"> Imagine you had to choose between the following options. Would you prefer to keep access to Google Workspace (Google Docs, Sheets, Slides and Drive) or go without access to Google Workspace (Google Docs, Sheets, Slides and Drive) for one month and get paid €200? </t>
  </si>
  <si>
    <t xml:space="preserve">I would give up access to Google Workspace (Google Docs, Sheets, Slides and Drive) and get paid €500</t>
  </si>
  <si>
    <t xml:space="preserve"> Imagine you had to choose between the following options. Would you prefer to keep access to Google Workspace (Google Docs, Sheets, Slides and Drive) or go without access to Google Workspace (Google Docs, Sheets, Slides and Drive) for one month and get paid €500? </t>
  </si>
  <si>
    <t xml:space="preserve">TV</t>
  </si>
  <si>
    <t xml:space="preserve">Video streaming (eg Netflix, Amazon Prime Video, Disney+)</t>
  </si>
  <si>
    <t xml:space="preserve">Music</t>
  </si>
  <si>
    <t xml:space="preserve">Magazines</t>
  </si>
  <si>
    <t xml:space="preserve">Reading or books</t>
  </si>
  <si>
    <t xml:space="preserve">General News</t>
  </si>
  <si>
    <t xml:space="preserve">Computer games</t>
  </si>
  <si>
    <t xml:space="preserve">Short form video (eg YouTube, Tiktok, Facebook Video)</t>
  </si>
  <si>
    <t xml:space="preserve">Email newsletters</t>
  </si>
  <si>
    <t xml:space="preserve">Podcasts</t>
  </si>
  <si>
    <t xml:space="preserve">Which of the following types of content do you or your household currently have paid subscriptions for?Please select all that apply</t>
  </si>
  <si>
    <t xml:space="preserve">And which of the following types of content would you or your household definitely NOT pay for?Please select all that apply.</t>
  </si>
  <si>
    <t xml:space="preserve">Wi-FI</t>
  </si>
  <si>
    <t xml:space="preserve">WhatsApp</t>
  </si>
  <si>
    <t xml:space="preserve">Google Maps</t>
  </si>
  <si>
    <t xml:space="preserve">Internet browser</t>
  </si>
  <si>
    <t xml:space="preserve">Google Search</t>
  </si>
  <si>
    <t xml:space="preserve">World Wide Web</t>
  </si>
  <si>
    <t xml:space="preserve">Bluetooth</t>
  </si>
  <si>
    <t xml:space="preserve">YouTube</t>
  </si>
  <si>
    <t xml:space="preserve">Netflix</t>
  </si>
  <si>
    <t xml:space="preserve">Wikipedia</t>
  </si>
  <si>
    <t xml:space="preserve">Spotify</t>
  </si>
  <si>
    <t xml:space="preserve">3D printing</t>
  </si>
  <si>
    <t xml:space="preserve">Facebook</t>
  </si>
  <si>
    <t xml:space="preserve">iPad</t>
  </si>
  <si>
    <t xml:space="preserve">Instagram</t>
  </si>
  <si>
    <t xml:space="preserve">AI / Machine learning</t>
  </si>
  <si>
    <t xml:space="preserve">Apple Pay</t>
  </si>
  <si>
    <t xml:space="preserve">Zoom</t>
  </si>
  <si>
    <t xml:space="preserve">Google Workspace (e.g. Google Docs, Sheets, etc.)</t>
  </si>
  <si>
    <t xml:space="preserve">Apple Watch</t>
  </si>
  <si>
    <t xml:space="preserve">Airbnb</t>
  </si>
  <si>
    <t xml:space="preserve">Uber</t>
  </si>
  <si>
    <t xml:space="preserve">Tesla Model S or 3</t>
  </si>
  <si>
    <t xml:space="preserve">Bitcoin</t>
  </si>
  <si>
    <t xml:space="preserve">Siri</t>
  </si>
  <si>
    <t xml:space="preserve">iPod</t>
  </si>
  <si>
    <t xml:space="preserve">CRISPR gene editing</t>
  </si>
  <si>
    <t xml:space="preserve">Oculus / Meta Quest</t>
  </si>
  <si>
    <t xml:space="preserve">Amazon Echo</t>
  </si>
  <si>
    <t xml:space="preserve">Slack</t>
  </si>
  <si>
    <t xml:space="preserve">Other (Please specify)</t>
  </si>
  <si>
    <t xml:space="preserve">Which, if any, of the following products do you think have been the most helpful innovations of the last thirty years?Please select up to ten.</t>
  </si>
  <si>
    <t xml:space="preserve">Neither familiar nor unfamiliar</t>
  </si>
  <si>
    <t xml:space="preserve"> Overall, how familiar are you with Google’s work with AI?</t>
  </si>
  <si>
    <t xml:space="preserve"> World leader</t>
  </si>
  <si>
    <t xml:space="preserve"> Responsible approach</t>
  </si>
  <si>
    <t xml:space="preserve"> Bold approach</t>
  </si>
  <si>
    <t xml:space="preserve"> Safe approach</t>
  </si>
  <si>
    <t xml:space="preserve"> Transparent</t>
  </si>
  <si>
    <t xml:space="preserve"> Prevents AI misuse or harm</t>
  </si>
  <si>
    <t xml:space="preserve"> Follows clear guidelines for ethical AI development and release</t>
  </si>
  <si>
    <t xml:space="preserve"> Unbiased</t>
  </si>
  <si>
    <t xml:space="preserve"> Reckless</t>
  </si>
  <si>
    <t xml:space="preserve"> Slow</t>
  </si>
  <si>
    <t xml:space="preserve">Grid Summary: As far as you are aware, in your opinion are the following phrases good or bad descriptions of Google’s work with AI?</t>
  </si>
  <si>
    <t xml:space="preserve">As far as you are aware, in your opinion are the following phrases good or bad descriptions of Google’s work with AI?: World leader</t>
  </si>
  <si>
    <t xml:space="preserve">As far as you are aware, in your opinion are the following phrases good or bad descriptions of Google’s work with AI?: Responsible approach</t>
  </si>
  <si>
    <t xml:space="preserve">As far as you are aware, in your opinion are the following phrases good or bad descriptions of Google’s work with AI?: Bold approach</t>
  </si>
  <si>
    <t xml:space="preserve">As far as you are aware, in your opinion are the following phrases good or bad descriptions of Google’s work with AI?: Safe approach</t>
  </si>
  <si>
    <t xml:space="preserve">As far as you are aware, in your opinion are the following phrases good or bad descriptions of Google’s work with AI?: Transparent</t>
  </si>
  <si>
    <t xml:space="preserve">As far as you are aware, in your opinion are the following phrases good or bad descriptions of Google’s work with AI?: Prevents AI misuse or harm</t>
  </si>
  <si>
    <t xml:space="preserve">As far as you are aware, in your opinion are the following phrases good or bad descriptions of Google’s work with AI?: Follows clear guidelines for ethical AI development and release</t>
  </si>
  <si>
    <t xml:space="preserve">As far as you are aware, in your opinion are the following phrases good or bad descriptions of Google’s work with AI?: Unbiased</t>
  </si>
  <si>
    <t xml:space="preserve">As far as you are aware, in your opinion are the following phrases good or bad descriptions of Google’s work with AI?: Reckless</t>
  </si>
  <si>
    <t xml:space="preserve">As far as you are aware, in your opinion are the following phrases good or bad descriptions of Google’s work with AI?: Slow</t>
  </si>
  <si>
    <t xml:space="preserve">Much more productuve</t>
  </si>
  <si>
    <t xml:space="preserve">A little more productive</t>
  </si>
  <si>
    <t xml:space="preserve">Make no difference</t>
  </si>
  <si>
    <t xml:space="preserve">A little less productive</t>
  </si>
  <si>
    <t xml:space="preserve">Much less productive</t>
  </si>
  <si>
    <t xml:space="preserve"> You said that you expect to use AI tools at your job in the future, or already use AI tools for your job. Do you think this will make you more or less productive?</t>
  </si>
  <si>
    <t xml:space="preserve">BASE: Already use or plan to use AI tools as part of their job in next 5 years</t>
  </si>
  <si>
    <t xml:space="preserve"> Writing or reading email	 </t>
  </si>
  <si>
    <t xml:space="preserve"> Researching a topic online	 </t>
  </si>
  <si>
    <t xml:space="preserve"> Writing or editing a document</t>
  </si>
  <si>
    <t xml:space="preserve"> Creating or analysing a spreadsheet</t>
  </si>
  <si>
    <t xml:space="preserve"> Writing or editing a slide show</t>
  </si>
  <si>
    <t xml:space="preserve"> Attending meetings</t>
  </si>
  <si>
    <t xml:space="preserve">I didn’t do this</t>
  </si>
  <si>
    <t xml:space="preserve">Under 10 minutes</t>
  </si>
  <si>
    <t xml:space="preserve">10-30 minutes</t>
  </si>
  <si>
    <t xml:space="preserve">30-60 minutes</t>
  </si>
  <si>
    <t xml:space="preserve">1 - 2 hours</t>
  </si>
  <si>
    <t xml:space="preserve">2 - 4 hours</t>
  </si>
  <si>
    <t xml:space="preserve">Over 4 hours</t>
  </si>
  <si>
    <t xml:space="preserve">Don't Know</t>
  </si>
  <si>
    <t xml:space="preserve">Grid Summary: Thinking back to your last full day of work, how long did you have to spend doing the following types of task?</t>
  </si>
  <si>
    <t xml:space="preserve">Thinking back to your last full day of work, how long did you have to spend doing the following types of task?: Writing or reading email	 </t>
  </si>
  <si>
    <t xml:space="preserve">Thinking back to your last full day of work, how long did you have to spend doing the following types of task?: Researching a topic online	 </t>
  </si>
  <si>
    <t xml:space="preserve">Thinking back to your last full day of work, how long did you have to spend doing the following types of task?: Writing or editing a document</t>
  </si>
  <si>
    <t xml:space="preserve">Thinking back to your last full day of work, how long did you have to spend doing the following types of task?: Creating or analysing a spreadsheet</t>
  </si>
  <si>
    <t xml:space="preserve">Thinking back to your last full day of work, how long did you have to spend doing the following types of task?: Writing or editing a slide show</t>
  </si>
  <si>
    <t xml:space="preserve">Thinking back to your last full day of work, how long did you have to spend doing the following types of task?: Attending meetings</t>
  </si>
  <si>
    <t xml:space="preserve">N/A I have never learned this</t>
  </si>
  <si>
    <t xml:space="preserve">Formal on-the-job training (e.g. a training session or an employer-paid course)</t>
  </si>
  <si>
    <t xml:space="preserve">Formal education (e.g. college course)</t>
  </si>
  <si>
    <t xml:space="preserve">Self-directed internet research</t>
  </si>
  <si>
    <t xml:space="preserve">Taught by family and friends</t>
  </si>
  <si>
    <t xml:space="preserve">Reading a book on the skill</t>
  </si>
  <si>
    <t xml:space="preserve">A digital course (e.g. on EdX)</t>
  </si>
  <si>
    <t xml:space="preserve">When learning new skills for work, which of the following tools have you ever used to learn the following from scratch? Basic digital skills (e.g. basic word processing/spreadsheets/presentation software)By “from scratch”, we mean that before learning you had no or limited ability in these areas</t>
  </si>
  <si>
    <t xml:space="preserve">When learning new skills for work, which of the following tools have you ever used to learn the following from scratch? Advanced word processing/spreadsheet/presentation software skillsBy “from scratch”, we mean that before learning you had no or limited ability in these areas</t>
  </si>
  <si>
    <t xml:space="preserve">When learning new skills for work, which of the following tools have you ever used to learn the following from scratch? Project management software (e.g. SAP, Microsoft Project)By “from scratch”, we mean that before learning you had no or limited ability in these areas</t>
  </si>
  <si>
    <t xml:space="preserve">When learning new skills for work, which of the following tools have you ever used to learn the following from scratch? Programming (e.g  in Java, SQL, Python)By “from scratch”, we mean that before learning you had no or limited ability in these areas</t>
  </si>
  <si>
    <t xml:space="preserve">When learning new skills for work, which of the following tools have you ever used to learn the following from scratch? Networking supportBy “from scratch”, we mean that before learning you had no or limited ability in these areas</t>
  </si>
  <si>
    <t xml:space="preserve">When learning new skills for work, which of the following tools have you ever used to learn the following from scratch? Big data analysis (e.g. in R, Stata and other data science tools)By “from scratch”, we mean that before learning you had no or limited ability in these areas</t>
  </si>
  <si>
    <t xml:space="preserve">When learning new skills for work, which of the following tools have you ever used to learn the following from scratch? Digital creative design (e.g. Photoshop, Final Cut)By “from scratch”, we mean that before learning you had no or limited ability in these areas</t>
  </si>
  <si>
    <t xml:space="preserve">When learning new skills for work, which of the following tools have you ever used to learn the following from scratch? Client relationship management software (e.g. Salesforce)By “from scratch”, we mean that before learning you had no or limited ability in these areas</t>
  </si>
  <si>
    <t xml:space="preserve">When learning new skills for work, which of the following tools have you ever used to learn the following from scratch? Digital marketing and analytics (e.g. Google analytics)By “from scratch”, we mean that before learning you had no or limited ability in these areas</t>
  </si>
  <si>
    <t xml:space="preserve">When learning new skills for work, which of the following tools have you ever used to learn the following from scratch? Manufacturing and physical design (e.g. Computer Aided Design (CAD) softwareBy “from scratch”, we mean that before learning you had no or limited ability in these areas</t>
  </si>
  <si>
    <t xml:space="preserve">Youtube</t>
  </si>
  <si>
    <t xml:space="preserve">A tech/IT forum such as Stack Overflow</t>
  </si>
  <si>
    <t xml:space="preserve">AI chat (e.g. ChatGPT, Google Bard)</t>
  </si>
  <si>
    <t xml:space="preserve">Reddit</t>
  </si>
  <si>
    <t xml:space="preserve">Bing search</t>
  </si>
  <si>
    <t xml:space="preserve">Other (please specify)</t>
  </si>
  <si>
    <t xml:space="preserve">You said you used self-directed internet research to learn a skill from scratch. Which tools were important to you for this?</t>
  </si>
  <si>
    <t xml:space="preserve">BASE: Have used self-directed internet research to learn a skill</t>
  </si>
  <si>
    <t xml:space="preserve">Full Results</t>
  </si>
  <si>
    <t xml:space="preserve">Veel</t>
  </si>
  <si>
    <t xml:space="preserve">Tijd</t>
  </si>
  <si>
    <t xml:space="preserve">Werkgelegenheid</t>
  </si>
  <si>
    <t xml:space="preserve">Werken</t>
  </si>
  <si>
    <t xml:space="preserve">Vooral</t>
  </si>
  <si>
    <t xml:space="preserve">Kan</t>
  </si>
  <si>
    <t xml:space="preserve">Nemen</t>
  </si>
  <si>
    <t xml:space="preserve">Aan</t>
  </si>
  <si>
    <t xml:space="preserve">Hun</t>
  </si>
  <si>
    <t xml:space="preserve">Overgenomen</t>
  </si>
  <si>
    <t xml:space="preserve">Dat</t>
  </si>
  <si>
    <t xml:space="preserve">Wel</t>
  </si>
  <si>
    <t xml:space="preserve">Voor</t>
  </si>
  <si>
    <t xml:space="preserve">Dan</t>
  </si>
  <si>
    <t xml:space="preserve">Bezig</t>
  </si>
  <si>
    <t xml:space="preserve">Moet</t>
  </si>
  <si>
    <t xml:space="preserve">Automatisering</t>
  </si>
  <si>
    <t xml:space="preserve">Mij</t>
  </si>
  <si>
    <t xml:space="preserve">Misschien</t>
  </si>
  <si>
    <t xml:space="preserve">Goed</t>
  </si>
  <si>
    <t xml:space="preserve">Dingen</t>
  </si>
  <si>
    <t xml:space="preserve">Zal</t>
  </si>
  <si>
    <t xml:space="preserve">Hier</t>
  </si>
  <si>
    <t xml:space="preserve">Mens</t>
  </si>
  <si>
    <t xml:space="preserve">Die</t>
  </si>
  <si>
    <t xml:space="preserve">Ons</t>
  </si>
  <si>
    <t xml:space="preserve">Taken</t>
  </si>
  <si>
    <t xml:space="preserve">Heel</t>
  </si>
  <si>
    <t xml:space="preserve">Hoe</t>
  </si>
  <si>
    <t xml:space="preserve">Bepaalde</t>
  </si>
  <si>
    <t xml:space="preserve">Gaan</t>
  </si>
  <si>
    <t xml:space="preserve">Geen</t>
  </si>
  <si>
    <t xml:space="preserve">Internet</t>
  </si>
  <si>
    <t xml:space="preserve">Alles</t>
  </si>
  <si>
    <t xml:space="preserve">Hoeven</t>
  </si>
  <si>
    <t xml:space="preserve">Onze</t>
  </si>
  <si>
    <t xml:space="preserve">Erg</t>
  </si>
  <si>
    <t xml:space="preserve">Mee</t>
  </si>
  <si>
    <t xml:space="preserve">Nodig</t>
  </si>
  <si>
    <t xml:space="preserve">Technologie</t>
  </si>
  <si>
    <t xml:space="preserve">Snel</t>
  </si>
  <si>
    <t xml:space="preserve">Idee</t>
  </si>
  <si>
    <t xml:space="preserve">Will</t>
  </si>
  <si>
    <t xml:space="preserve">Sneller</t>
  </si>
  <si>
    <t xml:space="preserve">Zich</t>
  </si>
  <si>
    <t xml:space="preserve">Sommige</t>
  </si>
  <si>
    <t xml:space="preserve">Hoop</t>
  </si>
  <si>
    <t xml:space="preserve">Misbruik</t>
  </si>
  <si>
    <t xml:space="preserve">Alle</t>
  </si>
  <si>
    <t xml:space="preserve">Overname</t>
  </si>
  <si>
    <t xml:space="preserve">Worden</t>
  </si>
  <si>
    <t xml:space="preserve">Als</t>
  </si>
  <si>
    <t xml:space="preserve">Meer</t>
  </si>
  <si>
    <t xml:space="preserve">Wordt</t>
  </si>
  <si>
    <t xml:space="preserve">Zorgen</t>
  </si>
  <si>
    <t xml:space="preserve">Tot</t>
  </si>
  <si>
    <t xml:space="preserve">Mening</t>
  </si>
  <si>
    <t xml:space="preserve">Teveel</t>
  </si>
  <si>
    <t xml:space="preserve">Gevolgen</t>
  </si>
  <si>
    <t xml:space="preserve">Nieuwe</t>
  </si>
  <si>
    <t xml:space="preserve">Niet</t>
  </si>
  <si>
    <t xml:space="preserve">Banen</t>
  </si>
  <si>
    <t xml:space="preserve">Ben</t>
  </si>
  <si>
    <t xml:space="preserve">Neemt</t>
  </si>
  <si>
    <t xml:space="preserve">Bij</t>
  </si>
  <si>
    <t xml:space="preserve">Uit</t>
  </si>
  <si>
    <t xml:space="preserve">Moeilijk</t>
  </si>
  <si>
    <t xml:space="preserve">Menselijke</t>
  </si>
  <si>
    <t xml:space="preserve">Invloed</t>
  </si>
  <si>
    <t xml:space="preserve">Wij</t>
  </si>
  <si>
    <t xml:space="preserve">Weet</t>
  </si>
  <si>
    <t xml:space="preserve">Dit</t>
  </si>
  <si>
    <t xml:space="preserve">Daar</t>
  </si>
  <si>
    <t xml:space="preserve">Denken</t>
  </si>
  <si>
    <t xml:space="preserve">Controle</t>
  </si>
  <si>
    <t xml:space="preserve">Zijn</t>
  </si>
  <si>
    <t xml:space="preserve">Vind</t>
  </si>
  <si>
    <t xml:space="preserve">Vervangen</t>
  </si>
  <si>
    <t xml:space="preserve">Andere</t>
  </si>
  <si>
    <t xml:space="preserve">Naar</t>
  </si>
  <si>
    <t xml:space="preserve">Doen</t>
  </si>
  <si>
    <t xml:space="preserve">Gaat</t>
  </si>
  <si>
    <t xml:space="preserve">Een</t>
  </si>
  <si>
    <t xml:space="preserve">Laten</t>
  </si>
  <si>
    <t xml:space="preserve">Moeten</t>
  </si>
  <si>
    <t xml:space="preserve">Bedrijven</t>
  </si>
  <si>
    <t xml:space="preserve">Krijgen</t>
  </si>
  <si>
    <t xml:space="preserve">Flauw</t>
  </si>
  <si>
    <t xml:space="preserve">Ontwikkelingen</t>
  </si>
  <si>
    <t xml:space="preserve">Wereld</t>
  </si>
  <si>
    <t xml:space="preserve">Mensen</t>
  </si>
  <si>
    <t xml:space="preserve">Heb</t>
  </si>
  <si>
    <t xml:space="preserve">Met</t>
  </si>
  <si>
    <t xml:space="preserve">Echt</t>
  </si>
  <si>
    <t xml:space="preserve">Fake</t>
  </si>
  <si>
    <t xml:space="preserve">Grootste</t>
  </si>
  <si>
    <t xml:space="preserve">Verliezen</t>
  </si>
  <si>
    <t xml:space="preserve">Zaken</t>
  </si>
  <si>
    <t xml:space="preserve">Dus</t>
  </si>
  <si>
    <t xml:space="preserve">Take</t>
  </si>
  <si>
    <t xml:space="preserve">Minder</t>
  </si>
  <si>
    <t xml:space="preserve">Verdwijnen</t>
  </si>
  <si>
    <t xml:space="preserve">Kunnen</t>
  </si>
  <si>
    <t xml:space="preserve">Eigen</t>
  </si>
  <si>
    <t xml:space="preserve">Straks</t>
  </si>
  <si>
    <t xml:space="preserve">Grote</t>
  </si>
  <si>
    <t xml:space="preserve">Mogelijk</t>
  </si>
  <si>
    <t xml:space="preserve">Heeft</t>
  </si>
  <si>
    <t xml:space="preserve">Wat</t>
  </si>
  <si>
    <t xml:space="preserve">Mensheid</t>
  </si>
  <si>
    <t xml:space="preserve">Steeds</t>
  </si>
  <si>
    <t xml:space="preserve">Zullen</t>
  </si>
  <si>
    <t xml:space="preserve">Maken</t>
  </si>
  <si>
    <t xml:space="preserve">Leven</t>
  </si>
  <si>
    <t xml:space="preserve">Privacy</t>
  </si>
  <si>
    <t xml:space="preserve">Helemaal</t>
  </si>
  <si>
    <t xml:space="preserve">Verlies</t>
  </si>
  <si>
    <t xml:space="preserve">Iets</t>
  </si>
  <si>
    <t xml:space="preserve">Bang</t>
  </si>
  <si>
    <t xml:space="preserve">Dont</t>
  </si>
  <si>
    <t xml:space="preserve">Zelf</t>
  </si>
  <si>
    <t xml:space="preserve">Nog</t>
  </si>
  <si>
    <t xml:space="preserve">Werk</t>
  </si>
  <si>
    <t xml:space="preserve">Veiligheid</t>
  </si>
  <si>
    <t xml:space="preserve">Door</t>
  </si>
  <si>
    <t xml:space="preserve">Impact</t>
  </si>
  <si>
    <t xml:space="preserve">Werknemers</t>
  </si>
  <si>
    <t xml:space="preserve">Deze</t>
  </si>
  <si>
    <t xml:space="preserve">Komen</t>
  </si>
  <si>
    <t xml:space="preserve">Denk</t>
  </si>
  <si>
    <t xml:space="preserve">Van</t>
  </si>
  <si>
    <t xml:space="preserve">Jobs</t>
  </si>
  <si>
    <t xml:space="preserve">Maar</t>
  </si>
  <si>
    <t xml:space="preserve">Gedaan</t>
  </si>
  <si>
    <t xml:space="preserve">Overnemen</t>
  </si>
  <si>
    <t xml:space="preserve">Hebben</t>
  </si>
  <si>
    <t xml:space="preserve">Komt</t>
  </si>
  <si>
    <t xml:space="preserve">Niets</t>
  </si>
  <si>
    <t xml:space="preserve">Het</t>
  </si>
  <si>
    <t xml:space="preserve">Weinig</t>
  </si>
  <si>
    <t xml:space="preserve">Oorlog</t>
  </si>
  <si>
    <t xml:space="preserve">Makkelijker</t>
  </si>
  <si>
    <t xml:space="preserve">Geven</t>
  </si>
  <si>
    <t xml:space="preserve">Werkloosheid</t>
  </si>
  <si>
    <t xml:space="preserve">Weten</t>
  </si>
  <si>
    <t xml:space="preserve">Baan</t>
  </si>
  <si>
    <t xml:space="preserve">Zoals</t>
  </si>
  <si>
    <t xml:space="preserve">Mijn</t>
  </si>
  <si>
    <t xml:space="preserve">Know</t>
  </si>
  <si>
    <t xml:space="preserve">Gevaar</t>
  </si>
  <si>
    <t xml:space="preserve">Ook</t>
  </si>
  <si>
    <t xml:space="preserve">Handen</t>
  </si>
  <si>
    <t xml:space="preserve">Werkeloosheid</t>
  </si>
  <si>
    <t xml:space="preserve">Zou</t>
  </si>
  <si>
    <t xml:space="preserve">Daardoor</t>
  </si>
  <si>
    <t xml:space="preserve">Waar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</si>
</sst>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6" formatCode="0"/>
    <numFmt numFmtId="167" formatCode="0"/>
    <numFmt numFmtId="168" formatCode="0%"/>
    <numFmt numFmtId="169" formatCode="0%"/>
    <numFmt numFmtId="170" formatCode="0%"/>
    <numFmt numFmtId="171" formatCode="0%"/>
  </numFmts>
  <fonts count="12">
    <font>
      <sz val="11"/>
      <color rgb="FF000000"/>
      <name val="Calibri"/>
      <family val="2"/>
      <scheme val="minor"/>
    </font>
    <font>
      <sz val="18"/>
      <color rgb="FF000000"/>
      <name val="Calibri"/>
      <b/>
    </font>
    <font>
      <sz val="14"/>
      <color rgb="FF000000"/>
      <name val="Calibri"/>
      <b/>
    </font>
    <font>
      <sz val="14"/>
      <color rgb="FF000000"/>
      <name val="Calibri"/>
    </font>
    <font>
      <sz val="13"/>
      <color rgb="FF000000"/>
      <name val="Calibri"/>
    </font>
    <font>
      <sz val="13"/>
      <color rgb="FF000000"/>
      <name val="Calibri"/>
      <i/>
    </font>
    <font>
      <sz val="13"/>
      <color theme="10"/>
      <name val="Calibri"/>
      <i/>
      <u val="single"/>
    </font>
    <font>
      <sz val="11"/>
      <color rgb="FF000000"/>
      <name val="Calibri"/>
      <b/>
    </font>
    <font>
      <sz val="11"/>
      <color rgb="FF000000"/>
      <name val="Calibri"/>
    </font>
    <font>
      <sz val="11"/>
      <color theme="10"/>
      <name val="Calibri"/>
      <u val="single"/>
    </font>
    <font>
      <sz val="12"/>
      <color rgb="FF000000"/>
      <name val="Calibri"/>
      <b/>
    </font>
    <font>
      <sz val="11"/>
      <color rgb="FF000000"/>
      <name val="Calibri"/>
      <b/>
      <i/>
    </font>
  </fonts>
  <fills count="2">
    <fill>
      <patternFill patternType="none"/>
    </fill>
    <fill>
      <patternFill patternType="gray125"/>
    </fill>
  </fills>
  <borders count="4">
    <border>
      <left/>
      <right/>
      <top/>
      <bottom/>
      <diagonal/>
    </border>
    <border>
      <top style="thin">
        <color rgb="FF000000"/>
      </top>
    </border>
    <border>
      <bottom style="thin">
        <color rgb="FF000000"/>
      </bottom>
    </border>
    <border>
      <top style="thin">
        <color rgb="FF000000"/>
      </top>
      <bottom style="thin">
        <color rgb="FF000000"/>
      </bottom>
    </border>
  </borders>
  <cellStyleXfs count="1">
    <xf numFmtId="0" fontId="0" fillId="0" borderId="0"/>
  </cellStyleXfs>
  <cellXfs count="27">
    <xf numFmtId="0" fontId="0" fillId="0" borderId="0" xfId="0"/>
    <xf numFmtId="0" fontId="1" fillId="0" borderId="0" xfId="0" applyFont="1" applyAlignment="1">
      <alignment horizontal="center" vertical="top" wrapText="1"/>
    </xf>
    <xf numFmtId="0" fontId="2" fillId="0" borderId="0" xfId="0" applyFont="1"/>
    <xf numFmtId="0" fontId="3" fillId="0" borderId="0" xfId="0" applyFont="1" applyAlignment="1">
      <alignment horizontal="left"/>
    </xf>
    <xf numFmtId="0" fontId="4" fillId="0" borderId="0" xfId="0" applyFont="1" applyAlignment="1">
      <alignment horizontal="left" vertical="top" wrapText="1"/>
    </xf>
    <xf numFmtId="0" fontId="5" fillId="0" borderId="0" xfId="0" applyFont="1" applyAlignment="1">
      <alignment horizontal="left" vertical="top"/>
    </xf>
    <xf numFmtId="0" fontId="6" fillId="0" borderId="0" xfId="0" applyFont="1" applyAlignment="1">
      <alignment horizontal="left" vertical="top"/>
    </xf>
    <xf numFmtId="0" fontId="7" fillId="0" borderId="0" xfId="0" applyFont="1"/>
    <xf numFmtId="0" fontId="8" fillId="0" borderId="0" xfId="0" applyFont="1" applyAlignment="1">
      <alignment horizontal="center"/>
    </xf>
    <xf numFmtId="0" fontId="9" fillId="0" borderId="0" xfId="0" applyFont="1"/>
    <xf numFmtId="0" fontId="8" fillId="0" borderId="0" xfId="0" applyFont="1" applyAlignment="1">
      <alignment horizontal="center" vertical="center"/>
    </xf>
    <xf numFmtId="166" fontId="8" fillId="0" borderId="1" xfId="0" applyFont="1" applyNumberFormat="1" applyBorder="1" applyAlignment="1">
      <alignment horizontal="center" vertical="center"/>
    </xf>
    <xf numFmtId="167" fontId="7" fillId="0" borderId="2" xfId="0" applyFont="1" applyNumberFormat="1" applyBorder="1" applyAlignment="1">
      <alignment horizontal="center" vertical="center"/>
    </xf>
    <xf numFmtId="0" fontId="8" fillId="0" borderId="1" xfId="0" applyFont="1" applyBorder="1" applyAlignment="1">
      <alignment horizontal="center" vertical="center" wrapText="1"/>
    </xf>
    <xf numFmtId="0" fontId="7" fillId="0" borderId="1" xfId="0" applyFont="1" applyBorder="1" applyAlignment="1">
      <alignment horizontal="center" vertical="center"/>
    </xf>
    <xf numFmtId="0" fontId="9" fillId="0" borderId="0" xfId="0" applyFont="1" applyAlignment="1">
      <alignment horizontal="center"/>
    </xf>
    <xf numFmtId="0" fontId="10" fillId="0" borderId="0" xfId="0" applyFont="1" applyAlignment="1">
      <alignment vertical="top" wrapText="1"/>
    </xf>
    <xf numFmtId="0" fontId="8" fillId="0" borderId="1" xfId="0" applyFont="1" applyBorder="1" applyAlignment="1">
      <alignment horizontal="center" vertical="center"/>
    </xf>
    <xf numFmtId="0" fontId="8" fillId="0" borderId="1" xfId="0" applyFont="1" applyBorder="1"/>
    <xf numFmtId="168" fontId="8" fillId="0" borderId="0" xfId="0" applyFont="1" applyNumberFormat="1" applyAlignment="1">
      <alignment horizontal="center" vertical="center"/>
    </xf>
    <xf numFmtId="0" fontId="8" fillId="0" borderId="0" xfId="0" applyFont="1" applyAlignment="1">
      <alignment horizontal="center" vertical="center" wrapText="1"/>
    </xf>
    <xf numFmtId="169" fontId="8" fillId="0" borderId="2" xfId="0" applyFont="1" applyNumberFormat="1" applyBorder="1" applyAlignment="1">
      <alignment horizontal="center" vertical="center"/>
    </xf>
    <xf numFmtId="0" fontId="8" fillId="0" borderId="3" xfId="0" applyFont="1" applyBorder="1" applyAlignment="1">
      <alignment horizontal="center" vertical="center" wrapText="1"/>
    </xf>
    <xf numFmtId="170" fontId="7" fillId="0" borderId="0" xfId="0" applyFont="1" applyNumberFormat="1" applyAlignment="1">
      <alignment horizontal="center" vertical="center"/>
    </xf>
    <xf numFmtId="171" fontId="7" fillId="0" borderId="2" xfId="0" applyFont="1" applyNumberFormat="1" applyBorder="1" applyAlignment="1">
      <alignment horizontal="center" vertical="center"/>
    </xf>
    <xf numFmtId="0" fontId="7" fillId="0" borderId="0" xfId="0" applyFont="1" applyAlignment="1">
      <alignment horizontal="center" wrapText="1"/>
    </xf>
    <xf numFmtId="0" fontId="11" fillId="0" borderId="0" xfId="0" applyFont="1"/>
  </cellXfs>
  <cellStyles count="1">
    <cellStyle name="Normal" xfId="0" builtinId="0"/>
  </cellStyles>
  <dxfs count="0"/>
</styleSheet>
</file>

<file path=xl/_rels/workbook.xml.rels><?xml version="1.0" encoding="UTF-8" standalone="yes"?><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worksheet" Target="worksheets/sheet62.xml"/><Relationship Id="rId63" Type="http://schemas.openxmlformats.org/officeDocument/2006/relationships/worksheet" Target="worksheets/sheet63.xml"/><Relationship Id="rId64" Type="http://schemas.openxmlformats.org/officeDocument/2006/relationships/worksheet" Target="worksheets/sheet64.xml"/><Relationship Id="rId65" Type="http://schemas.openxmlformats.org/officeDocument/2006/relationships/worksheet" Target="worksheets/sheet65.xml"/><Relationship Id="rId66" Type="http://schemas.openxmlformats.org/officeDocument/2006/relationships/worksheet" Target="worksheets/sheet66.xml"/><Relationship Id="rId67" Type="http://schemas.openxmlformats.org/officeDocument/2006/relationships/worksheet" Target="worksheets/sheet67.xml"/><Relationship Id="rId68" Type="http://schemas.openxmlformats.org/officeDocument/2006/relationships/worksheet" Target="worksheets/sheet68.xml"/><Relationship Id="rId69" Type="http://schemas.openxmlformats.org/officeDocument/2006/relationships/worksheet" Target="worksheets/sheet69.xml"/><Relationship Id="rId70" Type="http://schemas.openxmlformats.org/officeDocument/2006/relationships/worksheet" Target="worksheets/sheet70.xml"/><Relationship Id="rId71" Type="http://schemas.openxmlformats.org/officeDocument/2006/relationships/worksheet" Target="worksheets/sheet71.xml"/><Relationship Id="rId72" Type="http://schemas.openxmlformats.org/officeDocument/2006/relationships/worksheet" Target="worksheets/sheet72.xml"/><Relationship Id="rId73" Type="http://schemas.openxmlformats.org/officeDocument/2006/relationships/worksheet" Target="worksheets/sheet73.xml"/><Relationship Id="rId74" Type="http://schemas.openxmlformats.org/officeDocument/2006/relationships/worksheet" Target="worksheets/sheet74.xml"/><Relationship Id="rId75" Type="http://schemas.openxmlformats.org/officeDocument/2006/relationships/worksheet" Target="worksheets/sheet75.xml"/><Relationship Id="rId76" Type="http://schemas.openxmlformats.org/officeDocument/2006/relationships/worksheet" Target="worksheets/sheet76.xml"/><Relationship Id="rId77" Type="http://schemas.openxmlformats.org/officeDocument/2006/relationships/worksheet" Target="worksheets/sheet77.xml"/><Relationship Id="rId78" Type="http://schemas.openxmlformats.org/officeDocument/2006/relationships/worksheet" Target="worksheets/sheet78.xml"/><Relationship Id="rId79" Type="http://schemas.openxmlformats.org/officeDocument/2006/relationships/worksheet" Target="worksheets/sheet79.xml"/><Relationship Id="rId80" Type="http://schemas.openxmlformats.org/officeDocument/2006/relationships/worksheet" Target="worksheets/sheet80.xml"/><Relationship Id="rId81" Type="http://schemas.openxmlformats.org/officeDocument/2006/relationships/worksheet" Target="worksheets/sheet81.xml"/><Relationship Id="rId82" Type="http://schemas.openxmlformats.org/officeDocument/2006/relationships/worksheet" Target="worksheets/sheet82.xml"/><Relationship Id="rId83" Type="http://schemas.openxmlformats.org/officeDocument/2006/relationships/worksheet" Target="worksheets/sheet83.xml"/><Relationship Id="rId84" Type="http://schemas.openxmlformats.org/officeDocument/2006/relationships/worksheet" Target="worksheets/sheet84.xml"/><Relationship Id="rId85" Type="http://schemas.openxmlformats.org/officeDocument/2006/relationships/worksheet" Target="worksheets/sheet85.xml"/><Relationship Id="rId86" Type="http://schemas.openxmlformats.org/officeDocument/2006/relationships/worksheet" Target="worksheets/sheet86.xml"/><Relationship Id="rId87" Type="http://schemas.openxmlformats.org/officeDocument/2006/relationships/worksheet" Target="worksheets/sheet87.xml"/><Relationship Id="rId88" Type="http://schemas.openxmlformats.org/officeDocument/2006/relationships/worksheet" Target="worksheets/sheet88.xml"/><Relationship Id="rId89" Type="http://schemas.openxmlformats.org/officeDocument/2006/relationships/worksheet" Target="worksheets/sheet89.xml"/><Relationship Id="rId90" Type="http://schemas.openxmlformats.org/officeDocument/2006/relationships/worksheet" Target="worksheets/sheet90.xml"/><Relationship Id="rId91" Type="http://schemas.openxmlformats.org/officeDocument/2006/relationships/worksheet" Target="worksheets/sheet91.xml"/><Relationship Id="rId92" Type="http://schemas.openxmlformats.org/officeDocument/2006/relationships/worksheet" Target="worksheets/sheet92.xml"/><Relationship Id="rId93" Type="http://schemas.openxmlformats.org/officeDocument/2006/relationships/worksheet" Target="worksheets/sheet93.xml"/><Relationship Id="rId94" Type="http://schemas.openxmlformats.org/officeDocument/2006/relationships/worksheet" Target="worksheets/sheet94.xml"/><Relationship Id="rId95" Type="http://schemas.openxmlformats.org/officeDocument/2006/relationships/worksheet" Target="worksheets/sheet95.xml"/><Relationship Id="rId96" Type="http://schemas.openxmlformats.org/officeDocument/2006/relationships/worksheet" Target="worksheets/sheet96.xml"/><Relationship Id="rId97" Type="http://schemas.openxmlformats.org/officeDocument/2006/relationships/worksheet" Target="worksheets/sheet97.xml"/><Relationship Id="rId98" Type="http://schemas.openxmlformats.org/officeDocument/2006/relationships/worksheet" Target="worksheets/sheet98.xml"/><Relationship Id="rId99" Type="http://schemas.openxmlformats.org/officeDocument/2006/relationships/worksheet" Target="worksheets/sheet99.xml"/><Relationship Id="rId100" Type="http://schemas.openxmlformats.org/officeDocument/2006/relationships/worksheet" Target="worksheets/sheet100.xml"/><Relationship Id="rId101" Type="http://schemas.openxmlformats.org/officeDocument/2006/relationships/worksheet" Target="worksheets/sheet101.xml"/><Relationship Id="rId102" Type="http://schemas.openxmlformats.org/officeDocument/2006/relationships/worksheet" Target="worksheets/sheet102.xml"/><Relationship Id="rId103" Type="http://schemas.openxmlformats.org/officeDocument/2006/relationships/worksheet" Target="worksheets/sheet103.xml"/><Relationship Id="rId104" Type="http://schemas.openxmlformats.org/officeDocument/2006/relationships/worksheet" Target="worksheets/sheet104.xml"/><Relationship Id="rId105" Type="http://schemas.openxmlformats.org/officeDocument/2006/relationships/worksheet" Target="worksheets/sheet105.xml"/><Relationship Id="rId106" Type="http://schemas.openxmlformats.org/officeDocument/2006/relationships/worksheet" Target="worksheets/sheet106.xml"/><Relationship Id="rId107" Type="http://schemas.openxmlformats.org/officeDocument/2006/relationships/worksheet" Target="worksheets/sheet107.xml"/><Relationship Id="rId108" Type="http://schemas.openxmlformats.org/officeDocument/2006/relationships/worksheet" Target="worksheets/sheet108.xml"/><Relationship Id="rId109" Type="http://schemas.openxmlformats.org/officeDocument/2006/relationships/worksheet" Target="worksheets/sheet109.xml"/><Relationship Id="rId110" Type="http://schemas.openxmlformats.org/officeDocument/2006/relationships/worksheet" Target="worksheets/sheet110.xml"/><Relationship Id="rId111" Type="http://schemas.openxmlformats.org/officeDocument/2006/relationships/worksheet" Target="worksheets/sheet111.xml"/><Relationship Id="rId112" Type="http://schemas.openxmlformats.org/officeDocument/2006/relationships/worksheet" Target="worksheets/sheet112.xml"/><Relationship Id="rId113" Type="http://schemas.openxmlformats.org/officeDocument/2006/relationships/worksheet" Target="worksheets/sheet113.xml"/><Relationship Id="rId114" Type="http://schemas.openxmlformats.org/officeDocument/2006/relationships/worksheet" Target="worksheets/sheet114.xml"/><Relationship Id="rId115" Type="http://schemas.openxmlformats.org/officeDocument/2006/relationships/worksheet" Target="worksheets/sheet115.xml"/><Relationship Id="rId116" Type="http://schemas.openxmlformats.org/officeDocument/2006/relationships/worksheet" Target="worksheets/sheet116.xml"/><Relationship Id="rId117" Type="http://schemas.openxmlformats.org/officeDocument/2006/relationships/worksheet" Target="worksheets/sheet117.xml"/><Relationship Id="rId118" Type="http://schemas.openxmlformats.org/officeDocument/2006/relationships/worksheet" Target="worksheets/sheet118.xml"/><Relationship Id="rId119" Type="http://schemas.openxmlformats.org/officeDocument/2006/relationships/worksheet" Target="worksheets/sheet119.xml"/><Relationship Id="rId120" Type="http://schemas.openxmlformats.org/officeDocument/2006/relationships/worksheet" Target="worksheets/sheet120.xml"/><Relationship Id="rId121" Type="http://schemas.openxmlformats.org/officeDocument/2006/relationships/worksheet" Target="worksheets/sheet121.xml"/><Relationship Id="rId122" Type="http://schemas.openxmlformats.org/officeDocument/2006/relationships/worksheet" Target="worksheets/sheet122.xml"/><Relationship Id="rId123" Type="http://schemas.openxmlformats.org/officeDocument/2006/relationships/worksheet" Target="worksheets/sheet123.xml"/><Relationship Id="rId124" Type="http://schemas.openxmlformats.org/officeDocument/2006/relationships/worksheet" Target="worksheets/sheet124.xml"/><Relationship Id="rId125" Type="http://schemas.openxmlformats.org/officeDocument/2006/relationships/worksheet" Target="worksheets/sheet125.xml"/><Relationship Id="rId126" Type="http://schemas.openxmlformats.org/officeDocument/2006/relationships/worksheet" Target="worksheets/sheet126.xml"/><Relationship Id="rId127" Type="http://schemas.openxmlformats.org/officeDocument/2006/relationships/worksheet" Target="worksheets/sheet127.xml"/><Relationship Id="rId128" Type="http://schemas.openxmlformats.org/officeDocument/2006/relationships/worksheet" Target="worksheets/sheet128.xml"/><Relationship Id="rId129" Type="http://schemas.openxmlformats.org/officeDocument/2006/relationships/worksheet" Target="worksheets/sheet129.xml"/><Relationship Id="rId130" Type="http://schemas.openxmlformats.org/officeDocument/2006/relationships/worksheet" Target="worksheets/sheet130.xml"/><Relationship Id="rId131" Type="http://schemas.openxmlformats.org/officeDocument/2006/relationships/worksheet" Target="worksheets/sheet131.xml"/><Relationship Id="rId132" Type="http://schemas.openxmlformats.org/officeDocument/2006/relationships/worksheet" Target="worksheets/sheet132.xml"/><Relationship Id="rId133" Type="http://schemas.openxmlformats.org/officeDocument/2006/relationships/worksheet" Target="worksheets/sheet133.xml"/><Relationship Id="rId134" Type="http://schemas.openxmlformats.org/officeDocument/2006/relationships/worksheet" Target="worksheets/sheet134.xml"/><Relationship Id="rId135" Type="http://schemas.openxmlformats.org/officeDocument/2006/relationships/worksheet" Target="worksheets/sheet135.xml"/><Relationship Id="rId136" Type="http://schemas.openxmlformats.org/officeDocument/2006/relationships/worksheet" Target="worksheets/sheet136.xml"/><Relationship Id="rId137" Type="http://schemas.openxmlformats.org/officeDocument/2006/relationships/worksheet" Target="worksheets/sheet137.xml"/><Relationship Id="rId138" Type="http://schemas.openxmlformats.org/officeDocument/2006/relationships/worksheet" Target="worksheets/sheet138.xml"/><Relationship Id="rId139" Type="http://schemas.openxmlformats.org/officeDocument/2006/relationships/worksheet" Target="worksheets/sheet139.xml"/><Relationship Id="rId140" Type="http://schemas.openxmlformats.org/officeDocument/2006/relationships/worksheet" Target="worksheets/sheet140.xml"/><Relationship Id="rId141" Type="http://schemas.openxmlformats.org/officeDocument/2006/relationships/worksheet" Target="worksheets/sheet141.xml"/><Relationship Id="rId142" Type="http://schemas.openxmlformats.org/officeDocument/2006/relationships/worksheet" Target="worksheets/sheet142.xml"/><Relationship Id="rId143" Type="http://schemas.openxmlformats.org/officeDocument/2006/relationships/worksheet" Target="worksheets/sheet143.xml"/><Relationship Id="rId144" Type="http://schemas.openxmlformats.org/officeDocument/2006/relationships/worksheet" Target="worksheets/sheet144.xml"/><Relationship Id="rId145" Type="http://schemas.openxmlformats.org/officeDocument/2006/relationships/worksheet" Target="worksheets/sheet145.xml"/><Relationship Id="rId146" Type="http://schemas.openxmlformats.org/officeDocument/2006/relationships/worksheet" Target="worksheets/sheet146.xml"/><Relationship Id="rId147" Type="http://schemas.openxmlformats.org/officeDocument/2006/relationships/worksheet" Target="worksheets/sheet147.xml"/><Relationship Id="rId148" Type="http://schemas.openxmlformats.org/officeDocument/2006/relationships/worksheet" Target="worksheets/sheet148.xml"/><Relationship Id="rId149" Type="http://schemas.openxmlformats.org/officeDocument/2006/relationships/worksheet" Target="worksheets/sheet149.xml"/><Relationship Id="rId150" Type="http://schemas.openxmlformats.org/officeDocument/2006/relationships/worksheet" Target="worksheets/sheet150.xml"/><Relationship Id="rId151" Type="http://schemas.openxmlformats.org/officeDocument/2006/relationships/worksheet" Target="worksheets/sheet151.xml"/><Relationship Id="rId152" Type="http://schemas.openxmlformats.org/officeDocument/2006/relationships/worksheet" Target="worksheets/sheet152.xml"/><Relationship Id="rId153" Type="http://schemas.openxmlformats.org/officeDocument/2006/relationships/worksheet" Target="worksheets/sheet153.xml"/><Relationship Id="rId154" Type="http://schemas.openxmlformats.org/officeDocument/2006/relationships/worksheet" Target="worksheets/sheet154.xml"/><Relationship Id="rId155" Type="http://schemas.openxmlformats.org/officeDocument/2006/relationships/worksheet" Target="worksheets/sheet155.xml"/><Relationship Id="rId156" Type="http://schemas.openxmlformats.org/officeDocument/2006/relationships/worksheet" Target="worksheets/sheet156.xml"/><Relationship Id="rId157" Type="http://schemas.openxmlformats.org/officeDocument/2006/relationships/worksheet" Target="worksheets/sheet157.xml"/><Relationship Id="rId158" Type="http://schemas.openxmlformats.org/officeDocument/2006/relationships/worksheet" Target="worksheets/sheet158.xml"/><Relationship Id="rId159" Type="http://schemas.openxmlformats.org/officeDocument/2006/relationships/worksheet" Target="worksheets/sheet159.xml"/><Relationship Id="rId160" Type="http://schemas.openxmlformats.org/officeDocument/2006/relationships/worksheet" Target="worksheets/sheet160.xml"/><Relationship Id="rId161" Type="http://schemas.openxmlformats.org/officeDocument/2006/relationships/worksheet" Target="worksheets/sheet161.xml"/><Relationship Id="rId162" Type="http://schemas.openxmlformats.org/officeDocument/2006/relationships/worksheet" Target="worksheets/sheet162.xml"/><Relationship Id="rId163" Type="http://schemas.openxmlformats.org/officeDocument/2006/relationships/worksheet" Target="worksheets/sheet163.xml"/><Relationship Id="rId164" Type="http://schemas.openxmlformats.org/officeDocument/2006/relationships/worksheet" Target="worksheets/sheet164.xml"/><Relationship Id="rId165" Type="http://schemas.openxmlformats.org/officeDocument/2006/relationships/worksheet" Target="worksheets/sheet165.xml"/><Relationship Id="rId166" Type="http://schemas.openxmlformats.org/officeDocument/2006/relationships/worksheet" Target="worksheets/sheet166.xml"/><Relationship Id="rId167" Type="http://schemas.openxmlformats.org/officeDocument/2006/relationships/worksheet" Target="worksheets/sheet167.xml"/><Relationship Id="rId168" Type="http://schemas.openxmlformats.org/officeDocument/2006/relationships/worksheet" Target="worksheets/sheet168.xml"/><Relationship Id="rId169" Type="http://schemas.openxmlformats.org/officeDocument/2006/relationships/worksheet" Target="worksheets/sheet169.xml"/><Relationship Id="rId170" Type="http://schemas.openxmlformats.org/officeDocument/2006/relationships/worksheet" Target="worksheets/sheet170.xml"/><Relationship Id="rId171" Type="http://schemas.openxmlformats.org/officeDocument/2006/relationships/worksheet" Target="worksheets/sheet171.xml"/><Relationship Id="rId172" Type="http://schemas.openxmlformats.org/officeDocument/2006/relationships/worksheet" Target="worksheets/sheet172.xml"/><Relationship Id="rId173" Type="http://schemas.openxmlformats.org/officeDocument/2006/relationships/worksheet" Target="worksheets/sheet173.xml"/><Relationship Id="rId174" Type="http://schemas.openxmlformats.org/officeDocument/2006/relationships/worksheet" Target="worksheets/sheet174.xml"/><Relationship Id="rId175" Type="http://schemas.openxmlformats.org/officeDocument/2006/relationships/worksheet" Target="worksheets/sheet175.xml"/><Relationship Id="rId176" Type="http://schemas.openxmlformats.org/officeDocument/2006/relationships/worksheet" Target="worksheets/sheet176.xml"/><Relationship Id="rId177" Type="http://schemas.openxmlformats.org/officeDocument/2006/relationships/worksheet" Target="worksheets/sheet177.xml"/><Relationship Id="rId178" Type="http://schemas.openxmlformats.org/officeDocument/2006/relationships/worksheet" Target="worksheets/sheet178.xml"/><Relationship Id="rId179" Type="http://schemas.openxmlformats.org/officeDocument/2006/relationships/worksheet" Target="worksheets/sheet179.xml"/><Relationship Id="rId180" Type="http://schemas.openxmlformats.org/officeDocument/2006/relationships/worksheet" Target="worksheets/sheet180.xml"/><Relationship Id="rId181" Type="http://schemas.openxmlformats.org/officeDocument/2006/relationships/worksheet" Target="worksheets/sheet181.xml"/><Relationship Id="rId182" Type="http://schemas.openxmlformats.org/officeDocument/2006/relationships/worksheet" Target="worksheets/sheet182.xml"/><Relationship Id="rId183" Type="http://schemas.openxmlformats.org/officeDocument/2006/relationships/worksheet" Target="worksheets/sheet183.xml"/><Relationship Id="rId184" Type="http://schemas.openxmlformats.org/officeDocument/2006/relationships/worksheet" Target="worksheets/sheet184.xml"/><Relationship Id="rId185" Type="http://schemas.openxmlformats.org/officeDocument/2006/relationships/worksheet" Target="worksheets/sheet185.xml"/><Relationship Id="rId186" Type="http://schemas.openxmlformats.org/officeDocument/2006/relationships/worksheet" Target="worksheets/sheet186.xml"/><Relationship Id="rId187" Type="http://schemas.openxmlformats.org/officeDocument/2006/relationships/worksheet" Target="worksheets/sheet187.xml"/><Relationship Id="rId188" Type="http://schemas.openxmlformats.org/officeDocument/2006/relationships/worksheet" Target="worksheets/sheet188.xml"/><Relationship Id="rId189" Type="http://schemas.openxmlformats.org/officeDocument/2006/relationships/theme" Target="theme/theme1.xml"/><Relationship Id="rId190" Type="http://schemas.openxmlformats.org/officeDocument/2006/relationships/styles" Target="styles.xml"/><Relationship Id="rId191" Type="http://schemas.openxmlformats.org/officeDocument/2006/relationships/sharedStrings" Target="sharedStrings.xml"/></Relationships>
</file>

<file path=xl/drawings/_rels/drawing1.xml.rels><?xml version="1.0" encoding="UTF-8" standalone="yes"?><Relationships xmlns="http://schemas.openxmlformats.org/package/2006/relationships"><Relationship Id="rId1" Type="http://schemas.openxmlformats.org/officeDocument/2006/relationships/image" Target="../media/image1.jpg"/></Relationships>
</file>

<file path=xl/drawings/_rels/drawing10.xml.rels><?xml version="1.0" encoding="UTF-8" standalone="yes"?><Relationships xmlns="http://schemas.openxmlformats.org/package/2006/relationships"><Relationship Id="rId1" Type="http://schemas.openxmlformats.org/officeDocument/2006/relationships/image" Target="../media/image10.jpg"/></Relationships>
</file>

<file path=xl/drawings/_rels/drawing100.xml.rels><?xml version="1.0" encoding="UTF-8" standalone="yes"?><Relationships xmlns="http://schemas.openxmlformats.org/package/2006/relationships"><Relationship Id="rId1" Type="http://schemas.openxmlformats.org/officeDocument/2006/relationships/image" Target="../media/image100.jpg"/></Relationships>
</file>

<file path=xl/drawings/_rels/drawing101.xml.rels><?xml version="1.0" encoding="UTF-8" standalone="yes"?><Relationships xmlns="http://schemas.openxmlformats.org/package/2006/relationships"><Relationship Id="rId1" Type="http://schemas.openxmlformats.org/officeDocument/2006/relationships/image" Target="../media/image101.jpg"/></Relationships>
</file>

<file path=xl/drawings/_rels/drawing102.xml.rels><?xml version="1.0" encoding="UTF-8" standalone="yes"?><Relationships xmlns="http://schemas.openxmlformats.org/package/2006/relationships"><Relationship Id="rId1" Type="http://schemas.openxmlformats.org/officeDocument/2006/relationships/image" Target="../media/image102.jpg"/></Relationships>
</file>

<file path=xl/drawings/_rels/drawing103.xml.rels><?xml version="1.0" encoding="UTF-8" standalone="yes"?><Relationships xmlns="http://schemas.openxmlformats.org/package/2006/relationships"><Relationship Id="rId1" Type="http://schemas.openxmlformats.org/officeDocument/2006/relationships/image" Target="../media/image103.jpg"/></Relationships>
</file>

<file path=xl/drawings/_rels/drawing104.xml.rels><?xml version="1.0" encoding="UTF-8" standalone="yes"?><Relationships xmlns="http://schemas.openxmlformats.org/package/2006/relationships"><Relationship Id="rId1" Type="http://schemas.openxmlformats.org/officeDocument/2006/relationships/image" Target="../media/image104.jpg"/></Relationships>
</file>

<file path=xl/drawings/_rels/drawing105.xml.rels><?xml version="1.0" encoding="UTF-8" standalone="yes"?><Relationships xmlns="http://schemas.openxmlformats.org/package/2006/relationships"><Relationship Id="rId1" Type="http://schemas.openxmlformats.org/officeDocument/2006/relationships/image" Target="../media/image105.jpg"/></Relationships>
</file>

<file path=xl/drawings/_rels/drawing106.xml.rels><?xml version="1.0" encoding="UTF-8" standalone="yes"?><Relationships xmlns="http://schemas.openxmlformats.org/package/2006/relationships"><Relationship Id="rId1" Type="http://schemas.openxmlformats.org/officeDocument/2006/relationships/image" Target="../media/image106.jpg"/></Relationships>
</file>

<file path=xl/drawings/_rels/drawing107.xml.rels><?xml version="1.0" encoding="UTF-8" standalone="yes"?><Relationships xmlns="http://schemas.openxmlformats.org/package/2006/relationships"><Relationship Id="rId1" Type="http://schemas.openxmlformats.org/officeDocument/2006/relationships/image" Target="../media/image107.jpg"/></Relationships>
</file>

<file path=xl/drawings/_rels/drawing108.xml.rels><?xml version="1.0" encoding="UTF-8" standalone="yes"?><Relationships xmlns="http://schemas.openxmlformats.org/package/2006/relationships"><Relationship Id="rId1" Type="http://schemas.openxmlformats.org/officeDocument/2006/relationships/image" Target="../media/image108.jpg"/></Relationships>
</file>

<file path=xl/drawings/_rels/drawing109.xml.rels><?xml version="1.0" encoding="UTF-8" standalone="yes"?><Relationships xmlns="http://schemas.openxmlformats.org/package/2006/relationships"><Relationship Id="rId1" Type="http://schemas.openxmlformats.org/officeDocument/2006/relationships/image" Target="../media/image109.jpg"/></Relationships>
</file>

<file path=xl/drawings/_rels/drawing11.xml.rels><?xml version="1.0" encoding="UTF-8" standalone="yes"?><Relationships xmlns="http://schemas.openxmlformats.org/package/2006/relationships"><Relationship Id="rId1" Type="http://schemas.openxmlformats.org/officeDocument/2006/relationships/image" Target="../media/image11.jpg"/></Relationships>
</file>

<file path=xl/drawings/_rels/drawing110.xml.rels><?xml version="1.0" encoding="UTF-8" standalone="yes"?><Relationships xmlns="http://schemas.openxmlformats.org/package/2006/relationships"><Relationship Id="rId1" Type="http://schemas.openxmlformats.org/officeDocument/2006/relationships/image" Target="../media/image110.jpg"/></Relationships>
</file>

<file path=xl/drawings/_rels/drawing111.xml.rels><?xml version="1.0" encoding="UTF-8" standalone="yes"?><Relationships xmlns="http://schemas.openxmlformats.org/package/2006/relationships"><Relationship Id="rId1" Type="http://schemas.openxmlformats.org/officeDocument/2006/relationships/image" Target="../media/image111.jpg"/></Relationships>
</file>

<file path=xl/drawings/_rels/drawing112.xml.rels><?xml version="1.0" encoding="UTF-8" standalone="yes"?><Relationships xmlns="http://schemas.openxmlformats.org/package/2006/relationships"><Relationship Id="rId1" Type="http://schemas.openxmlformats.org/officeDocument/2006/relationships/image" Target="../media/image112.jpg"/></Relationships>
</file>

<file path=xl/drawings/_rels/drawing113.xml.rels><?xml version="1.0" encoding="UTF-8" standalone="yes"?><Relationships xmlns="http://schemas.openxmlformats.org/package/2006/relationships"><Relationship Id="rId1" Type="http://schemas.openxmlformats.org/officeDocument/2006/relationships/image" Target="../media/image113.jpg"/></Relationships>
</file>

<file path=xl/drawings/_rels/drawing114.xml.rels><?xml version="1.0" encoding="UTF-8" standalone="yes"?><Relationships xmlns="http://schemas.openxmlformats.org/package/2006/relationships"><Relationship Id="rId1" Type="http://schemas.openxmlformats.org/officeDocument/2006/relationships/image" Target="../media/image114.jpg"/></Relationships>
</file>

<file path=xl/drawings/_rels/drawing115.xml.rels><?xml version="1.0" encoding="UTF-8" standalone="yes"?><Relationships xmlns="http://schemas.openxmlformats.org/package/2006/relationships"><Relationship Id="rId1" Type="http://schemas.openxmlformats.org/officeDocument/2006/relationships/image" Target="../media/image115.jpg"/></Relationships>
</file>

<file path=xl/drawings/_rels/drawing116.xml.rels><?xml version="1.0" encoding="UTF-8" standalone="yes"?><Relationships xmlns="http://schemas.openxmlformats.org/package/2006/relationships"><Relationship Id="rId1" Type="http://schemas.openxmlformats.org/officeDocument/2006/relationships/image" Target="../media/image116.jpg"/></Relationships>
</file>

<file path=xl/drawings/_rels/drawing117.xml.rels><?xml version="1.0" encoding="UTF-8" standalone="yes"?><Relationships xmlns="http://schemas.openxmlformats.org/package/2006/relationships"><Relationship Id="rId1" Type="http://schemas.openxmlformats.org/officeDocument/2006/relationships/image" Target="../media/image117.jpg"/></Relationships>
</file>

<file path=xl/drawings/_rels/drawing118.xml.rels><?xml version="1.0" encoding="UTF-8" standalone="yes"?><Relationships xmlns="http://schemas.openxmlformats.org/package/2006/relationships"><Relationship Id="rId1" Type="http://schemas.openxmlformats.org/officeDocument/2006/relationships/image" Target="../media/image118.jpg"/></Relationships>
</file>

<file path=xl/drawings/_rels/drawing119.xml.rels><?xml version="1.0" encoding="UTF-8" standalone="yes"?><Relationships xmlns="http://schemas.openxmlformats.org/package/2006/relationships"><Relationship Id="rId1" Type="http://schemas.openxmlformats.org/officeDocument/2006/relationships/image" Target="../media/image119.jpg"/></Relationships>
</file>

<file path=xl/drawings/_rels/drawing12.xml.rels><?xml version="1.0" encoding="UTF-8" standalone="yes"?><Relationships xmlns="http://schemas.openxmlformats.org/package/2006/relationships"><Relationship Id="rId1" Type="http://schemas.openxmlformats.org/officeDocument/2006/relationships/image" Target="../media/image12.jpg"/></Relationships>
</file>

<file path=xl/drawings/_rels/drawing120.xml.rels><?xml version="1.0" encoding="UTF-8" standalone="yes"?><Relationships xmlns="http://schemas.openxmlformats.org/package/2006/relationships"><Relationship Id="rId1" Type="http://schemas.openxmlformats.org/officeDocument/2006/relationships/image" Target="../media/image120.jpg"/></Relationships>
</file>

<file path=xl/drawings/_rels/drawing121.xml.rels><?xml version="1.0" encoding="UTF-8" standalone="yes"?><Relationships xmlns="http://schemas.openxmlformats.org/package/2006/relationships"><Relationship Id="rId1" Type="http://schemas.openxmlformats.org/officeDocument/2006/relationships/image" Target="../media/image121.jpg"/></Relationships>
</file>

<file path=xl/drawings/_rels/drawing122.xml.rels><?xml version="1.0" encoding="UTF-8" standalone="yes"?><Relationships xmlns="http://schemas.openxmlformats.org/package/2006/relationships"><Relationship Id="rId1" Type="http://schemas.openxmlformats.org/officeDocument/2006/relationships/image" Target="../media/image122.jpg"/></Relationships>
</file>

<file path=xl/drawings/_rels/drawing123.xml.rels><?xml version="1.0" encoding="UTF-8" standalone="yes"?><Relationships xmlns="http://schemas.openxmlformats.org/package/2006/relationships"><Relationship Id="rId1" Type="http://schemas.openxmlformats.org/officeDocument/2006/relationships/image" Target="../media/image123.jpg"/></Relationships>
</file>

<file path=xl/drawings/_rels/drawing124.xml.rels><?xml version="1.0" encoding="UTF-8" standalone="yes"?><Relationships xmlns="http://schemas.openxmlformats.org/package/2006/relationships"><Relationship Id="rId1" Type="http://schemas.openxmlformats.org/officeDocument/2006/relationships/image" Target="../media/image124.jpg"/></Relationships>
</file>

<file path=xl/drawings/_rels/drawing125.xml.rels><?xml version="1.0" encoding="UTF-8" standalone="yes"?><Relationships xmlns="http://schemas.openxmlformats.org/package/2006/relationships"><Relationship Id="rId1" Type="http://schemas.openxmlformats.org/officeDocument/2006/relationships/image" Target="../media/image125.jpg"/></Relationships>
</file>

<file path=xl/drawings/_rels/drawing126.xml.rels><?xml version="1.0" encoding="UTF-8" standalone="yes"?><Relationships xmlns="http://schemas.openxmlformats.org/package/2006/relationships"><Relationship Id="rId1" Type="http://schemas.openxmlformats.org/officeDocument/2006/relationships/image" Target="../media/image126.jpg"/></Relationships>
</file>

<file path=xl/drawings/_rels/drawing127.xml.rels><?xml version="1.0" encoding="UTF-8" standalone="yes"?><Relationships xmlns="http://schemas.openxmlformats.org/package/2006/relationships"><Relationship Id="rId1" Type="http://schemas.openxmlformats.org/officeDocument/2006/relationships/image" Target="../media/image127.jpg"/></Relationships>
</file>

<file path=xl/drawings/_rels/drawing128.xml.rels><?xml version="1.0" encoding="UTF-8" standalone="yes"?><Relationships xmlns="http://schemas.openxmlformats.org/package/2006/relationships"><Relationship Id="rId1" Type="http://schemas.openxmlformats.org/officeDocument/2006/relationships/image" Target="../media/image128.jpg"/></Relationships>
</file>

<file path=xl/drawings/_rels/drawing129.xml.rels><?xml version="1.0" encoding="UTF-8" standalone="yes"?><Relationships xmlns="http://schemas.openxmlformats.org/package/2006/relationships"><Relationship Id="rId1" Type="http://schemas.openxmlformats.org/officeDocument/2006/relationships/image" Target="../media/image129.jpg"/></Relationships>
</file>

<file path=xl/drawings/_rels/drawing13.xml.rels><?xml version="1.0" encoding="UTF-8" standalone="yes"?><Relationships xmlns="http://schemas.openxmlformats.org/package/2006/relationships"><Relationship Id="rId1" Type="http://schemas.openxmlformats.org/officeDocument/2006/relationships/image" Target="../media/image13.jpg"/></Relationships>
</file>

<file path=xl/drawings/_rels/drawing130.xml.rels><?xml version="1.0" encoding="UTF-8" standalone="yes"?><Relationships xmlns="http://schemas.openxmlformats.org/package/2006/relationships"><Relationship Id="rId1" Type="http://schemas.openxmlformats.org/officeDocument/2006/relationships/image" Target="../media/image130.jpg"/></Relationships>
</file>

<file path=xl/drawings/_rels/drawing131.xml.rels><?xml version="1.0" encoding="UTF-8" standalone="yes"?><Relationships xmlns="http://schemas.openxmlformats.org/package/2006/relationships"><Relationship Id="rId1" Type="http://schemas.openxmlformats.org/officeDocument/2006/relationships/image" Target="../media/image131.jpg"/></Relationships>
</file>

<file path=xl/drawings/_rels/drawing132.xml.rels><?xml version="1.0" encoding="UTF-8" standalone="yes"?><Relationships xmlns="http://schemas.openxmlformats.org/package/2006/relationships"><Relationship Id="rId1" Type="http://schemas.openxmlformats.org/officeDocument/2006/relationships/image" Target="../media/image132.jpg"/></Relationships>
</file>

<file path=xl/drawings/_rels/drawing133.xml.rels><?xml version="1.0" encoding="UTF-8" standalone="yes"?><Relationships xmlns="http://schemas.openxmlformats.org/package/2006/relationships"><Relationship Id="rId1" Type="http://schemas.openxmlformats.org/officeDocument/2006/relationships/image" Target="../media/image133.jpg"/></Relationships>
</file>

<file path=xl/drawings/_rels/drawing134.xml.rels><?xml version="1.0" encoding="UTF-8" standalone="yes"?><Relationships xmlns="http://schemas.openxmlformats.org/package/2006/relationships"><Relationship Id="rId1" Type="http://schemas.openxmlformats.org/officeDocument/2006/relationships/image" Target="../media/image134.jpg"/></Relationships>
</file>

<file path=xl/drawings/_rels/drawing135.xml.rels><?xml version="1.0" encoding="UTF-8" standalone="yes"?><Relationships xmlns="http://schemas.openxmlformats.org/package/2006/relationships"><Relationship Id="rId1" Type="http://schemas.openxmlformats.org/officeDocument/2006/relationships/image" Target="../media/image135.jpg"/></Relationships>
</file>

<file path=xl/drawings/_rels/drawing136.xml.rels><?xml version="1.0" encoding="UTF-8" standalone="yes"?><Relationships xmlns="http://schemas.openxmlformats.org/package/2006/relationships"><Relationship Id="rId1" Type="http://schemas.openxmlformats.org/officeDocument/2006/relationships/image" Target="../media/image136.jpg"/></Relationships>
</file>

<file path=xl/drawings/_rels/drawing137.xml.rels><?xml version="1.0" encoding="UTF-8" standalone="yes"?><Relationships xmlns="http://schemas.openxmlformats.org/package/2006/relationships"><Relationship Id="rId1" Type="http://schemas.openxmlformats.org/officeDocument/2006/relationships/image" Target="../media/image137.jpg"/></Relationships>
</file>

<file path=xl/drawings/_rels/drawing138.xml.rels><?xml version="1.0" encoding="UTF-8" standalone="yes"?><Relationships xmlns="http://schemas.openxmlformats.org/package/2006/relationships"><Relationship Id="rId1" Type="http://schemas.openxmlformats.org/officeDocument/2006/relationships/image" Target="../media/image138.jpg"/></Relationships>
</file>

<file path=xl/drawings/_rels/drawing139.xml.rels><?xml version="1.0" encoding="UTF-8" standalone="yes"?><Relationships xmlns="http://schemas.openxmlformats.org/package/2006/relationships"><Relationship Id="rId1" Type="http://schemas.openxmlformats.org/officeDocument/2006/relationships/image" Target="../media/image139.jpg"/></Relationships>
</file>

<file path=xl/drawings/_rels/drawing14.xml.rels><?xml version="1.0" encoding="UTF-8" standalone="yes"?><Relationships xmlns="http://schemas.openxmlformats.org/package/2006/relationships"><Relationship Id="rId1" Type="http://schemas.openxmlformats.org/officeDocument/2006/relationships/image" Target="../media/image14.jpg"/></Relationships>
</file>

<file path=xl/drawings/_rels/drawing140.xml.rels><?xml version="1.0" encoding="UTF-8" standalone="yes"?><Relationships xmlns="http://schemas.openxmlformats.org/package/2006/relationships"><Relationship Id="rId1" Type="http://schemas.openxmlformats.org/officeDocument/2006/relationships/image" Target="../media/image140.jpg"/></Relationships>
</file>

<file path=xl/drawings/_rels/drawing141.xml.rels><?xml version="1.0" encoding="UTF-8" standalone="yes"?><Relationships xmlns="http://schemas.openxmlformats.org/package/2006/relationships"><Relationship Id="rId1" Type="http://schemas.openxmlformats.org/officeDocument/2006/relationships/image" Target="../media/image141.jpg"/></Relationships>
</file>

<file path=xl/drawings/_rels/drawing142.xml.rels><?xml version="1.0" encoding="UTF-8" standalone="yes"?><Relationships xmlns="http://schemas.openxmlformats.org/package/2006/relationships"><Relationship Id="rId1" Type="http://schemas.openxmlformats.org/officeDocument/2006/relationships/image" Target="../media/image142.jpg"/></Relationships>
</file>

<file path=xl/drawings/_rels/drawing143.xml.rels><?xml version="1.0" encoding="UTF-8" standalone="yes"?><Relationships xmlns="http://schemas.openxmlformats.org/package/2006/relationships"><Relationship Id="rId1" Type="http://schemas.openxmlformats.org/officeDocument/2006/relationships/image" Target="../media/image143.jpg"/></Relationships>
</file>

<file path=xl/drawings/_rels/drawing144.xml.rels><?xml version="1.0" encoding="UTF-8" standalone="yes"?><Relationships xmlns="http://schemas.openxmlformats.org/package/2006/relationships"><Relationship Id="rId1" Type="http://schemas.openxmlformats.org/officeDocument/2006/relationships/image" Target="../media/image144.jpg"/></Relationships>
</file>

<file path=xl/drawings/_rels/drawing145.xml.rels><?xml version="1.0" encoding="UTF-8" standalone="yes"?><Relationships xmlns="http://schemas.openxmlformats.org/package/2006/relationships"><Relationship Id="rId1" Type="http://schemas.openxmlformats.org/officeDocument/2006/relationships/image" Target="../media/image145.jpg"/></Relationships>
</file>

<file path=xl/drawings/_rels/drawing146.xml.rels><?xml version="1.0" encoding="UTF-8" standalone="yes"?><Relationships xmlns="http://schemas.openxmlformats.org/package/2006/relationships"><Relationship Id="rId1" Type="http://schemas.openxmlformats.org/officeDocument/2006/relationships/image" Target="../media/image146.jpg"/></Relationships>
</file>

<file path=xl/drawings/_rels/drawing147.xml.rels><?xml version="1.0" encoding="UTF-8" standalone="yes"?><Relationships xmlns="http://schemas.openxmlformats.org/package/2006/relationships"><Relationship Id="rId1" Type="http://schemas.openxmlformats.org/officeDocument/2006/relationships/image" Target="../media/image147.jpg"/></Relationships>
</file>

<file path=xl/drawings/_rels/drawing148.xml.rels><?xml version="1.0" encoding="UTF-8" standalone="yes"?><Relationships xmlns="http://schemas.openxmlformats.org/package/2006/relationships"><Relationship Id="rId1" Type="http://schemas.openxmlformats.org/officeDocument/2006/relationships/image" Target="../media/image148.jpg"/></Relationships>
</file>

<file path=xl/drawings/_rels/drawing149.xml.rels><?xml version="1.0" encoding="UTF-8" standalone="yes"?><Relationships xmlns="http://schemas.openxmlformats.org/package/2006/relationships"><Relationship Id="rId1" Type="http://schemas.openxmlformats.org/officeDocument/2006/relationships/image" Target="../media/image149.jpg"/></Relationships>
</file>

<file path=xl/drawings/_rels/drawing15.xml.rels><?xml version="1.0" encoding="UTF-8" standalone="yes"?><Relationships xmlns="http://schemas.openxmlformats.org/package/2006/relationships"><Relationship Id="rId1" Type="http://schemas.openxmlformats.org/officeDocument/2006/relationships/image" Target="../media/image15.jpg"/></Relationships>
</file>

<file path=xl/drawings/_rels/drawing150.xml.rels><?xml version="1.0" encoding="UTF-8" standalone="yes"?><Relationships xmlns="http://schemas.openxmlformats.org/package/2006/relationships"><Relationship Id="rId1" Type="http://schemas.openxmlformats.org/officeDocument/2006/relationships/image" Target="../media/image150.jpg"/></Relationships>
</file>

<file path=xl/drawings/_rels/drawing151.xml.rels><?xml version="1.0" encoding="UTF-8" standalone="yes"?><Relationships xmlns="http://schemas.openxmlformats.org/package/2006/relationships"><Relationship Id="rId1" Type="http://schemas.openxmlformats.org/officeDocument/2006/relationships/image" Target="../media/image151.jpg"/></Relationships>
</file>

<file path=xl/drawings/_rels/drawing152.xml.rels><?xml version="1.0" encoding="UTF-8" standalone="yes"?><Relationships xmlns="http://schemas.openxmlformats.org/package/2006/relationships"><Relationship Id="rId1" Type="http://schemas.openxmlformats.org/officeDocument/2006/relationships/image" Target="../media/image152.jpg"/></Relationships>
</file>

<file path=xl/drawings/_rels/drawing153.xml.rels><?xml version="1.0" encoding="UTF-8" standalone="yes"?><Relationships xmlns="http://schemas.openxmlformats.org/package/2006/relationships"><Relationship Id="rId1" Type="http://schemas.openxmlformats.org/officeDocument/2006/relationships/image" Target="../media/image153.jpg"/></Relationships>
</file>

<file path=xl/drawings/_rels/drawing154.xml.rels><?xml version="1.0" encoding="UTF-8" standalone="yes"?><Relationships xmlns="http://schemas.openxmlformats.org/package/2006/relationships"><Relationship Id="rId1" Type="http://schemas.openxmlformats.org/officeDocument/2006/relationships/image" Target="../media/image154.jpg"/></Relationships>
</file>

<file path=xl/drawings/_rels/drawing155.xml.rels><?xml version="1.0" encoding="UTF-8" standalone="yes"?><Relationships xmlns="http://schemas.openxmlformats.org/package/2006/relationships"><Relationship Id="rId1" Type="http://schemas.openxmlformats.org/officeDocument/2006/relationships/image" Target="../media/image155.jpg"/></Relationships>
</file>

<file path=xl/drawings/_rels/drawing156.xml.rels><?xml version="1.0" encoding="UTF-8" standalone="yes"?><Relationships xmlns="http://schemas.openxmlformats.org/package/2006/relationships"><Relationship Id="rId1" Type="http://schemas.openxmlformats.org/officeDocument/2006/relationships/image" Target="../media/image156.jpg"/></Relationships>
</file>

<file path=xl/drawings/_rels/drawing157.xml.rels><?xml version="1.0" encoding="UTF-8" standalone="yes"?><Relationships xmlns="http://schemas.openxmlformats.org/package/2006/relationships"><Relationship Id="rId1" Type="http://schemas.openxmlformats.org/officeDocument/2006/relationships/image" Target="../media/image157.jpg"/></Relationships>
</file>

<file path=xl/drawings/_rels/drawing158.xml.rels><?xml version="1.0" encoding="UTF-8" standalone="yes"?><Relationships xmlns="http://schemas.openxmlformats.org/package/2006/relationships"><Relationship Id="rId1" Type="http://schemas.openxmlformats.org/officeDocument/2006/relationships/image" Target="../media/image158.jpg"/></Relationships>
</file>

<file path=xl/drawings/_rels/drawing159.xml.rels><?xml version="1.0" encoding="UTF-8" standalone="yes"?><Relationships xmlns="http://schemas.openxmlformats.org/package/2006/relationships"><Relationship Id="rId1" Type="http://schemas.openxmlformats.org/officeDocument/2006/relationships/image" Target="../media/image159.jpg"/></Relationships>
</file>

<file path=xl/drawings/_rels/drawing16.xml.rels><?xml version="1.0" encoding="UTF-8" standalone="yes"?><Relationships xmlns="http://schemas.openxmlformats.org/package/2006/relationships"><Relationship Id="rId1" Type="http://schemas.openxmlformats.org/officeDocument/2006/relationships/image" Target="../media/image16.jpg"/></Relationships>
</file>

<file path=xl/drawings/_rels/drawing160.xml.rels><?xml version="1.0" encoding="UTF-8" standalone="yes"?><Relationships xmlns="http://schemas.openxmlformats.org/package/2006/relationships"><Relationship Id="rId1" Type="http://schemas.openxmlformats.org/officeDocument/2006/relationships/image" Target="../media/image160.jpg"/></Relationships>
</file>

<file path=xl/drawings/_rels/drawing161.xml.rels><?xml version="1.0" encoding="UTF-8" standalone="yes"?><Relationships xmlns="http://schemas.openxmlformats.org/package/2006/relationships"><Relationship Id="rId1" Type="http://schemas.openxmlformats.org/officeDocument/2006/relationships/image" Target="../media/image161.jpg"/></Relationships>
</file>

<file path=xl/drawings/_rels/drawing162.xml.rels><?xml version="1.0" encoding="UTF-8" standalone="yes"?><Relationships xmlns="http://schemas.openxmlformats.org/package/2006/relationships"><Relationship Id="rId1" Type="http://schemas.openxmlformats.org/officeDocument/2006/relationships/image" Target="../media/image162.jpg"/></Relationships>
</file>

<file path=xl/drawings/_rels/drawing163.xml.rels><?xml version="1.0" encoding="UTF-8" standalone="yes"?><Relationships xmlns="http://schemas.openxmlformats.org/package/2006/relationships"><Relationship Id="rId1" Type="http://schemas.openxmlformats.org/officeDocument/2006/relationships/image" Target="../media/image163.jpg"/></Relationships>
</file>

<file path=xl/drawings/_rels/drawing164.xml.rels><?xml version="1.0" encoding="UTF-8" standalone="yes"?><Relationships xmlns="http://schemas.openxmlformats.org/package/2006/relationships"><Relationship Id="rId1" Type="http://schemas.openxmlformats.org/officeDocument/2006/relationships/image" Target="../media/image164.jpg"/></Relationships>
</file>

<file path=xl/drawings/_rels/drawing165.xml.rels><?xml version="1.0" encoding="UTF-8" standalone="yes"?><Relationships xmlns="http://schemas.openxmlformats.org/package/2006/relationships"><Relationship Id="rId1" Type="http://schemas.openxmlformats.org/officeDocument/2006/relationships/image" Target="../media/image165.jpg"/></Relationships>
</file>

<file path=xl/drawings/_rels/drawing166.xml.rels><?xml version="1.0" encoding="UTF-8" standalone="yes"?><Relationships xmlns="http://schemas.openxmlformats.org/package/2006/relationships"><Relationship Id="rId1" Type="http://schemas.openxmlformats.org/officeDocument/2006/relationships/image" Target="../media/image166.jpg"/></Relationships>
</file>

<file path=xl/drawings/_rels/drawing167.xml.rels><?xml version="1.0" encoding="UTF-8" standalone="yes"?><Relationships xmlns="http://schemas.openxmlformats.org/package/2006/relationships"><Relationship Id="rId1" Type="http://schemas.openxmlformats.org/officeDocument/2006/relationships/image" Target="../media/image167.jpg"/></Relationships>
</file>

<file path=xl/drawings/_rels/drawing168.xml.rels><?xml version="1.0" encoding="UTF-8" standalone="yes"?><Relationships xmlns="http://schemas.openxmlformats.org/package/2006/relationships"><Relationship Id="rId1" Type="http://schemas.openxmlformats.org/officeDocument/2006/relationships/image" Target="../media/image168.jpg"/></Relationships>
</file>

<file path=xl/drawings/_rels/drawing169.xml.rels><?xml version="1.0" encoding="UTF-8" standalone="yes"?><Relationships xmlns="http://schemas.openxmlformats.org/package/2006/relationships"><Relationship Id="rId1" Type="http://schemas.openxmlformats.org/officeDocument/2006/relationships/image" Target="../media/image169.jpg"/></Relationships>
</file>

<file path=xl/drawings/_rels/drawing17.xml.rels><?xml version="1.0" encoding="UTF-8" standalone="yes"?><Relationships xmlns="http://schemas.openxmlformats.org/package/2006/relationships"><Relationship Id="rId1" Type="http://schemas.openxmlformats.org/officeDocument/2006/relationships/image" Target="../media/image17.jpg"/></Relationships>
</file>

<file path=xl/drawings/_rels/drawing170.xml.rels><?xml version="1.0" encoding="UTF-8" standalone="yes"?><Relationships xmlns="http://schemas.openxmlformats.org/package/2006/relationships"><Relationship Id="rId1" Type="http://schemas.openxmlformats.org/officeDocument/2006/relationships/image" Target="../media/image170.jpg"/></Relationships>
</file>

<file path=xl/drawings/_rels/drawing171.xml.rels><?xml version="1.0" encoding="UTF-8" standalone="yes"?><Relationships xmlns="http://schemas.openxmlformats.org/package/2006/relationships"><Relationship Id="rId1" Type="http://schemas.openxmlformats.org/officeDocument/2006/relationships/image" Target="../media/image171.jpg"/></Relationships>
</file>

<file path=xl/drawings/_rels/drawing172.xml.rels><?xml version="1.0" encoding="UTF-8" standalone="yes"?><Relationships xmlns="http://schemas.openxmlformats.org/package/2006/relationships"><Relationship Id="rId1" Type="http://schemas.openxmlformats.org/officeDocument/2006/relationships/image" Target="../media/image172.jpg"/></Relationships>
</file>

<file path=xl/drawings/_rels/drawing173.xml.rels><?xml version="1.0" encoding="UTF-8" standalone="yes"?><Relationships xmlns="http://schemas.openxmlformats.org/package/2006/relationships"><Relationship Id="rId1" Type="http://schemas.openxmlformats.org/officeDocument/2006/relationships/image" Target="../media/image173.jpg"/></Relationships>
</file>

<file path=xl/drawings/_rels/drawing174.xml.rels><?xml version="1.0" encoding="UTF-8" standalone="yes"?><Relationships xmlns="http://schemas.openxmlformats.org/package/2006/relationships"><Relationship Id="rId1" Type="http://schemas.openxmlformats.org/officeDocument/2006/relationships/image" Target="../media/image174.jpg"/></Relationships>
</file>

<file path=xl/drawings/_rels/drawing175.xml.rels><?xml version="1.0" encoding="UTF-8" standalone="yes"?><Relationships xmlns="http://schemas.openxmlformats.org/package/2006/relationships"><Relationship Id="rId1" Type="http://schemas.openxmlformats.org/officeDocument/2006/relationships/image" Target="../media/image175.jpg"/></Relationships>
</file>

<file path=xl/drawings/_rels/drawing176.xml.rels><?xml version="1.0" encoding="UTF-8" standalone="yes"?><Relationships xmlns="http://schemas.openxmlformats.org/package/2006/relationships"><Relationship Id="rId1" Type="http://schemas.openxmlformats.org/officeDocument/2006/relationships/image" Target="../media/image176.jpg"/></Relationships>
</file>

<file path=xl/drawings/_rels/drawing177.xml.rels><?xml version="1.0" encoding="UTF-8" standalone="yes"?><Relationships xmlns="http://schemas.openxmlformats.org/package/2006/relationships"><Relationship Id="rId1" Type="http://schemas.openxmlformats.org/officeDocument/2006/relationships/image" Target="../media/image177.jpg"/></Relationships>
</file>

<file path=xl/drawings/_rels/drawing178.xml.rels><?xml version="1.0" encoding="UTF-8" standalone="yes"?><Relationships xmlns="http://schemas.openxmlformats.org/package/2006/relationships"><Relationship Id="rId1" Type="http://schemas.openxmlformats.org/officeDocument/2006/relationships/image" Target="../media/image178.jpg"/></Relationships>
</file>

<file path=xl/drawings/_rels/drawing179.xml.rels><?xml version="1.0" encoding="UTF-8" standalone="yes"?><Relationships xmlns="http://schemas.openxmlformats.org/package/2006/relationships"><Relationship Id="rId1" Type="http://schemas.openxmlformats.org/officeDocument/2006/relationships/image" Target="../media/image179.jpg"/></Relationships>
</file>

<file path=xl/drawings/_rels/drawing18.xml.rels><?xml version="1.0" encoding="UTF-8" standalone="yes"?><Relationships xmlns="http://schemas.openxmlformats.org/package/2006/relationships"><Relationship Id="rId1" Type="http://schemas.openxmlformats.org/officeDocument/2006/relationships/image" Target="../media/image18.jpg"/></Relationships>
</file>

<file path=xl/drawings/_rels/drawing180.xml.rels><?xml version="1.0" encoding="UTF-8" standalone="yes"?><Relationships xmlns="http://schemas.openxmlformats.org/package/2006/relationships"><Relationship Id="rId1" Type="http://schemas.openxmlformats.org/officeDocument/2006/relationships/image" Target="../media/image180.jpg"/></Relationships>
</file>

<file path=xl/drawings/_rels/drawing181.xml.rels><?xml version="1.0" encoding="UTF-8" standalone="yes"?><Relationships xmlns="http://schemas.openxmlformats.org/package/2006/relationships"><Relationship Id="rId1" Type="http://schemas.openxmlformats.org/officeDocument/2006/relationships/image" Target="../media/image181.jpg"/></Relationships>
</file>

<file path=xl/drawings/_rels/drawing182.xml.rels><?xml version="1.0" encoding="UTF-8" standalone="yes"?><Relationships xmlns="http://schemas.openxmlformats.org/package/2006/relationships"><Relationship Id="rId1" Type="http://schemas.openxmlformats.org/officeDocument/2006/relationships/image" Target="../media/image182.jpg"/></Relationships>
</file>

<file path=xl/drawings/_rels/drawing183.xml.rels><?xml version="1.0" encoding="UTF-8" standalone="yes"?><Relationships xmlns="http://schemas.openxmlformats.org/package/2006/relationships"><Relationship Id="rId1" Type="http://schemas.openxmlformats.org/officeDocument/2006/relationships/image" Target="../media/image183.jpg"/></Relationships>
</file>

<file path=xl/drawings/_rels/drawing184.xml.rels><?xml version="1.0" encoding="UTF-8" standalone="yes"?><Relationships xmlns="http://schemas.openxmlformats.org/package/2006/relationships"><Relationship Id="rId1" Type="http://schemas.openxmlformats.org/officeDocument/2006/relationships/image" Target="../media/image184.jpg"/></Relationships>
</file>

<file path=xl/drawings/_rels/drawing185.xml.rels><?xml version="1.0" encoding="UTF-8" standalone="yes"?><Relationships xmlns="http://schemas.openxmlformats.org/package/2006/relationships"><Relationship Id="rId1" Type="http://schemas.openxmlformats.org/officeDocument/2006/relationships/image" Target="../media/image185.jpg"/></Relationships>
</file>

<file path=xl/drawings/_rels/drawing186.xml.rels><?xml version="1.0" encoding="UTF-8" standalone="yes"?><Relationships xmlns="http://schemas.openxmlformats.org/package/2006/relationships"><Relationship Id="rId1" Type="http://schemas.openxmlformats.org/officeDocument/2006/relationships/image" Target="../media/image186.jpg"/></Relationships>
</file>

<file path=xl/drawings/_rels/drawing187.xml.rels><?xml version="1.0" encoding="UTF-8" standalone="yes"?><Relationships xmlns="http://schemas.openxmlformats.org/package/2006/relationships"><Relationship Id="rId1" Type="http://schemas.openxmlformats.org/officeDocument/2006/relationships/image" Target="../media/image187.jpg"/></Relationships>
</file>

<file path=xl/drawings/_rels/drawing19.xml.rels><?xml version="1.0" encoding="UTF-8" standalone="yes"?><Relationships xmlns="http://schemas.openxmlformats.org/package/2006/relationships"><Relationship Id="rId1" Type="http://schemas.openxmlformats.org/officeDocument/2006/relationships/image" Target="../media/image19.jpg"/></Relationships>
</file>

<file path=xl/drawings/_rels/drawing2.xml.rels><?xml version="1.0" encoding="UTF-8" standalone="yes"?><Relationships xmlns="http://schemas.openxmlformats.org/package/2006/relationships"><Relationship Id="rId1" Type="http://schemas.openxmlformats.org/officeDocument/2006/relationships/image" Target="../media/image2.jpg"/></Relationships>
</file>

<file path=xl/drawings/_rels/drawing20.xml.rels><?xml version="1.0" encoding="UTF-8" standalone="yes"?><Relationships xmlns="http://schemas.openxmlformats.org/package/2006/relationships"><Relationship Id="rId1" Type="http://schemas.openxmlformats.org/officeDocument/2006/relationships/image" Target="../media/image20.jpg"/></Relationships>
</file>

<file path=xl/drawings/_rels/drawing21.xml.rels><?xml version="1.0" encoding="UTF-8" standalone="yes"?><Relationships xmlns="http://schemas.openxmlformats.org/package/2006/relationships"><Relationship Id="rId1" Type="http://schemas.openxmlformats.org/officeDocument/2006/relationships/image" Target="../media/image21.jpg"/></Relationships>
</file>

<file path=xl/drawings/_rels/drawing22.xml.rels><?xml version="1.0" encoding="UTF-8" standalone="yes"?><Relationships xmlns="http://schemas.openxmlformats.org/package/2006/relationships"><Relationship Id="rId1" Type="http://schemas.openxmlformats.org/officeDocument/2006/relationships/image" Target="../media/image22.jpg"/></Relationships>
</file>

<file path=xl/drawings/_rels/drawing23.xml.rels><?xml version="1.0" encoding="UTF-8" standalone="yes"?><Relationships xmlns="http://schemas.openxmlformats.org/package/2006/relationships"><Relationship Id="rId1" Type="http://schemas.openxmlformats.org/officeDocument/2006/relationships/image" Target="../media/image23.jpg"/></Relationships>
</file>

<file path=xl/drawings/_rels/drawing24.xml.rels><?xml version="1.0" encoding="UTF-8" standalone="yes"?><Relationships xmlns="http://schemas.openxmlformats.org/package/2006/relationships"><Relationship Id="rId1" Type="http://schemas.openxmlformats.org/officeDocument/2006/relationships/image" Target="../media/image24.jpg"/></Relationships>
</file>

<file path=xl/drawings/_rels/drawing25.xml.rels><?xml version="1.0" encoding="UTF-8" standalone="yes"?><Relationships xmlns="http://schemas.openxmlformats.org/package/2006/relationships"><Relationship Id="rId1" Type="http://schemas.openxmlformats.org/officeDocument/2006/relationships/image" Target="../media/image25.jpg"/></Relationships>
</file>

<file path=xl/drawings/_rels/drawing26.xml.rels><?xml version="1.0" encoding="UTF-8" standalone="yes"?><Relationships xmlns="http://schemas.openxmlformats.org/package/2006/relationships"><Relationship Id="rId1" Type="http://schemas.openxmlformats.org/officeDocument/2006/relationships/image" Target="../media/image26.jpg"/></Relationships>
</file>

<file path=xl/drawings/_rels/drawing27.xml.rels><?xml version="1.0" encoding="UTF-8" standalone="yes"?><Relationships xmlns="http://schemas.openxmlformats.org/package/2006/relationships"><Relationship Id="rId1" Type="http://schemas.openxmlformats.org/officeDocument/2006/relationships/image" Target="../media/image27.jpg"/></Relationships>
</file>

<file path=xl/drawings/_rels/drawing28.xml.rels><?xml version="1.0" encoding="UTF-8" standalone="yes"?><Relationships xmlns="http://schemas.openxmlformats.org/package/2006/relationships"><Relationship Id="rId1" Type="http://schemas.openxmlformats.org/officeDocument/2006/relationships/image" Target="../media/image28.jpg"/></Relationships>
</file>

<file path=xl/drawings/_rels/drawing29.xml.rels><?xml version="1.0" encoding="UTF-8" standalone="yes"?><Relationships xmlns="http://schemas.openxmlformats.org/package/2006/relationships"><Relationship Id="rId1" Type="http://schemas.openxmlformats.org/officeDocument/2006/relationships/image" Target="../media/image29.jpg"/></Relationships>
</file>

<file path=xl/drawings/_rels/drawing3.xml.rels><?xml version="1.0" encoding="UTF-8" standalone="yes"?><Relationships xmlns="http://schemas.openxmlformats.org/package/2006/relationships"><Relationship Id="rId1" Type="http://schemas.openxmlformats.org/officeDocument/2006/relationships/image" Target="../media/image3.jpg"/></Relationships>
</file>

<file path=xl/drawings/_rels/drawing30.xml.rels><?xml version="1.0" encoding="UTF-8" standalone="yes"?><Relationships xmlns="http://schemas.openxmlformats.org/package/2006/relationships"><Relationship Id="rId1" Type="http://schemas.openxmlformats.org/officeDocument/2006/relationships/image" Target="../media/image30.jpg"/></Relationships>
</file>

<file path=xl/drawings/_rels/drawing31.xml.rels><?xml version="1.0" encoding="UTF-8" standalone="yes"?><Relationships xmlns="http://schemas.openxmlformats.org/package/2006/relationships"><Relationship Id="rId1" Type="http://schemas.openxmlformats.org/officeDocument/2006/relationships/image" Target="../media/image31.jpg"/></Relationships>
</file>

<file path=xl/drawings/_rels/drawing32.xml.rels><?xml version="1.0" encoding="UTF-8" standalone="yes"?><Relationships xmlns="http://schemas.openxmlformats.org/package/2006/relationships"><Relationship Id="rId1" Type="http://schemas.openxmlformats.org/officeDocument/2006/relationships/image" Target="../media/image32.jpg"/></Relationships>
</file>

<file path=xl/drawings/_rels/drawing33.xml.rels><?xml version="1.0" encoding="UTF-8" standalone="yes"?><Relationships xmlns="http://schemas.openxmlformats.org/package/2006/relationships"><Relationship Id="rId1" Type="http://schemas.openxmlformats.org/officeDocument/2006/relationships/image" Target="../media/image33.jpg"/></Relationships>
</file>

<file path=xl/drawings/_rels/drawing34.xml.rels><?xml version="1.0" encoding="UTF-8" standalone="yes"?><Relationships xmlns="http://schemas.openxmlformats.org/package/2006/relationships"><Relationship Id="rId1" Type="http://schemas.openxmlformats.org/officeDocument/2006/relationships/image" Target="../media/image34.jpg"/></Relationships>
</file>

<file path=xl/drawings/_rels/drawing35.xml.rels><?xml version="1.0" encoding="UTF-8" standalone="yes"?><Relationships xmlns="http://schemas.openxmlformats.org/package/2006/relationships"><Relationship Id="rId1" Type="http://schemas.openxmlformats.org/officeDocument/2006/relationships/image" Target="../media/image35.jpg"/></Relationships>
</file>

<file path=xl/drawings/_rels/drawing36.xml.rels><?xml version="1.0" encoding="UTF-8" standalone="yes"?><Relationships xmlns="http://schemas.openxmlformats.org/package/2006/relationships"><Relationship Id="rId1" Type="http://schemas.openxmlformats.org/officeDocument/2006/relationships/image" Target="../media/image36.jpg"/></Relationships>
</file>

<file path=xl/drawings/_rels/drawing37.xml.rels><?xml version="1.0" encoding="UTF-8" standalone="yes"?><Relationships xmlns="http://schemas.openxmlformats.org/package/2006/relationships"><Relationship Id="rId1" Type="http://schemas.openxmlformats.org/officeDocument/2006/relationships/image" Target="../media/image37.jpg"/></Relationships>
</file>

<file path=xl/drawings/_rels/drawing38.xml.rels><?xml version="1.0" encoding="UTF-8" standalone="yes"?><Relationships xmlns="http://schemas.openxmlformats.org/package/2006/relationships"><Relationship Id="rId1" Type="http://schemas.openxmlformats.org/officeDocument/2006/relationships/image" Target="../media/image38.jpg"/></Relationships>
</file>

<file path=xl/drawings/_rels/drawing39.xml.rels><?xml version="1.0" encoding="UTF-8" standalone="yes"?><Relationships xmlns="http://schemas.openxmlformats.org/package/2006/relationships"><Relationship Id="rId1" Type="http://schemas.openxmlformats.org/officeDocument/2006/relationships/image" Target="../media/image39.jpg"/></Relationships>
</file>

<file path=xl/drawings/_rels/drawing4.xml.rels><?xml version="1.0" encoding="UTF-8" standalone="yes"?><Relationships xmlns="http://schemas.openxmlformats.org/package/2006/relationships"><Relationship Id="rId1" Type="http://schemas.openxmlformats.org/officeDocument/2006/relationships/image" Target="../media/image4.jpg"/></Relationships>
</file>

<file path=xl/drawings/_rels/drawing40.xml.rels><?xml version="1.0" encoding="UTF-8" standalone="yes"?><Relationships xmlns="http://schemas.openxmlformats.org/package/2006/relationships"><Relationship Id="rId1" Type="http://schemas.openxmlformats.org/officeDocument/2006/relationships/image" Target="../media/image40.jpg"/></Relationships>
</file>

<file path=xl/drawings/_rels/drawing41.xml.rels><?xml version="1.0" encoding="UTF-8" standalone="yes"?><Relationships xmlns="http://schemas.openxmlformats.org/package/2006/relationships"><Relationship Id="rId1" Type="http://schemas.openxmlformats.org/officeDocument/2006/relationships/image" Target="../media/image41.jpg"/></Relationships>
</file>

<file path=xl/drawings/_rels/drawing42.xml.rels><?xml version="1.0" encoding="UTF-8" standalone="yes"?><Relationships xmlns="http://schemas.openxmlformats.org/package/2006/relationships"><Relationship Id="rId1" Type="http://schemas.openxmlformats.org/officeDocument/2006/relationships/image" Target="../media/image42.jpg"/></Relationships>
</file>

<file path=xl/drawings/_rels/drawing43.xml.rels><?xml version="1.0" encoding="UTF-8" standalone="yes"?><Relationships xmlns="http://schemas.openxmlformats.org/package/2006/relationships"><Relationship Id="rId1" Type="http://schemas.openxmlformats.org/officeDocument/2006/relationships/image" Target="../media/image43.jpg"/></Relationships>
</file>

<file path=xl/drawings/_rels/drawing44.xml.rels><?xml version="1.0" encoding="UTF-8" standalone="yes"?><Relationships xmlns="http://schemas.openxmlformats.org/package/2006/relationships"><Relationship Id="rId1" Type="http://schemas.openxmlformats.org/officeDocument/2006/relationships/image" Target="../media/image44.jpg"/></Relationships>
</file>

<file path=xl/drawings/_rels/drawing45.xml.rels><?xml version="1.0" encoding="UTF-8" standalone="yes"?><Relationships xmlns="http://schemas.openxmlformats.org/package/2006/relationships"><Relationship Id="rId1" Type="http://schemas.openxmlformats.org/officeDocument/2006/relationships/image" Target="../media/image45.jpg"/></Relationships>
</file>

<file path=xl/drawings/_rels/drawing46.xml.rels><?xml version="1.0" encoding="UTF-8" standalone="yes"?><Relationships xmlns="http://schemas.openxmlformats.org/package/2006/relationships"><Relationship Id="rId1" Type="http://schemas.openxmlformats.org/officeDocument/2006/relationships/image" Target="../media/image46.jpg"/></Relationships>
</file>

<file path=xl/drawings/_rels/drawing47.xml.rels><?xml version="1.0" encoding="UTF-8" standalone="yes"?><Relationships xmlns="http://schemas.openxmlformats.org/package/2006/relationships"><Relationship Id="rId1" Type="http://schemas.openxmlformats.org/officeDocument/2006/relationships/image" Target="../media/image47.jpg"/></Relationships>
</file>

<file path=xl/drawings/_rels/drawing48.xml.rels><?xml version="1.0" encoding="UTF-8" standalone="yes"?><Relationships xmlns="http://schemas.openxmlformats.org/package/2006/relationships"><Relationship Id="rId1" Type="http://schemas.openxmlformats.org/officeDocument/2006/relationships/image" Target="../media/image48.jpg"/></Relationships>
</file>

<file path=xl/drawings/_rels/drawing49.xml.rels><?xml version="1.0" encoding="UTF-8" standalone="yes"?><Relationships xmlns="http://schemas.openxmlformats.org/package/2006/relationships"><Relationship Id="rId1" Type="http://schemas.openxmlformats.org/officeDocument/2006/relationships/image" Target="../media/image49.jpg"/></Relationships>
</file>

<file path=xl/drawings/_rels/drawing5.xml.rels><?xml version="1.0" encoding="UTF-8" standalone="yes"?><Relationships xmlns="http://schemas.openxmlformats.org/package/2006/relationships"><Relationship Id="rId1" Type="http://schemas.openxmlformats.org/officeDocument/2006/relationships/image" Target="../media/image5.jpg"/></Relationships>
</file>

<file path=xl/drawings/_rels/drawing50.xml.rels><?xml version="1.0" encoding="UTF-8" standalone="yes"?><Relationships xmlns="http://schemas.openxmlformats.org/package/2006/relationships"><Relationship Id="rId1" Type="http://schemas.openxmlformats.org/officeDocument/2006/relationships/image" Target="../media/image50.jpg"/></Relationships>
</file>

<file path=xl/drawings/_rels/drawing51.xml.rels><?xml version="1.0" encoding="UTF-8" standalone="yes"?><Relationships xmlns="http://schemas.openxmlformats.org/package/2006/relationships"><Relationship Id="rId1" Type="http://schemas.openxmlformats.org/officeDocument/2006/relationships/image" Target="../media/image51.jpg"/></Relationships>
</file>

<file path=xl/drawings/_rels/drawing52.xml.rels><?xml version="1.0" encoding="UTF-8" standalone="yes"?><Relationships xmlns="http://schemas.openxmlformats.org/package/2006/relationships"><Relationship Id="rId1" Type="http://schemas.openxmlformats.org/officeDocument/2006/relationships/image" Target="../media/image52.jpg"/></Relationships>
</file>

<file path=xl/drawings/_rels/drawing53.xml.rels><?xml version="1.0" encoding="UTF-8" standalone="yes"?><Relationships xmlns="http://schemas.openxmlformats.org/package/2006/relationships"><Relationship Id="rId1" Type="http://schemas.openxmlformats.org/officeDocument/2006/relationships/image" Target="../media/image53.jpg"/></Relationships>
</file>

<file path=xl/drawings/_rels/drawing54.xml.rels><?xml version="1.0" encoding="UTF-8" standalone="yes"?><Relationships xmlns="http://schemas.openxmlformats.org/package/2006/relationships"><Relationship Id="rId1" Type="http://schemas.openxmlformats.org/officeDocument/2006/relationships/image" Target="../media/image54.jpg"/></Relationships>
</file>

<file path=xl/drawings/_rels/drawing55.xml.rels><?xml version="1.0" encoding="UTF-8" standalone="yes"?><Relationships xmlns="http://schemas.openxmlformats.org/package/2006/relationships"><Relationship Id="rId1" Type="http://schemas.openxmlformats.org/officeDocument/2006/relationships/image" Target="../media/image55.jpg"/></Relationships>
</file>

<file path=xl/drawings/_rels/drawing56.xml.rels><?xml version="1.0" encoding="UTF-8" standalone="yes"?><Relationships xmlns="http://schemas.openxmlformats.org/package/2006/relationships"><Relationship Id="rId1" Type="http://schemas.openxmlformats.org/officeDocument/2006/relationships/image" Target="../media/image56.jpg"/></Relationships>
</file>

<file path=xl/drawings/_rels/drawing57.xml.rels><?xml version="1.0" encoding="UTF-8" standalone="yes"?><Relationships xmlns="http://schemas.openxmlformats.org/package/2006/relationships"><Relationship Id="rId1" Type="http://schemas.openxmlformats.org/officeDocument/2006/relationships/image" Target="../media/image57.jpg"/></Relationships>
</file>

<file path=xl/drawings/_rels/drawing58.xml.rels><?xml version="1.0" encoding="UTF-8" standalone="yes"?><Relationships xmlns="http://schemas.openxmlformats.org/package/2006/relationships"><Relationship Id="rId1" Type="http://schemas.openxmlformats.org/officeDocument/2006/relationships/image" Target="../media/image58.jpg"/></Relationships>
</file>

<file path=xl/drawings/_rels/drawing59.xml.rels><?xml version="1.0" encoding="UTF-8" standalone="yes"?><Relationships xmlns="http://schemas.openxmlformats.org/package/2006/relationships"><Relationship Id="rId1" Type="http://schemas.openxmlformats.org/officeDocument/2006/relationships/image" Target="../media/image59.jpg"/></Relationships>
</file>

<file path=xl/drawings/_rels/drawing6.xml.rels><?xml version="1.0" encoding="UTF-8" standalone="yes"?><Relationships xmlns="http://schemas.openxmlformats.org/package/2006/relationships"><Relationship Id="rId1" Type="http://schemas.openxmlformats.org/officeDocument/2006/relationships/image" Target="../media/image6.jpg"/></Relationships>
</file>

<file path=xl/drawings/_rels/drawing60.xml.rels><?xml version="1.0" encoding="UTF-8" standalone="yes"?><Relationships xmlns="http://schemas.openxmlformats.org/package/2006/relationships"><Relationship Id="rId1" Type="http://schemas.openxmlformats.org/officeDocument/2006/relationships/image" Target="../media/image60.jpg"/></Relationships>
</file>

<file path=xl/drawings/_rels/drawing61.xml.rels><?xml version="1.0" encoding="UTF-8" standalone="yes"?><Relationships xmlns="http://schemas.openxmlformats.org/package/2006/relationships"><Relationship Id="rId1" Type="http://schemas.openxmlformats.org/officeDocument/2006/relationships/image" Target="../media/image61.jpg"/></Relationships>
</file>

<file path=xl/drawings/_rels/drawing62.xml.rels><?xml version="1.0" encoding="UTF-8" standalone="yes"?><Relationships xmlns="http://schemas.openxmlformats.org/package/2006/relationships"><Relationship Id="rId1" Type="http://schemas.openxmlformats.org/officeDocument/2006/relationships/image" Target="../media/image62.jpg"/></Relationships>
</file>

<file path=xl/drawings/_rels/drawing63.xml.rels><?xml version="1.0" encoding="UTF-8" standalone="yes"?><Relationships xmlns="http://schemas.openxmlformats.org/package/2006/relationships"><Relationship Id="rId1" Type="http://schemas.openxmlformats.org/officeDocument/2006/relationships/image" Target="../media/image63.jpg"/></Relationships>
</file>

<file path=xl/drawings/_rels/drawing64.xml.rels><?xml version="1.0" encoding="UTF-8" standalone="yes"?><Relationships xmlns="http://schemas.openxmlformats.org/package/2006/relationships"><Relationship Id="rId1" Type="http://schemas.openxmlformats.org/officeDocument/2006/relationships/image" Target="../media/image64.jpg"/></Relationships>
</file>

<file path=xl/drawings/_rels/drawing65.xml.rels><?xml version="1.0" encoding="UTF-8" standalone="yes"?><Relationships xmlns="http://schemas.openxmlformats.org/package/2006/relationships"><Relationship Id="rId1" Type="http://schemas.openxmlformats.org/officeDocument/2006/relationships/image" Target="../media/image65.jpg"/></Relationships>
</file>

<file path=xl/drawings/_rels/drawing66.xml.rels><?xml version="1.0" encoding="UTF-8" standalone="yes"?><Relationships xmlns="http://schemas.openxmlformats.org/package/2006/relationships"><Relationship Id="rId1" Type="http://schemas.openxmlformats.org/officeDocument/2006/relationships/image" Target="../media/image66.jpg"/></Relationships>
</file>

<file path=xl/drawings/_rels/drawing67.xml.rels><?xml version="1.0" encoding="UTF-8" standalone="yes"?><Relationships xmlns="http://schemas.openxmlformats.org/package/2006/relationships"><Relationship Id="rId1" Type="http://schemas.openxmlformats.org/officeDocument/2006/relationships/image" Target="../media/image67.jpg"/></Relationships>
</file>

<file path=xl/drawings/_rels/drawing68.xml.rels><?xml version="1.0" encoding="UTF-8" standalone="yes"?><Relationships xmlns="http://schemas.openxmlformats.org/package/2006/relationships"><Relationship Id="rId1" Type="http://schemas.openxmlformats.org/officeDocument/2006/relationships/image" Target="../media/image68.jpg"/></Relationships>
</file>

<file path=xl/drawings/_rels/drawing69.xml.rels><?xml version="1.0" encoding="UTF-8" standalone="yes"?><Relationships xmlns="http://schemas.openxmlformats.org/package/2006/relationships"><Relationship Id="rId1" Type="http://schemas.openxmlformats.org/officeDocument/2006/relationships/image" Target="../media/image69.jpg"/></Relationships>
</file>

<file path=xl/drawings/_rels/drawing7.xml.rels><?xml version="1.0" encoding="UTF-8" standalone="yes"?><Relationships xmlns="http://schemas.openxmlformats.org/package/2006/relationships"><Relationship Id="rId1" Type="http://schemas.openxmlformats.org/officeDocument/2006/relationships/image" Target="../media/image7.jpg"/></Relationships>
</file>

<file path=xl/drawings/_rels/drawing70.xml.rels><?xml version="1.0" encoding="UTF-8" standalone="yes"?><Relationships xmlns="http://schemas.openxmlformats.org/package/2006/relationships"><Relationship Id="rId1" Type="http://schemas.openxmlformats.org/officeDocument/2006/relationships/image" Target="../media/image70.jpg"/></Relationships>
</file>

<file path=xl/drawings/_rels/drawing71.xml.rels><?xml version="1.0" encoding="UTF-8" standalone="yes"?><Relationships xmlns="http://schemas.openxmlformats.org/package/2006/relationships"><Relationship Id="rId1" Type="http://schemas.openxmlformats.org/officeDocument/2006/relationships/image" Target="../media/image71.jpg"/></Relationships>
</file>

<file path=xl/drawings/_rels/drawing72.xml.rels><?xml version="1.0" encoding="UTF-8" standalone="yes"?><Relationships xmlns="http://schemas.openxmlformats.org/package/2006/relationships"><Relationship Id="rId1" Type="http://schemas.openxmlformats.org/officeDocument/2006/relationships/image" Target="../media/image72.jpg"/></Relationships>
</file>

<file path=xl/drawings/_rels/drawing73.xml.rels><?xml version="1.0" encoding="UTF-8" standalone="yes"?><Relationships xmlns="http://schemas.openxmlformats.org/package/2006/relationships"><Relationship Id="rId1" Type="http://schemas.openxmlformats.org/officeDocument/2006/relationships/image" Target="../media/image73.jpg"/></Relationships>
</file>

<file path=xl/drawings/_rels/drawing74.xml.rels><?xml version="1.0" encoding="UTF-8" standalone="yes"?><Relationships xmlns="http://schemas.openxmlformats.org/package/2006/relationships"><Relationship Id="rId1" Type="http://schemas.openxmlformats.org/officeDocument/2006/relationships/image" Target="../media/image74.jpg"/></Relationships>
</file>

<file path=xl/drawings/_rels/drawing75.xml.rels><?xml version="1.0" encoding="UTF-8" standalone="yes"?><Relationships xmlns="http://schemas.openxmlformats.org/package/2006/relationships"><Relationship Id="rId1" Type="http://schemas.openxmlformats.org/officeDocument/2006/relationships/image" Target="../media/image75.jpg"/></Relationships>
</file>

<file path=xl/drawings/_rels/drawing76.xml.rels><?xml version="1.0" encoding="UTF-8" standalone="yes"?><Relationships xmlns="http://schemas.openxmlformats.org/package/2006/relationships"><Relationship Id="rId1" Type="http://schemas.openxmlformats.org/officeDocument/2006/relationships/image" Target="../media/image76.jpg"/></Relationships>
</file>

<file path=xl/drawings/_rels/drawing77.xml.rels><?xml version="1.0" encoding="UTF-8" standalone="yes"?><Relationships xmlns="http://schemas.openxmlformats.org/package/2006/relationships"><Relationship Id="rId1" Type="http://schemas.openxmlformats.org/officeDocument/2006/relationships/image" Target="../media/image77.jpg"/></Relationships>
</file>

<file path=xl/drawings/_rels/drawing78.xml.rels><?xml version="1.0" encoding="UTF-8" standalone="yes"?><Relationships xmlns="http://schemas.openxmlformats.org/package/2006/relationships"><Relationship Id="rId1" Type="http://schemas.openxmlformats.org/officeDocument/2006/relationships/image" Target="../media/image78.jpg"/></Relationships>
</file>

<file path=xl/drawings/_rels/drawing79.xml.rels><?xml version="1.0" encoding="UTF-8" standalone="yes"?><Relationships xmlns="http://schemas.openxmlformats.org/package/2006/relationships"><Relationship Id="rId1" Type="http://schemas.openxmlformats.org/officeDocument/2006/relationships/image" Target="../media/image79.jpg"/></Relationships>
</file>

<file path=xl/drawings/_rels/drawing8.xml.rels><?xml version="1.0" encoding="UTF-8" standalone="yes"?><Relationships xmlns="http://schemas.openxmlformats.org/package/2006/relationships"><Relationship Id="rId1" Type="http://schemas.openxmlformats.org/officeDocument/2006/relationships/image" Target="../media/image8.jpg"/></Relationships>
</file>

<file path=xl/drawings/_rels/drawing80.xml.rels><?xml version="1.0" encoding="UTF-8" standalone="yes"?><Relationships xmlns="http://schemas.openxmlformats.org/package/2006/relationships"><Relationship Id="rId1" Type="http://schemas.openxmlformats.org/officeDocument/2006/relationships/image" Target="../media/image80.jpg"/></Relationships>
</file>

<file path=xl/drawings/_rels/drawing81.xml.rels><?xml version="1.0" encoding="UTF-8" standalone="yes"?><Relationships xmlns="http://schemas.openxmlformats.org/package/2006/relationships"><Relationship Id="rId1" Type="http://schemas.openxmlformats.org/officeDocument/2006/relationships/image" Target="../media/image81.jpg"/></Relationships>
</file>

<file path=xl/drawings/_rels/drawing82.xml.rels><?xml version="1.0" encoding="UTF-8" standalone="yes"?><Relationships xmlns="http://schemas.openxmlformats.org/package/2006/relationships"><Relationship Id="rId1" Type="http://schemas.openxmlformats.org/officeDocument/2006/relationships/image" Target="../media/image82.jpg"/></Relationships>
</file>

<file path=xl/drawings/_rels/drawing83.xml.rels><?xml version="1.0" encoding="UTF-8" standalone="yes"?><Relationships xmlns="http://schemas.openxmlformats.org/package/2006/relationships"><Relationship Id="rId1" Type="http://schemas.openxmlformats.org/officeDocument/2006/relationships/image" Target="../media/image83.jpg"/></Relationships>
</file>

<file path=xl/drawings/_rels/drawing84.xml.rels><?xml version="1.0" encoding="UTF-8" standalone="yes"?><Relationships xmlns="http://schemas.openxmlformats.org/package/2006/relationships"><Relationship Id="rId1" Type="http://schemas.openxmlformats.org/officeDocument/2006/relationships/image" Target="../media/image84.jpg"/></Relationships>
</file>

<file path=xl/drawings/_rels/drawing85.xml.rels><?xml version="1.0" encoding="UTF-8" standalone="yes"?><Relationships xmlns="http://schemas.openxmlformats.org/package/2006/relationships"><Relationship Id="rId1" Type="http://schemas.openxmlformats.org/officeDocument/2006/relationships/image" Target="../media/image85.jpg"/></Relationships>
</file>

<file path=xl/drawings/_rels/drawing86.xml.rels><?xml version="1.0" encoding="UTF-8" standalone="yes"?><Relationships xmlns="http://schemas.openxmlformats.org/package/2006/relationships"><Relationship Id="rId1" Type="http://schemas.openxmlformats.org/officeDocument/2006/relationships/image" Target="../media/image86.jpg"/></Relationships>
</file>

<file path=xl/drawings/_rels/drawing87.xml.rels><?xml version="1.0" encoding="UTF-8" standalone="yes"?><Relationships xmlns="http://schemas.openxmlformats.org/package/2006/relationships"><Relationship Id="rId1" Type="http://schemas.openxmlformats.org/officeDocument/2006/relationships/image" Target="../media/image87.jpg"/></Relationships>
</file>

<file path=xl/drawings/_rels/drawing88.xml.rels><?xml version="1.0" encoding="UTF-8" standalone="yes"?><Relationships xmlns="http://schemas.openxmlformats.org/package/2006/relationships"><Relationship Id="rId1" Type="http://schemas.openxmlformats.org/officeDocument/2006/relationships/image" Target="../media/image88.jpg"/></Relationships>
</file>

<file path=xl/drawings/_rels/drawing89.xml.rels><?xml version="1.0" encoding="UTF-8" standalone="yes"?><Relationships xmlns="http://schemas.openxmlformats.org/package/2006/relationships"><Relationship Id="rId1" Type="http://schemas.openxmlformats.org/officeDocument/2006/relationships/image" Target="../media/image89.jpg"/></Relationships>
</file>

<file path=xl/drawings/_rels/drawing9.xml.rels><?xml version="1.0" encoding="UTF-8" standalone="yes"?><Relationships xmlns="http://schemas.openxmlformats.org/package/2006/relationships"><Relationship Id="rId1" Type="http://schemas.openxmlformats.org/officeDocument/2006/relationships/image" Target="../media/image9.jpg"/></Relationships>
</file>

<file path=xl/drawings/_rels/drawing90.xml.rels><?xml version="1.0" encoding="UTF-8" standalone="yes"?><Relationships xmlns="http://schemas.openxmlformats.org/package/2006/relationships"><Relationship Id="rId1" Type="http://schemas.openxmlformats.org/officeDocument/2006/relationships/image" Target="../media/image90.jpg"/></Relationships>
</file>

<file path=xl/drawings/_rels/drawing91.xml.rels><?xml version="1.0" encoding="UTF-8" standalone="yes"?><Relationships xmlns="http://schemas.openxmlformats.org/package/2006/relationships"><Relationship Id="rId1" Type="http://schemas.openxmlformats.org/officeDocument/2006/relationships/image" Target="../media/image91.jpg"/></Relationships>
</file>

<file path=xl/drawings/_rels/drawing92.xml.rels><?xml version="1.0" encoding="UTF-8" standalone="yes"?><Relationships xmlns="http://schemas.openxmlformats.org/package/2006/relationships"><Relationship Id="rId1" Type="http://schemas.openxmlformats.org/officeDocument/2006/relationships/image" Target="../media/image92.jpg"/></Relationships>
</file>

<file path=xl/drawings/_rels/drawing93.xml.rels><?xml version="1.0" encoding="UTF-8" standalone="yes"?><Relationships xmlns="http://schemas.openxmlformats.org/package/2006/relationships"><Relationship Id="rId1" Type="http://schemas.openxmlformats.org/officeDocument/2006/relationships/image" Target="../media/image93.jpg"/></Relationships>
</file>

<file path=xl/drawings/_rels/drawing94.xml.rels><?xml version="1.0" encoding="UTF-8" standalone="yes"?><Relationships xmlns="http://schemas.openxmlformats.org/package/2006/relationships"><Relationship Id="rId1" Type="http://schemas.openxmlformats.org/officeDocument/2006/relationships/image" Target="../media/image94.jpg"/></Relationships>
</file>

<file path=xl/drawings/_rels/drawing95.xml.rels><?xml version="1.0" encoding="UTF-8" standalone="yes"?><Relationships xmlns="http://schemas.openxmlformats.org/package/2006/relationships"><Relationship Id="rId1" Type="http://schemas.openxmlformats.org/officeDocument/2006/relationships/image" Target="../media/image95.jpg"/></Relationships>
</file>

<file path=xl/drawings/_rels/drawing96.xml.rels><?xml version="1.0" encoding="UTF-8" standalone="yes"?><Relationships xmlns="http://schemas.openxmlformats.org/package/2006/relationships"><Relationship Id="rId1" Type="http://schemas.openxmlformats.org/officeDocument/2006/relationships/image" Target="../media/image96.jpg"/></Relationships>
</file>

<file path=xl/drawings/_rels/drawing97.xml.rels><?xml version="1.0" encoding="UTF-8" standalone="yes"?><Relationships xmlns="http://schemas.openxmlformats.org/package/2006/relationships"><Relationship Id="rId1" Type="http://schemas.openxmlformats.org/officeDocument/2006/relationships/image" Target="../media/image97.jpg"/></Relationships>
</file>

<file path=xl/drawings/_rels/drawing98.xml.rels><?xml version="1.0" encoding="UTF-8" standalone="yes"?><Relationships xmlns="http://schemas.openxmlformats.org/package/2006/relationships"><Relationship Id="rId1" Type="http://schemas.openxmlformats.org/officeDocument/2006/relationships/image" Target="../media/image98.jpg"/></Relationships>
</file>

<file path=xl/drawings/_rels/drawing99.xml.rels><?xml version="1.0" encoding="UTF-8" standalone="yes"?><Relationships xmlns="http://schemas.openxmlformats.org/package/2006/relationships"><Relationship Id="rId1" Type="http://schemas.openxmlformats.org/officeDocument/2006/relationships/image" Target="../media/image99.jpg"/></Relationships>
</file>

<file path=xl/drawings/drawing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5</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4389120" cy="82296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0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0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0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0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0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0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0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0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0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0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1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1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1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1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1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1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1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1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1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1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2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2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2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2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2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2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2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2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2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2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3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3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3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3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3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3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3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3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3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3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4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4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4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4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4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4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4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4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4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4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5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5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5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5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5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5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5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5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5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5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6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6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6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6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6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6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6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6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6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6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7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7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7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7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7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7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7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7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7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7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8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8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8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8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8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8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8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8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8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8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8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8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8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8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8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8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8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8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9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9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9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9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9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9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9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9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9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9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1</xdr:row>
      <xdr:rowOff xmlns:xdr="http://schemas.openxmlformats.org/drawingml/2006/spreadsheetDrawing">0</xdr:rowOff>
    </xdr:from>
    <xdr:ext xmlns:xdr="http://schemas.openxmlformats.org/drawingml/2006/spreadsheetDrawing" cx="1463040" cy="27432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 Id="rId2" Type="http://schemas.openxmlformats.org/officeDocument/2006/relationships/printerSettings" Target="../printerSettings/printerSettings1.bin"/><Relationship Id="rIdvml" Type="http://schemas.openxmlformats.org/officeDocument/2006/relationships/vmlDrawing" Target="../drawings/vmlDrawing1.vml"/></Relationships>
</file>

<file path=xl/worksheets/_rels/sheet10.xml.rels><?xml version="1.0" encoding="UTF-8" standalone="yes"?><Relationships xmlns="http://schemas.openxmlformats.org/package/2006/relationships"><Relationship Id="rId1" Type="http://schemas.openxmlformats.org/officeDocument/2006/relationships/drawing" Target="../drawings/drawing10.xml"/><Relationship Id="rId2" Type="http://schemas.openxmlformats.org/officeDocument/2006/relationships/printerSettings" Target="../printerSettings/printerSettings10.bin"/><Relationship Id="rIdvml" Type="http://schemas.openxmlformats.org/officeDocument/2006/relationships/vmlDrawing" Target="../drawings/vmlDrawing10.vml"/></Relationships>
</file>

<file path=xl/worksheets/_rels/sheet100.xml.rels><?xml version="1.0" encoding="UTF-8" standalone="yes"?><Relationships xmlns="http://schemas.openxmlformats.org/package/2006/relationships"><Relationship Id="rId1" Type="http://schemas.openxmlformats.org/officeDocument/2006/relationships/drawing" Target="../drawings/drawing100.xml"/><Relationship Id="rId2" Type="http://schemas.openxmlformats.org/officeDocument/2006/relationships/printerSettings" Target="../printerSettings/printerSettings100.bin"/><Relationship Id="rIdvml" Type="http://schemas.openxmlformats.org/officeDocument/2006/relationships/vmlDrawing" Target="../drawings/vmlDrawing100.vml"/></Relationships>
</file>

<file path=xl/worksheets/_rels/sheet101.xml.rels><?xml version="1.0" encoding="UTF-8" standalone="yes"?><Relationships xmlns="http://schemas.openxmlformats.org/package/2006/relationships"><Relationship Id="rId1" Type="http://schemas.openxmlformats.org/officeDocument/2006/relationships/drawing" Target="../drawings/drawing101.xml"/><Relationship Id="rId2" Type="http://schemas.openxmlformats.org/officeDocument/2006/relationships/printerSettings" Target="../printerSettings/printerSettings101.bin"/><Relationship Id="rIdvml" Type="http://schemas.openxmlformats.org/officeDocument/2006/relationships/vmlDrawing" Target="../drawings/vmlDrawing101.vml"/></Relationships>
</file>

<file path=xl/worksheets/_rels/sheet102.xml.rels><?xml version="1.0" encoding="UTF-8" standalone="yes"?><Relationships xmlns="http://schemas.openxmlformats.org/package/2006/relationships"><Relationship Id="rId1" Type="http://schemas.openxmlformats.org/officeDocument/2006/relationships/drawing" Target="../drawings/drawing102.xml"/><Relationship Id="rId2" Type="http://schemas.openxmlformats.org/officeDocument/2006/relationships/printerSettings" Target="../printerSettings/printerSettings102.bin"/><Relationship Id="rIdvml" Type="http://schemas.openxmlformats.org/officeDocument/2006/relationships/vmlDrawing" Target="../drawings/vmlDrawing102.vml"/></Relationships>
</file>

<file path=xl/worksheets/_rels/sheet103.xml.rels><?xml version="1.0" encoding="UTF-8" standalone="yes"?><Relationships xmlns="http://schemas.openxmlformats.org/package/2006/relationships"><Relationship Id="rId1" Type="http://schemas.openxmlformats.org/officeDocument/2006/relationships/drawing" Target="../drawings/drawing103.xml"/><Relationship Id="rId2" Type="http://schemas.openxmlformats.org/officeDocument/2006/relationships/printerSettings" Target="../printerSettings/printerSettings103.bin"/><Relationship Id="rIdvml" Type="http://schemas.openxmlformats.org/officeDocument/2006/relationships/vmlDrawing" Target="../drawings/vmlDrawing103.vml"/></Relationships>
</file>

<file path=xl/worksheets/_rels/sheet104.xml.rels><?xml version="1.0" encoding="UTF-8" standalone="yes"?><Relationships xmlns="http://schemas.openxmlformats.org/package/2006/relationships"><Relationship Id="rId1" Type="http://schemas.openxmlformats.org/officeDocument/2006/relationships/drawing" Target="../drawings/drawing104.xml"/><Relationship Id="rId2" Type="http://schemas.openxmlformats.org/officeDocument/2006/relationships/printerSettings" Target="../printerSettings/printerSettings104.bin"/><Relationship Id="rIdvml" Type="http://schemas.openxmlformats.org/officeDocument/2006/relationships/vmlDrawing" Target="../drawings/vmlDrawing104.vml"/></Relationships>
</file>

<file path=xl/worksheets/_rels/sheet105.xml.rels><?xml version="1.0" encoding="UTF-8" standalone="yes"?><Relationships xmlns="http://schemas.openxmlformats.org/package/2006/relationships"><Relationship Id="rId1" Type="http://schemas.openxmlformats.org/officeDocument/2006/relationships/drawing" Target="../drawings/drawing105.xml"/><Relationship Id="rId2" Type="http://schemas.openxmlformats.org/officeDocument/2006/relationships/printerSettings" Target="../printerSettings/printerSettings105.bin"/><Relationship Id="rIdvml" Type="http://schemas.openxmlformats.org/officeDocument/2006/relationships/vmlDrawing" Target="../drawings/vmlDrawing105.vml"/></Relationships>
</file>

<file path=xl/worksheets/_rels/sheet106.xml.rels><?xml version="1.0" encoding="UTF-8" standalone="yes"?><Relationships xmlns="http://schemas.openxmlformats.org/package/2006/relationships"><Relationship Id="rId1" Type="http://schemas.openxmlformats.org/officeDocument/2006/relationships/drawing" Target="../drawings/drawing106.xml"/><Relationship Id="rId2" Type="http://schemas.openxmlformats.org/officeDocument/2006/relationships/printerSettings" Target="../printerSettings/printerSettings106.bin"/><Relationship Id="rIdvml" Type="http://schemas.openxmlformats.org/officeDocument/2006/relationships/vmlDrawing" Target="../drawings/vmlDrawing106.vml"/></Relationships>
</file>

<file path=xl/worksheets/_rels/sheet107.xml.rels><?xml version="1.0" encoding="UTF-8" standalone="yes"?><Relationships xmlns="http://schemas.openxmlformats.org/package/2006/relationships"><Relationship Id="rId1" Type="http://schemas.openxmlformats.org/officeDocument/2006/relationships/drawing" Target="../drawings/drawing107.xml"/><Relationship Id="rId2" Type="http://schemas.openxmlformats.org/officeDocument/2006/relationships/printerSettings" Target="../printerSettings/printerSettings107.bin"/><Relationship Id="rIdvml" Type="http://schemas.openxmlformats.org/officeDocument/2006/relationships/vmlDrawing" Target="../drawings/vmlDrawing107.vml"/></Relationships>
</file>

<file path=xl/worksheets/_rels/sheet108.xml.rels><?xml version="1.0" encoding="UTF-8" standalone="yes"?><Relationships xmlns="http://schemas.openxmlformats.org/package/2006/relationships"><Relationship Id="rId1" Type="http://schemas.openxmlformats.org/officeDocument/2006/relationships/drawing" Target="../drawings/drawing108.xml"/><Relationship Id="rId2" Type="http://schemas.openxmlformats.org/officeDocument/2006/relationships/printerSettings" Target="../printerSettings/printerSettings108.bin"/><Relationship Id="rIdvml" Type="http://schemas.openxmlformats.org/officeDocument/2006/relationships/vmlDrawing" Target="../drawings/vmlDrawing108.vml"/></Relationships>
</file>

<file path=xl/worksheets/_rels/sheet109.xml.rels><?xml version="1.0" encoding="UTF-8" standalone="yes"?><Relationships xmlns="http://schemas.openxmlformats.org/package/2006/relationships"><Relationship Id="rId1" Type="http://schemas.openxmlformats.org/officeDocument/2006/relationships/drawing" Target="../drawings/drawing109.xml"/><Relationship Id="rId2" Type="http://schemas.openxmlformats.org/officeDocument/2006/relationships/printerSettings" Target="../printerSettings/printerSettings109.bin"/><Relationship Id="rIdvml" Type="http://schemas.openxmlformats.org/officeDocument/2006/relationships/vmlDrawing" Target="../drawings/vmlDrawing109.vml"/></Relationships>
</file>

<file path=xl/worksheets/_rels/sheet11.xml.rels><?xml version="1.0" encoding="UTF-8" standalone="yes"?><Relationships xmlns="http://schemas.openxmlformats.org/package/2006/relationships"><Relationship Id="rId1" Type="http://schemas.openxmlformats.org/officeDocument/2006/relationships/drawing" Target="../drawings/drawing11.xml"/><Relationship Id="rId2" Type="http://schemas.openxmlformats.org/officeDocument/2006/relationships/printerSettings" Target="../printerSettings/printerSettings11.bin"/><Relationship Id="rIdvml" Type="http://schemas.openxmlformats.org/officeDocument/2006/relationships/vmlDrawing" Target="../drawings/vmlDrawing11.vml"/></Relationships>
</file>

<file path=xl/worksheets/_rels/sheet110.xml.rels><?xml version="1.0" encoding="UTF-8" standalone="yes"?><Relationships xmlns="http://schemas.openxmlformats.org/package/2006/relationships"><Relationship Id="rId1" Type="http://schemas.openxmlformats.org/officeDocument/2006/relationships/drawing" Target="../drawings/drawing110.xml"/><Relationship Id="rId2" Type="http://schemas.openxmlformats.org/officeDocument/2006/relationships/printerSettings" Target="../printerSettings/printerSettings110.bin"/><Relationship Id="rIdvml" Type="http://schemas.openxmlformats.org/officeDocument/2006/relationships/vmlDrawing" Target="../drawings/vmlDrawing110.vml"/></Relationships>
</file>

<file path=xl/worksheets/_rels/sheet111.xml.rels><?xml version="1.0" encoding="UTF-8" standalone="yes"?><Relationships xmlns="http://schemas.openxmlformats.org/package/2006/relationships"><Relationship Id="rId1" Type="http://schemas.openxmlformats.org/officeDocument/2006/relationships/drawing" Target="../drawings/drawing111.xml"/><Relationship Id="rId2" Type="http://schemas.openxmlformats.org/officeDocument/2006/relationships/printerSettings" Target="../printerSettings/printerSettings111.bin"/><Relationship Id="rIdvml" Type="http://schemas.openxmlformats.org/officeDocument/2006/relationships/vmlDrawing" Target="../drawings/vmlDrawing111.vml"/></Relationships>
</file>

<file path=xl/worksheets/_rels/sheet112.xml.rels><?xml version="1.0" encoding="UTF-8" standalone="yes"?><Relationships xmlns="http://schemas.openxmlformats.org/package/2006/relationships"><Relationship Id="rId1" Type="http://schemas.openxmlformats.org/officeDocument/2006/relationships/drawing" Target="../drawings/drawing112.xml"/><Relationship Id="rId2" Type="http://schemas.openxmlformats.org/officeDocument/2006/relationships/printerSettings" Target="../printerSettings/printerSettings112.bin"/><Relationship Id="rIdvml" Type="http://schemas.openxmlformats.org/officeDocument/2006/relationships/vmlDrawing" Target="../drawings/vmlDrawing112.vml"/></Relationships>
</file>

<file path=xl/worksheets/_rels/sheet113.xml.rels><?xml version="1.0" encoding="UTF-8" standalone="yes"?><Relationships xmlns="http://schemas.openxmlformats.org/package/2006/relationships"><Relationship Id="rId1" Type="http://schemas.openxmlformats.org/officeDocument/2006/relationships/drawing" Target="../drawings/drawing113.xml"/><Relationship Id="rId2" Type="http://schemas.openxmlformats.org/officeDocument/2006/relationships/printerSettings" Target="../printerSettings/printerSettings113.bin"/><Relationship Id="rIdvml" Type="http://schemas.openxmlformats.org/officeDocument/2006/relationships/vmlDrawing" Target="../drawings/vmlDrawing113.vml"/></Relationships>
</file>

<file path=xl/worksheets/_rels/sheet114.xml.rels><?xml version="1.0" encoding="UTF-8" standalone="yes"?><Relationships xmlns="http://schemas.openxmlformats.org/package/2006/relationships"><Relationship Id="rId1" Type="http://schemas.openxmlformats.org/officeDocument/2006/relationships/drawing" Target="../drawings/drawing114.xml"/><Relationship Id="rId2" Type="http://schemas.openxmlformats.org/officeDocument/2006/relationships/printerSettings" Target="../printerSettings/printerSettings114.bin"/><Relationship Id="rIdvml" Type="http://schemas.openxmlformats.org/officeDocument/2006/relationships/vmlDrawing" Target="../drawings/vmlDrawing114.vml"/></Relationships>
</file>

<file path=xl/worksheets/_rels/sheet115.xml.rels><?xml version="1.0" encoding="UTF-8" standalone="yes"?><Relationships xmlns="http://schemas.openxmlformats.org/package/2006/relationships"><Relationship Id="rId1" Type="http://schemas.openxmlformats.org/officeDocument/2006/relationships/drawing" Target="../drawings/drawing115.xml"/><Relationship Id="rId2" Type="http://schemas.openxmlformats.org/officeDocument/2006/relationships/printerSettings" Target="../printerSettings/printerSettings115.bin"/><Relationship Id="rIdvml" Type="http://schemas.openxmlformats.org/officeDocument/2006/relationships/vmlDrawing" Target="../drawings/vmlDrawing115.vml"/></Relationships>
</file>

<file path=xl/worksheets/_rels/sheet116.xml.rels><?xml version="1.0" encoding="UTF-8" standalone="yes"?><Relationships xmlns="http://schemas.openxmlformats.org/package/2006/relationships"><Relationship Id="rId1" Type="http://schemas.openxmlformats.org/officeDocument/2006/relationships/drawing" Target="../drawings/drawing116.xml"/><Relationship Id="rId2" Type="http://schemas.openxmlformats.org/officeDocument/2006/relationships/printerSettings" Target="../printerSettings/printerSettings116.bin"/><Relationship Id="rIdvml" Type="http://schemas.openxmlformats.org/officeDocument/2006/relationships/vmlDrawing" Target="../drawings/vmlDrawing116.vml"/></Relationships>
</file>

<file path=xl/worksheets/_rels/sheet117.xml.rels><?xml version="1.0" encoding="UTF-8" standalone="yes"?><Relationships xmlns="http://schemas.openxmlformats.org/package/2006/relationships"><Relationship Id="rId1" Type="http://schemas.openxmlformats.org/officeDocument/2006/relationships/drawing" Target="../drawings/drawing117.xml"/><Relationship Id="rId2" Type="http://schemas.openxmlformats.org/officeDocument/2006/relationships/printerSettings" Target="../printerSettings/printerSettings117.bin"/><Relationship Id="rIdvml" Type="http://schemas.openxmlformats.org/officeDocument/2006/relationships/vmlDrawing" Target="../drawings/vmlDrawing117.vml"/></Relationships>
</file>

<file path=xl/worksheets/_rels/sheet118.xml.rels><?xml version="1.0" encoding="UTF-8" standalone="yes"?><Relationships xmlns="http://schemas.openxmlformats.org/package/2006/relationships"><Relationship Id="rId1" Type="http://schemas.openxmlformats.org/officeDocument/2006/relationships/drawing" Target="../drawings/drawing118.xml"/><Relationship Id="rId2" Type="http://schemas.openxmlformats.org/officeDocument/2006/relationships/printerSettings" Target="../printerSettings/printerSettings118.bin"/><Relationship Id="rIdvml" Type="http://schemas.openxmlformats.org/officeDocument/2006/relationships/vmlDrawing" Target="../drawings/vmlDrawing118.vml"/></Relationships>
</file>

<file path=xl/worksheets/_rels/sheet119.xml.rels><?xml version="1.0" encoding="UTF-8" standalone="yes"?><Relationships xmlns="http://schemas.openxmlformats.org/package/2006/relationships"><Relationship Id="rId1" Type="http://schemas.openxmlformats.org/officeDocument/2006/relationships/drawing" Target="../drawings/drawing119.xml"/><Relationship Id="rId2" Type="http://schemas.openxmlformats.org/officeDocument/2006/relationships/printerSettings" Target="../printerSettings/printerSettings119.bin"/><Relationship Id="rIdvml" Type="http://schemas.openxmlformats.org/officeDocument/2006/relationships/vmlDrawing" Target="../drawings/vmlDrawing119.vml"/></Relationships>
</file>

<file path=xl/worksheets/_rels/sheet12.xml.rels><?xml version="1.0" encoding="UTF-8" standalone="yes"?><Relationships xmlns="http://schemas.openxmlformats.org/package/2006/relationships"><Relationship Id="rId1" Type="http://schemas.openxmlformats.org/officeDocument/2006/relationships/drawing" Target="../drawings/drawing12.xml"/><Relationship Id="rId2" Type="http://schemas.openxmlformats.org/officeDocument/2006/relationships/printerSettings" Target="../printerSettings/printerSettings12.bin"/><Relationship Id="rIdvml" Type="http://schemas.openxmlformats.org/officeDocument/2006/relationships/vmlDrawing" Target="../drawings/vmlDrawing12.vml"/></Relationships>
</file>

<file path=xl/worksheets/_rels/sheet120.xml.rels><?xml version="1.0" encoding="UTF-8" standalone="yes"?><Relationships xmlns="http://schemas.openxmlformats.org/package/2006/relationships"><Relationship Id="rId1" Type="http://schemas.openxmlformats.org/officeDocument/2006/relationships/drawing" Target="../drawings/drawing120.xml"/><Relationship Id="rId2" Type="http://schemas.openxmlformats.org/officeDocument/2006/relationships/printerSettings" Target="../printerSettings/printerSettings120.bin"/><Relationship Id="rIdvml" Type="http://schemas.openxmlformats.org/officeDocument/2006/relationships/vmlDrawing" Target="../drawings/vmlDrawing120.vml"/></Relationships>
</file>

<file path=xl/worksheets/_rels/sheet121.xml.rels><?xml version="1.0" encoding="UTF-8" standalone="yes"?><Relationships xmlns="http://schemas.openxmlformats.org/package/2006/relationships"><Relationship Id="rId1" Type="http://schemas.openxmlformats.org/officeDocument/2006/relationships/drawing" Target="../drawings/drawing121.xml"/><Relationship Id="rId2" Type="http://schemas.openxmlformats.org/officeDocument/2006/relationships/printerSettings" Target="../printerSettings/printerSettings121.bin"/><Relationship Id="rIdvml" Type="http://schemas.openxmlformats.org/officeDocument/2006/relationships/vmlDrawing" Target="../drawings/vmlDrawing121.vml"/></Relationships>
</file>

<file path=xl/worksheets/_rels/sheet122.xml.rels><?xml version="1.0" encoding="UTF-8" standalone="yes"?><Relationships xmlns="http://schemas.openxmlformats.org/package/2006/relationships"><Relationship Id="rId1" Type="http://schemas.openxmlformats.org/officeDocument/2006/relationships/drawing" Target="../drawings/drawing122.xml"/><Relationship Id="rId2" Type="http://schemas.openxmlformats.org/officeDocument/2006/relationships/printerSettings" Target="../printerSettings/printerSettings122.bin"/><Relationship Id="rIdvml" Type="http://schemas.openxmlformats.org/officeDocument/2006/relationships/vmlDrawing" Target="../drawings/vmlDrawing122.vml"/></Relationships>
</file>

<file path=xl/worksheets/_rels/sheet123.xml.rels><?xml version="1.0" encoding="UTF-8" standalone="yes"?><Relationships xmlns="http://schemas.openxmlformats.org/package/2006/relationships"><Relationship Id="rId1" Type="http://schemas.openxmlformats.org/officeDocument/2006/relationships/drawing" Target="../drawings/drawing123.xml"/><Relationship Id="rId2" Type="http://schemas.openxmlformats.org/officeDocument/2006/relationships/printerSettings" Target="../printerSettings/printerSettings123.bin"/><Relationship Id="rIdvml" Type="http://schemas.openxmlformats.org/officeDocument/2006/relationships/vmlDrawing" Target="../drawings/vmlDrawing123.vml"/></Relationships>
</file>

<file path=xl/worksheets/_rels/sheet124.xml.rels><?xml version="1.0" encoding="UTF-8" standalone="yes"?><Relationships xmlns="http://schemas.openxmlformats.org/package/2006/relationships"><Relationship Id="rId1" Type="http://schemas.openxmlformats.org/officeDocument/2006/relationships/drawing" Target="../drawings/drawing124.xml"/><Relationship Id="rId2" Type="http://schemas.openxmlformats.org/officeDocument/2006/relationships/printerSettings" Target="../printerSettings/printerSettings124.bin"/><Relationship Id="rIdvml" Type="http://schemas.openxmlformats.org/officeDocument/2006/relationships/vmlDrawing" Target="../drawings/vmlDrawing124.vml"/></Relationships>
</file>

<file path=xl/worksheets/_rels/sheet125.xml.rels><?xml version="1.0" encoding="UTF-8" standalone="yes"?><Relationships xmlns="http://schemas.openxmlformats.org/package/2006/relationships"><Relationship Id="rId1" Type="http://schemas.openxmlformats.org/officeDocument/2006/relationships/drawing" Target="../drawings/drawing125.xml"/><Relationship Id="rId2" Type="http://schemas.openxmlformats.org/officeDocument/2006/relationships/printerSettings" Target="../printerSettings/printerSettings125.bin"/><Relationship Id="rIdvml" Type="http://schemas.openxmlformats.org/officeDocument/2006/relationships/vmlDrawing" Target="../drawings/vmlDrawing125.vml"/></Relationships>
</file>

<file path=xl/worksheets/_rels/sheet126.xml.rels><?xml version="1.0" encoding="UTF-8" standalone="yes"?><Relationships xmlns="http://schemas.openxmlformats.org/package/2006/relationships"><Relationship Id="rId1" Type="http://schemas.openxmlformats.org/officeDocument/2006/relationships/drawing" Target="../drawings/drawing126.xml"/><Relationship Id="rId2" Type="http://schemas.openxmlformats.org/officeDocument/2006/relationships/printerSettings" Target="../printerSettings/printerSettings126.bin"/><Relationship Id="rIdvml" Type="http://schemas.openxmlformats.org/officeDocument/2006/relationships/vmlDrawing" Target="../drawings/vmlDrawing126.vml"/></Relationships>
</file>

<file path=xl/worksheets/_rels/sheet127.xml.rels><?xml version="1.0" encoding="UTF-8" standalone="yes"?><Relationships xmlns="http://schemas.openxmlformats.org/package/2006/relationships"><Relationship Id="rId1" Type="http://schemas.openxmlformats.org/officeDocument/2006/relationships/drawing" Target="../drawings/drawing127.xml"/><Relationship Id="rId2" Type="http://schemas.openxmlformats.org/officeDocument/2006/relationships/printerSettings" Target="../printerSettings/printerSettings127.bin"/><Relationship Id="rIdvml" Type="http://schemas.openxmlformats.org/officeDocument/2006/relationships/vmlDrawing" Target="../drawings/vmlDrawing127.vml"/></Relationships>
</file>

<file path=xl/worksheets/_rels/sheet128.xml.rels><?xml version="1.0" encoding="UTF-8" standalone="yes"?><Relationships xmlns="http://schemas.openxmlformats.org/package/2006/relationships"><Relationship Id="rId1" Type="http://schemas.openxmlformats.org/officeDocument/2006/relationships/drawing" Target="../drawings/drawing128.xml"/><Relationship Id="rId2" Type="http://schemas.openxmlformats.org/officeDocument/2006/relationships/printerSettings" Target="../printerSettings/printerSettings128.bin"/><Relationship Id="rIdvml" Type="http://schemas.openxmlformats.org/officeDocument/2006/relationships/vmlDrawing" Target="../drawings/vmlDrawing128.vml"/></Relationships>
</file>

<file path=xl/worksheets/_rels/sheet129.xml.rels><?xml version="1.0" encoding="UTF-8" standalone="yes"?><Relationships xmlns="http://schemas.openxmlformats.org/package/2006/relationships"><Relationship Id="rId1" Type="http://schemas.openxmlformats.org/officeDocument/2006/relationships/drawing" Target="../drawings/drawing129.xml"/><Relationship Id="rId2" Type="http://schemas.openxmlformats.org/officeDocument/2006/relationships/printerSettings" Target="../printerSettings/printerSettings129.bin"/><Relationship Id="rIdvml" Type="http://schemas.openxmlformats.org/officeDocument/2006/relationships/vmlDrawing" Target="../drawings/vmlDrawing129.vml"/></Relationships>
</file>

<file path=xl/worksheets/_rels/sheet13.xml.rels><?xml version="1.0" encoding="UTF-8" standalone="yes"?><Relationships xmlns="http://schemas.openxmlformats.org/package/2006/relationships"><Relationship Id="rId1" Type="http://schemas.openxmlformats.org/officeDocument/2006/relationships/drawing" Target="../drawings/drawing13.xml"/><Relationship Id="rId2" Type="http://schemas.openxmlformats.org/officeDocument/2006/relationships/printerSettings" Target="../printerSettings/printerSettings13.bin"/><Relationship Id="rIdvml" Type="http://schemas.openxmlformats.org/officeDocument/2006/relationships/vmlDrawing" Target="../drawings/vmlDrawing13.vml"/></Relationships>
</file>

<file path=xl/worksheets/_rels/sheet130.xml.rels><?xml version="1.0" encoding="UTF-8" standalone="yes"?><Relationships xmlns="http://schemas.openxmlformats.org/package/2006/relationships"><Relationship Id="rId1" Type="http://schemas.openxmlformats.org/officeDocument/2006/relationships/drawing" Target="../drawings/drawing130.xml"/><Relationship Id="rId2" Type="http://schemas.openxmlformats.org/officeDocument/2006/relationships/printerSettings" Target="../printerSettings/printerSettings130.bin"/><Relationship Id="rIdvml" Type="http://schemas.openxmlformats.org/officeDocument/2006/relationships/vmlDrawing" Target="../drawings/vmlDrawing130.vml"/></Relationships>
</file>

<file path=xl/worksheets/_rels/sheet131.xml.rels><?xml version="1.0" encoding="UTF-8" standalone="yes"?><Relationships xmlns="http://schemas.openxmlformats.org/package/2006/relationships"><Relationship Id="rId1" Type="http://schemas.openxmlformats.org/officeDocument/2006/relationships/drawing" Target="../drawings/drawing131.xml"/><Relationship Id="rId2" Type="http://schemas.openxmlformats.org/officeDocument/2006/relationships/printerSettings" Target="../printerSettings/printerSettings131.bin"/><Relationship Id="rIdvml" Type="http://schemas.openxmlformats.org/officeDocument/2006/relationships/vmlDrawing" Target="../drawings/vmlDrawing131.vml"/></Relationships>
</file>

<file path=xl/worksheets/_rels/sheet132.xml.rels><?xml version="1.0" encoding="UTF-8" standalone="yes"?><Relationships xmlns="http://schemas.openxmlformats.org/package/2006/relationships"><Relationship Id="rId1" Type="http://schemas.openxmlformats.org/officeDocument/2006/relationships/drawing" Target="../drawings/drawing132.xml"/><Relationship Id="rId2" Type="http://schemas.openxmlformats.org/officeDocument/2006/relationships/printerSettings" Target="../printerSettings/printerSettings132.bin"/><Relationship Id="rIdvml" Type="http://schemas.openxmlformats.org/officeDocument/2006/relationships/vmlDrawing" Target="../drawings/vmlDrawing132.vml"/></Relationships>
</file>

<file path=xl/worksheets/_rels/sheet133.xml.rels><?xml version="1.0" encoding="UTF-8" standalone="yes"?><Relationships xmlns="http://schemas.openxmlformats.org/package/2006/relationships"><Relationship Id="rId1" Type="http://schemas.openxmlformats.org/officeDocument/2006/relationships/drawing" Target="../drawings/drawing133.xml"/><Relationship Id="rId2" Type="http://schemas.openxmlformats.org/officeDocument/2006/relationships/printerSettings" Target="../printerSettings/printerSettings133.bin"/><Relationship Id="rIdvml" Type="http://schemas.openxmlformats.org/officeDocument/2006/relationships/vmlDrawing" Target="../drawings/vmlDrawing133.vml"/></Relationships>
</file>

<file path=xl/worksheets/_rels/sheet134.xml.rels><?xml version="1.0" encoding="UTF-8" standalone="yes"?><Relationships xmlns="http://schemas.openxmlformats.org/package/2006/relationships"><Relationship Id="rId1" Type="http://schemas.openxmlformats.org/officeDocument/2006/relationships/drawing" Target="../drawings/drawing134.xml"/><Relationship Id="rId2" Type="http://schemas.openxmlformats.org/officeDocument/2006/relationships/printerSettings" Target="../printerSettings/printerSettings134.bin"/><Relationship Id="rIdvml" Type="http://schemas.openxmlformats.org/officeDocument/2006/relationships/vmlDrawing" Target="../drawings/vmlDrawing134.vml"/></Relationships>
</file>

<file path=xl/worksheets/_rels/sheet135.xml.rels><?xml version="1.0" encoding="UTF-8" standalone="yes"?><Relationships xmlns="http://schemas.openxmlformats.org/package/2006/relationships"><Relationship Id="rId1" Type="http://schemas.openxmlformats.org/officeDocument/2006/relationships/drawing" Target="../drawings/drawing135.xml"/><Relationship Id="rId2" Type="http://schemas.openxmlformats.org/officeDocument/2006/relationships/printerSettings" Target="../printerSettings/printerSettings135.bin"/><Relationship Id="rIdvml" Type="http://schemas.openxmlformats.org/officeDocument/2006/relationships/vmlDrawing" Target="../drawings/vmlDrawing135.vml"/></Relationships>
</file>

<file path=xl/worksheets/_rels/sheet136.xml.rels><?xml version="1.0" encoding="UTF-8" standalone="yes"?><Relationships xmlns="http://schemas.openxmlformats.org/package/2006/relationships"><Relationship Id="rId1" Type="http://schemas.openxmlformats.org/officeDocument/2006/relationships/drawing" Target="../drawings/drawing136.xml"/><Relationship Id="rId2" Type="http://schemas.openxmlformats.org/officeDocument/2006/relationships/printerSettings" Target="../printerSettings/printerSettings136.bin"/><Relationship Id="rIdvml" Type="http://schemas.openxmlformats.org/officeDocument/2006/relationships/vmlDrawing" Target="../drawings/vmlDrawing136.vml"/></Relationships>
</file>

<file path=xl/worksheets/_rels/sheet137.xml.rels><?xml version="1.0" encoding="UTF-8" standalone="yes"?><Relationships xmlns="http://schemas.openxmlformats.org/package/2006/relationships"><Relationship Id="rId1" Type="http://schemas.openxmlformats.org/officeDocument/2006/relationships/drawing" Target="../drawings/drawing137.xml"/><Relationship Id="rId2" Type="http://schemas.openxmlformats.org/officeDocument/2006/relationships/printerSettings" Target="../printerSettings/printerSettings137.bin"/><Relationship Id="rIdvml" Type="http://schemas.openxmlformats.org/officeDocument/2006/relationships/vmlDrawing" Target="../drawings/vmlDrawing137.vml"/></Relationships>
</file>

<file path=xl/worksheets/_rels/sheet138.xml.rels><?xml version="1.0" encoding="UTF-8" standalone="yes"?><Relationships xmlns="http://schemas.openxmlformats.org/package/2006/relationships"><Relationship Id="rId1" Type="http://schemas.openxmlformats.org/officeDocument/2006/relationships/drawing" Target="../drawings/drawing138.xml"/><Relationship Id="rId2" Type="http://schemas.openxmlformats.org/officeDocument/2006/relationships/printerSettings" Target="../printerSettings/printerSettings138.bin"/><Relationship Id="rIdvml" Type="http://schemas.openxmlformats.org/officeDocument/2006/relationships/vmlDrawing" Target="../drawings/vmlDrawing138.vml"/></Relationships>
</file>

<file path=xl/worksheets/_rels/sheet139.xml.rels><?xml version="1.0" encoding="UTF-8" standalone="yes"?><Relationships xmlns="http://schemas.openxmlformats.org/package/2006/relationships"><Relationship Id="rId1" Type="http://schemas.openxmlformats.org/officeDocument/2006/relationships/drawing" Target="../drawings/drawing139.xml"/><Relationship Id="rId2" Type="http://schemas.openxmlformats.org/officeDocument/2006/relationships/printerSettings" Target="../printerSettings/printerSettings139.bin"/><Relationship Id="rIdvml" Type="http://schemas.openxmlformats.org/officeDocument/2006/relationships/vmlDrawing" Target="../drawings/vmlDrawing139.vml"/></Relationships>
</file>

<file path=xl/worksheets/_rels/sheet14.xml.rels><?xml version="1.0" encoding="UTF-8" standalone="yes"?><Relationships xmlns="http://schemas.openxmlformats.org/package/2006/relationships"><Relationship Id="rId1" Type="http://schemas.openxmlformats.org/officeDocument/2006/relationships/drawing" Target="../drawings/drawing14.xml"/><Relationship Id="rId2" Type="http://schemas.openxmlformats.org/officeDocument/2006/relationships/printerSettings" Target="../printerSettings/printerSettings14.bin"/><Relationship Id="rIdvml" Type="http://schemas.openxmlformats.org/officeDocument/2006/relationships/vmlDrawing" Target="../drawings/vmlDrawing14.vml"/></Relationships>
</file>

<file path=xl/worksheets/_rels/sheet140.xml.rels><?xml version="1.0" encoding="UTF-8" standalone="yes"?><Relationships xmlns="http://schemas.openxmlformats.org/package/2006/relationships"><Relationship Id="rId1" Type="http://schemas.openxmlformats.org/officeDocument/2006/relationships/drawing" Target="../drawings/drawing140.xml"/><Relationship Id="rId2" Type="http://schemas.openxmlformats.org/officeDocument/2006/relationships/printerSettings" Target="../printerSettings/printerSettings140.bin"/><Relationship Id="rIdvml" Type="http://schemas.openxmlformats.org/officeDocument/2006/relationships/vmlDrawing" Target="../drawings/vmlDrawing140.vml"/></Relationships>
</file>

<file path=xl/worksheets/_rels/sheet141.xml.rels><?xml version="1.0" encoding="UTF-8" standalone="yes"?><Relationships xmlns="http://schemas.openxmlformats.org/package/2006/relationships"><Relationship Id="rId1" Type="http://schemas.openxmlformats.org/officeDocument/2006/relationships/drawing" Target="../drawings/drawing141.xml"/><Relationship Id="rId2" Type="http://schemas.openxmlformats.org/officeDocument/2006/relationships/printerSettings" Target="../printerSettings/printerSettings141.bin"/><Relationship Id="rIdvml" Type="http://schemas.openxmlformats.org/officeDocument/2006/relationships/vmlDrawing" Target="../drawings/vmlDrawing141.vml"/></Relationships>
</file>

<file path=xl/worksheets/_rels/sheet142.xml.rels><?xml version="1.0" encoding="UTF-8" standalone="yes"?><Relationships xmlns="http://schemas.openxmlformats.org/package/2006/relationships"><Relationship Id="rId1" Type="http://schemas.openxmlformats.org/officeDocument/2006/relationships/drawing" Target="../drawings/drawing142.xml"/><Relationship Id="rId2" Type="http://schemas.openxmlformats.org/officeDocument/2006/relationships/printerSettings" Target="../printerSettings/printerSettings142.bin"/><Relationship Id="rIdvml" Type="http://schemas.openxmlformats.org/officeDocument/2006/relationships/vmlDrawing" Target="../drawings/vmlDrawing142.vml"/></Relationships>
</file>

<file path=xl/worksheets/_rels/sheet143.xml.rels><?xml version="1.0" encoding="UTF-8" standalone="yes"?><Relationships xmlns="http://schemas.openxmlformats.org/package/2006/relationships"><Relationship Id="rId1" Type="http://schemas.openxmlformats.org/officeDocument/2006/relationships/drawing" Target="../drawings/drawing143.xml"/><Relationship Id="rId2" Type="http://schemas.openxmlformats.org/officeDocument/2006/relationships/printerSettings" Target="../printerSettings/printerSettings143.bin"/><Relationship Id="rIdvml" Type="http://schemas.openxmlformats.org/officeDocument/2006/relationships/vmlDrawing" Target="../drawings/vmlDrawing143.vml"/></Relationships>
</file>

<file path=xl/worksheets/_rels/sheet144.xml.rels><?xml version="1.0" encoding="UTF-8" standalone="yes"?><Relationships xmlns="http://schemas.openxmlformats.org/package/2006/relationships"><Relationship Id="rId1" Type="http://schemas.openxmlformats.org/officeDocument/2006/relationships/drawing" Target="../drawings/drawing144.xml"/><Relationship Id="rId2" Type="http://schemas.openxmlformats.org/officeDocument/2006/relationships/printerSettings" Target="../printerSettings/printerSettings144.bin"/><Relationship Id="rIdvml" Type="http://schemas.openxmlformats.org/officeDocument/2006/relationships/vmlDrawing" Target="../drawings/vmlDrawing144.vml"/></Relationships>
</file>

<file path=xl/worksheets/_rels/sheet145.xml.rels><?xml version="1.0" encoding="UTF-8" standalone="yes"?><Relationships xmlns="http://schemas.openxmlformats.org/package/2006/relationships"><Relationship Id="rId1" Type="http://schemas.openxmlformats.org/officeDocument/2006/relationships/drawing" Target="../drawings/drawing145.xml"/><Relationship Id="rId2" Type="http://schemas.openxmlformats.org/officeDocument/2006/relationships/printerSettings" Target="../printerSettings/printerSettings145.bin"/><Relationship Id="rIdvml" Type="http://schemas.openxmlformats.org/officeDocument/2006/relationships/vmlDrawing" Target="../drawings/vmlDrawing145.vml"/></Relationships>
</file>

<file path=xl/worksheets/_rels/sheet146.xml.rels><?xml version="1.0" encoding="UTF-8" standalone="yes"?><Relationships xmlns="http://schemas.openxmlformats.org/package/2006/relationships"><Relationship Id="rId1" Type="http://schemas.openxmlformats.org/officeDocument/2006/relationships/drawing" Target="../drawings/drawing146.xml"/><Relationship Id="rId2" Type="http://schemas.openxmlformats.org/officeDocument/2006/relationships/printerSettings" Target="../printerSettings/printerSettings146.bin"/><Relationship Id="rIdvml" Type="http://schemas.openxmlformats.org/officeDocument/2006/relationships/vmlDrawing" Target="../drawings/vmlDrawing146.vml"/></Relationships>
</file>

<file path=xl/worksheets/_rels/sheet147.xml.rels><?xml version="1.0" encoding="UTF-8" standalone="yes"?><Relationships xmlns="http://schemas.openxmlformats.org/package/2006/relationships"><Relationship Id="rId1" Type="http://schemas.openxmlformats.org/officeDocument/2006/relationships/drawing" Target="../drawings/drawing147.xml"/><Relationship Id="rId2" Type="http://schemas.openxmlformats.org/officeDocument/2006/relationships/printerSettings" Target="../printerSettings/printerSettings147.bin"/><Relationship Id="rIdvml" Type="http://schemas.openxmlformats.org/officeDocument/2006/relationships/vmlDrawing" Target="../drawings/vmlDrawing147.vml"/></Relationships>
</file>

<file path=xl/worksheets/_rels/sheet148.xml.rels><?xml version="1.0" encoding="UTF-8" standalone="yes"?><Relationships xmlns="http://schemas.openxmlformats.org/package/2006/relationships"><Relationship Id="rId1" Type="http://schemas.openxmlformats.org/officeDocument/2006/relationships/drawing" Target="../drawings/drawing148.xml"/><Relationship Id="rId2" Type="http://schemas.openxmlformats.org/officeDocument/2006/relationships/printerSettings" Target="../printerSettings/printerSettings148.bin"/><Relationship Id="rIdvml" Type="http://schemas.openxmlformats.org/officeDocument/2006/relationships/vmlDrawing" Target="../drawings/vmlDrawing148.vml"/></Relationships>
</file>

<file path=xl/worksheets/_rels/sheet149.xml.rels><?xml version="1.0" encoding="UTF-8" standalone="yes"?><Relationships xmlns="http://schemas.openxmlformats.org/package/2006/relationships"><Relationship Id="rId1" Type="http://schemas.openxmlformats.org/officeDocument/2006/relationships/drawing" Target="../drawings/drawing149.xml"/><Relationship Id="rId2" Type="http://schemas.openxmlformats.org/officeDocument/2006/relationships/printerSettings" Target="../printerSettings/printerSettings149.bin"/><Relationship Id="rIdvml" Type="http://schemas.openxmlformats.org/officeDocument/2006/relationships/vmlDrawing" Target="../drawings/vmlDrawing149.vml"/></Relationships>
</file>

<file path=xl/worksheets/_rels/sheet15.xml.rels><?xml version="1.0" encoding="UTF-8" standalone="yes"?><Relationships xmlns="http://schemas.openxmlformats.org/package/2006/relationships"><Relationship Id="rId1" Type="http://schemas.openxmlformats.org/officeDocument/2006/relationships/drawing" Target="../drawings/drawing15.xml"/><Relationship Id="rId2" Type="http://schemas.openxmlformats.org/officeDocument/2006/relationships/printerSettings" Target="../printerSettings/printerSettings15.bin"/><Relationship Id="rIdvml" Type="http://schemas.openxmlformats.org/officeDocument/2006/relationships/vmlDrawing" Target="../drawings/vmlDrawing15.vml"/></Relationships>
</file>

<file path=xl/worksheets/_rels/sheet150.xml.rels><?xml version="1.0" encoding="UTF-8" standalone="yes"?><Relationships xmlns="http://schemas.openxmlformats.org/package/2006/relationships"><Relationship Id="rId1" Type="http://schemas.openxmlformats.org/officeDocument/2006/relationships/drawing" Target="../drawings/drawing150.xml"/><Relationship Id="rId2" Type="http://schemas.openxmlformats.org/officeDocument/2006/relationships/printerSettings" Target="../printerSettings/printerSettings150.bin"/><Relationship Id="rIdvml" Type="http://schemas.openxmlformats.org/officeDocument/2006/relationships/vmlDrawing" Target="../drawings/vmlDrawing150.vml"/></Relationships>
</file>

<file path=xl/worksheets/_rels/sheet151.xml.rels><?xml version="1.0" encoding="UTF-8" standalone="yes"?><Relationships xmlns="http://schemas.openxmlformats.org/package/2006/relationships"><Relationship Id="rId1" Type="http://schemas.openxmlformats.org/officeDocument/2006/relationships/drawing" Target="../drawings/drawing151.xml"/><Relationship Id="rId2" Type="http://schemas.openxmlformats.org/officeDocument/2006/relationships/printerSettings" Target="../printerSettings/printerSettings151.bin"/><Relationship Id="rIdvml" Type="http://schemas.openxmlformats.org/officeDocument/2006/relationships/vmlDrawing" Target="../drawings/vmlDrawing151.vml"/></Relationships>
</file>

<file path=xl/worksheets/_rels/sheet152.xml.rels><?xml version="1.0" encoding="UTF-8" standalone="yes"?><Relationships xmlns="http://schemas.openxmlformats.org/package/2006/relationships"><Relationship Id="rId1" Type="http://schemas.openxmlformats.org/officeDocument/2006/relationships/drawing" Target="../drawings/drawing152.xml"/><Relationship Id="rId2" Type="http://schemas.openxmlformats.org/officeDocument/2006/relationships/printerSettings" Target="../printerSettings/printerSettings152.bin"/><Relationship Id="rIdvml" Type="http://schemas.openxmlformats.org/officeDocument/2006/relationships/vmlDrawing" Target="../drawings/vmlDrawing152.vml"/></Relationships>
</file>

<file path=xl/worksheets/_rels/sheet153.xml.rels><?xml version="1.0" encoding="UTF-8" standalone="yes"?><Relationships xmlns="http://schemas.openxmlformats.org/package/2006/relationships"><Relationship Id="rId1" Type="http://schemas.openxmlformats.org/officeDocument/2006/relationships/drawing" Target="../drawings/drawing153.xml"/><Relationship Id="rId2" Type="http://schemas.openxmlformats.org/officeDocument/2006/relationships/printerSettings" Target="../printerSettings/printerSettings153.bin"/><Relationship Id="rIdvml" Type="http://schemas.openxmlformats.org/officeDocument/2006/relationships/vmlDrawing" Target="../drawings/vmlDrawing153.vml"/></Relationships>
</file>

<file path=xl/worksheets/_rels/sheet154.xml.rels><?xml version="1.0" encoding="UTF-8" standalone="yes"?><Relationships xmlns="http://schemas.openxmlformats.org/package/2006/relationships"><Relationship Id="rId1" Type="http://schemas.openxmlformats.org/officeDocument/2006/relationships/drawing" Target="../drawings/drawing154.xml"/><Relationship Id="rId2" Type="http://schemas.openxmlformats.org/officeDocument/2006/relationships/printerSettings" Target="../printerSettings/printerSettings154.bin"/><Relationship Id="rIdvml" Type="http://schemas.openxmlformats.org/officeDocument/2006/relationships/vmlDrawing" Target="../drawings/vmlDrawing154.vml"/></Relationships>
</file>

<file path=xl/worksheets/_rels/sheet155.xml.rels><?xml version="1.0" encoding="UTF-8" standalone="yes"?><Relationships xmlns="http://schemas.openxmlformats.org/package/2006/relationships"><Relationship Id="rId1" Type="http://schemas.openxmlformats.org/officeDocument/2006/relationships/drawing" Target="../drawings/drawing155.xml"/><Relationship Id="rId2" Type="http://schemas.openxmlformats.org/officeDocument/2006/relationships/printerSettings" Target="../printerSettings/printerSettings155.bin"/><Relationship Id="rIdvml" Type="http://schemas.openxmlformats.org/officeDocument/2006/relationships/vmlDrawing" Target="../drawings/vmlDrawing155.vml"/></Relationships>
</file>

<file path=xl/worksheets/_rels/sheet156.xml.rels><?xml version="1.0" encoding="UTF-8" standalone="yes"?><Relationships xmlns="http://schemas.openxmlformats.org/package/2006/relationships"><Relationship Id="rId1" Type="http://schemas.openxmlformats.org/officeDocument/2006/relationships/drawing" Target="../drawings/drawing156.xml"/><Relationship Id="rId2" Type="http://schemas.openxmlformats.org/officeDocument/2006/relationships/printerSettings" Target="../printerSettings/printerSettings156.bin"/><Relationship Id="rIdvml" Type="http://schemas.openxmlformats.org/officeDocument/2006/relationships/vmlDrawing" Target="../drawings/vmlDrawing156.vml"/></Relationships>
</file>

<file path=xl/worksheets/_rels/sheet157.xml.rels><?xml version="1.0" encoding="UTF-8" standalone="yes"?><Relationships xmlns="http://schemas.openxmlformats.org/package/2006/relationships"><Relationship Id="rId1" Type="http://schemas.openxmlformats.org/officeDocument/2006/relationships/drawing" Target="../drawings/drawing157.xml"/><Relationship Id="rId2" Type="http://schemas.openxmlformats.org/officeDocument/2006/relationships/printerSettings" Target="../printerSettings/printerSettings157.bin"/><Relationship Id="rIdvml" Type="http://schemas.openxmlformats.org/officeDocument/2006/relationships/vmlDrawing" Target="../drawings/vmlDrawing157.vml"/></Relationships>
</file>

<file path=xl/worksheets/_rels/sheet158.xml.rels><?xml version="1.0" encoding="UTF-8" standalone="yes"?><Relationships xmlns="http://schemas.openxmlformats.org/package/2006/relationships"><Relationship Id="rId1" Type="http://schemas.openxmlformats.org/officeDocument/2006/relationships/drawing" Target="../drawings/drawing158.xml"/><Relationship Id="rId2" Type="http://schemas.openxmlformats.org/officeDocument/2006/relationships/printerSettings" Target="../printerSettings/printerSettings158.bin"/><Relationship Id="rIdvml" Type="http://schemas.openxmlformats.org/officeDocument/2006/relationships/vmlDrawing" Target="../drawings/vmlDrawing158.vml"/></Relationships>
</file>

<file path=xl/worksheets/_rels/sheet159.xml.rels><?xml version="1.0" encoding="UTF-8" standalone="yes"?><Relationships xmlns="http://schemas.openxmlformats.org/package/2006/relationships"><Relationship Id="rId1" Type="http://schemas.openxmlformats.org/officeDocument/2006/relationships/drawing" Target="../drawings/drawing159.xml"/><Relationship Id="rId2" Type="http://schemas.openxmlformats.org/officeDocument/2006/relationships/printerSettings" Target="../printerSettings/printerSettings159.bin"/><Relationship Id="rIdvml" Type="http://schemas.openxmlformats.org/officeDocument/2006/relationships/vmlDrawing" Target="../drawings/vmlDrawing159.vml"/></Relationships>
</file>

<file path=xl/worksheets/_rels/sheet16.xml.rels><?xml version="1.0" encoding="UTF-8" standalone="yes"?><Relationships xmlns="http://schemas.openxmlformats.org/package/2006/relationships"><Relationship Id="rId1" Type="http://schemas.openxmlformats.org/officeDocument/2006/relationships/drawing" Target="../drawings/drawing16.xml"/><Relationship Id="rId2" Type="http://schemas.openxmlformats.org/officeDocument/2006/relationships/printerSettings" Target="../printerSettings/printerSettings16.bin"/><Relationship Id="rIdvml" Type="http://schemas.openxmlformats.org/officeDocument/2006/relationships/vmlDrawing" Target="../drawings/vmlDrawing16.vml"/></Relationships>
</file>

<file path=xl/worksheets/_rels/sheet160.xml.rels><?xml version="1.0" encoding="UTF-8" standalone="yes"?><Relationships xmlns="http://schemas.openxmlformats.org/package/2006/relationships"><Relationship Id="rId1" Type="http://schemas.openxmlformats.org/officeDocument/2006/relationships/drawing" Target="../drawings/drawing160.xml"/><Relationship Id="rId2" Type="http://schemas.openxmlformats.org/officeDocument/2006/relationships/printerSettings" Target="../printerSettings/printerSettings160.bin"/><Relationship Id="rIdvml" Type="http://schemas.openxmlformats.org/officeDocument/2006/relationships/vmlDrawing" Target="../drawings/vmlDrawing160.vml"/></Relationships>
</file>

<file path=xl/worksheets/_rels/sheet161.xml.rels><?xml version="1.0" encoding="UTF-8" standalone="yes"?><Relationships xmlns="http://schemas.openxmlformats.org/package/2006/relationships"><Relationship Id="rId1" Type="http://schemas.openxmlformats.org/officeDocument/2006/relationships/drawing" Target="../drawings/drawing161.xml"/><Relationship Id="rId2" Type="http://schemas.openxmlformats.org/officeDocument/2006/relationships/printerSettings" Target="../printerSettings/printerSettings161.bin"/><Relationship Id="rIdvml" Type="http://schemas.openxmlformats.org/officeDocument/2006/relationships/vmlDrawing" Target="../drawings/vmlDrawing161.vml"/></Relationships>
</file>

<file path=xl/worksheets/_rels/sheet162.xml.rels><?xml version="1.0" encoding="UTF-8" standalone="yes"?><Relationships xmlns="http://schemas.openxmlformats.org/package/2006/relationships"><Relationship Id="rId1" Type="http://schemas.openxmlformats.org/officeDocument/2006/relationships/drawing" Target="../drawings/drawing162.xml"/><Relationship Id="rId2" Type="http://schemas.openxmlformats.org/officeDocument/2006/relationships/printerSettings" Target="../printerSettings/printerSettings162.bin"/><Relationship Id="rIdvml" Type="http://schemas.openxmlformats.org/officeDocument/2006/relationships/vmlDrawing" Target="../drawings/vmlDrawing162.vml"/></Relationships>
</file>

<file path=xl/worksheets/_rels/sheet163.xml.rels><?xml version="1.0" encoding="UTF-8" standalone="yes"?><Relationships xmlns="http://schemas.openxmlformats.org/package/2006/relationships"><Relationship Id="rId1" Type="http://schemas.openxmlformats.org/officeDocument/2006/relationships/drawing" Target="../drawings/drawing163.xml"/><Relationship Id="rId2" Type="http://schemas.openxmlformats.org/officeDocument/2006/relationships/printerSettings" Target="../printerSettings/printerSettings163.bin"/><Relationship Id="rIdvml" Type="http://schemas.openxmlformats.org/officeDocument/2006/relationships/vmlDrawing" Target="../drawings/vmlDrawing163.vml"/></Relationships>
</file>

<file path=xl/worksheets/_rels/sheet164.xml.rels><?xml version="1.0" encoding="UTF-8" standalone="yes"?><Relationships xmlns="http://schemas.openxmlformats.org/package/2006/relationships"><Relationship Id="rId1" Type="http://schemas.openxmlformats.org/officeDocument/2006/relationships/drawing" Target="../drawings/drawing164.xml"/><Relationship Id="rId2" Type="http://schemas.openxmlformats.org/officeDocument/2006/relationships/printerSettings" Target="../printerSettings/printerSettings164.bin"/><Relationship Id="rIdvml" Type="http://schemas.openxmlformats.org/officeDocument/2006/relationships/vmlDrawing" Target="../drawings/vmlDrawing164.vml"/></Relationships>
</file>

<file path=xl/worksheets/_rels/sheet165.xml.rels><?xml version="1.0" encoding="UTF-8" standalone="yes"?><Relationships xmlns="http://schemas.openxmlformats.org/package/2006/relationships"><Relationship Id="rId1" Type="http://schemas.openxmlformats.org/officeDocument/2006/relationships/drawing" Target="../drawings/drawing165.xml"/><Relationship Id="rId2" Type="http://schemas.openxmlformats.org/officeDocument/2006/relationships/printerSettings" Target="../printerSettings/printerSettings165.bin"/><Relationship Id="rIdvml" Type="http://schemas.openxmlformats.org/officeDocument/2006/relationships/vmlDrawing" Target="../drawings/vmlDrawing165.vml"/></Relationships>
</file>

<file path=xl/worksheets/_rels/sheet166.xml.rels><?xml version="1.0" encoding="UTF-8" standalone="yes"?><Relationships xmlns="http://schemas.openxmlformats.org/package/2006/relationships"><Relationship Id="rId1" Type="http://schemas.openxmlformats.org/officeDocument/2006/relationships/drawing" Target="../drawings/drawing166.xml"/><Relationship Id="rId2" Type="http://schemas.openxmlformats.org/officeDocument/2006/relationships/printerSettings" Target="../printerSettings/printerSettings166.bin"/><Relationship Id="rIdvml" Type="http://schemas.openxmlformats.org/officeDocument/2006/relationships/vmlDrawing" Target="../drawings/vmlDrawing166.vml"/></Relationships>
</file>

<file path=xl/worksheets/_rels/sheet167.xml.rels><?xml version="1.0" encoding="UTF-8" standalone="yes"?><Relationships xmlns="http://schemas.openxmlformats.org/package/2006/relationships"><Relationship Id="rId1" Type="http://schemas.openxmlformats.org/officeDocument/2006/relationships/drawing" Target="../drawings/drawing167.xml"/><Relationship Id="rId2" Type="http://schemas.openxmlformats.org/officeDocument/2006/relationships/printerSettings" Target="../printerSettings/printerSettings167.bin"/><Relationship Id="rIdvml" Type="http://schemas.openxmlformats.org/officeDocument/2006/relationships/vmlDrawing" Target="../drawings/vmlDrawing167.vml"/></Relationships>
</file>

<file path=xl/worksheets/_rels/sheet168.xml.rels><?xml version="1.0" encoding="UTF-8" standalone="yes"?><Relationships xmlns="http://schemas.openxmlformats.org/package/2006/relationships"><Relationship Id="rId1" Type="http://schemas.openxmlformats.org/officeDocument/2006/relationships/drawing" Target="../drawings/drawing168.xml"/><Relationship Id="rId2" Type="http://schemas.openxmlformats.org/officeDocument/2006/relationships/printerSettings" Target="../printerSettings/printerSettings168.bin"/><Relationship Id="rIdvml" Type="http://schemas.openxmlformats.org/officeDocument/2006/relationships/vmlDrawing" Target="../drawings/vmlDrawing168.vml"/></Relationships>
</file>

<file path=xl/worksheets/_rels/sheet169.xml.rels><?xml version="1.0" encoding="UTF-8" standalone="yes"?><Relationships xmlns="http://schemas.openxmlformats.org/package/2006/relationships"><Relationship Id="rId1" Type="http://schemas.openxmlformats.org/officeDocument/2006/relationships/drawing" Target="../drawings/drawing169.xml"/><Relationship Id="rId2" Type="http://schemas.openxmlformats.org/officeDocument/2006/relationships/printerSettings" Target="../printerSettings/printerSettings169.bin"/><Relationship Id="rIdvml" Type="http://schemas.openxmlformats.org/officeDocument/2006/relationships/vmlDrawing" Target="../drawings/vmlDrawing169.vml"/></Relationships>
</file>

<file path=xl/worksheets/_rels/sheet17.xml.rels><?xml version="1.0" encoding="UTF-8" standalone="yes"?><Relationships xmlns="http://schemas.openxmlformats.org/package/2006/relationships"><Relationship Id="rId1" Type="http://schemas.openxmlformats.org/officeDocument/2006/relationships/drawing" Target="../drawings/drawing17.xml"/><Relationship Id="rId2" Type="http://schemas.openxmlformats.org/officeDocument/2006/relationships/printerSettings" Target="../printerSettings/printerSettings17.bin"/><Relationship Id="rIdvml" Type="http://schemas.openxmlformats.org/officeDocument/2006/relationships/vmlDrawing" Target="../drawings/vmlDrawing17.vml"/></Relationships>
</file>

<file path=xl/worksheets/_rels/sheet170.xml.rels><?xml version="1.0" encoding="UTF-8" standalone="yes"?><Relationships xmlns="http://schemas.openxmlformats.org/package/2006/relationships"><Relationship Id="rId1" Type="http://schemas.openxmlformats.org/officeDocument/2006/relationships/drawing" Target="../drawings/drawing170.xml"/><Relationship Id="rId2" Type="http://schemas.openxmlformats.org/officeDocument/2006/relationships/printerSettings" Target="../printerSettings/printerSettings170.bin"/><Relationship Id="rIdvml" Type="http://schemas.openxmlformats.org/officeDocument/2006/relationships/vmlDrawing" Target="../drawings/vmlDrawing170.vml"/></Relationships>
</file>

<file path=xl/worksheets/_rels/sheet171.xml.rels><?xml version="1.0" encoding="UTF-8" standalone="yes"?><Relationships xmlns="http://schemas.openxmlformats.org/package/2006/relationships"><Relationship Id="rId1" Type="http://schemas.openxmlformats.org/officeDocument/2006/relationships/drawing" Target="../drawings/drawing171.xml"/><Relationship Id="rId2" Type="http://schemas.openxmlformats.org/officeDocument/2006/relationships/printerSettings" Target="../printerSettings/printerSettings171.bin"/><Relationship Id="rIdvml" Type="http://schemas.openxmlformats.org/officeDocument/2006/relationships/vmlDrawing" Target="../drawings/vmlDrawing171.vml"/></Relationships>
</file>

<file path=xl/worksheets/_rels/sheet172.xml.rels><?xml version="1.0" encoding="UTF-8" standalone="yes"?><Relationships xmlns="http://schemas.openxmlformats.org/package/2006/relationships"><Relationship Id="rId1" Type="http://schemas.openxmlformats.org/officeDocument/2006/relationships/drawing" Target="../drawings/drawing172.xml"/><Relationship Id="rId2" Type="http://schemas.openxmlformats.org/officeDocument/2006/relationships/printerSettings" Target="../printerSettings/printerSettings172.bin"/><Relationship Id="rIdvml" Type="http://schemas.openxmlformats.org/officeDocument/2006/relationships/vmlDrawing" Target="../drawings/vmlDrawing172.vml"/></Relationships>
</file>

<file path=xl/worksheets/_rels/sheet173.xml.rels><?xml version="1.0" encoding="UTF-8" standalone="yes"?><Relationships xmlns="http://schemas.openxmlformats.org/package/2006/relationships"><Relationship Id="rId1" Type="http://schemas.openxmlformats.org/officeDocument/2006/relationships/drawing" Target="../drawings/drawing173.xml"/><Relationship Id="rId2" Type="http://schemas.openxmlformats.org/officeDocument/2006/relationships/printerSettings" Target="../printerSettings/printerSettings173.bin"/><Relationship Id="rIdvml" Type="http://schemas.openxmlformats.org/officeDocument/2006/relationships/vmlDrawing" Target="../drawings/vmlDrawing173.vml"/></Relationships>
</file>

<file path=xl/worksheets/_rels/sheet174.xml.rels><?xml version="1.0" encoding="UTF-8" standalone="yes"?><Relationships xmlns="http://schemas.openxmlformats.org/package/2006/relationships"><Relationship Id="rId1" Type="http://schemas.openxmlformats.org/officeDocument/2006/relationships/drawing" Target="../drawings/drawing174.xml"/><Relationship Id="rId2" Type="http://schemas.openxmlformats.org/officeDocument/2006/relationships/printerSettings" Target="../printerSettings/printerSettings174.bin"/><Relationship Id="rIdvml" Type="http://schemas.openxmlformats.org/officeDocument/2006/relationships/vmlDrawing" Target="../drawings/vmlDrawing174.vml"/></Relationships>
</file>

<file path=xl/worksheets/_rels/sheet175.xml.rels><?xml version="1.0" encoding="UTF-8" standalone="yes"?><Relationships xmlns="http://schemas.openxmlformats.org/package/2006/relationships"><Relationship Id="rId1" Type="http://schemas.openxmlformats.org/officeDocument/2006/relationships/drawing" Target="../drawings/drawing175.xml"/><Relationship Id="rId2" Type="http://schemas.openxmlformats.org/officeDocument/2006/relationships/printerSettings" Target="../printerSettings/printerSettings175.bin"/><Relationship Id="rIdvml" Type="http://schemas.openxmlformats.org/officeDocument/2006/relationships/vmlDrawing" Target="../drawings/vmlDrawing175.vml"/></Relationships>
</file>

<file path=xl/worksheets/_rels/sheet176.xml.rels><?xml version="1.0" encoding="UTF-8" standalone="yes"?><Relationships xmlns="http://schemas.openxmlformats.org/package/2006/relationships"><Relationship Id="rId1" Type="http://schemas.openxmlformats.org/officeDocument/2006/relationships/drawing" Target="../drawings/drawing176.xml"/><Relationship Id="rId2" Type="http://schemas.openxmlformats.org/officeDocument/2006/relationships/printerSettings" Target="../printerSettings/printerSettings176.bin"/><Relationship Id="rIdvml" Type="http://schemas.openxmlformats.org/officeDocument/2006/relationships/vmlDrawing" Target="../drawings/vmlDrawing176.vml"/></Relationships>
</file>

<file path=xl/worksheets/_rels/sheet177.xml.rels><?xml version="1.0" encoding="UTF-8" standalone="yes"?><Relationships xmlns="http://schemas.openxmlformats.org/package/2006/relationships"><Relationship Id="rId1" Type="http://schemas.openxmlformats.org/officeDocument/2006/relationships/drawing" Target="../drawings/drawing177.xml"/><Relationship Id="rId2" Type="http://schemas.openxmlformats.org/officeDocument/2006/relationships/printerSettings" Target="../printerSettings/printerSettings177.bin"/><Relationship Id="rIdvml" Type="http://schemas.openxmlformats.org/officeDocument/2006/relationships/vmlDrawing" Target="../drawings/vmlDrawing177.vml"/></Relationships>
</file>

<file path=xl/worksheets/_rels/sheet178.xml.rels><?xml version="1.0" encoding="UTF-8" standalone="yes"?><Relationships xmlns="http://schemas.openxmlformats.org/package/2006/relationships"><Relationship Id="rId1" Type="http://schemas.openxmlformats.org/officeDocument/2006/relationships/drawing" Target="../drawings/drawing178.xml"/><Relationship Id="rId2" Type="http://schemas.openxmlformats.org/officeDocument/2006/relationships/printerSettings" Target="../printerSettings/printerSettings178.bin"/><Relationship Id="rIdvml" Type="http://schemas.openxmlformats.org/officeDocument/2006/relationships/vmlDrawing" Target="../drawings/vmlDrawing178.vml"/></Relationships>
</file>

<file path=xl/worksheets/_rels/sheet179.xml.rels><?xml version="1.0" encoding="UTF-8" standalone="yes"?><Relationships xmlns="http://schemas.openxmlformats.org/package/2006/relationships"><Relationship Id="rId1" Type="http://schemas.openxmlformats.org/officeDocument/2006/relationships/drawing" Target="../drawings/drawing179.xml"/><Relationship Id="rId2" Type="http://schemas.openxmlformats.org/officeDocument/2006/relationships/printerSettings" Target="../printerSettings/printerSettings179.bin"/><Relationship Id="rIdvml" Type="http://schemas.openxmlformats.org/officeDocument/2006/relationships/vmlDrawing" Target="../drawings/vmlDrawing179.vml"/></Relationships>
</file>

<file path=xl/worksheets/_rels/sheet18.xml.rels><?xml version="1.0" encoding="UTF-8" standalone="yes"?><Relationships xmlns="http://schemas.openxmlformats.org/package/2006/relationships"><Relationship Id="rId1" Type="http://schemas.openxmlformats.org/officeDocument/2006/relationships/drawing" Target="../drawings/drawing18.xml"/><Relationship Id="rId2" Type="http://schemas.openxmlformats.org/officeDocument/2006/relationships/printerSettings" Target="../printerSettings/printerSettings18.bin"/><Relationship Id="rIdvml" Type="http://schemas.openxmlformats.org/officeDocument/2006/relationships/vmlDrawing" Target="../drawings/vmlDrawing18.vml"/></Relationships>
</file>

<file path=xl/worksheets/_rels/sheet180.xml.rels><?xml version="1.0" encoding="UTF-8" standalone="yes"?><Relationships xmlns="http://schemas.openxmlformats.org/package/2006/relationships"><Relationship Id="rId1" Type="http://schemas.openxmlformats.org/officeDocument/2006/relationships/drawing" Target="../drawings/drawing180.xml"/><Relationship Id="rId2" Type="http://schemas.openxmlformats.org/officeDocument/2006/relationships/printerSettings" Target="../printerSettings/printerSettings180.bin"/><Relationship Id="rIdvml" Type="http://schemas.openxmlformats.org/officeDocument/2006/relationships/vmlDrawing" Target="../drawings/vmlDrawing180.vml"/></Relationships>
</file>

<file path=xl/worksheets/_rels/sheet181.xml.rels><?xml version="1.0" encoding="UTF-8" standalone="yes"?><Relationships xmlns="http://schemas.openxmlformats.org/package/2006/relationships"><Relationship Id="rId1" Type="http://schemas.openxmlformats.org/officeDocument/2006/relationships/drawing" Target="../drawings/drawing181.xml"/><Relationship Id="rId2" Type="http://schemas.openxmlformats.org/officeDocument/2006/relationships/printerSettings" Target="../printerSettings/printerSettings181.bin"/><Relationship Id="rIdvml" Type="http://schemas.openxmlformats.org/officeDocument/2006/relationships/vmlDrawing" Target="../drawings/vmlDrawing181.vml"/></Relationships>
</file>

<file path=xl/worksheets/_rels/sheet182.xml.rels><?xml version="1.0" encoding="UTF-8" standalone="yes"?><Relationships xmlns="http://schemas.openxmlformats.org/package/2006/relationships"><Relationship Id="rId1" Type="http://schemas.openxmlformats.org/officeDocument/2006/relationships/drawing" Target="../drawings/drawing182.xml"/><Relationship Id="rId2" Type="http://schemas.openxmlformats.org/officeDocument/2006/relationships/printerSettings" Target="../printerSettings/printerSettings182.bin"/><Relationship Id="rIdvml" Type="http://schemas.openxmlformats.org/officeDocument/2006/relationships/vmlDrawing" Target="../drawings/vmlDrawing182.vml"/></Relationships>
</file>

<file path=xl/worksheets/_rels/sheet183.xml.rels><?xml version="1.0" encoding="UTF-8" standalone="yes"?><Relationships xmlns="http://schemas.openxmlformats.org/package/2006/relationships"><Relationship Id="rId1" Type="http://schemas.openxmlformats.org/officeDocument/2006/relationships/drawing" Target="../drawings/drawing183.xml"/><Relationship Id="rId2" Type="http://schemas.openxmlformats.org/officeDocument/2006/relationships/printerSettings" Target="../printerSettings/printerSettings183.bin"/><Relationship Id="rIdvml" Type="http://schemas.openxmlformats.org/officeDocument/2006/relationships/vmlDrawing" Target="../drawings/vmlDrawing183.vml"/></Relationships>
</file>

<file path=xl/worksheets/_rels/sheet184.xml.rels><?xml version="1.0" encoding="UTF-8" standalone="yes"?><Relationships xmlns="http://schemas.openxmlformats.org/package/2006/relationships"><Relationship Id="rId1" Type="http://schemas.openxmlformats.org/officeDocument/2006/relationships/drawing" Target="../drawings/drawing184.xml"/><Relationship Id="rId2" Type="http://schemas.openxmlformats.org/officeDocument/2006/relationships/printerSettings" Target="../printerSettings/printerSettings184.bin"/><Relationship Id="rIdvml" Type="http://schemas.openxmlformats.org/officeDocument/2006/relationships/vmlDrawing" Target="../drawings/vmlDrawing184.vml"/></Relationships>
</file>

<file path=xl/worksheets/_rels/sheet185.xml.rels><?xml version="1.0" encoding="UTF-8" standalone="yes"?><Relationships xmlns="http://schemas.openxmlformats.org/package/2006/relationships"><Relationship Id="rId1" Type="http://schemas.openxmlformats.org/officeDocument/2006/relationships/drawing" Target="../drawings/drawing185.xml"/><Relationship Id="rId2" Type="http://schemas.openxmlformats.org/officeDocument/2006/relationships/printerSettings" Target="../printerSettings/printerSettings185.bin"/><Relationship Id="rIdvml" Type="http://schemas.openxmlformats.org/officeDocument/2006/relationships/vmlDrawing" Target="../drawings/vmlDrawing185.vml"/></Relationships>
</file>

<file path=xl/worksheets/_rels/sheet186.xml.rels><?xml version="1.0" encoding="UTF-8" standalone="yes"?><Relationships xmlns="http://schemas.openxmlformats.org/package/2006/relationships"><Relationship Id="rId1" Type="http://schemas.openxmlformats.org/officeDocument/2006/relationships/drawing" Target="../drawings/drawing186.xml"/><Relationship Id="rId2" Type="http://schemas.openxmlformats.org/officeDocument/2006/relationships/printerSettings" Target="../printerSettings/printerSettings186.bin"/><Relationship Id="rIdvml" Type="http://schemas.openxmlformats.org/officeDocument/2006/relationships/vmlDrawing" Target="../drawings/vmlDrawing186.vml"/></Relationships>
</file>

<file path=xl/worksheets/_rels/sheet187.xml.rels><?xml version="1.0" encoding="UTF-8" standalone="yes"?><Relationships xmlns="http://schemas.openxmlformats.org/package/2006/relationships"><Relationship Id="rId1" Type="http://schemas.openxmlformats.org/officeDocument/2006/relationships/drawing" Target="../drawings/drawing187.xml"/><Relationship Id="rId2" Type="http://schemas.openxmlformats.org/officeDocument/2006/relationships/printerSettings" Target="../printerSettings/printerSettings187.bin"/><Relationship Id="rIdvml" Type="http://schemas.openxmlformats.org/officeDocument/2006/relationships/vmlDrawing" Target="../drawings/vmlDrawing187.vml"/></Relationships>
</file>

<file path=xl/worksheets/_rels/sheet188.xml.rels><?xml version="1.0" encoding="UTF-8" standalone="yes"?><Relationships xmlns="http://schemas.openxmlformats.org/package/2006/relationships"><Relationship Id="rId1" Type="http://schemas.openxmlformats.org/officeDocument/2006/relationships/drawing" Target="../drawings/drawing188.xml"/><Relationship Id="rId2" Type="http://schemas.openxmlformats.org/officeDocument/2006/relationships/printerSettings" Target="../printerSettings/printerSettings188.bin"/><Relationship Id="rIdvml" Type="http://schemas.openxmlformats.org/officeDocument/2006/relationships/vmlDrawing" Target="../drawings/vmlDrawing188.vml"/></Relationships>
</file>

<file path=xl/worksheets/_rels/sheet19.xml.rels><?xml version="1.0" encoding="UTF-8" standalone="yes"?><Relationships xmlns="http://schemas.openxmlformats.org/package/2006/relationships"><Relationship Id="rId1" Type="http://schemas.openxmlformats.org/officeDocument/2006/relationships/drawing" Target="../drawings/drawing19.xml"/><Relationship Id="rId2" Type="http://schemas.openxmlformats.org/officeDocument/2006/relationships/printerSettings" Target="../printerSettings/printerSettings19.bin"/><Relationship Id="rIdvml" Type="http://schemas.openxmlformats.org/officeDocument/2006/relationships/vmlDrawing" Target="../drawings/vmlDrawing19.vm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 Id="rId2" Type="http://schemas.openxmlformats.org/officeDocument/2006/relationships/printerSettings" Target="../printerSettings/printerSettings2.bin"/><Relationship Id="rIdvml" Type="http://schemas.openxmlformats.org/officeDocument/2006/relationships/vmlDrawing" Target="../drawings/vmlDrawing2.vml"/></Relationships>
</file>

<file path=xl/worksheets/_rels/sheet20.xml.rels><?xml version="1.0" encoding="UTF-8" standalone="yes"?><Relationships xmlns="http://schemas.openxmlformats.org/package/2006/relationships"><Relationship Id="rId1" Type="http://schemas.openxmlformats.org/officeDocument/2006/relationships/drawing" Target="../drawings/drawing20.xml"/><Relationship Id="rId2" Type="http://schemas.openxmlformats.org/officeDocument/2006/relationships/printerSettings" Target="../printerSettings/printerSettings20.bin"/><Relationship Id="rIdvml" Type="http://schemas.openxmlformats.org/officeDocument/2006/relationships/vmlDrawing" Target="../drawings/vmlDrawing20.vml"/></Relationships>
</file>

<file path=xl/worksheets/_rels/sheet21.xml.rels><?xml version="1.0" encoding="UTF-8" standalone="yes"?><Relationships xmlns="http://schemas.openxmlformats.org/package/2006/relationships"><Relationship Id="rId1" Type="http://schemas.openxmlformats.org/officeDocument/2006/relationships/drawing" Target="../drawings/drawing21.xml"/><Relationship Id="rId2" Type="http://schemas.openxmlformats.org/officeDocument/2006/relationships/printerSettings" Target="../printerSettings/printerSettings21.bin"/><Relationship Id="rIdvml" Type="http://schemas.openxmlformats.org/officeDocument/2006/relationships/vmlDrawing" Target="../drawings/vmlDrawing21.vml"/></Relationships>
</file>

<file path=xl/worksheets/_rels/sheet22.xml.rels><?xml version="1.0" encoding="UTF-8" standalone="yes"?><Relationships xmlns="http://schemas.openxmlformats.org/package/2006/relationships"><Relationship Id="rId1" Type="http://schemas.openxmlformats.org/officeDocument/2006/relationships/drawing" Target="../drawings/drawing22.xml"/><Relationship Id="rId2" Type="http://schemas.openxmlformats.org/officeDocument/2006/relationships/printerSettings" Target="../printerSettings/printerSettings22.bin"/><Relationship Id="rIdvml" Type="http://schemas.openxmlformats.org/officeDocument/2006/relationships/vmlDrawing" Target="../drawings/vmlDrawing22.vml"/></Relationships>
</file>

<file path=xl/worksheets/_rels/sheet23.xml.rels><?xml version="1.0" encoding="UTF-8" standalone="yes"?><Relationships xmlns="http://schemas.openxmlformats.org/package/2006/relationships"><Relationship Id="rId1" Type="http://schemas.openxmlformats.org/officeDocument/2006/relationships/drawing" Target="../drawings/drawing23.xml"/><Relationship Id="rId2" Type="http://schemas.openxmlformats.org/officeDocument/2006/relationships/printerSettings" Target="../printerSettings/printerSettings23.bin"/><Relationship Id="rIdvml" Type="http://schemas.openxmlformats.org/officeDocument/2006/relationships/vmlDrawing" Target="../drawings/vmlDrawing23.vml"/></Relationships>
</file>

<file path=xl/worksheets/_rels/sheet24.xml.rels><?xml version="1.0" encoding="UTF-8" standalone="yes"?><Relationships xmlns="http://schemas.openxmlformats.org/package/2006/relationships"><Relationship Id="rId1" Type="http://schemas.openxmlformats.org/officeDocument/2006/relationships/drawing" Target="../drawings/drawing24.xml"/><Relationship Id="rId2" Type="http://schemas.openxmlformats.org/officeDocument/2006/relationships/printerSettings" Target="../printerSettings/printerSettings24.bin"/><Relationship Id="rIdvml" Type="http://schemas.openxmlformats.org/officeDocument/2006/relationships/vmlDrawing" Target="../drawings/vmlDrawing24.vml"/></Relationships>
</file>

<file path=xl/worksheets/_rels/sheet25.xml.rels><?xml version="1.0" encoding="UTF-8" standalone="yes"?><Relationships xmlns="http://schemas.openxmlformats.org/package/2006/relationships"><Relationship Id="rId1" Type="http://schemas.openxmlformats.org/officeDocument/2006/relationships/drawing" Target="../drawings/drawing25.xml"/><Relationship Id="rId2" Type="http://schemas.openxmlformats.org/officeDocument/2006/relationships/printerSettings" Target="../printerSettings/printerSettings25.bin"/><Relationship Id="rIdvml" Type="http://schemas.openxmlformats.org/officeDocument/2006/relationships/vmlDrawing" Target="../drawings/vmlDrawing25.vml"/></Relationships>
</file>

<file path=xl/worksheets/_rels/sheet26.xml.rels><?xml version="1.0" encoding="UTF-8" standalone="yes"?><Relationships xmlns="http://schemas.openxmlformats.org/package/2006/relationships"><Relationship Id="rId1" Type="http://schemas.openxmlformats.org/officeDocument/2006/relationships/drawing" Target="../drawings/drawing26.xml"/><Relationship Id="rId2" Type="http://schemas.openxmlformats.org/officeDocument/2006/relationships/printerSettings" Target="../printerSettings/printerSettings26.bin"/><Relationship Id="rIdvml" Type="http://schemas.openxmlformats.org/officeDocument/2006/relationships/vmlDrawing" Target="../drawings/vmlDrawing26.vml"/></Relationships>
</file>

<file path=xl/worksheets/_rels/sheet27.xml.rels><?xml version="1.0" encoding="UTF-8" standalone="yes"?><Relationships xmlns="http://schemas.openxmlformats.org/package/2006/relationships"><Relationship Id="rId1" Type="http://schemas.openxmlformats.org/officeDocument/2006/relationships/drawing" Target="../drawings/drawing27.xml"/><Relationship Id="rId2" Type="http://schemas.openxmlformats.org/officeDocument/2006/relationships/printerSettings" Target="../printerSettings/printerSettings27.bin"/><Relationship Id="rIdvml" Type="http://schemas.openxmlformats.org/officeDocument/2006/relationships/vmlDrawing" Target="../drawings/vmlDrawing27.vml"/></Relationships>
</file>

<file path=xl/worksheets/_rels/sheet28.xml.rels><?xml version="1.0" encoding="UTF-8" standalone="yes"?><Relationships xmlns="http://schemas.openxmlformats.org/package/2006/relationships"><Relationship Id="rId1" Type="http://schemas.openxmlformats.org/officeDocument/2006/relationships/drawing" Target="../drawings/drawing28.xml"/><Relationship Id="rId2" Type="http://schemas.openxmlformats.org/officeDocument/2006/relationships/printerSettings" Target="../printerSettings/printerSettings28.bin"/><Relationship Id="rIdvml" Type="http://schemas.openxmlformats.org/officeDocument/2006/relationships/vmlDrawing" Target="../drawings/vmlDrawing28.vml"/></Relationships>
</file>

<file path=xl/worksheets/_rels/sheet29.xml.rels><?xml version="1.0" encoding="UTF-8" standalone="yes"?><Relationships xmlns="http://schemas.openxmlformats.org/package/2006/relationships"><Relationship Id="rId1" Type="http://schemas.openxmlformats.org/officeDocument/2006/relationships/drawing" Target="../drawings/drawing29.xml"/><Relationship Id="rId2" Type="http://schemas.openxmlformats.org/officeDocument/2006/relationships/printerSettings" Target="../printerSettings/printerSettings29.bin"/><Relationship Id="rIdvml" Type="http://schemas.openxmlformats.org/officeDocument/2006/relationships/vmlDrawing" Target="../drawings/vmlDrawing29.v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 Id="rId2" Type="http://schemas.openxmlformats.org/officeDocument/2006/relationships/printerSettings" Target="../printerSettings/printerSettings3.bin"/><Relationship Id="rIdvml" Type="http://schemas.openxmlformats.org/officeDocument/2006/relationships/vmlDrawing" Target="../drawings/vmlDrawing3.vml"/></Relationships>
</file>

<file path=xl/worksheets/_rels/sheet30.xml.rels><?xml version="1.0" encoding="UTF-8" standalone="yes"?><Relationships xmlns="http://schemas.openxmlformats.org/package/2006/relationships"><Relationship Id="rId1" Type="http://schemas.openxmlformats.org/officeDocument/2006/relationships/drawing" Target="../drawings/drawing30.xml"/><Relationship Id="rId2" Type="http://schemas.openxmlformats.org/officeDocument/2006/relationships/printerSettings" Target="../printerSettings/printerSettings30.bin"/><Relationship Id="rIdvml" Type="http://schemas.openxmlformats.org/officeDocument/2006/relationships/vmlDrawing" Target="../drawings/vmlDrawing30.vml"/></Relationships>
</file>

<file path=xl/worksheets/_rels/sheet31.xml.rels><?xml version="1.0" encoding="UTF-8" standalone="yes"?><Relationships xmlns="http://schemas.openxmlformats.org/package/2006/relationships"><Relationship Id="rId1" Type="http://schemas.openxmlformats.org/officeDocument/2006/relationships/drawing" Target="../drawings/drawing31.xml"/><Relationship Id="rId2" Type="http://schemas.openxmlformats.org/officeDocument/2006/relationships/printerSettings" Target="../printerSettings/printerSettings31.bin"/><Relationship Id="rIdvml" Type="http://schemas.openxmlformats.org/officeDocument/2006/relationships/vmlDrawing" Target="../drawings/vmlDrawing31.vml"/></Relationships>
</file>

<file path=xl/worksheets/_rels/sheet32.xml.rels><?xml version="1.0" encoding="UTF-8" standalone="yes"?><Relationships xmlns="http://schemas.openxmlformats.org/package/2006/relationships"><Relationship Id="rId1" Type="http://schemas.openxmlformats.org/officeDocument/2006/relationships/drawing" Target="../drawings/drawing32.xml"/><Relationship Id="rId2" Type="http://schemas.openxmlformats.org/officeDocument/2006/relationships/printerSettings" Target="../printerSettings/printerSettings32.bin"/><Relationship Id="rIdvml" Type="http://schemas.openxmlformats.org/officeDocument/2006/relationships/vmlDrawing" Target="../drawings/vmlDrawing32.vml"/></Relationships>
</file>

<file path=xl/worksheets/_rels/sheet33.xml.rels><?xml version="1.0" encoding="UTF-8" standalone="yes"?><Relationships xmlns="http://schemas.openxmlformats.org/package/2006/relationships"><Relationship Id="rId1" Type="http://schemas.openxmlformats.org/officeDocument/2006/relationships/drawing" Target="../drawings/drawing33.xml"/><Relationship Id="rId2" Type="http://schemas.openxmlformats.org/officeDocument/2006/relationships/printerSettings" Target="../printerSettings/printerSettings33.bin"/><Relationship Id="rIdvml" Type="http://schemas.openxmlformats.org/officeDocument/2006/relationships/vmlDrawing" Target="../drawings/vmlDrawing33.vml"/></Relationships>
</file>

<file path=xl/worksheets/_rels/sheet34.xml.rels><?xml version="1.0" encoding="UTF-8" standalone="yes"?><Relationships xmlns="http://schemas.openxmlformats.org/package/2006/relationships"><Relationship Id="rId1" Type="http://schemas.openxmlformats.org/officeDocument/2006/relationships/drawing" Target="../drawings/drawing34.xml"/><Relationship Id="rId2" Type="http://schemas.openxmlformats.org/officeDocument/2006/relationships/printerSettings" Target="../printerSettings/printerSettings34.bin"/><Relationship Id="rIdvml" Type="http://schemas.openxmlformats.org/officeDocument/2006/relationships/vmlDrawing" Target="../drawings/vmlDrawing34.vml"/></Relationships>
</file>

<file path=xl/worksheets/_rels/sheet35.xml.rels><?xml version="1.0" encoding="UTF-8" standalone="yes"?><Relationships xmlns="http://schemas.openxmlformats.org/package/2006/relationships"><Relationship Id="rId1" Type="http://schemas.openxmlformats.org/officeDocument/2006/relationships/drawing" Target="../drawings/drawing35.xml"/><Relationship Id="rId2" Type="http://schemas.openxmlformats.org/officeDocument/2006/relationships/printerSettings" Target="../printerSettings/printerSettings35.bin"/><Relationship Id="rIdvml" Type="http://schemas.openxmlformats.org/officeDocument/2006/relationships/vmlDrawing" Target="../drawings/vmlDrawing35.vml"/></Relationships>
</file>

<file path=xl/worksheets/_rels/sheet36.xml.rels><?xml version="1.0" encoding="UTF-8" standalone="yes"?><Relationships xmlns="http://schemas.openxmlformats.org/package/2006/relationships"><Relationship Id="rId1" Type="http://schemas.openxmlformats.org/officeDocument/2006/relationships/drawing" Target="../drawings/drawing36.xml"/><Relationship Id="rId2" Type="http://schemas.openxmlformats.org/officeDocument/2006/relationships/printerSettings" Target="../printerSettings/printerSettings36.bin"/><Relationship Id="rIdvml" Type="http://schemas.openxmlformats.org/officeDocument/2006/relationships/vmlDrawing" Target="../drawings/vmlDrawing36.vml"/></Relationships>
</file>

<file path=xl/worksheets/_rels/sheet37.xml.rels><?xml version="1.0" encoding="UTF-8" standalone="yes"?><Relationships xmlns="http://schemas.openxmlformats.org/package/2006/relationships"><Relationship Id="rId1" Type="http://schemas.openxmlformats.org/officeDocument/2006/relationships/drawing" Target="../drawings/drawing37.xml"/><Relationship Id="rId2" Type="http://schemas.openxmlformats.org/officeDocument/2006/relationships/printerSettings" Target="../printerSettings/printerSettings37.bin"/><Relationship Id="rIdvml" Type="http://schemas.openxmlformats.org/officeDocument/2006/relationships/vmlDrawing" Target="../drawings/vmlDrawing37.vml"/></Relationships>
</file>

<file path=xl/worksheets/_rels/sheet38.xml.rels><?xml version="1.0" encoding="UTF-8" standalone="yes"?><Relationships xmlns="http://schemas.openxmlformats.org/package/2006/relationships"><Relationship Id="rId1" Type="http://schemas.openxmlformats.org/officeDocument/2006/relationships/drawing" Target="../drawings/drawing38.xml"/><Relationship Id="rId2" Type="http://schemas.openxmlformats.org/officeDocument/2006/relationships/printerSettings" Target="../printerSettings/printerSettings38.bin"/><Relationship Id="rIdvml" Type="http://schemas.openxmlformats.org/officeDocument/2006/relationships/vmlDrawing" Target="../drawings/vmlDrawing38.vml"/></Relationships>
</file>

<file path=xl/worksheets/_rels/sheet39.xml.rels><?xml version="1.0" encoding="UTF-8" standalone="yes"?><Relationships xmlns="http://schemas.openxmlformats.org/package/2006/relationships"><Relationship Id="rId1" Type="http://schemas.openxmlformats.org/officeDocument/2006/relationships/drawing" Target="../drawings/drawing39.xml"/><Relationship Id="rId2" Type="http://schemas.openxmlformats.org/officeDocument/2006/relationships/printerSettings" Target="../printerSettings/printerSettings39.bin"/><Relationship Id="rIdvml" Type="http://schemas.openxmlformats.org/officeDocument/2006/relationships/vmlDrawing" Target="../drawings/vmlDrawing39.v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 Id="rId2" Type="http://schemas.openxmlformats.org/officeDocument/2006/relationships/printerSettings" Target="../printerSettings/printerSettings4.bin"/><Relationship Id="rIdvml" Type="http://schemas.openxmlformats.org/officeDocument/2006/relationships/vmlDrawing" Target="../drawings/vmlDrawing4.vml"/></Relationships>
</file>

<file path=xl/worksheets/_rels/sheet40.xml.rels><?xml version="1.0" encoding="UTF-8" standalone="yes"?><Relationships xmlns="http://schemas.openxmlformats.org/package/2006/relationships"><Relationship Id="rId1" Type="http://schemas.openxmlformats.org/officeDocument/2006/relationships/drawing" Target="../drawings/drawing40.xml"/><Relationship Id="rId2" Type="http://schemas.openxmlformats.org/officeDocument/2006/relationships/printerSettings" Target="../printerSettings/printerSettings40.bin"/><Relationship Id="rIdvml" Type="http://schemas.openxmlformats.org/officeDocument/2006/relationships/vmlDrawing" Target="../drawings/vmlDrawing40.vml"/></Relationships>
</file>

<file path=xl/worksheets/_rels/sheet41.xml.rels><?xml version="1.0" encoding="UTF-8" standalone="yes"?><Relationships xmlns="http://schemas.openxmlformats.org/package/2006/relationships"><Relationship Id="rId1" Type="http://schemas.openxmlformats.org/officeDocument/2006/relationships/drawing" Target="../drawings/drawing41.xml"/><Relationship Id="rId2" Type="http://schemas.openxmlformats.org/officeDocument/2006/relationships/printerSettings" Target="../printerSettings/printerSettings41.bin"/><Relationship Id="rIdvml" Type="http://schemas.openxmlformats.org/officeDocument/2006/relationships/vmlDrawing" Target="../drawings/vmlDrawing41.vml"/></Relationships>
</file>

<file path=xl/worksheets/_rels/sheet42.xml.rels><?xml version="1.0" encoding="UTF-8" standalone="yes"?><Relationships xmlns="http://schemas.openxmlformats.org/package/2006/relationships"><Relationship Id="rId1" Type="http://schemas.openxmlformats.org/officeDocument/2006/relationships/drawing" Target="../drawings/drawing42.xml"/><Relationship Id="rId2" Type="http://schemas.openxmlformats.org/officeDocument/2006/relationships/printerSettings" Target="../printerSettings/printerSettings42.bin"/><Relationship Id="rIdvml" Type="http://schemas.openxmlformats.org/officeDocument/2006/relationships/vmlDrawing" Target="../drawings/vmlDrawing42.vml"/></Relationships>
</file>

<file path=xl/worksheets/_rels/sheet43.xml.rels><?xml version="1.0" encoding="UTF-8" standalone="yes"?><Relationships xmlns="http://schemas.openxmlformats.org/package/2006/relationships"><Relationship Id="rId1" Type="http://schemas.openxmlformats.org/officeDocument/2006/relationships/drawing" Target="../drawings/drawing43.xml"/><Relationship Id="rId2" Type="http://schemas.openxmlformats.org/officeDocument/2006/relationships/printerSettings" Target="../printerSettings/printerSettings43.bin"/><Relationship Id="rIdvml" Type="http://schemas.openxmlformats.org/officeDocument/2006/relationships/vmlDrawing" Target="../drawings/vmlDrawing43.vml"/></Relationships>
</file>

<file path=xl/worksheets/_rels/sheet44.xml.rels><?xml version="1.0" encoding="UTF-8" standalone="yes"?><Relationships xmlns="http://schemas.openxmlformats.org/package/2006/relationships"><Relationship Id="rId1" Type="http://schemas.openxmlformats.org/officeDocument/2006/relationships/drawing" Target="../drawings/drawing44.xml"/><Relationship Id="rId2" Type="http://schemas.openxmlformats.org/officeDocument/2006/relationships/printerSettings" Target="../printerSettings/printerSettings44.bin"/><Relationship Id="rIdvml" Type="http://schemas.openxmlformats.org/officeDocument/2006/relationships/vmlDrawing" Target="../drawings/vmlDrawing44.vml"/></Relationships>
</file>

<file path=xl/worksheets/_rels/sheet45.xml.rels><?xml version="1.0" encoding="UTF-8" standalone="yes"?><Relationships xmlns="http://schemas.openxmlformats.org/package/2006/relationships"><Relationship Id="rId1" Type="http://schemas.openxmlformats.org/officeDocument/2006/relationships/drawing" Target="../drawings/drawing45.xml"/><Relationship Id="rId2" Type="http://schemas.openxmlformats.org/officeDocument/2006/relationships/printerSettings" Target="../printerSettings/printerSettings45.bin"/><Relationship Id="rIdvml" Type="http://schemas.openxmlformats.org/officeDocument/2006/relationships/vmlDrawing" Target="../drawings/vmlDrawing45.vml"/></Relationships>
</file>

<file path=xl/worksheets/_rels/sheet46.xml.rels><?xml version="1.0" encoding="UTF-8" standalone="yes"?><Relationships xmlns="http://schemas.openxmlformats.org/package/2006/relationships"><Relationship Id="rId1" Type="http://schemas.openxmlformats.org/officeDocument/2006/relationships/drawing" Target="../drawings/drawing46.xml"/><Relationship Id="rId2" Type="http://schemas.openxmlformats.org/officeDocument/2006/relationships/printerSettings" Target="../printerSettings/printerSettings46.bin"/><Relationship Id="rIdvml" Type="http://schemas.openxmlformats.org/officeDocument/2006/relationships/vmlDrawing" Target="../drawings/vmlDrawing46.vml"/></Relationships>
</file>

<file path=xl/worksheets/_rels/sheet47.xml.rels><?xml version="1.0" encoding="UTF-8" standalone="yes"?><Relationships xmlns="http://schemas.openxmlformats.org/package/2006/relationships"><Relationship Id="rId1" Type="http://schemas.openxmlformats.org/officeDocument/2006/relationships/drawing" Target="../drawings/drawing47.xml"/><Relationship Id="rId2" Type="http://schemas.openxmlformats.org/officeDocument/2006/relationships/printerSettings" Target="../printerSettings/printerSettings47.bin"/><Relationship Id="rIdvml" Type="http://schemas.openxmlformats.org/officeDocument/2006/relationships/vmlDrawing" Target="../drawings/vmlDrawing47.vml"/></Relationships>
</file>

<file path=xl/worksheets/_rels/sheet48.xml.rels><?xml version="1.0" encoding="UTF-8" standalone="yes"?><Relationships xmlns="http://schemas.openxmlformats.org/package/2006/relationships"><Relationship Id="rId1" Type="http://schemas.openxmlformats.org/officeDocument/2006/relationships/drawing" Target="../drawings/drawing48.xml"/><Relationship Id="rId2" Type="http://schemas.openxmlformats.org/officeDocument/2006/relationships/printerSettings" Target="../printerSettings/printerSettings48.bin"/><Relationship Id="rIdvml" Type="http://schemas.openxmlformats.org/officeDocument/2006/relationships/vmlDrawing" Target="../drawings/vmlDrawing48.vml"/></Relationships>
</file>

<file path=xl/worksheets/_rels/sheet49.xml.rels><?xml version="1.0" encoding="UTF-8" standalone="yes"?><Relationships xmlns="http://schemas.openxmlformats.org/package/2006/relationships"><Relationship Id="rId1" Type="http://schemas.openxmlformats.org/officeDocument/2006/relationships/drawing" Target="../drawings/drawing49.xml"/><Relationship Id="rId2" Type="http://schemas.openxmlformats.org/officeDocument/2006/relationships/printerSettings" Target="../printerSettings/printerSettings49.bin"/><Relationship Id="rIdvml" Type="http://schemas.openxmlformats.org/officeDocument/2006/relationships/vmlDrawing" Target="../drawings/vmlDrawing49.vm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Relationship Id="rId2" Type="http://schemas.openxmlformats.org/officeDocument/2006/relationships/printerSettings" Target="../printerSettings/printerSettings5.bin"/><Relationship Id="rIdvml" Type="http://schemas.openxmlformats.org/officeDocument/2006/relationships/vmlDrawing" Target="../drawings/vmlDrawing5.vml"/></Relationships>
</file>

<file path=xl/worksheets/_rels/sheet50.xml.rels><?xml version="1.0" encoding="UTF-8" standalone="yes"?><Relationships xmlns="http://schemas.openxmlformats.org/package/2006/relationships"><Relationship Id="rId1" Type="http://schemas.openxmlformats.org/officeDocument/2006/relationships/drawing" Target="../drawings/drawing50.xml"/><Relationship Id="rId2" Type="http://schemas.openxmlformats.org/officeDocument/2006/relationships/printerSettings" Target="../printerSettings/printerSettings50.bin"/><Relationship Id="rIdvml" Type="http://schemas.openxmlformats.org/officeDocument/2006/relationships/vmlDrawing" Target="../drawings/vmlDrawing50.vml"/></Relationships>
</file>

<file path=xl/worksheets/_rels/sheet51.xml.rels><?xml version="1.0" encoding="UTF-8" standalone="yes"?><Relationships xmlns="http://schemas.openxmlformats.org/package/2006/relationships"><Relationship Id="rId1" Type="http://schemas.openxmlformats.org/officeDocument/2006/relationships/drawing" Target="../drawings/drawing51.xml"/><Relationship Id="rId2" Type="http://schemas.openxmlformats.org/officeDocument/2006/relationships/printerSettings" Target="../printerSettings/printerSettings51.bin"/><Relationship Id="rIdvml" Type="http://schemas.openxmlformats.org/officeDocument/2006/relationships/vmlDrawing" Target="../drawings/vmlDrawing51.vml"/></Relationships>
</file>

<file path=xl/worksheets/_rels/sheet52.xml.rels><?xml version="1.0" encoding="UTF-8" standalone="yes"?><Relationships xmlns="http://schemas.openxmlformats.org/package/2006/relationships"><Relationship Id="rId1" Type="http://schemas.openxmlformats.org/officeDocument/2006/relationships/drawing" Target="../drawings/drawing52.xml"/><Relationship Id="rId2" Type="http://schemas.openxmlformats.org/officeDocument/2006/relationships/printerSettings" Target="../printerSettings/printerSettings52.bin"/><Relationship Id="rIdvml" Type="http://schemas.openxmlformats.org/officeDocument/2006/relationships/vmlDrawing" Target="../drawings/vmlDrawing52.vml"/></Relationships>
</file>

<file path=xl/worksheets/_rels/sheet53.xml.rels><?xml version="1.0" encoding="UTF-8" standalone="yes"?><Relationships xmlns="http://schemas.openxmlformats.org/package/2006/relationships"><Relationship Id="rId1" Type="http://schemas.openxmlformats.org/officeDocument/2006/relationships/drawing" Target="../drawings/drawing53.xml"/><Relationship Id="rId2" Type="http://schemas.openxmlformats.org/officeDocument/2006/relationships/printerSettings" Target="../printerSettings/printerSettings53.bin"/><Relationship Id="rIdvml" Type="http://schemas.openxmlformats.org/officeDocument/2006/relationships/vmlDrawing" Target="../drawings/vmlDrawing53.vml"/></Relationships>
</file>

<file path=xl/worksheets/_rels/sheet54.xml.rels><?xml version="1.0" encoding="UTF-8" standalone="yes"?><Relationships xmlns="http://schemas.openxmlformats.org/package/2006/relationships"><Relationship Id="rId1" Type="http://schemas.openxmlformats.org/officeDocument/2006/relationships/drawing" Target="../drawings/drawing54.xml"/><Relationship Id="rId2" Type="http://schemas.openxmlformats.org/officeDocument/2006/relationships/printerSettings" Target="../printerSettings/printerSettings54.bin"/><Relationship Id="rIdvml" Type="http://schemas.openxmlformats.org/officeDocument/2006/relationships/vmlDrawing" Target="../drawings/vmlDrawing54.vml"/></Relationships>
</file>

<file path=xl/worksheets/_rels/sheet55.xml.rels><?xml version="1.0" encoding="UTF-8" standalone="yes"?><Relationships xmlns="http://schemas.openxmlformats.org/package/2006/relationships"><Relationship Id="rId1" Type="http://schemas.openxmlformats.org/officeDocument/2006/relationships/drawing" Target="../drawings/drawing55.xml"/><Relationship Id="rId2" Type="http://schemas.openxmlformats.org/officeDocument/2006/relationships/printerSettings" Target="../printerSettings/printerSettings55.bin"/><Relationship Id="rIdvml" Type="http://schemas.openxmlformats.org/officeDocument/2006/relationships/vmlDrawing" Target="../drawings/vmlDrawing55.vml"/></Relationships>
</file>

<file path=xl/worksheets/_rels/sheet56.xml.rels><?xml version="1.0" encoding="UTF-8" standalone="yes"?><Relationships xmlns="http://schemas.openxmlformats.org/package/2006/relationships"><Relationship Id="rId1" Type="http://schemas.openxmlformats.org/officeDocument/2006/relationships/drawing" Target="../drawings/drawing56.xml"/><Relationship Id="rId2" Type="http://schemas.openxmlformats.org/officeDocument/2006/relationships/printerSettings" Target="../printerSettings/printerSettings56.bin"/><Relationship Id="rIdvml" Type="http://schemas.openxmlformats.org/officeDocument/2006/relationships/vmlDrawing" Target="../drawings/vmlDrawing56.vml"/></Relationships>
</file>

<file path=xl/worksheets/_rels/sheet57.xml.rels><?xml version="1.0" encoding="UTF-8" standalone="yes"?><Relationships xmlns="http://schemas.openxmlformats.org/package/2006/relationships"><Relationship Id="rId1" Type="http://schemas.openxmlformats.org/officeDocument/2006/relationships/drawing" Target="../drawings/drawing57.xml"/><Relationship Id="rId2" Type="http://schemas.openxmlformats.org/officeDocument/2006/relationships/printerSettings" Target="../printerSettings/printerSettings57.bin"/><Relationship Id="rIdvml" Type="http://schemas.openxmlformats.org/officeDocument/2006/relationships/vmlDrawing" Target="../drawings/vmlDrawing57.vml"/></Relationships>
</file>

<file path=xl/worksheets/_rels/sheet58.xml.rels><?xml version="1.0" encoding="UTF-8" standalone="yes"?><Relationships xmlns="http://schemas.openxmlformats.org/package/2006/relationships"><Relationship Id="rId1" Type="http://schemas.openxmlformats.org/officeDocument/2006/relationships/drawing" Target="../drawings/drawing58.xml"/><Relationship Id="rId2" Type="http://schemas.openxmlformats.org/officeDocument/2006/relationships/printerSettings" Target="../printerSettings/printerSettings58.bin"/><Relationship Id="rIdvml" Type="http://schemas.openxmlformats.org/officeDocument/2006/relationships/vmlDrawing" Target="../drawings/vmlDrawing58.vml"/></Relationships>
</file>

<file path=xl/worksheets/_rels/sheet59.xml.rels><?xml version="1.0" encoding="UTF-8" standalone="yes"?><Relationships xmlns="http://schemas.openxmlformats.org/package/2006/relationships"><Relationship Id="rId1" Type="http://schemas.openxmlformats.org/officeDocument/2006/relationships/drawing" Target="../drawings/drawing59.xml"/><Relationship Id="rId2" Type="http://schemas.openxmlformats.org/officeDocument/2006/relationships/printerSettings" Target="../printerSettings/printerSettings59.bin"/><Relationship Id="rIdvml" Type="http://schemas.openxmlformats.org/officeDocument/2006/relationships/vmlDrawing" Target="../drawings/vmlDrawing59.vml"/></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6.xml"/><Relationship Id="rId2" Type="http://schemas.openxmlformats.org/officeDocument/2006/relationships/printerSettings" Target="../printerSettings/printerSettings6.bin"/><Relationship Id="rIdvml" Type="http://schemas.openxmlformats.org/officeDocument/2006/relationships/vmlDrawing" Target="../drawings/vmlDrawing6.vml"/></Relationships>
</file>

<file path=xl/worksheets/_rels/sheet60.xml.rels><?xml version="1.0" encoding="UTF-8" standalone="yes"?><Relationships xmlns="http://schemas.openxmlformats.org/package/2006/relationships"><Relationship Id="rId1" Type="http://schemas.openxmlformats.org/officeDocument/2006/relationships/drawing" Target="../drawings/drawing60.xml"/><Relationship Id="rId2" Type="http://schemas.openxmlformats.org/officeDocument/2006/relationships/printerSettings" Target="../printerSettings/printerSettings60.bin"/><Relationship Id="rIdvml" Type="http://schemas.openxmlformats.org/officeDocument/2006/relationships/vmlDrawing" Target="../drawings/vmlDrawing60.vml"/></Relationships>
</file>

<file path=xl/worksheets/_rels/sheet61.xml.rels><?xml version="1.0" encoding="UTF-8" standalone="yes"?><Relationships xmlns="http://schemas.openxmlformats.org/package/2006/relationships"><Relationship Id="rId1" Type="http://schemas.openxmlformats.org/officeDocument/2006/relationships/drawing" Target="../drawings/drawing61.xml"/><Relationship Id="rId2" Type="http://schemas.openxmlformats.org/officeDocument/2006/relationships/printerSettings" Target="../printerSettings/printerSettings61.bin"/><Relationship Id="rIdvml" Type="http://schemas.openxmlformats.org/officeDocument/2006/relationships/vmlDrawing" Target="../drawings/vmlDrawing61.vml"/></Relationships>
</file>

<file path=xl/worksheets/_rels/sheet62.xml.rels><?xml version="1.0" encoding="UTF-8" standalone="yes"?><Relationships xmlns="http://schemas.openxmlformats.org/package/2006/relationships"><Relationship Id="rId1" Type="http://schemas.openxmlformats.org/officeDocument/2006/relationships/drawing" Target="../drawings/drawing62.xml"/><Relationship Id="rId2" Type="http://schemas.openxmlformats.org/officeDocument/2006/relationships/printerSettings" Target="../printerSettings/printerSettings62.bin"/><Relationship Id="rIdvml" Type="http://schemas.openxmlformats.org/officeDocument/2006/relationships/vmlDrawing" Target="../drawings/vmlDrawing62.vml"/></Relationships>
</file>

<file path=xl/worksheets/_rels/sheet63.xml.rels><?xml version="1.0" encoding="UTF-8" standalone="yes"?><Relationships xmlns="http://schemas.openxmlformats.org/package/2006/relationships"><Relationship Id="rId1" Type="http://schemas.openxmlformats.org/officeDocument/2006/relationships/drawing" Target="../drawings/drawing63.xml"/><Relationship Id="rId2" Type="http://schemas.openxmlformats.org/officeDocument/2006/relationships/printerSettings" Target="../printerSettings/printerSettings63.bin"/><Relationship Id="rIdvml" Type="http://schemas.openxmlformats.org/officeDocument/2006/relationships/vmlDrawing" Target="../drawings/vmlDrawing63.vml"/></Relationships>
</file>

<file path=xl/worksheets/_rels/sheet64.xml.rels><?xml version="1.0" encoding="UTF-8" standalone="yes"?><Relationships xmlns="http://schemas.openxmlformats.org/package/2006/relationships"><Relationship Id="rId1" Type="http://schemas.openxmlformats.org/officeDocument/2006/relationships/drawing" Target="../drawings/drawing64.xml"/><Relationship Id="rId2" Type="http://schemas.openxmlformats.org/officeDocument/2006/relationships/printerSettings" Target="../printerSettings/printerSettings64.bin"/><Relationship Id="rIdvml" Type="http://schemas.openxmlformats.org/officeDocument/2006/relationships/vmlDrawing" Target="../drawings/vmlDrawing64.vml"/></Relationships>
</file>

<file path=xl/worksheets/_rels/sheet65.xml.rels><?xml version="1.0" encoding="UTF-8" standalone="yes"?><Relationships xmlns="http://schemas.openxmlformats.org/package/2006/relationships"><Relationship Id="rId1" Type="http://schemas.openxmlformats.org/officeDocument/2006/relationships/drawing" Target="../drawings/drawing65.xml"/><Relationship Id="rId2" Type="http://schemas.openxmlformats.org/officeDocument/2006/relationships/printerSettings" Target="../printerSettings/printerSettings65.bin"/><Relationship Id="rIdvml" Type="http://schemas.openxmlformats.org/officeDocument/2006/relationships/vmlDrawing" Target="../drawings/vmlDrawing65.vml"/></Relationships>
</file>

<file path=xl/worksheets/_rels/sheet66.xml.rels><?xml version="1.0" encoding="UTF-8" standalone="yes"?><Relationships xmlns="http://schemas.openxmlformats.org/package/2006/relationships"><Relationship Id="rId1" Type="http://schemas.openxmlformats.org/officeDocument/2006/relationships/drawing" Target="../drawings/drawing66.xml"/><Relationship Id="rId2" Type="http://schemas.openxmlformats.org/officeDocument/2006/relationships/printerSettings" Target="../printerSettings/printerSettings66.bin"/><Relationship Id="rIdvml" Type="http://schemas.openxmlformats.org/officeDocument/2006/relationships/vmlDrawing" Target="../drawings/vmlDrawing66.vml"/></Relationships>
</file>

<file path=xl/worksheets/_rels/sheet67.xml.rels><?xml version="1.0" encoding="UTF-8" standalone="yes"?><Relationships xmlns="http://schemas.openxmlformats.org/package/2006/relationships"><Relationship Id="rId1" Type="http://schemas.openxmlformats.org/officeDocument/2006/relationships/drawing" Target="../drawings/drawing67.xml"/><Relationship Id="rId2" Type="http://schemas.openxmlformats.org/officeDocument/2006/relationships/printerSettings" Target="../printerSettings/printerSettings67.bin"/><Relationship Id="rIdvml" Type="http://schemas.openxmlformats.org/officeDocument/2006/relationships/vmlDrawing" Target="../drawings/vmlDrawing67.vml"/></Relationships>
</file>

<file path=xl/worksheets/_rels/sheet68.xml.rels><?xml version="1.0" encoding="UTF-8" standalone="yes"?><Relationships xmlns="http://schemas.openxmlformats.org/package/2006/relationships"><Relationship Id="rId1" Type="http://schemas.openxmlformats.org/officeDocument/2006/relationships/drawing" Target="../drawings/drawing68.xml"/><Relationship Id="rId2" Type="http://schemas.openxmlformats.org/officeDocument/2006/relationships/printerSettings" Target="../printerSettings/printerSettings68.bin"/><Relationship Id="rIdvml" Type="http://schemas.openxmlformats.org/officeDocument/2006/relationships/vmlDrawing" Target="../drawings/vmlDrawing68.vml"/></Relationships>
</file>

<file path=xl/worksheets/_rels/sheet69.xml.rels><?xml version="1.0" encoding="UTF-8" standalone="yes"?><Relationships xmlns="http://schemas.openxmlformats.org/package/2006/relationships"><Relationship Id="rId1" Type="http://schemas.openxmlformats.org/officeDocument/2006/relationships/drawing" Target="../drawings/drawing69.xml"/><Relationship Id="rId2" Type="http://schemas.openxmlformats.org/officeDocument/2006/relationships/printerSettings" Target="../printerSettings/printerSettings69.bin"/><Relationship Id="rIdvml" Type="http://schemas.openxmlformats.org/officeDocument/2006/relationships/vmlDrawing" Target="../drawings/vmlDrawing69.vml"/></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7.xml"/><Relationship Id="rId2" Type="http://schemas.openxmlformats.org/officeDocument/2006/relationships/printerSettings" Target="../printerSettings/printerSettings7.bin"/><Relationship Id="rIdvml" Type="http://schemas.openxmlformats.org/officeDocument/2006/relationships/vmlDrawing" Target="../drawings/vmlDrawing7.vml"/></Relationships>
</file>

<file path=xl/worksheets/_rels/sheet70.xml.rels><?xml version="1.0" encoding="UTF-8" standalone="yes"?><Relationships xmlns="http://schemas.openxmlformats.org/package/2006/relationships"><Relationship Id="rId1" Type="http://schemas.openxmlformats.org/officeDocument/2006/relationships/drawing" Target="../drawings/drawing70.xml"/><Relationship Id="rId2" Type="http://schemas.openxmlformats.org/officeDocument/2006/relationships/printerSettings" Target="../printerSettings/printerSettings70.bin"/><Relationship Id="rIdvml" Type="http://schemas.openxmlformats.org/officeDocument/2006/relationships/vmlDrawing" Target="../drawings/vmlDrawing70.vml"/></Relationships>
</file>

<file path=xl/worksheets/_rels/sheet71.xml.rels><?xml version="1.0" encoding="UTF-8" standalone="yes"?><Relationships xmlns="http://schemas.openxmlformats.org/package/2006/relationships"><Relationship Id="rId1" Type="http://schemas.openxmlformats.org/officeDocument/2006/relationships/drawing" Target="../drawings/drawing71.xml"/><Relationship Id="rId2" Type="http://schemas.openxmlformats.org/officeDocument/2006/relationships/printerSettings" Target="../printerSettings/printerSettings71.bin"/><Relationship Id="rIdvml" Type="http://schemas.openxmlformats.org/officeDocument/2006/relationships/vmlDrawing" Target="../drawings/vmlDrawing71.vml"/></Relationships>
</file>

<file path=xl/worksheets/_rels/sheet72.xml.rels><?xml version="1.0" encoding="UTF-8" standalone="yes"?><Relationships xmlns="http://schemas.openxmlformats.org/package/2006/relationships"><Relationship Id="rId1" Type="http://schemas.openxmlformats.org/officeDocument/2006/relationships/drawing" Target="../drawings/drawing72.xml"/><Relationship Id="rId2" Type="http://schemas.openxmlformats.org/officeDocument/2006/relationships/printerSettings" Target="../printerSettings/printerSettings72.bin"/><Relationship Id="rIdvml" Type="http://schemas.openxmlformats.org/officeDocument/2006/relationships/vmlDrawing" Target="../drawings/vmlDrawing72.vml"/></Relationships>
</file>

<file path=xl/worksheets/_rels/sheet73.xml.rels><?xml version="1.0" encoding="UTF-8" standalone="yes"?><Relationships xmlns="http://schemas.openxmlformats.org/package/2006/relationships"><Relationship Id="rId1" Type="http://schemas.openxmlformats.org/officeDocument/2006/relationships/drawing" Target="../drawings/drawing73.xml"/><Relationship Id="rId2" Type="http://schemas.openxmlformats.org/officeDocument/2006/relationships/printerSettings" Target="../printerSettings/printerSettings73.bin"/><Relationship Id="rIdvml" Type="http://schemas.openxmlformats.org/officeDocument/2006/relationships/vmlDrawing" Target="../drawings/vmlDrawing73.vml"/></Relationships>
</file>

<file path=xl/worksheets/_rels/sheet74.xml.rels><?xml version="1.0" encoding="UTF-8" standalone="yes"?><Relationships xmlns="http://schemas.openxmlformats.org/package/2006/relationships"><Relationship Id="rId1" Type="http://schemas.openxmlformats.org/officeDocument/2006/relationships/drawing" Target="../drawings/drawing74.xml"/><Relationship Id="rId2" Type="http://schemas.openxmlformats.org/officeDocument/2006/relationships/printerSettings" Target="../printerSettings/printerSettings74.bin"/><Relationship Id="rIdvml" Type="http://schemas.openxmlformats.org/officeDocument/2006/relationships/vmlDrawing" Target="../drawings/vmlDrawing74.vml"/></Relationships>
</file>

<file path=xl/worksheets/_rels/sheet75.xml.rels><?xml version="1.0" encoding="UTF-8" standalone="yes"?><Relationships xmlns="http://schemas.openxmlformats.org/package/2006/relationships"><Relationship Id="rId1" Type="http://schemas.openxmlformats.org/officeDocument/2006/relationships/drawing" Target="../drawings/drawing75.xml"/><Relationship Id="rId2" Type="http://schemas.openxmlformats.org/officeDocument/2006/relationships/printerSettings" Target="../printerSettings/printerSettings75.bin"/><Relationship Id="rIdvml" Type="http://schemas.openxmlformats.org/officeDocument/2006/relationships/vmlDrawing" Target="../drawings/vmlDrawing75.vml"/></Relationships>
</file>

<file path=xl/worksheets/_rels/sheet76.xml.rels><?xml version="1.0" encoding="UTF-8" standalone="yes"?><Relationships xmlns="http://schemas.openxmlformats.org/package/2006/relationships"><Relationship Id="rId1" Type="http://schemas.openxmlformats.org/officeDocument/2006/relationships/drawing" Target="../drawings/drawing76.xml"/><Relationship Id="rId2" Type="http://schemas.openxmlformats.org/officeDocument/2006/relationships/printerSettings" Target="../printerSettings/printerSettings76.bin"/><Relationship Id="rIdvml" Type="http://schemas.openxmlformats.org/officeDocument/2006/relationships/vmlDrawing" Target="../drawings/vmlDrawing76.vml"/></Relationships>
</file>

<file path=xl/worksheets/_rels/sheet77.xml.rels><?xml version="1.0" encoding="UTF-8" standalone="yes"?><Relationships xmlns="http://schemas.openxmlformats.org/package/2006/relationships"><Relationship Id="rId1" Type="http://schemas.openxmlformats.org/officeDocument/2006/relationships/drawing" Target="../drawings/drawing77.xml"/><Relationship Id="rId2" Type="http://schemas.openxmlformats.org/officeDocument/2006/relationships/printerSettings" Target="../printerSettings/printerSettings77.bin"/><Relationship Id="rIdvml" Type="http://schemas.openxmlformats.org/officeDocument/2006/relationships/vmlDrawing" Target="../drawings/vmlDrawing77.vml"/></Relationships>
</file>

<file path=xl/worksheets/_rels/sheet78.xml.rels><?xml version="1.0" encoding="UTF-8" standalone="yes"?><Relationships xmlns="http://schemas.openxmlformats.org/package/2006/relationships"><Relationship Id="rId1" Type="http://schemas.openxmlformats.org/officeDocument/2006/relationships/drawing" Target="../drawings/drawing78.xml"/><Relationship Id="rId2" Type="http://schemas.openxmlformats.org/officeDocument/2006/relationships/printerSettings" Target="../printerSettings/printerSettings78.bin"/><Relationship Id="rIdvml" Type="http://schemas.openxmlformats.org/officeDocument/2006/relationships/vmlDrawing" Target="../drawings/vmlDrawing78.vml"/></Relationships>
</file>

<file path=xl/worksheets/_rels/sheet79.xml.rels><?xml version="1.0" encoding="UTF-8" standalone="yes"?><Relationships xmlns="http://schemas.openxmlformats.org/package/2006/relationships"><Relationship Id="rId1" Type="http://schemas.openxmlformats.org/officeDocument/2006/relationships/drawing" Target="../drawings/drawing79.xml"/><Relationship Id="rId2" Type="http://schemas.openxmlformats.org/officeDocument/2006/relationships/printerSettings" Target="../printerSettings/printerSettings79.bin"/><Relationship Id="rIdvml" Type="http://schemas.openxmlformats.org/officeDocument/2006/relationships/vmlDrawing" Target="../drawings/vmlDrawing79.vml"/></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8.xml"/><Relationship Id="rId2" Type="http://schemas.openxmlformats.org/officeDocument/2006/relationships/printerSettings" Target="../printerSettings/printerSettings8.bin"/><Relationship Id="rIdvml" Type="http://schemas.openxmlformats.org/officeDocument/2006/relationships/vmlDrawing" Target="../drawings/vmlDrawing8.vml"/></Relationships>
</file>

<file path=xl/worksheets/_rels/sheet80.xml.rels><?xml version="1.0" encoding="UTF-8" standalone="yes"?><Relationships xmlns="http://schemas.openxmlformats.org/package/2006/relationships"><Relationship Id="rId1" Type="http://schemas.openxmlformats.org/officeDocument/2006/relationships/drawing" Target="../drawings/drawing80.xml"/><Relationship Id="rId2" Type="http://schemas.openxmlformats.org/officeDocument/2006/relationships/printerSettings" Target="../printerSettings/printerSettings80.bin"/><Relationship Id="rIdvml" Type="http://schemas.openxmlformats.org/officeDocument/2006/relationships/vmlDrawing" Target="../drawings/vmlDrawing80.vml"/></Relationships>
</file>

<file path=xl/worksheets/_rels/sheet81.xml.rels><?xml version="1.0" encoding="UTF-8" standalone="yes"?><Relationships xmlns="http://schemas.openxmlformats.org/package/2006/relationships"><Relationship Id="rId1" Type="http://schemas.openxmlformats.org/officeDocument/2006/relationships/drawing" Target="../drawings/drawing81.xml"/><Relationship Id="rId2" Type="http://schemas.openxmlformats.org/officeDocument/2006/relationships/printerSettings" Target="../printerSettings/printerSettings81.bin"/><Relationship Id="rIdvml" Type="http://schemas.openxmlformats.org/officeDocument/2006/relationships/vmlDrawing" Target="../drawings/vmlDrawing81.vml"/></Relationships>
</file>

<file path=xl/worksheets/_rels/sheet82.xml.rels><?xml version="1.0" encoding="UTF-8" standalone="yes"?><Relationships xmlns="http://schemas.openxmlformats.org/package/2006/relationships"><Relationship Id="rId1" Type="http://schemas.openxmlformats.org/officeDocument/2006/relationships/drawing" Target="../drawings/drawing82.xml"/><Relationship Id="rId2" Type="http://schemas.openxmlformats.org/officeDocument/2006/relationships/printerSettings" Target="../printerSettings/printerSettings82.bin"/><Relationship Id="rIdvml" Type="http://schemas.openxmlformats.org/officeDocument/2006/relationships/vmlDrawing" Target="../drawings/vmlDrawing82.vml"/></Relationships>
</file>

<file path=xl/worksheets/_rels/sheet83.xml.rels><?xml version="1.0" encoding="UTF-8" standalone="yes"?><Relationships xmlns="http://schemas.openxmlformats.org/package/2006/relationships"><Relationship Id="rId1" Type="http://schemas.openxmlformats.org/officeDocument/2006/relationships/drawing" Target="../drawings/drawing83.xml"/><Relationship Id="rId2" Type="http://schemas.openxmlformats.org/officeDocument/2006/relationships/printerSettings" Target="../printerSettings/printerSettings83.bin"/><Relationship Id="rIdvml" Type="http://schemas.openxmlformats.org/officeDocument/2006/relationships/vmlDrawing" Target="../drawings/vmlDrawing83.vml"/></Relationships>
</file>

<file path=xl/worksheets/_rels/sheet84.xml.rels><?xml version="1.0" encoding="UTF-8" standalone="yes"?><Relationships xmlns="http://schemas.openxmlformats.org/package/2006/relationships"><Relationship Id="rId1" Type="http://schemas.openxmlformats.org/officeDocument/2006/relationships/drawing" Target="../drawings/drawing84.xml"/><Relationship Id="rId2" Type="http://schemas.openxmlformats.org/officeDocument/2006/relationships/printerSettings" Target="../printerSettings/printerSettings84.bin"/><Relationship Id="rIdvml" Type="http://schemas.openxmlformats.org/officeDocument/2006/relationships/vmlDrawing" Target="../drawings/vmlDrawing84.vml"/></Relationships>
</file>

<file path=xl/worksheets/_rels/sheet85.xml.rels><?xml version="1.0" encoding="UTF-8" standalone="yes"?><Relationships xmlns="http://schemas.openxmlformats.org/package/2006/relationships"><Relationship Id="rId1" Type="http://schemas.openxmlformats.org/officeDocument/2006/relationships/drawing" Target="../drawings/drawing85.xml"/><Relationship Id="rId2" Type="http://schemas.openxmlformats.org/officeDocument/2006/relationships/printerSettings" Target="../printerSettings/printerSettings85.bin"/><Relationship Id="rIdvml" Type="http://schemas.openxmlformats.org/officeDocument/2006/relationships/vmlDrawing" Target="../drawings/vmlDrawing85.vml"/></Relationships>
</file>

<file path=xl/worksheets/_rels/sheet86.xml.rels><?xml version="1.0" encoding="UTF-8" standalone="yes"?><Relationships xmlns="http://schemas.openxmlformats.org/package/2006/relationships"><Relationship Id="rId1" Type="http://schemas.openxmlformats.org/officeDocument/2006/relationships/drawing" Target="../drawings/drawing86.xml"/><Relationship Id="rId2" Type="http://schemas.openxmlformats.org/officeDocument/2006/relationships/printerSettings" Target="../printerSettings/printerSettings86.bin"/><Relationship Id="rIdvml" Type="http://schemas.openxmlformats.org/officeDocument/2006/relationships/vmlDrawing" Target="../drawings/vmlDrawing86.vml"/></Relationships>
</file>

<file path=xl/worksheets/_rels/sheet87.xml.rels><?xml version="1.0" encoding="UTF-8" standalone="yes"?><Relationships xmlns="http://schemas.openxmlformats.org/package/2006/relationships"><Relationship Id="rId1" Type="http://schemas.openxmlformats.org/officeDocument/2006/relationships/drawing" Target="../drawings/drawing87.xml"/><Relationship Id="rId2" Type="http://schemas.openxmlformats.org/officeDocument/2006/relationships/printerSettings" Target="../printerSettings/printerSettings87.bin"/><Relationship Id="rIdvml" Type="http://schemas.openxmlformats.org/officeDocument/2006/relationships/vmlDrawing" Target="../drawings/vmlDrawing87.vml"/></Relationships>
</file>

<file path=xl/worksheets/_rels/sheet88.xml.rels><?xml version="1.0" encoding="UTF-8" standalone="yes"?><Relationships xmlns="http://schemas.openxmlformats.org/package/2006/relationships"><Relationship Id="rId1" Type="http://schemas.openxmlformats.org/officeDocument/2006/relationships/drawing" Target="../drawings/drawing88.xml"/><Relationship Id="rId2" Type="http://schemas.openxmlformats.org/officeDocument/2006/relationships/printerSettings" Target="../printerSettings/printerSettings88.bin"/><Relationship Id="rIdvml" Type="http://schemas.openxmlformats.org/officeDocument/2006/relationships/vmlDrawing" Target="../drawings/vmlDrawing88.vml"/></Relationships>
</file>

<file path=xl/worksheets/_rels/sheet89.xml.rels><?xml version="1.0" encoding="UTF-8" standalone="yes"?><Relationships xmlns="http://schemas.openxmlformats.org/package/2006/relationships"><Relationship Id="rId1" Type="http://schemas.openxmlformats.org/officeDocument/2006/relationships/drawing" Target="../drawings/drawing89.xml"/><Relationship Id="rId2" Type="http://schemas.openxmlformats.org/officeDocument/2006/relationships/printerSettings" Target="../printerSettings/printerSettings89.bin"/><Relationship Id="rIdvml" Type="http://schemas.openxmlformats.org/officeDocument/2006/relationships/vmlDrawing" Target="../drawings/vmlDrawing89.vml"/></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9.xml"/><Relationship Id="rId2" Type="http://schemas.openxmlformats.org/officeDocument/2006/relationships/printerSettings" Target="../printerSettings/printerSettings9.bin"/><Relationship Id="rIdvml" Type="http://schemas.openxmlformats.org/officeDocument/2006/relationships/vmlDrawing" Target="../drawings/vmlDrawing9.vml"/></Relationships>
</file>

<file path=xl/worksheets/_rels/sheet90.xml.rels><?xml version="1.0" encoding="UTF-8" standalone="yes"?><Relationships xmlns="http://schemas.openxmlformats.org/package/2006/relationships"><Relationship Id="rId1" Type="http://schemas.openxmlformats.org/officeDocument/2006/relationships/drawing" Target="../drawings/drawing90.xml"/><Relationship Id="rId2" Type="http://schemas.openxmlformats.org/officeDocument/2006/relationships/printerSettings" Target="../printerSettings/printerSettings90.bin"/><Relationship Id="rIdvml" Type="http://schemas.openxmlformats.org/officeDocument/2006/relationships/vmlDrawing" Target="../drawings/vmlDrawing90.vml"/></Relationships>
</file>

<file path=xl/worksheets/_rels/sheet91.xml.rels><?xml version="1.0" encoding="UTF-8" standalone="yes"?><Relationships xmlns="http://schemas.openxmlformats.org/package/2006/relationships"><Relationship Id="rId1" Type="http://schemas.openxmlformats.org/officeDocument/2006/relationships/drawing" Target="../drawings/drawing91.xml"/><Relationship Id="rId2" Type="http://schemas.openxmlformats.org/officeDocument/2006/relationships/printerSettings" Target="../printerSettings/printerSettings91.bin"/><Relationship Id="rIdvml" Type="http://schemas.openxmlformats.org/officeDocument/2006/relationships/vmlDrawing" Target="../drawings/vmlDrawing91.vml"/></Relationships>
</file>

<file path=xl/worksheets/_rels/sheet92.xml.rels><?xml version="1.0" encoding="UTF-8" standalone="yes"?><Relationships xmlns="http://schemas.openxmlformats.org/package/2006/relationships"><Relationship Id="rId1" Type="http://schemas.openxmlformats.org/officeDocument/2006/relationships/drawing" Target="../drawings/drawing92.xml"/><Relationship Id="rId2" Type="http://schemas.openxmlformats.org/officeDocument/2006/relationships/printerSettings" Target="../printerSettings/printerSettings92.bin"/><Relationship Id="rIdvml" Type="http://schemas.openxmlformats.org/officeDocument/2006/relationships/vmlDrawing" Target="../drawings/vmlDrawing92.vml"/></Relationships>
</file>

<file path=xl/worksheets/_rels/sheet93.xml.rels><?xml version="1.0" encoding="UTF-8" standalone="yes"?><Relationships xmlns="http://schemas.openxmlformats.org/package/2006/relationships"><Relationship Id="rId1" Type="http://schemas.openxmlformats.org/officeDocument/2006/relationships/drawing" Target="../drawings/drawing93.xml"/><Relationship Id="rId2" Type="http://schemas.openxmlformats.org/officeDocument/2006/relationships/printerSettings" Target="../printerSettings/printerSettings93.bin"/><Relationship Id="rIdvml" Type="http://schemas.openxmlformats.org/officeDocument/2006/relationships/vmlDrawing" Target="../drawings/vmlDrawing93.vml"/></Relationships>
</file>

<file path=xl/worksheets/_rels/sheet94.xml.rels><?xml version="1.0" encoding="UTF-8" standalone="yes"?><Relationships xmlns="http://schemas.openxmlformats.org/package/2006/relationships"><Relationship Id="rId1" Type="http://schemas.openxmlformats.org/officeDocument/2006/relationships/drawing" Target="../drawings/drawing94.xml"/><Relationship Id="rId2" Type="http://schemas.openxmlformats.org/officeDocument/2006/relationships/printerSettings" Target="../printerSettings/printerSettings94.bin"/><Relationship Id="rIdvml" Type="http://schemas.openxmlformats.org/officeDocument/2006/relationships/vmlDrawing" Target="../drawings/vmlDrawing94.vml"/></Relationships>
</file>

<file path=xl/worksheets/_rels/sheet95.xml.rels><?xml version="1.0" encoding="UTF-8" standalone="yes"?><Relationships xmlns="http://schemas.openxmlformats.org/package/2006/relationships"><Relationship Id="rId1" Type="http://schemas.openxmlformats.org/officeDocument/2006/relationships/drawing" Target="../drawings/drawing95.xml"/><Relationship Id="rId2" Type="http://schemas.openxmlformats.org/officeDocument/2006/relationships/printerSettings" Target="../printerSettings/printerSettings95.bin"/><Relationship Id="rIdvml" Type="http://schemas.openxmlformats.org/officeDocument/2006/relationships/vmlDrawing" Target="../drawings/vmlDrawing95.vml"/></Relationships>
</file>

<file path=xl/worksheets/_rels/sheet96.xml.rels><?xml version="1.0" encoding="UTF-8" standalone="yes"?><Relationships xmlns="http://schemas.openxmlformats.org/package/2006/relationships"><Relationship Id="rId1" Type="http://schemas.openxmlformats.org/officeDocument/2006/relationships/drawing" Target="../drawings/drawing96.xml"/><Relationship Id="rId2" Type="http://schemas.openxmlformats.org/officeDocument/2006/relationships/printerSettings" Target="../printerSettings/printerSettings96.bin"/><Relationship Id="rIdvml" Type="http://schemas.openxmlformats.org/officeDocument/2006/relationships/vmlDrawing" Target="../drawings/vmlDrawing96.vml"/></Relationships>
</file>

<file path=xl/worksheets/_rels/sheet97.xml.rels><?xml version="1.0" encoding="UTF-8" standalone="yes"?><Relationships xmlns="http://schemas.openxmlformats.org/package/2006/relationships"><Relationship Id="rId1" Type="http://schemas.openxmlformats.org/officeDocument/2006/relationships/drawing" Target="../drawings/drawing97.xml"/><Relationship Id="rId2" Type="http://schemas.openxmlformats.org/officeDocument/2006/relationships/printerSettings" Target="../printerSettings/printerSettings97.bin"/><Relationship Id="rIdvml" Type="http://schemas.openxmlformats.org/officeDocument/2006/relationships/vmlDrawing" Target="../drawings/vmlDrawing97.vml"/></Relationships>
</file>

<file path=xl/worksheets/_rels/sheet98.xml.rels><?xml version="1.0" encoding="UTF-8" standalone="yes"?><Relationships xmlns="http://schemas.openxmlformats.org/package/2006/relationships"><Relationship Id="rId1" Type="http://schemas.openxmlformats.org/officeDocument/2006/relationships/drawing" Target="../drawings/drawing98.xml"/><Relationship Id="rId2" Type="http://schemas.openxmlformats.org/officeDocument/2006/relationships/printerSettings" Target="../printerSettings/printerSettings98.bin"/><Relationship Id="rIdvml" Type="http://schemas.openxmlformats.org/officeDocument/2006/relationships/vmlDrawing" Target="../drawings/vmlDrawing98.vml"/></Relationships>
</file>

<file path=xl/worksheets/_rels/sheet99.xml.rels><?xml version="1.0" encoding="UTF-8" standalone="yes"?><Relationships xmlns="http://schemas.openxmlformats.org/package/2006/relationships"><Relationship Id="rId1" Type="http://schemas.openxmlformats.org/officeDocument/2006/relationships/drawing" Target="../drawings/drawing99.xml"/><Relationship Id="rId2" Type="http://schemas.openxmlformats.org/officeDocument/2006/relationships/printerSettings" Target="../printerSettings/printerSettings99.bin"/><Relationship Id="rIdvml" Type="http://schemas.openxmlformats.org/officeDocument/2006/relationships/vmlDrawing" Target="../drawings/vmlDrawing99.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true"/>
  </sheetViews>
  <sheetFormatPr defaultRowHeight="15.0" baseColWidth="10"/>
  <sheetData>
    <row r="7" ht="40" customHeight="1">
      <c r="F7" s="1" t="s">
        <v>0</v>
      </c>
    </row>
    <row r="10" ht="20" customHeight="1">
      <c r="F10" s="2" t="s">
        <v>1</v>
      </c>
      <c r="K10" s="3" t="s">
        <v>2</v>
      </c>
    </row>
    <row r="11" ht="20" customHeight="1">
      <c r="F11" s="2" t="s">
        <v>3</v>
      </c>
      <c r="K11" s="3" t="s">
        <v>4</v>
      </c>
    </row>
    <row r="12" ht="20" customHeight="1">
      <c r="F12" s="2" t="s">
        <v>5</v>
      </c>
      <c r="K12" s="3" t="s">
        <v>6</v>
      </c>
    </row>
    <row r="13" ht="20" customHeight="1">
      <c r="F13" s="2" t="s">
        <v>7</v>
      </c>
      <c r="K13" s="3" t="n">
        <v>1016</v>
      </c>
    </row>
    <row r="14">
      <c r="F14" s="2"/>
    </row>
    <row r="15">
      <c r="F15" s="2"/>
    </row>
    <row r="16">
      <c r="F16" s="2" t="s">
        <v>8</v>
      </c>
    </row>
    <row r="17" ht="50" customHeight="1">
      <c r="F17" s="4" t="s">
        <v>9</v>
      </c>
    </row>
    <row r="19" ht="30" customHeight="1">
      <c r="F19" s="5" t="s">
        <v>10</v>
      </c>
    </row>
    <row r="20">
      <c r="F20" s="6" t="str">
        <f>HYPERLINK("mailto:" &amp; "polling@publicfirst.co.uk" &amp; "?subject="&amp; F7, "polling@publicfirst.co.uk")</f>
      </c>
    </row>
  </sheetData>
  <mergeCells count="2">
    <mergeCell ref="F7:L7"/>
    <mergeCell ref="F17:M17"/>
  </mergeCells>
  <pageMargins left="0.7" right="0.7" top="0.75" bottom="0.75" header="0.3" footer="0.3"/>
  <pageSetup paperSize="9" orientation="portrait" horizontalDpi="300" verticalDpi="300" r:id="rId2"/>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112</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1016</v>
      </c>
      <c r="D7" s="11" t="n">
        <v>479</v>
      </c>
      <c r="E7" s="11" t="n">
        <v>535</v>
      </c>
      <c r="F7" s="11"/>
      <c r="G7" s="11" t="n">
        <v>101</v>
      </c>
      <c r="H7" s="11" t="n">
        <v>138</v>
      </c>
      <c r="I7" s="11" t="n">
        <v>148</v>
      </c>
      <c r="J7" s="11" t="n">
        <v>176</v>
      </c>
      <c r="K7" s="11" t="n">
        <v>187</v>
      </c>
      <c r="L7" s="11" t="n">
        <v>266</v>
      </c>
      <c r="M7" s="11"/>
      <c r="N7" s="11" t="n">
        <v>20</v>
      </c>
      <c r="O7" s="11" t="n">
        <v>265</v>
      </c>
      <c r="P7" s="11" t="n">
        <v>363</v>
      </c>
      <c r="Q7" s="11" t="n">
        <v>242</v>
      </c>
      <c r="R7" s="11" t="n">
        <v>121</v>
      </c>
      <c r="S7" s="11"/>
      <c r="T7" s="11" t="n">
        <v>119</v>
      </c>
      <c r="U7" s="11" t="n">
        <v>291</v>
      </c>
      <c r="V7" s="11" t="n">
        <v>216</v>
      </c>
      <c r="W7" s="11" t="n">
        <v>213</v>
      </c>
      <c r="X7" s="11"/>
      <c r="Y7" s="11" t="n">
        <v>361</v>
      </c>
      <c r="Z7" s="11" t="n">
        <v>178</v>
      </c>
      <c r="AA7" s="11" t="n">
        <v>234</v>
      </c>
      <c r="AB7" s="11" t="n">
        <v>114</v>
      </c>
      <c r="AC7" s="11" t="n">
        <v>56</v>
      </c>
      <c r="AD7" s="11" t="n">
        <v>67</v>
      </c>
      <c r="AE7" s="11"/>
      <c r="AF7" s="11" t="n">
        <v>631</v>
      </c>
      <c r="AG7" s="11"/>
      <c r="AH7" s="11" t="n">
        <v>748</v>
      </c>
      <c r="AI7" s="11"/>
      <c r="AJ7" s="11" t="n">
        <v>86</v>
      </c>
      <c r="AK7" s="11" t="n">
        <v>36</v>
      </c>
      <c r="AL7" s="11" t="n">
        <v>202</v>
      </c>
      <c r="AM7" s="11" t="n">
        <v>160</v>
      </c>
      <c r="AN7" s="11" t="n">
        <v>132</v>
      </c>
      <c r="AO7" s="11" t="n">
        <v>68</v>
      </c>
      <c r="AP7" s="11" t="n">
        <v>130</v>
      </c>
      <c r="AQ7" s="11" t="n">
        <v>32</v>
      </c>
      <c r="AR7" s="11" t="n">
        <v>26</v>
      </c>
      <c r="AS7" s="11" t="n">
        <v>74</v>
      </c>
      <c r="AT7" s="11" t="n">
        <v>30</v>
      </c>
      <c r="AU7" s="11" t="n">
        <v>40</v>
      </c>
    </row>
    <row r="8" ht="30" customHeight="1">
      <c r="B8" s="12" t="s">
        <v>20</v>
      </c>
      <c r="C8" s="12" t="n">
        <v>1016</v>
      </c>
      <c r="D8" s="12" t="n">
        <v>506</v>
      </c>
      <c r="E8" s="12" t="n">
        <v>508</v>
      </c>
      <c r="F8" s="12"/>
      <c r="G8" s="12" t="n">
        <v>112</v>
      </c>
      <c r="H8" s="12" t="n">
        <v>163</v>
      </c>
      <c r="I8" s="12" t="n">
        <v>150</v>
      </c>
      <c r="J8" s="12" t="n">
        <v>168</v>
      </c>
      <c r="K8" s="12" t="n">
        <v>173</v>
      </c>
      <c r="L8" s="12" t="n">
        <v>251</v>
      </c>
      <c r="M8" s="12"/>
      <c r="N8" s="12" t="n">
        <v>19</v>
      </c>
      <c r="O8" s="12" t="n">
        <v>248</v>
      </c>
      <c r="P8" s="12" t="n">
        <v>339</v>
      </c>
      <c r="Q8" s="12" t="n">
        <v>270</v>
      </c>
      <c r="R8" s="12" t="n">
        <v>134</v>
      </c>
      <c r="S8" s="12"/>
      <c r="T8" s="12" t="n">
        <v>119</v>
      </c>
      <c r="U8" s="12" t="n">
        <v>288</v>
      </c>
      <c r="V8" s="12" t="n">
        <v>215</v>
      </c>
      <c r="W8" s="12" t="n">
        <v>224</v>
      </c>
      <c r="X8" s="12"/>
      <c r="Y8" s="12" t="n">
        <v>389</v>
      </c>
      <c r="Z8" s="12" t="n">
        <v>172</v>
      </c>
      <c r="AA8" s="12" t="n">
        <v>220</v>
      </c>
      <c r="AB8" s="12" t="n">
        <v>108</v>
      </c>
      <c r="AC8" s="12" t="n">
        <v>59</v>
      </c>
      <c r="AD8" s="12" t="n">
        <v>61</v>
      </c>
      <c r="AE8" s="12"/>
      <c r="AF8" s="12" t="n">
        <v>624</v>
      </c>
      <c r="AG8" s="12"/>
      <c r="AH8" s="12" t="n">
        <v>760</v>
      </c>
      <c r="AI8" s="12"/>
      <c r="AJ8" s="12" t="n">
        <v>77</v>
      </c>
      <c r="AK8" s="12" t="n">
        <v>29</v>
      </c>
      <c r="AL8" s="12" t="n">
        <v>215</v>
      </c>
      <c r="AM8" s="12" t="n">
        <v>169</v>
      </c>
      <c r="AN8" s="12" t="n">
        <v>151</v>
      </c>
      <c r="AO8" s="12" t="n">
        <v>67</v>
      </c>
      <c r="AP8" s="12" t="n">
        <v>123</v>
      </c>
      <c r="AQ8" s="12" t="n">
        <v>35</v>
      </c>
      <c r="AR8" s="12" t="n">
        <v>22</v>
      </c>
      <c r="AS8" s="12" t="n">
        <v>67</v>
      </c>
      <c r="AT8" s="12" t="n">
        <v>23</v>
      </c>
      <c r="AU8" s="12" t="n">
        <v>38</v>
      </c>
    </row>
    <row r="9">
      <c r="B9" s="20" t="s">
        <v>105</v>
      </c>
      <c r="C9" s="19" t="n">
        <v>0.281397575754286</v>
      </c>
      <c r="D9" s="19" t="n">
        <v>0.332817215065934</v>
      </c>
      <c r="E9" s="19" t="n">
        <v>0.229254886659845</v>
      </c>
      <c r="F9" s="19"/>
      <c r="G9" s="19" t="n">
        <v>0.380588201447596</v>
      </c>
      <c r="H9" s="19" t="n">
        <v>0.397077722581945</v>
      </c>
      <c r="I9" s="19" t="n">
        <v>0.380950424346041</v>
      </c>
      <c r="J9" s="19" t="n">
        <v>0.291393698339416</v>
      </c>
      <c r="K9" s="19" t="n">
        <v>0.179227014393697</v>
      </c>
      <c r="L9" s="19" t="n">
        <v>0.165991418094663</v>
      </c>
      <c r="M9" s="19"/>
      <c r="N9" s="19" t="n">
        <v>0.124444395597511</v>
      </c>
      <c r="O9" s="19" t="n">
        <v>0.195544151947313</v>
      </c>
      <c r="P9" s="19" t="n">
        <v>0.270403708568079</v>
      </c>
      <c r="Q9" s="19" t="n">
        <v>0.316979065332906</v>
      </c>
      <c r="R9" s="19" t="n">
        <v>0.412871857599591</v>
      </c>
      <c r="S9" s="19"/>
      <c r="T9" s="19" t="n">
        <v>0.283439888164606</v>
      </c>
      <c r="U9" s="19" t="n">
        <v>0.250364125004563</v>
      </c>
      <c r="V9" s="19" t="n">
        <v>0.260129623735389</v>
      </c>
      <c r="W9" s="19" t="n">
        <v>0.367754698533022</v>
      </c>
      <c r="X9" s="19"/>
      <c r="Y9" s="19" t="n">
        <v>0.385229990086458</v>
      </c>
      <c r="Z9" s="19" t="n">
        <v>0.26627512477363</v>
      </c>
      <c r="AA9" s="19" t="n">
        <v>0.179073377486263</v>
      </c>
      <c r="AB9" s="19" t="n">
        <v>0.185264274104898</v>
      </c>
      <c r="AC9" s="19" t="n">
        <v>0.394822073051748</v>
      </c>
      <c r="AD9" s="19" t="n">
        <v>0.0865987763266588</v>
      </c>
      <c r="AE9" s="19"/>
      <c r="AF9" s="19" t="n">
        <v>0.269456244185603</v>
      </c>
      <c r="AG9" s="19"/>
      <c r="AH9" s="19" t="n">
        <v>0.322701228426393</v>
      </c>
      <c r="AI9" s="19"/>
      <c r="AJ9" s="19" t="n">
        <v>0.35411757946091</v>
      </c>
      <c r="AK9" s="19" t="n">
        <v>0.339841284977165</v>
      </c>
      <c r="AL9" s="19" t="n">
        <v>0.218630723756002</v>
      </c>
      <c r="AM9" s="19" t="n">
        <v>0.346635373020583</v>
      </c>
      <c r="AN9" s="19" t="n">
        <v>0.308995489516097</v>
      </c>
      <c r="AO9" s="19" t="n">
        <v>0.280086518140695</v>
      </c>
      <c r="AP9" s="19" t="n">
        <v>0.304603149552916</v>
      </c>
      <c r="AQ9" s="19" t="n">
        <v>0.124579546913917</v>
      </c>
      <c r="AR9" s="19" t="n">
        <v>0.331725204292756</v>
      </c>
      <c r="AS9" s="19" t="n">
        <v>0.205992349189589</v>
      </c>
      <c r="AT9" s="19" t="n">
        <v>0.225882807548029</v>
      </c>
      <c r="AU9" s="19" t="n">
        <v>0.253820231642282</v>
      </c>
    </row>
    <row r="10">
      <c r="B10" s="20" t="s">
        <v>106</v>
      </c>
      <c r="C10" s="19" t="n">
        <v>0.384864646146317</v>
      </c>
      <c r="D10" s="19" t="n">
        <v>0.367427391422346</v>
      </c>
      <c r="E10" s="19" t="n">
        <v>0.403780704888857</v>
      </c>
      <c r="F10" s="19"/>
      <c r="G10" s="19" t="n">
        <v>0.45784217670069</v>
      </c>
      <c r="H10" s="19" t="n">
        <v>0.44852493595945</v>
      </c>
      <c r="I10" s="19" t="n">
        <v>0.351337428446475</v>
      </c>
      <c r="J10" s="19" t="n">
        <v>0.376247265257606</v>
      </c>
      <c r="K10" s="19" t="n">
        <v>0.37321001659139</v>
      </c>
      <c r="L10" s="19" t="n">
        <v>0.344874700422663</v>
      </c>
      <c r="M10" s="19"/>
      <c r="N10" s="19" t="n">
        <v>0.18669153662463</v>
      </c>
      <c r="O10" s="19" t="n">
        <v>0.358669770276182</v>
      </c>
      <c r="P10" s="19" t="n">
        <v>0.375667271386968</v>
      </c>
      <c r="Q10" s="19" t="n">
        <v>0.442754486402943</v>
      </c>
      <c r="R10" s="19" t="n">
        <v>0.377216422421308</v>
      </c>
      <c r="S10" s="19"/>
      <c r="T10" s="19" t="n">
        <v>0.296445471856892</v>
      </c>
      <c r="U10" s="19" t="n">
        <v>0.363526974014761</v>
      </c>
      <c r="V10" s="19" t="n">
        <v>0.441968342845676</v>
      </c>
      <c r="W10" s="19" t="n">
        <v>0.412343157281764</v>
      </c>
      <c r="X10" s="19"/>
      <c r="Y10" s="19" t="n">
        <v>0.398663107473442</v>
      </c>
      <c r="Z10" s="19" t="n">
        <v>0.450397179682208</v>
      </c>
      <c r="AA10" s="19" t="n">
        <v>0.313467703784329</v>
      </c>
      <c r="AB10" s="19" t="n">
        <v>0.400707872428754</v>
      </c>
      <c r="AC10" s="19" t="n">
        <v>0.457102395124078</v>
      </c>
      <c r="AD10" s="19" t="n">
        <v>0.294436864820617</v>
      </c>
      <c r="AE10" s="19"/>
      <c r="AF10" s="19" t="n">
        <v>0.395562885371091</v>
      </c>
      <c r="AG10" s="19"/>
      <c r="AH10" s="19" t="n">
        <v>0.411244977057695</v>
      </c>
      <c r="AI10" s="19"/>
      <c r="AJ10" s="19" t="n">
        <v>0.395422865129093</v>
      </c>
      <c r="AK10" s="19" t="n">
        <v>0.305983535626059</v>
      </c>
      <c r="AL10" s="19" t="n">
        <v>0.381332919418542</v>
      </c>
      <c r="AM10" s="19" t="n">
        <v>0.335406465450454</v>
      </c>
      <c r="AN10" s="19" t="n">
        <v>0.346796938519606</v>
      </c>
      <c r="AO10" s="19" t="n">
        <v>0.375729535191822</v>
      </c>
      <c r="AP10" s="19" t="n">
        <v>0.425010929333148</v>
      </c>
      <c r="AQ10" s="19" t="n">
        <v>0.590388221941724</v>
      </c>
      <c r="AR10" s="19" t="n">
        <v>0.59876979141197</v>
      </c>
      <c r="AS10" s="19" t="n">
        <v>0.305122366705379</v>
      </c>
      <c r="AT10" s="19" t="n">
        <v>0.363094640379814</v>
      </c>
      <c r="AU10" s="19" t="n">
        <v>0.54167546424052</v>
      </c>
    </row>
    <row r="11">
      <c r="B11" s="20" t="s">
        <v>107</v>
      </c>
      <c r="C11" s="19" t="n">
        <v>0.184162914269306</v>
      </c>
      <c r="D11" s="19" t="n">
        <v>0.161150361007763</v>
      </c>
      <c r="E11" s="19" t="n">
        <v>0.205856794310031</v>
      </c>
      <c r="F11" s="19"/>
      <c r="G11" s="19" t="n">
        <v>0.136574283068033</v>
      </c>
      <c r="H11" s="19" t="n">
        <v>0.12824529113806</v>
      </c>
      <c r="I11" s="19" t="n">
        <v>0.135458989443328</v>
      </c>
      <c r="J11" s="19" t="n">
        <v>0.192937941437306</v>
      </c>
      <c r="K11" s="19" t="n">
        <v>0.232691416491662</v>
      </c>
      <c r="L11" s="19" t="n">
        <v>0.231607819478514</v>
      </c>
      <c r="M11" s="19"/>
      <c r="N11" s="19" t="n">
        <v>0.298906974524975</v>
      </c>
      <c r="O11" s="19" t="n">
        <v>0.223943764042437</v>
      </c>
      <c r="P11" s="19" t="n">
        <v>0.199022258495416</v>
      </c>
      <c r="Q11" s="19" t="n">
        <v>0.146440513547679</v>
      </c>
      <c r="R11" s="19" t="n">
        <v>0.124241438723198</v>
      </c>
      <c r="S11" s="19"/>
      <c r="T11" s="19" t="n">
        <v>0.199517530217848</v>
      </c>
      <c r="U11" s="19" t="n">
        <v>0.222190722609975</v>
      </c>
      <c r="V11" s="19" t="n">
        <v>0.192509080321481</v>
      </c>
      <c r="W11" s="19" t="n">
        <v>0.136224838907619</v>
      </c>
      <c r="X11" s="19"/>
      <c r="Y11" s="19" t="n">
        <v>0.144367653965185</v>
      </c>
      <c r="Z11" s="19" t="n">
        <v>0.181921803457246</v>
      </c>
      <c r="AA11" s="19" t="n">
        <v>0.223743076952079</v>
      </c>
      <c r="AB11" s="19" t="n">
        <v>0.240503723469021</v>
      </c>
      <c r="AC11" s="19" t="n">
        <v>0.113670849897686</v>
      </c>
      <c r="AD11" s="19" t="n">
        <v>0.274778674079253</v>
      </c>
      <c r="AE11" s="19"/>
      <c r="AF11" s="19" t="n">
        <v>0.193738610088741</v>
      </c>
      <c r="AG11" s="19"/>
      <c r="AH11" s="19" t="n">
        <v>0.171645446718921</v>
      </c>
      <c r="AI11" s="19"/>
      <c r="AJ11" s="19" t="n">
        <v>0.15565226066641</v>
      </c>
      <c r="AK11" s="19" t="n">
        <v>0.201270280745789</v>
      </c>
      <c r="AL11" s="19" t="n">
        <v>0.204388156294485</v>
      </c>
      <c r="AM11" s="19" t="n">
        <v>0.161835315059061</v>
      </c>
      <c r="AN11" s="19" t="n">
        <v>0.230666945858266</v>
      </c>
      <c r="AO11" s="19" t="n">
        <v>0.17806950162419</v>
      </c>
      <c r="AP11" s="19" t="n">
        <v>0.160809954188874</v>
      </c>
      <c r="AQ11" s="19" t="n">
        <v>0.201711085604681</v>
      </c>
      <c r="AR11" s="19" t="n">
        <v>0.0354649844681625</v>
      </c>
      <c r="AS11" s="19" t="n">
        <v>0.181897306484579</v>
      </c>
      <c r="AT11" s="19" t="n">
        <v>0.236163161603245</v>
      </c>
      <c r="AU11" s="19" t="n">
        <v>0.157733082419008</v>
      </c>
    </row>
    <row r="12">
      <c r="B12" s="20" t="s">
        <v>108</v>
      </c>
      <c r="C12" s="19" t="n">
        <v>0.0890718113150639</v>
      </c>
      <c r="D12" s="19" t="n">
        <v>0.0846639298339344</v>
      </c>
      <c r="E12" s="19" t="n">
        <v>0.0938208940522226</v>
      </c>
      <c r="F12" s="19"/>
      <c r="G12" s="19" t="n">
        <v>0.018090242107872</v>
      </c>
      <c r="H12" s="19" t="n">
        <v>0.0193658981009923</v>
      </c>
      <c r="I12" s="19" t="n">
        <v>0.096340761642536</v>
      </c>
      <c r="J12" s="19" t="n">
        <v>0.0714875595109845</v>
      </c>
      <c r="K12" s="19" t="n">
        <v>0.14571828200847</v>
      </c>
      <c r="L12" s="19" t="n">
        <v>0.134414100608987</v>
      </c>
      <c r="M12" s="19"/>
      <c r="N12" s="19" t="n">
        <v>0.28944166375899</v>
      </c>
      <c r="O12" s="19" t="n">
        <v>0.120080392338378</v>
      </c>
      <c r="P12" s="19" t="n">
        <v>0.0952085164614076</v>
      </c>
      <c r="Q12" s="19" t="n">
        <v>0.058476707068177</v>
      </c>
      <c r="R12" s="19" t="n">
        <v>0.0524013252369072</v>
      </c>
      <c r="S12" s="19"/>
      <c r="T12" s="19" t="n">
        <v>0.155859637071624</v>
      </c>
      <c r="U12" s="19" t="n">
        <v>0.0969382969361674</v>
      </c>
      <c r="V12" s="19" t="n">
        <v>0.0622290948987819</v>
      </c>
      <c r="W12" s="19" t="n">
        <v>0.0507465976261834</v>
      </c>
      <c r="X12" s="19"/>
      <c r="Y12" s="19" t="n">
        <v>0.0448821797525301</v>
      </c>
      <c r="Z12" s="19" t="n">
        <v>0.0744523177518378</v>
      </c>
      <c r="AA12" s="19" t="n">
        <v>0.141826600610847</v>
      </c>
      <c r="AB12" s="19" t="n">
        <v>0.114647641410382</v>
      </c>
      <c r="AC12" s="19" t="n">
        <v>0.0344046819264885</v>
      </c>
      <c r="AD12" s="19" t="n">
        <v>0.238895012694761</v>
      </c>
      <c r="AE12" s="19"/>
      <c r="AF12" s="19" t="n">
        <v>0.0919879955159773</v>
      </c>
      <c r="AG12" s="19"/>
      <c r="AH12" s="19" t="n">
        <v>0.0600552886770098</v>
      </c>
      <c r="AI12" s="19"/>
      <c r="AJ12" s="19" t="n">
        <v>0.0527835737967635</v>
      </c>
      <c r="AK12" s="19" t="n">
        <v>0.102500552754782</v>
      </c>
      <c r="AL12" s="19" t="n">
        <v>0.106824588132839</v>
      </c>
      <c r="AM12" s="19" t="n">
        <v>0.085220841454186</v>
      </c>
      <c r="AN12" s="19" t="n">
        <v>0.0772141890518008</v>
      </c>
      <c r="AO12" s="19" t="n">
        <v>0.0962982486448746</v>
      </c>
      <c r="AP12" s="19" t="n">
        <v>0.0589438472236824</v>
      </c>
      <c r="AQ12" s="19" t="n">
        <v>0.0833211455396779</v>
      </c>
      <c r="AR12" s="19" t="n">
        <v>0.0340400198271115</v>
      </c>
      <c r="AS12" s="19" t="n">
        <v>0.215906368707904</v>
      </c>
      <c r="AT12" s="19" t="n">
        <v>0.0718532441266977</v>
      </c>
      <c r="AU12" s="19" t="n">
        <v>0.0248844780678239</v>
      </c>
    </row>
    <row r="13">
      <c r="B13" s="20" t="s">
        <v>109</v>
      </c>
      <c r="C13" s="19" t="n">
        <v>0.0455871713943484</v>
      </c>
      <c r="D13" s="19" t="n">
        <v>0.0447754667660188</v>
      </c>
      <c r="E13" s="19" t="n">
        <v>0.0465775707367736</v>
      </c>
      <c r="F13" s="19"/>
      <c r="G13" s="19" t="n">
        <v>0.006905096675809</v>
      </c>
      <c r="H13" s="19" t="n">
        <v>0</v>
      </c>
      <c r="I13" s="19" t="n">
        <v>0.0359123961216204</v>
      </c>
      <c r="J13" s="19" t="n">
        <v>0.0573400724678031</v>
      </c>
      <c r="K13" s="19" t="n">
        <v>0.0541275957740435</v>
      </c>
      <c r="L13" s="19" t="n">
        <v>0.0844863666275228</v>
      </c>
      <c r="M13" s="19"/>
      <c r="N13" s="19" t="n">
        <v>0.0497997240301649</v>
      </c>
      <c r="O13" s="19" t="n">
        <v>0.0722887115515624</v>
      </c>
      <c r="P13" s="19" t="n">
        <v>0.0454964645782122</v>
      </c>
      <c r="Q13" s="19" t="n">
        <v>0.0319156522295212</v>
      </c>
      <c r="R13" s="19" t="n">
        <v>0.0249711686644935</v>
      </c>
      <c r="S13" s="19"/>
      <c r="T13" s="19" t="n">
        <v>0.0425535375197184</v>
      </c>
      <c r="U13" s="19" t="n">
        <v>0.0606362163966079</v>
      </c>
      <c r="V13" s="19" t="n">
        <v>0.0292446896128189</v>
      </c>
      <c r="W13" s="19" t="n">
        <v>0.0279633412081914</v>
      </c>
      <c r="X13" s="19"/>
      <c r="Y13" s="19" t="n">
        <v>0.0244506755128233</v>
      </c>
      <c r="Z13" s="19" t="n">
        <v>0.0269535743350778</v>
      </c>
      <c r="AA13" s="19" t="n">
        <v>0.0979093835827272</v>
      </c>
      <c r="AB13" s="19" t="n">
        <v>0.0434844555367749</v>
      </c>
      <c r="AC13" s="19" t="n">
        <v>0</v>
      </c>
      <c r="AD13" s="19" t="n">
        <v>0.0762425281017514</v>
      </c>
      <c r="AE13" s="19"/>
      <c r="AF13" s="19" t="n">
        <v>0.0415638874503701</v>
      </c>
      <c r="AG13" s="19"/>
      <c r="AH13" s="19" t="n">
        <v>0.0304916386616622</v>
      </c>
      <c r="AI13" s="19"/>
      <c r="AJ13" s="19" t="n">
        <v>0.0202256156883973</v>
      </c>
      <c r="AK13" s="19" t="n">
        <v>0.0504043458962053</v>
      </c>
      <c r="AL13" s="19" t="n">
        <v>0.0519982520415269</v>
      </c>
      <c r="AM13" s="19" t="n">
        <v>0.0595785188393188</v>
      </c>
      <c r="AN13" s="19" t="n">
        <v>0.0292615551945593</v>
      </c>
      <c r="AO13" s="19" t="n">
        <v>0.0698161963984185</v>
      </c>
      <c r="AP13" s="19" t="n">
        <v>0.0296714504947166</v>
      </c>
      <c r="AQ13" s="19" t="n">
        <v>0</v>
      </c>
      <c r="AR13" s="19" t="n">
        <v>0</v>
      </c>
      <c r="AS13" s="19" t="n">
        <v>0.0910816089125499</v>
      </c>
      <c r="AT13" s="19" t="n">
        <v>0.103006146342214</v>
      </c>
      <c r="AU13" s="19" t="n">
        <v>0.0218867436303662</v>
      </c>
    </row>
    <row r="14">
      <c r="B14" s="20" t="s">
        <v>66</v>
      </c>
      <c r="C14" s="21" t="n">
        <v>0.0149158811206789</v>
      </c>
      <c r="D14" s="21" t="n">
        <v>0.00916563590400348</v>
      </c>
      <c r="E14" s="21" t="n">
        <v>0.0207091493522711</v>
      </c>
      <c r="F14" s="21"/>
      <c r="G14" s="21" t="n">
        <v>0</v>
      </c>
      <c r="H14" s="21" t="n">
        <v>0.00678615221955208</v>
      </c>
      <c r="I14" s="21" t="n">
        <v>0</v>
      </c>
      <c r="J14" s="21" t="n">
        <v>0.010593462986885</v>
      </c>
      <c r="K14" s="21" t="n">
        <v>0.0150256747407371</v>
      </c>
      <c r="L14" s="21" t="n">
        <v>0.03862559476765</v>
      </c>
      <c r="M14" s="21"/>
      <c r="N14" s="21" t="n">
        <v>0.05071570546373</v>
      </c>
      <c r="O14" s="21" t="n">
        <v>0.0294732098441289</v>
      </c>
      <c r="P14" s="21" t="n">
        <v>0.0142017805099166</v>
      </c>
      <c r="Q14" s="21" t="n">
        <v>0.00343357541877353</v>
      </c>
      <c r="R14" s="21" t="n">
        <v>0.00829778735450154</v>
      </c>
      <c r="S14" s="21"/>
      <c r="T14" s="21" t="n">
        <v>0.022183935169312</v>
      </c>
      <c r="U14" s="21" t="n">
        <v>0.00634366503792584</v>
      </c>
      <c r="V14" s="21" t="n">
        <v>0.0139191685858534</v>
      </c>
      <c r="W14" s="21" t="n">
        <v>0.00496736644322047</v>
      </c>
      <c r="X14" s="21"/>
      <c r="Y14" s="21" t="n">
        <v>0.00240639320956143</v>
      </c>
      <c r="Z14" s="21" t="n">
        <v>0</v>
      </c>
      <c r="AA14" s="21" t="n">
        <v>0.0439798575837552</v>
      </c>
      <c r="AB14" s="21" t="n">
        <v>0.0153920330501701</v>
      </c>
      <c r="AC14" s="21" t="n">
        <v>0</v>
      </c>
      <c r="AD14" s="21" t="n">
        <v>0.0290481439769584</v>
      </c>
      <c r="AE14" s="21"/>
      <c r="AF14" s="21" t="n">
        <v>0.00769037738821803</v>
      </c>
      <c r="AG14" s="21"/>
      <c r="AH14" s="21" t="n">
        <v>0.00386142045831888</v>
      </c>
      <c r="AI14" s="21"/>
      <c r="AJ14" s="21" t="n">
        <v>0.0217981052584258</v>
      </c>
      <c r="AK14" s="21" t="n">
        <v>0</v>
      </c>
      <c r="AL14" s="21" t="n">
        <v>0.0368253603566048</v>
      </c>
      <c r="AM14" s="21" t="n">
        <v>0.0113234861763965</v>
      </c>
      <c r="AN14" s="21" t="n">
        <v>0.00706488185967126</v>
      </c>
      <c r="AO14" s="21" t="n">
        <v>0</v>
      </c>
      <c r="AP14" s="21" t="n">
        <v>0.0209606692066628</v>
      </c>
      <c r="AQ14" s="21" t="n">
        <v>0</v>
      </c>
      <c r="AR14" s="21" t="n">
        <v>0</v>
      </c>
      <c r="AS14" s="21" t="n">
        <v>0</v>
      </c>
      <c r="AT14" s="21" t="n">
        <v>0</v>
      </c>
      <c r="AU14" s="21" t="n">
        <v>0</v>
      </c>
    </row>
    <row r="15">
      <c r="B15" s="18"/>
    </row>
    <row r="16">
      <c r="B16" t="s">
        <v>70</v>
      </c>
    </row>
    <row r="17">
      <c r="B17" t="s">
        <v>71</v>
      </c>
    </row>
    <row r="19">
      <c r="B19"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334</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1016</v>
      </c>
      <c r="D7" s="11" t="n">
        <v>479</v>
      </c>
      <c r="E7" s="11" t="n">
        <v>535</v>
      </c>
      <c r="F7" s="11"/>
      <c r="G7" s="11" t="n">
        <v>101</v>
      </c>
      <c r="H7" s="11" t="n">
        <v>138</v>
      </c>
      <c r="I7" s="11" t="n">
        <v>148</v>
      </c>
      <c r="J7" s="11" t="n">
        <v>176</v>
      </c>
      <c r="K7" s="11" t="n">
        <v>187</v>
      </c>
      <c r="L7" s="11" t="n">
        <v>266</v>
      </c>
      <c r="M7" s="11"/>
      <c r="N7" s="11" t="n">
        <v>20</v>
      </c>
      <c r="O7" s="11" t="n">
        <v>265</v>
      </c>
      <c r="P7" s="11" t="n">
        <v>363</v>
      </c>
      <c r="Q7" s="11" t="n">
        <v>242</v>
      </c>
      <c r="R7" s="11" t="n">
        <v>121</v>
      </c>
      <c r="S7" s="11"/>
      <c r="T7" s="11" t="n">
        <v>119</v>
      </c>
      <c r="U7" s="11" t="n">
        <v>291</v>
      </c>
      <c r="V7" s="11" t="n">
        <v>216</v>
      </c>
      <c r="W7" s="11" t="n">
        <v>213</v>
      </c>
      <c r="X7" s="11"/>
      <c r="Y7" s="11" t="n">
        <v>361</v>
      </c>
      <c r="Z7" s="11" t="n">
        <v>178</v>
      </c>
      <c r="AA7" s="11" t="n">
        <v>234</v>
      </c>
      <c r="AB7" s="11" t="n">
        <v>114</v>
      </c>
      <c r="AC7" s="11" t="n">
        <v>56</v>
      </c>
      <c r="AD7" s="11" t="n">
        <v>67</v>
      </c>
      <c r="AE7" s="11"/>
      <c r="AF7" s="11" t="n">
        <v>631</v>
      </c>
      <c r="AG7" s="11"/>
      <c r="AH7" s="11" t="n">
        <v>748</v>
      </c>
      <c r="AI7" s="11"/>
      <c r="AJ7" s="11" t="n">
        <v>86</v>
      </c>
      <c r="AK7" s="11" t="n">
        <v>36</v>
      </c>
      <c r="AL7" s="11" t="n">
        <v>202</v>
      </c>
      <c r="AM7" s="11" t="n">
        <v>160</v>
      </c>
      <c r="AN7" s="11" t="n">
        <v>132</v>
      </c>
      <c r="AO7" s="11" t="n">
        <v>68</v>
      </c>
      <c r="AP7" s="11" t="n">
        <v>130</v>
      </c>
      <c r="AQ7" s="11" t="n">
        <v>32</v>
      </c>
      <c r="AR7" s="11" t="n">
        <v>26</v>
      </c>
      <c r="AS7" s="11" t="n">
        <v>74</v>
      </c>
      <c r="AT7" s="11" t="n">
        <v>30</v>
      </c>
      <c r="AU7" s="11" t="n">
        <v>40</v>
      </c>
    </row>
    <row r="8" ht="30" customHeight="1">
      <c r="B8" s="12" t="s">
        <v>20</v>
      </c>
      <c r="C8" s="12" t="n">
        <v>1016</v>
      </c>
      <c r="D8" s="12" t="n">
        <v>506</v>
      </c>
      <c r="E8" s="12" t="n">
        <v>508</v>
      </c>
      <c r="F8" s="12"/>
      <c r="G8" s="12" t="n">
        <v>112</v>
      </c>
      <c r="H8" s="12" t="n">
        <v>163</v>
      </c>
      <c r="I8" s="12" t="n">
        <v>150</v>
      </c>
      <c r="J8" s="12" t="n">
        <v>168</v>
      </c>
      <c r="K8" s="12" t="n">
        <v>173</v>
      </c>
      <c r="L8" s="12" t="n">
        <v>251</v>
      </c>
      <c r="M8" s="12"/>
      <c r="N8" s="12" t="n">
        <v>19</v>
      </c>
      <c r="O8" s="12" t="n">
        <v>248</v>
      </c>
      <c r="P8" s="12" t="n">
        <v>339</v>
      </c>
      <c r="Q8" s="12" t="n">
        <v>270</v>
      </c>
      <c r="R8" s="12" t="n">
        <v>134</v>
      </c>
      <c r="S8" s="12"/>
      <c r="T8" s="12" t="n">
        <v>119</v>
      </c>
      <c r="U8" s="12" t="n">
        <v>288</v>
      </c>
      <c r="V8" s="12" t="n">
        <v>215</v>
      </c>
      <c r="W8" s="12" t="n">
        <v>224</v>
      </c>
      <c r="X8" s="12"/>
      <c r="Y8" s="12" t="n">
        <v>389</v>
      </c>
      <c r="Z8" s="12" t="n">
        <v>172</v>
      </c>
      <c r="AA8" s="12" t="n">
        <v>220</v>
      </c>
      <c r="AB8" s="12" t="n">
        <v>108</v>
      </c>
      <c r="AC8" s="12" t="n">
        <v>59</v>
      </c>
      <c r="AD8" s="12" t="n">
        <v>61</v>
      </c>
      <c r="AE8" s="12"/>
      <c r="AF8" s="12" t="n">
        <v>624</v>
      </c>
      <c r="AG8" s="12"/>
      <c r="AH8" s="12" t="n">
        <v>760</v>
      </c>
      <c r="AI8" s="12"/>
      <c r="AJ8" s="12" t="n">
        <v>77</v>
      </c>
      <c r="AK8" s="12" t="n">
        <v>29</v>
      </c>
      <c r="AL8" s="12" t="n">
        <v>215</v>
      </c>
      <c r="AM8" s="12" t="n">
        <v>169</v>
      </c>
      <c r="AN8" s="12" t="n">
        <v>151</v>
      </c>
      <c r="AO8" s="12" t="n">
        <v>67</v>
      </c>
      <c r="AP8" s="12" t="n">
        <v>123</v>
      </c>
      <c r="AQ8" s="12" t="n">
        <v>35</v>
      </c>
      <c r="AR8" s="12" t="n">
        <v>22</v>
      </c>
      <c r="AS8" s="12" t="n">
        <v>67</v>
      </c>
      <c r="AT8" s="12" t="n">
        <v>23</v>
      </c>
      <c r="AU8" s="12" t="n">
        <v>38</v>
      </c>
    </row>
    <row r="9">
      <c r="B9" s="20" t="s">
        <v>325</v>
      </c>
      <c r="C9" s="19" t="n">
        <v>0.569264506002479</v>
      </c>
      <c r="D9" s="19" t="n">
        <v>0.609955856366933</v>
      </c>
      <c r="E9" s="19" t="n">
        <v>0.528962722791704</v>
      </c>
      <c r="F9" s="19"/>
      <c r="G9" s="19" t="n">
        <v>0.774910334072061</v>
      </c>
      <c r="H9" s="19" t="n">
        <v>0.673692567281072</v>
      </c>
      <c r="I9" s="19" t="n">
        <v>0.580819350257444</v>
      </c>
      <c r="J9" s="19" t="n">
        <v>0.564340421454833</v>
      </c>
      <c r="K9" s="19" t="n">
        <v>0.476794609414345</v>
      </c>
      <c r="L9" s="19" t="n">
        <v>0.469680002057725</v>
      </c>
      <c r="M9" s="19"/>
      <c r="N9" s="19" t="n">
        <v>0.366675154270318</v>
      </c>
      <c r="O9" s="19" t="n">
        <v>0.489706499667638</v>
      </c>
      <c r="P9" s="19" t="n">
        <v>0.530927587262438</v>
      </c>
      <c r="Q9" s="19" t="n">
        <v>0.674813009500893</v>
      </c>
      <c r="R9" s="19" t="n">
        <v>0.642461286977471</v>
      </c>
      <c r="S9" s="19"/>
      <c r="T9" s="19" t="n">
        <v>0.543642392078649</v>
      </c>
      <c r="U9" s="19" t="n">
        <v>0.58010232317634</v>
      </c>
      <c r="V9" s="19" t="n">
        <v>0.599013308728301</v>
      </c>
      <c r="W9" s="19" t="n">
        <v>0.637711707629087</v>
      </c>
      <c r="X9" s="19"/>
      <c r="Y9" s="19" t="n">
        <v>0.625304781954657</v>
      </c>
      <c r="Z9" s="19" t="n">
        <v>0.582490727399234</v>
      </c>
      <c r="AA9" s="19" t="n">
        <v>0.460480206625637</v>
      </c>
      <c r="AB9" s="19" t="n">
        <v>0.518955584464531</v>
      </c>
      <c r="AC9" s="19" t="n">
        <v>0.784224601786488</v>
      </c>
      <c r="AD9" s="19" t="n">
        <v>0.488798409255191</v>
      </c>
      <c r="AE9" s="19"/>
      <c r="AF9" s="19" t="n">
        <v>0.56963820019536</v>
      </c>
      <c r="AG9" s="19"/>
      <c r="AH9" s="19" t="n">
        <v>0.613612911033627</v>
      </c>
      <c r="AI9" s="19"/>
      <c r="AJ9" s="19" t="n">
        <v>0.625411574130077</v>
      </c>
      <c r="AK9" s="19" t="n">
        <v>0.69033865454166</v>
      </c>
      <c r="AL9" s="19" t="n">
        <v>0.55790546647132</v>
      </c>
      <c r="AM9" s="19" t="n">
        <v>0.541044873993497</v>
      </c>
      <c r="AN9" s="19" t="n">
        <v>0.585938015701872</v>
      </c>
      <c r="AO9" s="19" t="n">
        <v>0.590131491640573</v>
      </c>
      <c r="AP9" s="19" t="n">
        <v>0.516503608024411</v>
      </c>
      <c r="AQ9" s="19" t="n">
        <v>0.613208522221218</v>
      </c>
      <c r="AR9" s="19" t="n">
        <v>0.556212555808355</v>
      </c>
      <c r="AS9" s="19" t="n">
        <v>0.53488284946549</v>
      </c>
      <c r="AT9" s="19" t="n">
        <v>0.548348406509003</v>
      </c>
      <c r="AU9" s="19" t="n">
        <v>0.660958790664065</v>
      </c>
    </row>
    <row r="10">
      <c r="B10" s="20" t="s">
        <v>326</v>
      </c>
      <c r="C10" s="19" t="n">
        <v>0.101508862290395</v>
      </c>
      <c r="D10" s="19" t="n">
        <v>0.114145343743546</v>
      </c>
      <c r="E10" s="19" t="n">
        <v>0.0893109544135579</v>
      </c>
      <c r="F10" s="19"/>
      <c r="G10" s="19" t="n">
        <v>0.118992049864972</v>
      </c>
      <c r="H10" s="19" t="n">
        <v>0.107973840051543</v>
      </c>
      <c r="I10" s="19" t="n">
        <v>0.106460398211761</v>
      </c>
      <c r="J10" s="19" t="n">
        <v>0.102199929761949</v>
      </c>
      <c r="K10" s="19" t="n">
        <v>0.0946309504773386</v>
      </c>
      <c r="L10" s="19" t="n">
        <v>0.0908051319422855</v>
      </c>
      <c r="M10" s="19"/>
      <c r="N10" s="19" t="n">
        <v>0.0497997240301649</v>
      </c>
      <c r="O10" s="19" t="n">
        <v>0.0982027419223637</v>
      </c>
      <c r="P10" s="19" t="n">
        <v>0.0937738885280385</v>
      </c>
      <c r="Q10" s="19" t="n">
        <v>0.114334536881034</v>
      </c>
      <c r="R10" s="19" t="n">
        <v>0.106070389439922</v>
      </c>
      <c r="S10" s="19"/>
      <c r="T10" s="19" t="n">
        <v>0.0663171427754859</v>
      </c>
      <c r="U10" s="19" t="n">
        <v>0.107531782105323</v>
      </c>
      <c r="V10" s="19" t="n">
        <v>0.0939799684816345</v>
      </c>
      <c r="W10" s="19" t="n">
        <v>0.13865403495218</v>
      </c>
      <c r="X10" s="19"/>
      <c r="Y10" s="19" t="n">
        <v>0.142374508323038</v>
      </c>
      <c r="Z10" s="19" t="n">
        <v>0.0951418909972778</v>
      </c>
      <c r="AA10" s="19" t="n">
        <v>0.0701775471354091</v>
      </c>
      <c r="AB10" s="19" t="n">
        <v>0.0655894126381477</v>
      </c>
      <c r="AC10" s="19" t="n">
        <v>0.044587816752982</v>
      </c>
      <c r="AD10" s="19" t="n">
        <v>0.0873706886082688</v>
      </c>
      <c r="AE10" s="19"/>
      <c r="AF10" s="19" t="n">
        <v>0.100794944314467</v>
      </c>
      <c r="AG10" s="19"/>
      <c r="AH10" s="19" t="n">
        <v>0.113662340899651</v>
      </c>
      <c r="AI10" s="19"/>
      <c r="AJ10" s="19" t="n">
        <v>0.0990904099594924</v>
      </c>
      <c r="AK10" s="19" t="n">
        <v>0.132602065867263</v>
      </c>
      <c r="AL10" s="19" t="n">
        <v>0.115288831761809</v>
      </c>
      <c r="AM10" s="19" t="n">
        <v>0.11458948098399</v>
      </c>
      <c r="AN10" s="19" t="n">
        <v>0.0895688609594179</v>
      </c>
      <c r="AO10" s="19" t="n">
        <v>0.117107817443165</v>
      </c>
      <c r="AP10" s="19" t="n">
        <v>0.0922516401636153</v>
      </c>
      <c r="AQ10" s="19" t="n">
        <v>0.0877874210498236</v>
      </c>
      <c r="AR10" s="19" t="n">
        <v>0.0458250871981412</v>
      </c>
      <c r="AS10" s="19" t="n">
        <v>0.0927972053079495</v>
      </c>
      <c r="AT10" s="19" t="n">
        <v>0.0621560991565199</v>
      </c>
      <c r="AU10" s="19" t="n">
        <v>0.0805019286816352</v>
      </c>
    </row>
    <row r="11">
      <c r="B11" s="20" t="s">
        <v>66</v>
      </c>
      <c r="C11" s="21" t="n">
        <v>0.329226631707127</v>
      </c>
      <c r="D11" s="21" t="n">
        <v>0.275898799889521</v>
      </c>
      <c r="E11" s="21" t="n">
        <v>0.381726322794738</v>
      </c>
      <c r="F11" s="21"/>
      <c r="G11" s="21" t="n">
        <v>0.106097616062967</v>
      </c>
      <c r="H11" s="21" t="n">
        <v>0.218333592667385</v>
      </c>
      <c r="I11" s="21" t="n">
        <v>0.312720251530795</v>
      </c>
      <c r="J11" s="21" t="n">
        <v>0.333459648783218</v>
      </c>
      <c r="K11" s="21" t="n">
        <v>0.428574440108317</v>
      </c>
      <c r="L11" s="21" t="n">
        <v>0.439514865999989</v>
      </c>
      <c r="M11" s="21"/>
      <c r="N11" s="21" t="n">
        <v>0.583525121699517</v>
      </c>
      <c r="O11" s="21" t="n">
        <v>0.412090758409999</v>
      </c>
      <c r="P11" s="21" t="n">
        <v>0.375298524209524</v>
      </c>
      <c r="Q11" s="21" t="n">
        <v>0.210852453618072</v>
      </c>
      <c r="R11" s="21" t="n">
        <v>0.251468323582607</v>
      </c>
      <c r="S11" s="21"/>
      <c r="T11" s="21" t="n">
        <v>0.390040465145865</v>
      </c>
      <c r="U11" s="21" t="n">
        <v>0.312365894718338</v>
      </c>
      <c r="V11" s="21" t="n">
        <v>0.307006722790064</v>
      </c>
      <c r="W11" s="21" t="n">
        <v>0.223634257418733</v>
      </c>
      <c r="X11" s="21"/>
      <c r="Y11" s="21" t="n">
        <v>0.232320709722305</v>
      </c>
      <c r="Z11" s="21" t="n">
        <v>0.322367381603488</v>
      </c>
      <c r="AA11" s="21" t="n">
        <v>0.469342246238954</v>
      </c>
      <c r="AB11" s="21" t="n">
        <v>0.415455002897321</v>
      </c>
      <c r="AC11" s="21" t="n">
        <v>0.17118758146053</v>
      </c>
      <c r="AD11" s="21" t="n">
        <v>0.42383090213654</v>
      </c>
      <c r="AE11" s="21"/>
      <c r="AF11" s="21" t="n">
        <v>0.329566855490173</v>
      </c>
      <c r="AG11" s="21"/>
      <c r="AH11" s="21" t="n">
        <v>0.272724748066722</v>
      </c>
      <c r="AI11" s="21"/>
      <c r="AJ11" s="21" t="n">
        <v>0.275498015910431</v>
      </c>
      <c r="AK11" s="21" t="n">
        <v>0.177059279591077</v>
      </c>
      <c r="AL11" s="21" t="n">
        <v>0.326805701766871</v>
      </c>
      <c r="AM11" s="21" t="n">
        <v>0.344365645022513</v>
      </c>
      <c r="AN11" s="21" t="n">
        <v>0.32449312333871</v>
      </c>
      <c r="AO11" s="21" t="n">
        <v>0.292760690916262</v>
      </c>
      <c r="AP11" s="21" t="n">
        <v>0.391244751811974</v>
      </c>
      <c r="AQ11" s="21" t="n">
        <v>0.299004056728958</v>
      </c>
      <c r="AR11" s="21" t="n">
        <v>0.397962356993504</v>
      </c>
      <c r="AS11" s="21" t="n">
        <v>0.37231994522656</v>
      </c>
      <c r="AT11" s="21" t="n">
        <v>0.389495494334477</v>
      </c>
      <c r="AU11" s="21" t="n">
        <v>0.2585392806543</v>
      </c>
    </row>
    <row r="12">
      <c r="B12" s="18"/>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340</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1016</v>
      </c>
      <c r="D7" s="11" t="n">
        <v>479</v>
      </c>
      <c r="E7" s="11" t="n">
        <v>535</v>
      </c>
      <c r="F7" s="11"/>
      <c r="G7" s="11" t="n">
        <v>101</v>
      </c>
      <c r="H7" s="11" t="n">
        <v>138</v>
      </c>
      <c r="I7" s="11" t="n">
        <v>148</v>
      </c>
      <c r="J7" s="11" t="n">
        <v>176</v>
      </c>
      <c r="K7" s="11" t="n">
        <v>187</v>
      </c>
      <c r="L7" s="11" t="n">
        <v>266</v>
      </c>
      <c r="M7" s="11"/>
      <c r="N7" s="11" t="n">
        <v>20</v>
      </c>
      <c r="O7" s="11" t="n">
        <v>265</v>
      </c>
      <c r="P7" s="11" t="n">
        <v>363</v>
      </c>
      <c r="Q7" s="11" t="n">
        <v>242</v>
      </c>
      <c r="R7" s="11" t="n">
        <v>121</v>
      </c>
      <c r="S7" s="11"/>
      <c r="T7" s="11" t="n">
        <v>119</v>
      </c>
      <c r="U7" s="11" t="n">
        <v>291</v>
      </c>
      <c r="V7" s="11" t="n">
        <v>216</v>
      </c>
      <c r="W7" s="11" t="n">
        <v>213</v>
      </c>
      <c r="X7" s="11"/>
      <c r="Y7" s="11" t="n">
        <v>361</v>
      </c>
      <c r="Z7" s="11" t="n">
        <v>178</v>
      </c>
      <c r="AA7" s="11" t="n">
        <v>234</v>
      </c>
      <c r="AB7" s="11" t="n">
        <v>114</v>
      </c>
      <c r="AC7" s="11" t="n">
        <v>56</v>
      </c>
      <c r="AD7" s="11" t="n">
        <v>67</v>
      </c>
      <c r="AE7" s="11"/>
      <c r="AF7" s="11" t="n">
        <v>631</v>
      </c>
      <c r="AG7" s="11"/>
      <c r="AH7" s="11" t="n">
        <v>748</v>
      </c>
      <c r="AI7" s="11"/>
      <c r="AJ7" s="11" t="n">
        <v>86</v>
      </c>
      <c r="AK7" s="11" t="n">
        <v>36</v>
      </c>
      <c r="AL7" s="11" t="n">
        <v>202</v>
      </c>
      <c r="AM7" s="11" t="n">
        <v>160</v>
      </c>
      <c r="AN7" s="11" t="n">
        <v>132</v>
      </c>
      <c r="AO7" s="11" t="n">
        <v>68</v>
      </c>
      <c r="AP7" s="11" t="n">
        <v>130</v>
      </c>
      <c r="AQ7" s="11" t="n">
        <v>32</v>
      </c>
      <c r="AR7" s="11" t="n">
        <v>26</v>
      </c>
      <c r="AS7" s="11" t="n">
        <v>74</v>
      </c>
      <c r="AT7" s="11" t="n">
        <v>30</v>
      </c>
      <c r="AU7" s="11" t="n">
        <v>40</v>
      </c>
    </row>
    <row r="8" ht="30" customHeight="1">
      <c r="B8" s="12" t="s">
        <v>20</v>
      </c>
      <c r="C8" s="12" t="n">
        <v>1016</v>
      </c>
      <c r="D8" s="12" t="n">
        <v>506</v>
      </c>
      <c r="E8" s="12" t="n">
        <v>508</v>
      </c>
      <c r="F8" s="12"/>
      <c r="G8" s="12" t="n">
        <v>112</v>
      </c>
      <c r="H8" s="12" t="n">
        <v>163</v>
      </c>
      <c r="I8" s="12" t="n">
        <v>150</v>
      </c>
      <c r="J8" s="12" t="n">
        <v>168</v>
      </c>
      <c r="K8" s="12" t="n">
        <v>173</v>
      </c>
      <c r="L8" s="12" t="n">
        <v>251</v>
      </c>
      <c r="M8" s="12"/>
      <c r="N8" s="12" t="n">
        <v>19</v>
      </c>
      <c r="O8" s="12" t="n">
        <v>248</v>
      </c>
      <c r="P8" s="12" t="n">
        <v>339</v>
      </c>
      <c r="Q8" s="12" t="n">
        <v>270</v>
      </c>
      <c r="R8" s="12" t="n">
        <v>134</v>
      </c>
      <c r="S8" s="12"/>
      <c r="T8" s="12" t="n">
        <v>119</v>
      </c>
      <c r="U8" s="12" t="n">
        <v>288</v>
      </c>
      <c r="V8" s="12" t="n">
        <v>215</v>
      </c>
      <c r="W8" s="12" t="n">
        <v>224</v>
      </c>
      <c r="X8" s="12"/>
      <c r="Y8" s="12" t="n">
        <v>389</v>
      </c>
      <c r="Z8" s="12" t="n">
        <v>172</v>
      </c>
      <c r="AA8" s="12" t="n">
        <v>220</v>
      </c>
      <c r="AB8" s="12" t="n">
        <v>108</v>
      </c>
      <c r="AC8" s="12" t="n">
        <v>59</v>
      </c>
      <c r="AD8" s="12" t="n">
        <v>61</v>
      </c>
      <c r="AE8" s="12"/>
      <c r="AF8" s="12" t="n">
        <v>624</v>
      </c>
      <c r="AG8" s="12"/>
      <c r="AH8" s="12" t="n">
        <v>760</v>
      </c>
      <c r="AI8" s="12"/>
      <c r="AJ8" s="12" t="n">
        <v>77</v>
      </c>
      <c r="AK8" s="12" t="n">
        <v>29</v>
      </c>
      <c r="AL8" s="12" t="n">
        <v>215</v>
      </c>
      <c r="AM8" s="12" t="n">
        <v>169</v>
      </c>
      <c r="AN8" s="12" t="n">
        <v>151</v>
      </c>
      <c r="AO8" s="12" t="n">
        <v>67</v>
      </c>
      <c r="AP8" s="12" t="n">
        <v>123</v>
      </c>
      <c r="AQ8" s="12" t="n">
        <v>35</v>
      </c>
      <c r="AR8" s="12" t="n">
        <v>22</v>
      </c>
      <c r="AS8" s="12" t="n">
        <v>67</v>
      </c>
      <c r="AT8" s="12" t="n">
        <v>23</v>
      </c>
      <c r="AU8" s="12" t="n">
        <v>38</v>
      </c>
    </row>
    <row r="9">
      <c r="B9" s="20" t="s">
        <v>335</v>
      </c>
      <c r="C9" s="19" t="n">
        <v>0.0829390631481757</v>
      </c>
      <c r="D9" s="19" t="n">
        <v>0.0943988668602725</v>
      </c>
      <c r="E9" s="19" t="n">
        <v>0.0718407975875486</v>
      </c>
      <c r="F9" s="19"/>
      <c r="G9" s="19" t="n">
        <v>0.0853868807536422</v>
      </c>
      <c r="H9" s="19" t="n">
        <v>0.0954099012204199</v>
      </c>
      <c r="I9" s="19" t="n">
        <v>0.112531104170082</v>
      </c>
      <c r="J9" s="19" t="n">
        <v>0.0766820275366582</v>
      </c>
      <c r="K9" s="19" t="n">
        <v>0.0868697463709331</v>
      </c>
      <c r="L9" s="19" t="n">
        <v>0.0574910886261529</v>
      </c>
      <c r="M9" s="19"/>
      <c r="N9" s="19" t="n">
        <v>0.151388565518571</v>
      </c>
      <c r="O9" s="19" t="n">
        <v>0.0487898871577351</v>
      </c>
      <c r="P9" s="19" t="n">
        <v>0.0842673415317705</v>
      </c>
      <c r="Q9" s="19" t="n">
        <v>0.0912579543334847</v>
      </c>
      <c r="R9" s="19" t="n">
        <v>0.119369844778634</v>
      </c>
      <c r="S9" s="19"/>
      <c r="T9" s="19" t="n">
        <v>0.11694452887771</v>
      </c>
      <c r="U9" s="19" t="n">
        <v>0.0956634348813968</v>
      </c>
      <c r="V9" s="19" t="n">
        <v>0.0299758489560934</v>
      </c>
      <c r="W9" s="19" t="n">
        <v>0.0881297275091686</v>
      </c>
      <c r="X9" s="19"/>
      <c r="Y9" s="19" t="n">
        <v>0.0894574837276459</v>
      </c>
      <c r="Z9" s="19" t="n">
        <v>0.0779380823558471</v>
      </c>
      <c r="AA9" s="19" t="n">
        <v>0.0615659990571419</v>
      </c>
      <c r="AB9" s="19" t="n">
        <v>0.0819161914003673</v>
      </c>
      <c r="AC9" s="19" t="n">
        <v>0.120330722764682</v>
      </c>
      <c r="AD9" s="19" t="n">
        <v>0.0857614995445665</v>
      </c>
      <c r="AE9" s="19"/>
      <c r="AF9" s="19" t="n">
        <v>0.075353060968567</v>
      </c>
      <c r="AG9" s="19"/>
      <c r="AH9" s="19" t="n">
        <v>0.0832013620767552</v>
      </c>
      <c r="AI9" s="19"/>
      <c r="AJ9" s="19" t="n">
        <v>0.138219675375586</v>
      </c>
      <c r="AK9" s="19" t="n">
        <v>0.105313583264655</v>
      </c>
      <c r="AL9" s="19" t="n">
        <v>0.103594749854555</v>
      </c>
      <c r="AM9" s="19" t="n">
        <v>0.0868999548608259</v>
      </c>
      <c r="AN9" s="19" t="n">
        <v>0.0488882546898917</v>
      </c>
      <c r="AO9" s="19" t="n">
        <v>0.0711399916415969</v>
      </c>
      <c r="AP9" s="19" t="n">
        <v>0.0784116435111848</v>
      </c>
      <c r="AQ9" s="19" t="n">
        <v>0.094363497071341</v>
      </c>
      <c r="AR9" s="19" t="n">
        <v>0.0471222779734907</v>
      </c>
      <c r="AS9" s="19" t="n">
        <v>0.0500980410542379</v>
      </c>
      <c r="AT9" s="19" t="n">
        <v>0</v>
      </c>
      <c r="AU9" s="19" t="n">
        <v>0.108447272004172</v>
      </c>
    </row>
    <row r="10">
      <c r="B10" s="20" t="s">
        <v>336</v>
      </c>
      <c r="C10" s="19" t="n">
        <v>0.264059707650307</v>
      </c>
      <c r="D10" s="19" t="n">
        <v>0.259924881931318</v>
      </c>
      <c r="E10" s="19" t="n">
        <v>0.269231203301799</v>
      </c>
      <c r="F10" s="19"/>
      <c r="G10" s="19" t="n">
        <v>0.421784862133206</v>
      </c>
      <c r="H10" s="19" t="n">
        <v>0.34293056290752</v>
      </c>
      <c r="I10" s="19" t="n">
        <v>0.234194730154476</v>
      </c>
      <c r="J10" s="19" t="n">
        <v>0.251127110794201</v>
      </c>
      <c r="K10" s="19" t="n">
        <v>0.195647089812101</v>
      </c>
      <c r="L10" s="19" t="n">
        <v>0.216115347576134</v>
      </c>
      <c r="M10" s="19"/>
      <c r="N10" s="19" t="n">
        <v>0.133036323978404</v>
      </c>
      <c r="O10" s="19" t="n">
        <v>0.267480926578862</v>
      </c>
      <c r="P10" s="19" t="n">
        <v>0.2669444884632</v>
      </c>
      <c r="Q10" s="19" t="n">
        <v>0.278855822719586</v>
      </c>
      <c r="R10" s="19" t="n">
        <v>0.240323042933013</v>
      </c>
      <c r="S10" s="19"/>
      <c r="T10" s="19" t="n">
        <v>0.206993382304358</v>
      </c>
      <c r="U10" s="19" t="n">
        <v>0.272489120231339</v>
      </c>
      <c r="V10" s="19" t="n">
        <v>0.295184353314751</v>
      </c>
      <c r="W10" s="19" t="n">
        <v>0.25887030047728</v>
      </c>
      <c r="X10" s="19"/>
      <c r="Y10" s="19" t="n">
        <v>0.284888298997116</v>
      </c>
      <c r="Z10" s="19" t="n">
        <v>0.230784926641987</v>
      </c>
      <c r="AA10" s="19" t="n">
        <v>0.224297159320852</v>
      </c>
      <c r="AB10" s="19" t="n">
        <v>0.286924949891222</v>
      </c>
      <c r="AC10" s="19" t="n">
        <v>0.384441942437777</v>
      </c>
      <c r="AD10" s="19" t="n">
        <v>0.221711411323453</v>
      </c>
      <c r="AE10" s="19"/>
      <c r="AF10" s="19" t="n">
        <v>0.255519682275003</v>
      </c>
      <c r="AG10" s="19"/>
      <c r="AH10" s="19" t="n">
        <v>0.262976504286795</v>
      </c>
      <c r="AI10" s="19"/>
      <c r="AJ10" s="19" t="n">
        <v>0.189235435708097</v>
      </c>
      <c r="AK10" s="19" t="n">
        <v>0.201237965594442</v>
      </c>
      <c r="AL10" s="19" t="n">
        <v>0.242346458103461</v>
      </c>
      <c r="AM10" s="19" t="n">
        <v>0.274228759633994</v>
      </c>
      <c r="AN10" s="19" t="n">
        <v>0.32630042089503</v>
      </c>
      <c r="AO10" s="19" t="n">
        <v>0.21963137418983</v>
      </c>
      <c r="AP10" s="19" t="n">
        <v>0.217239955008175</v>
      </c>
      <c r="AQ10" s="19" t="n">
        <v>0.429898142639662</v>
      </c>
      <c r="AR10" s="19" t="n">
        <v>0.331610569984481</v>
      </c>
      <c r="AS10" s="19" t="n">
        <v>0.302422446273896</v>
      </c>
      <c r="AT10" s="19" t="n">
        <v>0.259485653039724</v>
      </c>
      <c r="AU10" s="19" t="n">
        <v>0.267077973851977</v>
      </c>
    </row>
    <row r="11">
      <c r="B11" s="20" t="s">
        <v>337</v>
      </c>
      <c r="C11" s="19" t="n">
        <v>0</v>
      </c>
      <c r="D11" s="19" t="n">
        <v>0</v>
      </c>
      <c r="E11" s="19" t="n">
        <v>0</v>
      </c>
      <c r="F11" s="19"/>
      <c r="G11" s="19" t="n">
        <v>0</v>
      </c>
      <c r="H11" s="19" t="n">
        <v>0</v>
      </c>
      <c r="I11" s="19" t="n">
        <v>0</v>
      </c>
      <c r="J11" s="19" t="n">
        <v>0</v>
      </c>
      <c r="K11" s="19" t="n">
        <v>0</v>
      </c>
      <c r="L11" s="19" t="n">
        <v>0</v>
      </c>
      <c r="M11" s="19"/>
      <c r="N11" s="19" t="n">
        <v>0</v>
      </c>
      <c r="O11" s="19" t="n">
        <v>0</v>
      </c>
      <c r="P11" s="19" t="n">
        <v>0</v>
      </c>
      <c r="Q11" s="19" t="n">
        <v>0</v>
      </c>
      <c r="R11" s="19" t="n">
        <v>0</v>
      </c>
      <c r="S11" s="19"/>
      <c r="T11" s="19" t="n">
        <v>0</v>
      </c>
      <c r="U11" s="19" t="n">
        <v>0</v>
      </c>
      <c r="V11" s="19" t="n">
        <v>0</v>
      </c>
      <c r="W11" s="19" t="n">
        <v>0</v>
      </c>
      <c r="X11" s="19"/>
      <c r="Y11" s="19" t="n">
        <v>0</v>
      </c>
      <c r="Z11" s="19" t="n">
        <v>0</v>
      </c>
      <c r="AA11" s="19" t="n">
        <v>0</v>
      </c>
      <c r="AB11" s="19" t="n">
        <v>0</v>
      </c>
      <c r="AC11" s="19" t="n">
        <v>0</v>
      </c>
      <c r="AD11" s="19" t="n">
        <v>0</v>
      </c>
      <c r="AE11" s="19"/>
      <c r="AF11" s="19" t="n">
        <v>0</v>
      </c>
      <c r="AG11" s="19"/>
      <c r="AH11" s="19" t="n">
        <v>0</v>
      </c>
      <c r="AI11" s="19"/>
      <c r="AJ11" s="19" t="n">
        <v>0</v>
      </c>
      <c r="AK11" s="19" t="n">
        <v>0</v>
      </c>
      <c r="AL11" s="19" t="n">
        <v>0</v>
      </c>
      <c r="AM11" s="19" t="n">
        <v>0</v>
      </c>
      <c r="AN11" s="19" t="n">
        <v>0</v>
      </c>
      <c r="AO11" s="19" t="n">
        <v>0</v>
      </c>
      <c r="AP11" s="19" t="n">
        <v>0</v>
      </c>
      <c r="AQ11" s="19" t="n">
        <v>0</v>
      </c>
      <c r="AR11" s="19" t="n">
        <v>0</v>
      </c>
      <c r="AS11" s="19" t="n">
        <v>0</v>
      </c>
      <c r="AT11" s="19" t="n">
        <v>0</v>
      </c>
      <c r="AU11" s="19" t="n">
        <v>0</v>
      </c>
    </row>
    <row r="12">
      <c r="B12" s="20" t="s">
        <v>338</v>
      </c>
      <c r="C12" s="19" t="n">
        <v>0.344250715884917</v>
      </c>
      <c r="D12" s="19" t="n">
        <v>0.363695887115851</v>
      </c>
      <c r="E12" s="19" t="n">
        <v>0.324241980083382</v>
      </c>
      <c r="F12" s="19"/>
      <c r="G12" s="19" t="n">
        <v>0.330946383402835</v>
      </c>
      <c r="H12" s="19" t="n">
        <v>0.362971857442137</v>
      </c>
      <c r="I12" s="19" t="n">
        <v>0.313534326880231</v>
      </c>
      <c r="J12" s="19" t="n">
        <v>0.371008994265464</v>
      </c>
      <c r="K12" s="19" t="n">
        <v>0.344448609358765</v>
      </c>
      <c r="L12" s="19" t="n">
        <v>0.33841055410701</v>
      </c>
      <c r="M12" s="19"/>
      <c r="N12" s="19" t="n">
        <v>0.235599057964992</v>
      </c>
      <c r="O12" s="19" t="n">
        <v>0.353065247577681</v>
      </c>
      <c r="P12" s="19" t="n">
        <v>0.320063432941301</v>
      </c>
      <c r="Q12" s="19" t="n">
        <v>0.339162942067706</v>
      </c>
      <c r="R12" s="19" t="n">
        <v>0.41328517090421</v>
      </c>
      <c r="S12" s="19"/>
      <c r="T12" s="19" t="n">
        <v>0.386076812660271</v>
      </c>
      <c r="U12" s="19" t="n">
        <v>0.308284604304765</v>
      </c>
      <c r="V12" s="19" t="n">
        <v>0.363171151844939</v>
      </c>
      <c r="W12" s="19" t="n">
        <v>0.361006649012045</v>
      </c>
      <c r="X12" s="19"/>
      <c r="Y12" s="19" t="n">
        <v>0.370223099816061</v>
      </c>
      <c r="Z12" s="19" t="n">
        <v>0.362811410888115</v>
      </c>
      <c r="AA12" s="19" t="n">
        <v>0.331718636292613</v>
      </c>
      <c r="AB12" s="19" t="n">
        <v>0.323570026765369</v>
      </c>
      <c r="AC12" s="19" t="n">
        <v>0.359801596487523</v>
      </c>
      <c r="AD12" s="19" t="n">
        <v>0.211578670398251</v>
      </c>
      <c r="AE12" s="19"/>
      <c r="AF12" s="19" t="n">
        <v>0.33351624948801</v>
      </c>
      <c r="AG12" s="19"/>
      <c r="AH12" s="19" t="n">
        <v>0.364516550669901</v>
      </c>
      <c r="AI12" s="19"/>
      <c r="AJ12" s="19" t="n">
        <v>0.343191638313452</v>
      </c>
      <c r="AK12" s="19" t="n">
        <v>0.281147509296237</v>
      </c>
      <c r="AL12" s="19" t="n">
        <v>0.35116565217343</v>
      </c>
      <c r="AM12" s="19" t="n">
        <v>0.302482994880793</v>
      </c>
      <c r="AN12" s="19" t="n">
        <v>0.305842538563084</v>
      </c>
      <c r="AO12" s="19" t="n">
        <v>0.466654456853317</v>
      </c>
      <c r="AP12" s="19" t="n">
        <v>0.437596420050073</v>
      </c>
      <c r="AQ12" s="19" t="n">
        <v>0.230961230573262</v>
      </c>
      <c r="AR12" s="19" t="n">
        <v>0.396209352761413</v>
      </c>
      <c r="AS12" s="19" t="n">
        <v>0.318466163851587</v>
      </c>
      <c r="AT12" s="19" t="n">
        <v>0.345104704612543</v>
      </c>
      <c r="AU12" s="19" t="n">
        <v>0.295056064576066</v>
      </c>
    </row>
    <row r="13">
      <c r="B13" s="20" t="s">
        <v>339</v>
      </c>
      <c r="C13" s="19" t="n">
        <v>0.209492702047277</v>
      </c>
      <c r="D13" s="19" t="n">
        <v>0.224029897784275</v>
      </c>
      <c r="E13" s="19" t="n">
        <v>0.193843133131275</v>
      </c>
      <c r="F13" s="19"/>
      <c r="G13" s="19" t="n">
        <v>0.152827050337127</v>
      </c>
      <c r="H13" s="19" t="n">
        <v>0.164516956373849</v>
      </c>
      <c r="I13" s="19" t="n">
        <v>0.259759722217683</v>
      </c>
      <c r="J13" s="19" t="n">
        <v>0.2042717324348</v>
      </c>
      <c r="K13" s="19" t="n">
        <v>0.217609976610827</v>
      </c>
      <c r="L13" s="19" t="n">
        <v>0.231743757923677</v>
      </c>
      <c r="M13" s="19"/>
      <c r="N13" s="19" t="n">
        <v>0.341104382949567</v>
      </c>
      <c r="O13" s="19" t="n">
        <v>0.190335454663226</v>
      </c>
      <c r="P13" s="19" t="n">
        <v>0.196817520180955</v>
      </c>
      <c r="Q13" s="19" t="n">
        <v>0.24208259573353</v>
      </c>
      <c r="R13" s="19" t="n">
        <v>0.200550340296389</v>
      </c>
      <c r="S13" s="19"/>
      <c r="T13" s="19" t="n">
        <v>0.134250911130432</v>
      </c>
      <c r="U13" s="19" t="n">
        <v>0.205071126391542</v>
      </c>
      <c r="V13" s="19" t="n">
        <v>0.24714072409321</v>
      </c>
      <c r="W13" s="19" t="n">
        <v>0.235783680960618</v>
      </c>
      <c r="X13" s="19"/>
      <c r="Y13" s="19" t="n">
        <v>0.205360707680744</v>
      </c>
      <c r="Z13" s="19" t="n">
        <v>0.272340274397681</v>
      </c>
      <c r="AA13" s="19" t="n">
        <v>0.231723396533126</v>
      </c>
      <c r="AB13" s="19" t="n">
        <v>0.158027779657732</v>
      </c>
      <c r="AC13" s="19" t="n">
        <v>0.118357444703298</v>
      </c>
      <c r="AD13" s="19" t="n">
        <v>0.180012492030166</v>
      </c>
      <c r="AE13" s="19"/>
      <c r="AF13" s="19" t="n">
        <v>0.227743839316301</v>
      </c>
      <c r="AG13" s="19"/>
      <c r="AH13" s="19" t="n">
        <v>0.209070544979314</v>
      </c>
      <c r="AI13" s="19"/>
      <c r="AJ13" s="19" t="n">
        <v>0.244846376006046</v>
      </c>
      <c r="AK13" s="19" t="n">
        <v>0.362957832704981</v>
      </c>
      <c r="AL13" s="19" t="n">
        <v>0.183586321539022</v>
      </c>
      <c r="AM13" s="19" t="n">
        <v>0.194565199980704</v>
      </c>
      <c r="AN13" s="19" t="n">
        <v>0.247743803442483</v>
      </c>
      <c r="AO13" s="19" t="n">
        <v>0.162335866278897</v>
      </c>
      <c r="AP13" s="19" t="n">
        <v>0.202653063986503</v>
      </c>
      <c r="AQ13" s="19" t="n">
        <v>0.162253101614739</v>
      </c>
      <c r="AR13" s="19" t="n">
        <v>0.225057799280616</v>
      </c>
      <c r="AS13" s="19" t="n">
        <v>0.204289665817698</v>
      </c>
      <c r="AT13" s="19" t="n">
        <v>0.196489209411552</v>
      </c>
      <c r="AU13" s="19" t="n">
        <v>0.238529617202965</v>
      </c>
    </row>
    <row r="14">
      <c r="B14" s="20" t="s">
        <v>66</v>
      </c>
      <c r="C14" s="21" t="n">
        <v>0.0992578112693239</v>
      </c>
      <c r="D14" s="21" t="n">
        <v>0.0579504663082833</v>
      </c>
      <c r="E14" s="21" t="n">
        <v>0.140842885895996</v>
      </c>
      <c r="F14" s="21"/>
      <c r="G14" s="21" t="n">
        <v>0.00905482337318969</v>
      </c>
      <c r="H14" s="21" t="n">
        <v>0.0341707220560738</v>
      </c>
      <c r="I14" s="21" t="n">
        <v>0.0799801165775279</v>
      </c>
      <c r="J14" s="21" t="n">
        <v>0.0969101349688767</v>
      </c>
      <c r="K14" s="21" t="n">
        <v>0.155424577847373</v>
      </c>
      <c r="L14" s="21" t="n">
        <v>0.156239251767026</v>
      </c>
      <c r="M14" s="21"/>
      <c r="N14" s="21" t="n">
        <v>0.138871669588466</v>
      </c>
      <c r="O14" s="21" t="n">
        <v>0.140328484022496</v>
      </c>
      <c r="P14" s="21" t="n">
        <v>0.131907216882774</v>
      </c>
      <c r="Q14" s="21" t="n">
        <v>0.0486406851456934</v>
      </c>
      <c r="R14" s="21" t="n">
        <v>0.0264716010877538</v>
      </c>
      <c r="S14" s="21"/>
      <c r="T14" s="21" t="n">
        <v>0.155734365027229</v>
      </c>
      <c r="U14" s="21" t="n">
        <v>0.118491714190957</v>
      </c>
      <c r="V14" s="21" t="n">
        <v>0.0645279217910064</v>
      </c>
      <c r="W14" s="21" t="n">
        <v>0.0562096420408881</v>
      </c>
      <c r="X14" s="21"/>
      <c r="Y14" s="21" t="n">
        <v>0.0500704097784328</v>
      </c>
      <c r="Z14" s="21" t="n">
        <v>0.0561253057163699</v>
      </c>
      <c r="AA14" s="21" t="n">
        <v>0.150694808796267</v>
      </c>
      <c r="AB14" s="21" t="n">
        <v>0.149561052285309</v>
      </c>
      <c r="AC14" s="21" t="n">
        <v>0.0170682936067197</v>
      </c>
      <c r="AD14" s="21" t="n">
        <v>0.300935926703563</v>
      </c>
      <c r="AE14" s="21"/>
      <c r="AF14" s="21" t="n">
        <v>0.107867167952119</v>
      </c>
      <c r="AG14" s="21"/>
      <c r="AH14" s="21" t="n">
        <v>0.0802350379872351</v>
      </c>
      <c r="AI14" s="21"/>
      <c r="AJ14" s="21" t="n">
        <v>0.0845068745968208</v>
      </c>
      <c r="AK14" s="21" t="n">
        <v>0.0493431091396855</v>
      </c>
      <c r="AL14" s="21" t="n">
        <v>0.119306818329533</v>
      </c>
      <c r="AM14" s="21" t="n">
        <v>0.141823090643683</v>
      </c>
      <c r="AN14" s="21" t="n">
        <v>0.0712249824095114</v>
      </c>
      <c r="AO14" s="21" t="n">
        <v>0.0802383110363582</v>
      </c>
      <c r="AP14" s="21" t="n">
        <v>0.0640989174440633</v>
      </c>
      <c r="AQ14" s="21" t="n">
        <v>0.082524028100995</v>
      </c>
      <c r="AR14" s="21" t="n">
        <v>0</v>
      </c>
      <c r="AS14" s="21" t="n">
        <v>0.124723683002582</v>
      </c>
      <c r="AT14" s="21" t="n">
        <v>0.198920432936182</v>
      </c>
      <c r="AU14" s="21" t="n">
        <v>0.0908890723648198</v>
      </c>
    </row>
    <row r="15">
      <c r="B15" s="18"/>
    </row>
    <row r="16">
      <c r="B16" t="s">
        <v>70</v>
      </c>
    </row>
    <row r="17">
      <c r="B17" t="s">
        <v>71</v>
      </c>
    </row>
    <row r="19">
      <c r="B19"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346</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1016</v>
      </c>
      <c r="D7" s="11" t="n">
        <v>479</v>
      </c>
      <c r="E7" s="11" t="n">
        <v>535</v>
      </c>
      <c r="F7" s="11"/>
      <c r="G7" s="11" t="n">
        <v>101</v>
      </c>
      <c r="H7" s="11" t="n">
        <v>138</v>
      </c>
      <c r="I7" s="11" t="n">
        <v>148</v>
      </c>
      <c r="J7" s="11" t="n">
        <v>176</v>
      </c>
      <c r="K7" s="11" t="n">
        <v>187</v>
      </c>
      <c r="L7" s="11" t="n">
        <v>266</v>
      </c>
      <c r="M7" s="11"/>
      <c r="N7" s="11" t="n">
        <v>20</v>
      </c>
      <c r="O7" s="11" t="n">
        <v>265</v>
      </c>
      <c r="P7" s="11" t="n">
        <v>363</v>
      </c>
      <c r="Q7" s="11" t="n">
        <v>242</v>
      </c>
      <c r="R7" s="11" t="n">
        <v>121</v>
      </c>
      <c r="S7" s="11"/>
      <c r="T7" s="11" t="n">
        <v>119</v>
      </c>
      <c r="U7" s="11" t="n">
        <v>291</v>
      </c>
      <c r="V7" s="11" t="n">
        <v>216</v>
      </c>
      <c r="W7" s="11" t="n">
        <v>213</v>
      </c>
      <c r="X7" s="11"/>
      <c r="Y7" s="11" t="n">
        <v>361</v>
      </c>
      <c r="Z7" s="11" t="n">
        <v>178</v>
      </c>
      <c r="AA7" s="11" t="n">
        <v>234</v>
      </c>
      <c r="AB7" s="11" t="n">
        <v>114</v>
      </c>
      <c r="AC7" s="11" t="n">
        <v>56</v>
      </c>
      <c r="AD7" s="11" t="n">
        <v>67</v>
      </c>
      <c r="AE7" s="11"/>
      <c r="AF7" s="11" t="n">
        <v>631</v>
      </c>
      <c r="AG7" s="11"/>
      <c r="AH7" s="11" t="n">
        <v>748</v>
      </c>
      <c r="AI7" s="11"/>
      <c r="AJ7" s="11" t="n">
        <v>86</v>
      </c>
      <c r="AK7" s="11" t="n">
        <v>36</v>
      </c>
      <c r="AL7" s="11" t="n">
        <v>202</v>
      </c>
      <c r="AM7" s="11" t="n">
        <v>160</v>
      </c>
      <c r="AN7" s="11" t="n">
        <v>132</v>
      </c>
      <c r="AO7" s="11" t="n">
        <v>68</v>
      </c>
      <c r="AP7" s="11" t="n">
        <v>130</v>
      </c>
      <c r="AQ7" s="11" t="n">
        <v>32</v>
      </c>
      <c r="AR7" s="11" t="n">
        <v>26</v>
      </c>
      <c r="AS7" s="11" t="n">
        <v>74</v>
      </c>
      <c r="AT7" s="11" t="n">
        <v>30</v>
      </c>
      <c r="AU7" s="11" t="n">
        <v>40</v>
      </c>
    </row>
    <row r="8" ht="30" customHeight="1">
      <c r="B8" s="12" t="s">
        <v>20</v>
      </c>
      <c r="C8" s="12" t="n">
        <v>1016</v>
      </c>
      <c r="D8" s="12" t="n">
        <v>506</v>
      </c>
      <c r="E8" s="12" t="n">
        <v>508</v>
      </c>
      <c r="F8" s="12"/>
      <c r="G8" s="12" t="n">
        <v>112</v>
      </c>
      <c r="H8" s="12" t="n">
        <v>163</v>
      </c>
      <c r="I8" s="12" t="n">
        <v>150</v>
      </c>
      <c r="J8" s="12" t="n">
        <v>168</v>
      </c>
      <c r="K8" s="12" t="n">
        <v>173</v>
      </c>
      <c r="L8" s="12" t="n">
        <v>251</v>
      </c>
      <c r="M8" s="12"/>
      <c r="N8" s="12" t="n">
        <v>19</v>
      </c>
      <c r="O8" s="12" t="n">
        <v>248</v>
      </c>
      <c r="P8" s="12" t="n">
        <v>339</v>
      </c>
      <c r="Q8" s="12" t="n">
        <v>270</v>
      </c>
      <c r="R8" s="12" t="n">
        <v>134</v>
      </c>
      <c r="S8" s="12"/>
      <c r="T8" s="12" t="n">
        <v>119</v>
      </c>
      <c r="U8" s="12" t="n">
        <v>288</v>
      </c>
      <c r="V8" s="12" t="n">
        <v>215</v>
      </c>
      <c r="W8" s="12" t="n">
        <v>224</v>
      </c>
      <c r="X8" s="12"/>
      <c r="Y8" s="12" t="n">
        <v>389</v>
      </c>
      <c r="Z8" s="12" t="n">
        <v>172</v>
      </c>
      <c r="AA8" s="12" t="n">
        <v>220</v>
      </c>
      <c r="AB8" s="12" t="n">
        <v>108</v>
      </c>
      <c r="AC8" s="12" t="n">
        <v>59</v>
      </c>
      <c r="AD8" s="12" t="n">
        <v>61</v>
      </c>
      <c r="AE8" s="12"/>
      <c r="AF8" s="12" t="n">
        <v>624</v>
      </c>
      <c r="AG8" s="12"/>
      <c r="AH8" s="12" t="n">
        <v>760</v>
      </c>
      <c r="AI8" s="12"/>
      <c r="AJ8" s="12" t="n">
        <v>77</v>
      </c>
      <c r="AK8" s="12" t="n">
        <v>29</v>
      </c>
      <c r="AL8" s="12" t="n">
        <v>215</v>
      </c>
      <c r="AM8" s="12" t="n">
        <v>169</v>
      </c>
      <c r="AN8" s="12" t="n">
        <v>151</v>
      </c>
      <c r="AO8" s="12" t="n">
        <v>67</v>
      </c>
      <c r="AP8" s="12" t="n">
        <v>123</v>
      </c>
      <c r="AQ8" s="12" t="n">
        <v>35</v>
      </c>
      <c r="AR8" s="12" t="n">
        <v>22</v>
      </c>
      <c r="AS8" s="12" t="n">
        <v>67</v>
      </c>
      <c r="AT8" s="12" t="n">
        <v>23</v>
      </c>
      <c r="AU8" s="12" t="n">
        <v>38</v>
      </c>
    </row>
    <row r="9">
      <c r="B9" s="20" t="s">
        <v>341</v>
      </c>
      <c r="C9" s="19" t="n">
        <v>0.0490377281983751</v>
      </c>
      <c r="D9" s="19" t="n">
        <v>0.0695803506599169</v>
      </c>
      <c r="E9" s="19" t="n">
        <v>0.0287476334775752</v>
      </c>
      <c r="F9" s="19"/>
      <c r="G9" s="19" t="n">
        <v>0.152944801863292</v>
      </c>
      <c r="H9" s="19" t="n">
        <v>0.106501849757905</v>
      </c>
      <c r="I9" s="19" t="n">
        <v>0.063728215604507</v>
      </c>
      <c r="J9" s="19" t="n">
        <v>0.0124085351628564</v>
      </c>
      <c r="K9" s="19" t="n">
        <v>0.00998144009905346</v>
      </c>
      <c r="L9" s="19" t="n">
        <v>0.00796648784329498</v>
      </c>
      <c r="M9" s="19"/>
      <c r="N9" s="19" t="n">
        <v>0</v>
      </c>
      <c r="O9" s="19" t="n">
        <v>0.0424600493927792</v>
      </c>
      <c r="P9" s="19" t="n">
        <v>0.0204687551430649</v>
      </c>
      <c r="Q9" s="19" t="n">
        <v>0.0749951146636794</v>
      </c>
      <c r="R9" s="19" t="n">
        <v>0.0900513370685114</v>
      </c>
      <c r="S9" s="19"/>
      <c r="T9" s="19" t="n">
        <v>0.0683735170879956</v>
      </c>
      <c r="U9" s="19" t="n">
        <v>0.0248734916758719</v>
      </c>
      <c r="V9" s="19" t="n">
        <v>0.0415613155735606</v>
      </c>
      <c r="W9" s="19" t="n">
        <v>0.0825399351451624</v>
      </c>
      <c r="X9" s="19"/>
      <c r="Y9" s="19" t="n">
        <v>0.0797432558575438</v>
      </c>
      <c r="Z9" s="19" t="n">
        <v>0.0320769794107632</v>
      </c>
      <c r="AA9" s="19" t="n">
        <v>0.00907079885496729</v>
      </c>
      <c r="AB9" s="19" t="n">
        <v>0.0325813849996624</v>
      </c>
      <c r="AC9" s="19" t="n">
        <v>0.115705939060548</v>
      </c>
      <c r="AD9" s="19" t="n">
        <v>0.0146099848762002</v>
      </c>
      <c r="AE9" s="19"/>
      <c r="AF9" s="19" t="n">
        <v>0.0382353481509318</v>
      </c>
      <c r="AG9" s="19"/>
      <c r="AH9" s="19" t="n">
        <v>0.0640376656564094</v>
      </c>
      <c r="AI9" s="19"/>
      <c r="AJ9" s="19" t="n">
        <v>0.121511397567561</v>
      </c>
      <c r="AK9" s="19" t="n">
        <v>0.0318798733644664</v>
      </c>
      <c r="AL9" s="19" t="n">
        <v>0.0231691689496462</v>
      </c>
      <c r="AM9" s="19" t="n">
        <v>0.0563902058978969</v>
      </c>
      <c r="AN9" s="19" t="n">
        <v>0.036564932637883</v>
      </c>
      <c r="AO9" s="19" t="n">
        <v>0.0703229658004952</v>
      </c>
      <c r="AP9" s="19" t="n">
        <v>0.0568348183284054</v>
      </c>
      <c r="AQ9" s="19" t="n">
        <v>0.0319417116041524</v>
      </c>
      <c r="AR9" s="19" t="n">
        <v>0.0526242613644922</v>
      </c>
      <c r="AS9" s="19" t="n">
        <v>0.0296441158891359</v>
      </c>
      <c r="AT9" s="19" t="n">
        <v>0</v>
      </c>
      <c r="AU9" s="19" t="n">
        <v>0.0932801625335599</v>
      </c>
    </row>
    <row r="10">
      <c r="B10" s="20" t="s">
        <v>342</v>
      </c>
      <c r="C10" s="19" t="n">
        <v>0.1815584097711</v>
      </c>
      <c r="D10" s="19" t="n">
        <v>0.228785063388919</v>
      </c>
      <c r="E10" s="19" t="n">
        <v>0.135185532280125</v>
      </c>
      <c r="F10" s="19"/>
      <c r="G10" s="19" t="n">
        <v>0.418982301136358</v>
      </c>
      <c r="H10" s="19" t="n">
        <v>0.3156197351627</v>
      </c>
      <c r="I10" s="19" t="n">
        <v>0.230801762214666</v>
      </c>
      <c r="J10" s="19" t="n">
        <v>0.122197018083065</v>
      </c>
      <c r="K10" s="19" t="n">
        <v>0.114025995697799</v>
      </c>
      <c r="L10" s="19" t="n">
        <v>0.045252954410254</v>
      </c>
      <c r="M10" s="19"/>
      <c r="N10" s="19" t="n">
        <v>0.0639900433770728</v>
      </c>
      <c r="O10" s="19" t="n">
        <v>0.0907167295306019</v>
      </c>
      <c r="P10" s="19" t="n">
        <v>0.144225934986526</v>
      </c>
      <c r="Q10" s="19" t="n">
        <v>0.280440901546182</v>
      </c>
      <c r="R10" s="19" t="n">
        <v>0.259942165485645</v>
      </c>
      <c r="S10" s="19"/>
      <c r="T10" s="19" t="n">
        <v>0.111599649041981</v>
      </c>
      <c r="U10" s="19" t="n">
        <v>0.201332453700243</v>
      </c>
      <c r="V10" s="19" t="n">
        <v>0.157299392141183</v>
      </c>
      <c r="W10" s="19" t="n">
        <v>0.254644340134555</v>
      </c>
      <c r="X10" s="19"/>
      <c r="Y10" s="19" t="n">
        <v>0.285478360343229</v>
      </c>
      <c r="Z10" s="19" t="n">
        <v>0.149295274283649</v>
      </c>
      <c r="AA10" s="19" t="n">
        <v>0.0460597550645927</v>
      </c>
      <c r="AB10" s="19" t="n">
        <v>0.080429810412828</v>
      </c>
      <c r="AC10" s="19" t="n">
        <v>0.393806784877813</v>
      </c>
      <c r="AD10" s="19" t="n">
        <v>0.0741895479811281</v>
      </c>
      <c r="AE10" s="19"/>
      <c r="AF10" s="19" t="n">
        <v>0.154450038443409</v>
      </c>
      <c r="AG10" s="19"/>
      <c r="AH10" s="19" t="n">
        <v>0.216351456996544</v>
      </c>
      <c r="AI10" s="19"/>
      <c r="AJ10" s="19" t="n">
        <v>0.213763519543195</v>
      </c>
      <c r="AK10" s="19" t="n">
        <v>0.247293463448589</v>
      </c>
      <c r="AL10" s="19" t="n">
        <v>0.161976450591049</v>
      </c>
      <c r="AM10" s="19" t="n">
        <v>0.189581772935023</v>
      </c>
      <c r="AN10" s="19" t="n">
        <v>0.159252732501997</v>
      </c>
      <c r="AO10" s="19" t="n">
        <v>0.226527129640618</v>
      </c>
      <c r="AP10" s="19" t="n">
        <v>0.16162785754718</v>
      </c>
      <c r="AQ10" s="19" t="n">
        <v>0.298476430847941</v>
      </c>
      <c r="AR10" s="19" t="n">
        <v>0.154782703994667</v>
      </c>
      <c r="AS10" s="19" t="n">
        <v>0.131030221292776</v>
      </c>
      <c r="AT10" s="19" t="n">
        <v>0.190692252789318</v>
      </c>
      <c r="AU10" s="19" t="n">
        <v>0.206479957872388</v>
      </c>
    </row>
    <row r="11">
      <c r="B11" s="20" t="s">
        <v>343</v>
      </c>
      <c r="C11" s="19" t="n">
        <v>0.114114414848799</v>
      </c>
      <c r="D11" s="19" t="n">
        <v>0.123294588315343</v>
      </c>
      <c r="E11" s="19" t="n">
        <v>0.10342813208573</v>
      </c>
      <c r="F11" s="19"/>
      <c r="G11" s="19" t="n">
        <v>0.141005126971298</v>
      </c>
      <c r="H11" s="19" t="n">
        <v>0.139643277917184</v>
      </c>
      <c r="I11" s="19" t="n">
        <v>0.12882881799132</v>
      </c>
      <c r="J11" s="19" t="n">
        <v>0.126296777861878</v>
      </c>
      <c r="K11" s="19" t="n">
        <v>0.0806104493812443</v>
      </c>
      <c r="L11" s="19" t="n">
        <v>0.0916231757359348</v>
      </c>
      <c r="M11" s="19"/>
      <c r="N11" s="19" t="n">
        <v>0.0486085513464781</v>
      </c>
      <c r="O11" s="19" t="n">
        <v>0.118157543275885</v>
      </c>
      <c r="P11" s="19" t="n">
        <v>0.109772962982549</v>
      </c>
      <c r="Q11" s="19" t="n">
        <v>0.0953899066095756</v>
      </c>
      <c r="R11" s="19" t="n">
        <v>0.153712750316499</v>
      </c>
      <c r="S11" s="19"/>
      <c r="T11" s="19" t="n">
        <v>0.143504556117187</v>
      </c>
      <c r="U11" s="19" t="n">
        <v>0.128061522307121</v>
      </c>
      <c r="V11" s="19" t="n">
        <v>0.085091800623302</v>
      </c>
      <c r="W11" s="19" t="n">
        <v>0.135880873358405</v>
      </c>
      <c r="X11" s="19"/>
      <c r="Y11" s="19" t="n">
        <v>0.142317057810034</v>
      </c>
      <c r="Z11" s="19" t="n">
        <v>0.0897594994820488</v>
      </c>
      <c r="AA11" s="19" t="n">
        <v>0.0798249090074373</v>
      </c>
      <c r="AB11" s="19" t="n">
        <v>0.117768686130618</v>
      </c>
      <c r="AC11" s="19" t="n">
        <v>0.117861446267285</v>
      </c>
      <c r="AD11" s="19" t="n">
        <v>0.114057718376238</v>
      </c>
      <c r="AE11" s="19"/>
      <c r="AF11" s="19" t="n">
        <v>0.11801310355129</v>
      </c>
      <c r="AG11" s="19"/>
      <c r="AH11" s="19" t="n">
        <v>0.119841869726865</v>
      </c>
      <c r="AI11" s="19"/>
      <c r="AJ11" s="19" t="n">
        <v>0.100767629131435</v>
      </c>
      <c r="AK11" s="19" t="n">
        <v>0.0807673699663685</v>
      </c>
      <c r="AL11" s="19" t="n">
        <v>0.146904728900448</v>
      </c>
      <c r="AM11" s="19" t="n">
        <v>0.0896595275050786</v>
      </c>
      <c r="AN11" s="19" t="n">
        <v>0.131765992259259</v>
      </c>
      <c r="AO11" s="19" t="n">
        <v>0.110386740924255</v>
      </c>
      <c r="AP11" s="19" t="n">
        <v>0.0989665752558933</v>
      </c>
      <c r="AQ11" s="19" t="n">
        <v>0.0822359839865411</v>
      </c>
      <c r="AR11" s="19" t="n">
        <v>0.0401810774625347</v>
      </c>
      <c r="AS11" s="19" t="n">
        <v>0.174298935271038</v>
      </c>
      <c r="AT11" s="19" t="n">
        <v>0.0356304858213379</v>
      </c>
      <c r="AU11" s="19" t="n">
        <v>0.0888597168941359</v>
      </c>
    </row>
    <row r="12">
      <c r="B12" s="20" t="s">
        <v>344</v>
      </c>
      <c r="C12" s="19" t="n">
        <v>0.132422870562515</v>
      </c>
      <c r="D12" s="19" t="n">
        <v>0.148335316054881</v>
      </c>
      <c r="E12" s="19" t="n">
        <v>0.117080952072745</v>
      </c>
      <c r="F12" s="19"/>
      <c r="G12" s="19" t="n">
        <v>0.0873543617774983</v>
      </c>
      <c r="H12" s="19" t="n">
        <v>0.15248070473888</v>
      </c>
      <c r="I12" s="19" t="n">
        <v>0.0832153989775148</v>
      </c>
      <c r="J12" s="19" t="n">
        <v>0.204942099955915</v>
      </c>
      <c r="K12" s="19" t="n">
        <v>0.10640626822309</v>
      </c>
      <c r="L12" s="19" t="n">
        <v>0.138390817050123</v>
      </c>
      <c r="M12" s="19"/>
      <c r="N12" s="19" t="n">
        <v>0.0497997240301649</v>
      </c>
      <c r="O12" s="19" t="n">
        <v>0.101115653615741</v>
      </c>
      <c r="P12" s="19" t="n">
        <v>0.114925908585765</v>
      </c>
      <c r="Q12" s="19" t="n">
        <v>0.158675631165991</v>
      </c>
      <c r="R12" s="19" t="n">
        <v>0.192837530872028</v>
      </c>
      <c r="S12" s="19"/>
      <c r="T12" s="19" t="n">
        <v>0.101620214086571</v>
      </c>
      <c r="U12" s="19" t="n">
        <v>0.0880712682948504</v>
      </c>
      <c r="V12" s="19" t="n">
        <v>0.188465957138911</v>
      </c>
      <c r="W12" s="19" t="n">
        <v>0.165143203178205</v>
      </c>
      <c r="X12" s="19"/>
      <c r="Y12" s="19" t="n">
        <v>0.152192742848586</v>
      </c>
      <c r="Z12" s="19" t="n">
        <v>0.13313080917604</v>
      </c>
      <c r="AA12" s="19" t="n">
        <v>0.133118765453826</v>
      </c>
      <c r="AB12" s="19" t="n">
        <v>0.0802020231398912</v>
      </c>
      <c r="AC12" s="19" t="n">
        <v>0.136886577276004</v>
      </c>
      <c r="AD12" s="19" t="n">
        <v>0.0869817610188314</v>
      </c>
      <c r="AE12" s="19"/>
      <c r="AF12" s="19" t="n">
        <v>0.136881789643532</v>
      </c>
      <c r="AG12" s="19"/>
      <c r="AH12" s="19" t="n">
        <v>0.146124059869642</v>
      </c>
      <c r="AI12" s="19"/>
      <c r="AJ12" s="19" t="n">
        <v>0.12360331919639</v>
      </c>
      <c r="AK12" s="19" t="n">
        <v>0.140032376822236</v>
      </c>
      <c r="AL12" s="19" t="n">
        <v>0.145838470212514</v>
      </c>
      <c r="AM12" s="19" t="n">
        <v>0.112995534652186</v>
      </c>
      <c r="AN12" s="19" t="n">
        <v>0.184444740568593</v>
      </c>
      <c r="AO12" s="19" t="n">
        <v>0.0737114449582997</v>
      </c>
      <c r="AP12" s="19" t="n">
        <v>0.15903395758628</v>
      </c>
      <c r="AQ12" s="19" t="n">
        <v>0.0418333475863968</v>
      </c>
      <c r="AR12" s="19" t="n">
        <v>0.192266845384081</v>
      </c>
      <c r="AS12" s="19" t="n">
        <v>0.0910559460599387</v>
      </c>
      <c r="AT12" s="19" t="n">
        <v>0.123830689263803</v>
      </c>
      <c r="AU12" s="19" t="n">
        <v>0.0925745818264514</v>
      </c>
    </row>
    <row r="13">
      <c r="B13" s="20" t="s">
        <v>345</v>
      </c>
      <c r="C13" s="19" t="n">
        <v>0.482415969869239</v>
      </c>
      <c r="D13" s="19" t="n">
        <v>0.398979663985599</v>
      </c>
      <c r="E13" s="19" t="n">
        <v>0.567532502194055</v>
      </c>
      <c r="F13" s="19"/>
      <c r="G13" s="19" t="n">
        <v>0.173263318144603</v>
      </c>
      <c r="H13" s="19" t="n">
        <v>0.2362120929253</v>
      </c>
      <c r="I13" s="19" t="n">
        <v>0.451116101453808</v>
      </c>
      <c r="J13" s="19" t="n">
        <v>0.479145662052883</v>
      </c>
      <c r="K13" s="19" t="n">
        <v>0.655195906340212</v>
      </c>
      <c r="L13" s="19" t="n">
        <v>0.682233657036059</v>
      </c>
      <c r="M13" s="19"/>
      <c r="N13" s="19" t="n">
        <v>0.780301939010192</v>
      </c>
      <c r="O13" s="19" t="n">
        <v>0.613988059996952</v>
      </c>
      <c r="P13" s="19" t="n">
        <v>0.559603770708694</v>
      </c>
      <c r="Q13" s="19" t="n">
        <v>0.360498254118241</v>
      </c>
      <c r="R13" s="19" t="n">
        <v>0.264381763488166</v>
      </c>
      <c r="S13" s="19"/>
      <c r="T13" s="19" t="n">
        <v>0.510609731971534</v>
      </c>
      <c r="U13" s="19" t="n">
        <v>0.524210274222644</v>
      </c>
      <c r="V13" s="19" t="n">
        <v>0.507410905758514</v>
      </c>
      <c r="W13" s="19" t="n">
        <v>0.319425719961335</v>
      </c>
      <c r="X13" s="19"/>
      <c r="Y13" s="19" t="n">
        <v>0.303989532960663</v>
      </c>
      <c r="Z13" s="19" t="n">
        <v>0.562194260483972</v>
      </c>
      <c r="AA13" s="19" t="n">
        <v>0.692605927313837</v>
      </c>
      <c r="AB13" s="19" t="n">
        <v>0.634934765596305</v>
      </c>
      <c r="AC13" s="19" t="n">
        <v>0.218670958911632</v>
      </c>
      <c r="AD13" s="19" t="n">
        <v>0.634856189053564</v>
      </c>
      <c r="AE13" s="19"/>
      <c r="AF13" s="19" t="n">
        <v>0.510340327703344</v>
      </c>
      <c r="AG13" s="19"/>
      <c r="AH13" s="19" t="n">
        <v>0.413510753883035</v>
      </c>
      <c r="AI13" s="19"/>
      <c r="AJ13" s="19" t="n">
        <v>0.42887844382651</v>
      </c>
      <c r="AK13" s="19" t="n">
        <v>0.50002691639834</v>
      </c>
      <c r="AL13" s="19" t="n">
        <v>0.459057907004648</v>
      </c>
      <c r="AM13" s="19" t="n">
        <v>0.478663619040803</v>
      </c>
      <c r="AN13" s="19" t="n">
        <v>0.472097861898453</v>
      </c>
      <c r="AO13" s="19" t="n">
        <v>0.46472827577083</v>
      </c>
      <c r="AP13" s="19" t="n">
        <v>0.508594540806349</v>
      </c>
      <c r="AQ13" s="19" t="n">
        <v>0.513136831500284</v>
      </c>
      <c r="AR13" s="19" t="n">
        <v>0.560145111794226</v>
      </c>
      <c r="AS13" s="19" t="n">
        <v>0.532387133946791</v>
      </c>
      <c r="AT13" s="19" t="n">
        <v>0.619620497243558</v>
      </c>
      <c r="AU13" s="19" t="n">
        <v>0.469308207830156</v>
      </c>
    </row>
    <row r="14">
      <c r="B14" s="20" t="s">
        <v>66</v>
      </c>
      <c r="C14" s="21" t="n">
        <v>0.0404506067499722</v>
      </c>
      <c r="D14" s="21" t="n">
        <v>0.0310250175953412</v>
      </c>
      <c r="E14" s="21" t="n">
        <v>0.0480252478897692</v>
      </c>
      <c r="F14" s="21"/>
      <c r="G14" s="21" t="n">
        <v>0.0264500901069498</v>
      </c>
      <c r="H14" s="21" t="n">
        <v>0.0495423394980314</v>
      </c>
      <c r="I14" s="21" t="n">
        <v>0.0423097037581833</v>
      </c>
      <c r="J14" s="21" t="n">
        <v>0.0550099068834028</v>
      </c>
      <c r="K14" s="21" t="n">
        <v>0.0337799402586013</v>
      </c>
      <c r="L14" s="21" t="n">
        <v>0.0345329079243337</v>
      </c>
      <c r="M14" s="21"/>
      <c r="N14" s="21" t="n">
        <v>0.0572997422360922</v>
      </c>
      <c r="O14" s="21" t="n">
        <v>0.0335619641880411</v>
      </c>
      <c r="P14" s="21" t="n">
        <v>0.0510026675934017</v>
      </c>
      <c r="Q14" s="21" t="n">
        <v>0.0300001918963315</v>
      </c>
      <c r="R14" s="21" t="n">
        <v>0.0390744527691499</v>
      </c>
      <c r="S14" s="21"/>
      <c r="T14" s="21" t="n">
        <v>0.0642923316947314</v>
      </c>
      <c r="U14" s="21" t="n">
        <v>0.0334509897992703</v>
      </c>
      <c r="V14" s="21" t="n">
        <v>0.0201706287645299</v>
      </c>
      <c r="W14" s="21" t="n">
        <v>0.0423659282223365</v>
      </c>
      <c r="X14" s="21"/>
      <c r="Y14" s="21" t="n">
        <v>0.0362790501799444</v>
      </c>
      <c r="Z14" s="21" t="n">
        <v>0.033543177163527</v>
      </c>
      <c r="AA14" s="21" t="n">
        <v>0.0393198443053394</v>
      </c>
      <c r="AB14" s="21" t="n">
        <v>0.0540833297206955</v>
      </c>
      <c r="AC14" s="21" t="n">
        <v>0.0170682936067197</v>
      </c>
      <c r="AD14" s="21" t="n">
        <v>0.0753047986940374</v>
      </c>
      <c r="AE14" s="21"/>
      <c r="AF14" s="21" t="n">
        <v>0.0420793925074929</v>
      </c>
      <c r="AG14" s="21"/>
      <c r="AH14" s="21" t="n">
        <v>0.0401341938675045</v>
      </c>
      <c r="AI14" s="21"/>
      <c r="AJ14" s="21" t="n">
        <v>0.0114756907349083</v>
      </c>
      <c r="AK14" s="21" t="n">
        <v>0</v>
      </c>
      <c r="AL14" s="21" t="n">
        <v>0.0630532743416948</v>
      </c>
      <c r="AM14" s="21" t="n">
        <v>0.0727093399690121</v>
      </c>
      <c r="AN14" s="21" t="n">
        <v>0.0158737401338156</v>
      </c>
      <c r="AO14" s="21" t="n">
        <v>0.0543234429055021</v>
      </c>
      <c r="AP14" s="21" t="n">
        <v>0.0149422504758927</v>
      </c>
      <c r="AQ14" s="21" t="n">
        <v>0.0323756944746848</v>
      </c>
      <c r="AR14" s="21" t="n">
        <v>0</v>
      </c>
      <c r="AS14" s="21" t="n">
        <v>0.0415836475403204</v>
      </c>
      <c r="AT14" s="21" t="n">
        <v>0.0302260748819833</v>
      </c>
      <c r="AU14" s="21" t="n">
        <v>0.0494973730433089</v>
      </c>
    </row>
    <row r="15">
      <c r="B15" s="18"/>
    </row>
    <row r="16">
      <c r="B16" t="s">
        <v>70</v>
      </c>
    </row>
    <row r="17">
      <c r="B17" t="s">
        <v>71</v>
      </c>
    </row>
    <row r="19">
      <c r="B19"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352</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539</v>
      </c>
      <c r="D7" s="11" t="n">
        <v>282</v>
      </c>
      <c r="E7" s="11" t="n">
        <v>255</v>
      </c>
      <c r="F7" s="11"/>
      <c r="G7" s="11" t="n">
        <v>50</v>
      </c>
      <c r="H7" s="11" t="n">
        <v>111</v>
      </c>
      <c r="I7" s="11" t="n">
        <v>112</v>
      </c>
      <c r="J7" s="11" t="n">
        <v>131</v>
      </c>
      <c r="K7" s="11" t="n">
        <v>107</v>
      </c>
      <c r="L7" s="11" t="n">
        <v>28</v>
      </c>
      <c r="M7" s="11"/>
      <c r="N7" s="11" t="n">
        <v>4</v>
      </c>
      <c r="O7" s="11" t="n">
        <v>83</v>
      </c>
      <c r="P7" s="11" t="n">
        <v>201</v>
      </c>
      <c r="Q7" s="11" t="n">
        <v>163</v>
      </c>
      <c r="R7" s="11" t="n">
        <v>87</v>
      </c>
      <c r="S7" s="11"/>
      <c r="T7" s="11" t="n">
        <v>31</v>
      </c>
      <c r="U7" s="11" t="n">
        <v>148</v>
      </c>
      <c r="V7" s="11" t="n">
        <v>124</v>
      </c>
      <c r="W7" s="11" t="n">
        <v>165</v>
      </c>
      <c r="X7" s="11"/>
      <c r="Y7" s="11" t="n">
        <v>361</v>
      </c>
      <c r="Z7" s="11" t="n">
        <v>178</v>
      </c>
      <c r="AA7" s="11" t="s">
        <v>123</v>
      </c>
      <c r="AB7" s="11" t="s">
        <v>123</v>
      </c>
      <c r="AC7" s="11" t="s">
        <v>123</v>
      </c>
      <c r="AD7" s="11" t="s">
        <v>123</v>
      </c>
      <c r="AE7" s="11"/>
      <c r="AF7" s="11" t="n">
        <v>331</v>
      </c>
      <c r="AG7" s="11"/>
      <c r="AH7" s="11" t="n">
        <v>448</v>
      </c>
      <c r="AI7" s="11"/>
      <c r="AJ7" s="11" t="n">
        <v>46</v>
      </c>
      <c r="AK7" s="11" t="n">
        <v>19</v>
      </c>
      <c r="AL7" s="11" t="n">
        <v>109</v>
      </c>
      <c r="AM7" s="11" t="n">
        <v>95</v>
      </c>
      <c r="AN7" s="11" t="n">
        <v>73</v>
      </c>
      <c r="AO7" s="11" t="n">
        <v>29</v>
      </c>
      <c r="AP7" s="11" t="n">
        <v>69</v>
      </c>
      <c r="AQ7" s="11" t="n">
        <v>15</v>
      </c>
      <c r="AR7" s="11" t="n">
        <v>12</v>
      </c>
      <c r="AS7" s="11" t="n">
        <v>35</v>
      </c>
      <c r="AT7" s="11" t="n">
        <v>9</v>
      </c>
      <c r="AU7" s="11" t="n">
        <v>28</v>
      </c>
    </row>
    <row r="8" ht="30" customHeight="1">
      <c r="B8" s="12" t="s">
        <v>20</v>
      </c>
      <c r="C8" s="12" t="n">
        <v>561</v>
      </c>
      <c r="D8" s="12" t="n">
        <v>311</v>
      </c>
      <c r="E8" s="12" t="n">
        <v>248</v>
      </c>
      <c r="F8" s="12"/>
      <c r="G8" s="12" t="n">
        <v>59</v>
      </c>
      <c r="H8" s="12" t="n">
        <v>133</v>
      </c>
      <c r="I8" s="12" t="n">
        <v>116</v>
      </c>
      <c r="J8" s="12" t="n">
        <v>126</v>
      </c>
      <c r="K8" s="12" t="n">
        <v>101</v>
      </c>
      <c r="L8" s="12" t="n">
        <v>27</v>
      </c>
      <c r="M8" s="12"/>
      <c r="N8" s="12" t="n">
        <v>4</v>
      </c>
      <c r="O8" s="12" t="n">
        <v>81</v>
      </c>
      <c r="P8" s="12" t="n">
        <v>190</v>
      </c>
      <c r="Q8" s="12" t="n">
        <v>185</v>
      </c>
      <c r="R8" s="12" t="n">
        <v>99</v>
      </c>
      <c r="S8" s="12"/>
      <c r="T8" s="12" t="n">
        <v>32</v>
      </c>
      <c r="U8" s="12" t="n">
        <v>154</v>
      </c>
      <c r="V8" s="12" t="n">
        <v>128</v>
      </c>
      <c r="W8" s="12" t="n">
        <v>176</v>
      </c>
      <c r="X8" s="12"/>
      <c r="Y8" s="12" t="n">
        <v>389</v>
      </c>
      <c r="Z8" s="12" t="n">
        <v>172</v>
      </c>
      <c r="AA8" s="12" t="s">
        <v>123</v>
      </c>
      <c r="AB8" s="12" t="s">
        <v>123</v>
      </c>
      <c r="AC8" s="12" t="s">
        <v>123</v>
      </c>
      <c r="AD8" s="12" t="s">
        <v>123</v>
      </c>
      <c r="AE8" s="12"/>
      <c r="AF8" s="12" t="n">
        <v>339</v>
      </c>
      <c r="AG8" s="12"/>
      <c r="AH8" s="12" t="n">
        <v>473</v>
      </c>
      <c r="AI8" s="12"/>
      <c r="AJ8" s="12" t="n">
        <v>43</v>
      </c>
      <c r="AK8" s="12" t="n">
        <v>16</v>
      </c>
      <c r="AL8" s="12" t="n">
        <v>120</v>
      </c>
      <c r="AM8" s="12" t="n">
        <v>104</v>
      </c>
      <c r="AN8" s="12" t="n">
        <v>86</v>
      </c>
      <c r="AO8" s="12" t="n">
        <v>30</v>
      </c>
      <c r="AP8" s="12" t="n">
        <v>66</v>
      </c>
      <c r="AQ8" s="12" t="n">
        <v>17</v>
      </c>
      <c r="AR8" s="12" t="n">
        <v>11</v>
      </c>
      <c r="AS8" s="12" t="n">
        <v>33</v>
      </c>
      <c r="AT8" s="12" t="n">
        <v>7</v>
      </c>
      <c r="AU8" s="12" t="n">
        <v>27</v>
      </c>
    </row>
    <row r="9">
      <c r="B9" s="20" t="s">
        <v>347</v>
      </c>
      <c r="C9" s="19" t="n">
        <v>0.0666620066357659</v>
      </c>
      <c r="D9" s="19" t="n">
        <v>0.0886029184306538</v>
      </c>
      <c r="E9" s="19" t="n">
        <v>0.0397512262252232</v>
      </c>
      <c r="F9" s="19"/>
      <c r="G9" s="19" t="n">
        <v>0.0897084409081164</v>
      </c>
      <c r="H9" s="19" t="n">
        <v>0.0844947257504115</v>
      </c>
      <c r="I9" s="19" t="n">
        <v>0.106698398598536</v>
      </c>
      <c r="J9" s="19" t="n">
        <v>0.0386497574906205</v>
      </c>
      <c r="K9" s="19" t="n">
        <v>0.0363585148764513</v>
      </c>
      <c r="L9" s="19" t="n">
        <v>0</v>
      </c>
      <c r="M9" s="19"/>
      <c r="N9" s="19" t="n">
        <v>0</v>
      </c>
      <c r="O9" s="19" t="n">
        <v>0.0514487736638837</v>
      </c>
      <c r="P9" s="19" t="n">
        <v>0.021241649442297</v>
      </c>
      <c r="Q9" s="19" t="n">
        <v>0.113376594079417</v>
      </c>
      <c r="R9" s="19" t="n">
        <v>0.0826482460877164</v>
      </c>
      <c r="S9" s="19"/>
      <c r="T9" s="19" t="n">
        <v>0.108125428365842</v>
      </c>
      <c r="U9" s="19" t="n">
        <v>0.0625358027405084</v>
      </c>
      <c r="V9" s="19" t="n">
        <v>0.0331557812946438</v>
      </c>
      <c r="W9" s="19" t="n">
        <v>0.0827968768046012</v>
      </c>
      <c r="X9" s="19"/>
      <c r="Y9" s="19" t="n">
        <v>0.0812919132444186</v>
      </c>
      <c r="Z9" s="19" t="n">
        <v>0.0336028957735908</v>
      </c>
      <c r="AA9" s="19" t="s">
        <v>124</v>
      </c>
      <c r="AB9" s="19" t="s">
        <v>124</v>
      </c>
      <c r="AC9" s="19" t="s">
        <v>124</v>
      </c>
      <c r="AD9" s="19" t="s">
        <v>124</v>
      </c>
      <c r="AE9" s="19"/>
      <c r="AF9" s="19" t="n">
        <v>0.0556165110893414</v>
      </c>
      <c r="AG9" s="19"/>
      <c r="AH9" s="19" t="n">
        <v>0.0682024846881158</v>
      </c>
      <c r="AI9" s="19"/>
      <c r="AJ9" s="19" t="n">
        <v>0.151117972674733</v>
      </c>
      <c r="AK9" s="19" t="n">
        <v>0</v>
      </c>
      <c r="AL9" s="19" t="n">
        <v>0.0640703803267067</v>
      </c>
      <c r="AM9" s="19" t="n">
        <v>0.0882242989903544</v>
      </c>
      <c r="AN9" s="19" t="n">
        <v>0.0349326801712351</v>
      </c>
      <c r="AO9" s="19" t="n">
        <v>0.072741312056935</v>
      </c>
      <c r="AP9" s="19" t="n">
        <v>0.0440606881499351</v>
      </c>
      <c r="AQ9" s="19" t="n">
        <v>0</v>
      </c>
      <c r="AR9" s="19" t="n">
        <v>0.108829600393808</v>
      </c>
      <c r="AS9" s="19" t="n">
        <v>0.0890635839298702</v>
      </c>
      <c r="AT9" s="19" t="n">
        <v>0</v>
      </c>
      <c r="AU9" s="19" t="n">
        <v>0.0677203502291452</v>
      </c>
    </row>
    <row r="10">
      <c r="B10" s="20" t="s">
        <v>348</v>
      </c>
      <c r="C10" s="19" t="n">
        <v>0.111130048021661</v>
      </c>
      <c r="D10" s="19" t="n">
        <v>0.148945349098596</v>
      </c>
      <c r="E10" s="19" t="n">
        <v>0.0647186053002798</v>
      </c>
      <c r="F10" s="19"/>
      <c r="G10" s="19" t="n">
        <v>0.126967470512514</v>
      </c>
      <c r="H10" s="19" t="n">
        <v>0.151510267308159</v>
      </c>
      <c r="I10" s="19" t="n">
        <v>0.164760236942521</v>
      </c>
      <c r="J10" s="19" t="n">
        <v>0.0971520461228521</v>
      </c>
      <c r="K10" s="19" t="n">
        <v>0.0337000872586843</v>
      </c>
      <c r="L10" s="19" t="n">
        <v>0</v>
      </c>
      <c r="M10" s="19"/>
      <c r="N10" s="19" t="n">
        <v>0</v>
      </c>
      <c r="O10" s="19" t="n">
        <v>0.0241616494542149</v>
      </c>
      <c r="P10" s="19" t="n">
        <v>0.0837573944281453</v>
      </c>
      <c r="Q10" s="19" t="n">
        <v>0.147542736134259</v>
      </c>
      <c r="R10" s="19" t="n">
        <v>0.172991261768266</v>
      </c>
      <c r="S10" s="19"/>
      <c r="T10" s="19" t="n">
        <v>0.13576528571425</v>
      </c>
      <c r="U10" s="19" t="n">
        <v>0.0893782756005699</v>
      </c>
      <c r="V10" s="19" t="n">
        <v>0.0671907791071585</v>
      </c>
      <c r="W10" s="19" t="n">
        <v>0.176993187911886</v>
      </c>
      <c r="X10" s="19"/>
      <c r="Y10" s="19" t="n">
        <v>0.140011136971796</v>
      </c>
      <c r="Z10" s="19" t="n">
        <v>0.0458676272172692</v>
      </c>
      <c r="AA10" s="19" t="s">
        <v>124</v>
      </c>
      <c r="AB10" s="19" t="s">
        <v>124</v>
      </c>
      <c r="AC10" s="19" t="s">
        <v>124</v>
      </c>
      <c r="AD10" s="19" t="s">
        <v>124</v>
      </c>
      <c r="AE10" s="19"/>
      <c r="AF10" s="19" t="n">
        <v>0.0679851926573839</v>
      </c>
      <c r="AG10" s="19"/>
      <c r="AH10" s="19" t="n">
        <v>0.126562008695144</v>
      </c>
      <c r="AI10" s="19"/>
      <c r="AJ10" s="19" t="n">
        <v>0.0703583215500039</v>
      </c>
      <c r="AK10" s="19" t="n">
        <v>0.170416588893491</v>
      </c>
      <c r="AL10" s="19" t="n">
        <v>0.0853798519857113</v>
      </c>
      <c r="AM10" s="19" t="n">
        <v>0.0939541439716969</v>
      </c>
      <c r="AN10" s="19" t="n">
        <v>0.127966326430398</v>
      </c>
      <c r="AO10" s="19" t="n">
        <v>0.222360320117192</v>
      </c>
      <c r="AP10" s="19" t="n">
        <v>0.183658276523087</v>
      </c>
      <c r="AQ10" s="19" t="n">
        <v>0.0755488806076639</v>
      </c>
      <c r="AR10" s="19" t="n">
        <v>0</v>
      </c>
      <c r="AS10" s="19" t="n">
        <v>0</v>
      </c>
      <c r="AT10" s="19" t="n">
        <v>0.115069149307581</v>
      </c>
      <c r="AU10" s="19" t="n">
        <v>0.165035092864439</v>
      </c>
    </row>
    <row r="11">
      <c r="B11" s="20" t="s">
        <v>349</v>
      </c>
      <c r="C11" s="19" t="n">
        <v>0.173181880911949</v>
      </c>
      <c r="D11" s="19" t="n">
        <v>0.200096150758181</v>
      </c>
      <c r="E11" s="19" t="n">
        <v>0.14091325220432</v>
      </c>
      <c r="F11" s="19"/>
      <c r="G11" s="19" t="n">
        <v>0.249955827376933</v>
      </c>
      <c r="H11" s="19" t="n">
        <v>0.288514250621553</v>
      </c>
      <c r="I11" s="19" t="n">
        <v>0.100975452870713</v>
      </c>
      <c r="J11" s="19" t="n">
        <v>0.10373763909038</v>
      </c>
      <c r="K11" s="19" t="n">
        <v>0.162311238735272</v>
      </c>
      <c r="L11" s="19" t="n">
        <v>0.114702614649804</v>
      </c>
      <c r="M11" s="19"/>
      <c r="N11" s="19" t="n">
        <v>0</v>
      </c>
      <c r="O11" s="19" t="n">
        <v>0.113158974323475</v>
      </c>
      <c r="P11" s="19" t="n">
        <v>0.121237953278087</v>
      </c>
      <c r="Q11" s="19" t="n">
        <v>0.205974371738541</v>
      </c>
      <c r="R11" s="19" t="n">
        <v>0.257961562971764</v>
      </c>
      <c r="S11" s="19"/>
      <c r="T11" s="19" t="n">
        <v>0.128069483541427</v>
      </c>
      <c r="U11" s="19" t="n">
        <v>0.203852400031847</v>
      </c>
      <c r="V11" s="19" t="n">
        <v>0.128001662281426</v>
      </c>
      <c r="W11" s="19" t="n">
        <v>0.199241108405998</v>
      </c>
      <c r="X11" s="19"/>
      <c r="Y11" s="19" t="n">
        <v>0.206957754146529</v>
      </c>
      <c r="Z11" s="19" t="n">
        <v>0.0968587458709954</v>
      </c>
      <c r="AA11" s="19" t="s">
        <v>124</v>
      </c>
      <c r="AB11" s="19" t="s">
        <v>124</v>
      </c>
      <c r="AC11" s="19" t="s">
        <v>124</v>
      </c>
      <c r="AD11" s="19" t="s">
        <v>124</v>
      </c>
      <c r="AE11" s="19"/>
      <c r="AF11" s="19" t="n">
        <v>0.178321394631033</v>
      </c>
      <c r="AG11" s="19"/>
      <c r="AH11" s="19" t="n">
        <v>0.178762523111632</v>
      </c>
      <c r="AI11" s="19"/>
      <c r="AJ11" s="19" t="n">
        <v>0.163920277685635</v>
      </c>
      <c r="AK11" s="19" t="n">
        <v>0.12861341941777</v>
      </c>
      <c r="AL11" s="19" t="n">
        <v>0.179483687171887</v>
      </c>
      <c r="AM11" s="19" t="n">
        <v>0.174254784585534</v>
      </c>
      <c r="AN11" s="19" t="n">
        <v>0.153986530692583</v>
      </c>
      <c r="AO11" s="19" t="n">
        <v>0.196882806772858</v>
      </c>
      <c r="AP11" s="19" t="n">
        <v>0.150610670124779</v>
      </c>
      <c r="AQ11" s="19" t="n">
        <v>0.134327552682141</v>
      </c>
      <c r="AR11" s="19" t="n">
        <v>0.0703964608552489</v>
      </c>
      <c r="AS11" s="19" t="n">
        <v>0.315249608946328</v>
      </c>
      <c r="AT11" s="19" t="n">
        <v>0.353117782361081</v>
      </c>
      <c r="AU11" s="19" t="n">
        <v>0.117725025846376</v>
      </c>
    </row>
    <row r="12">
      <c r="B12" s="20" t="s">
        <v>350</v>
      </c>
      <c r="C12" s="19" t="n">
        <v>0.0874890157893668</v>
      </c>
      <c r="D12" s="19" t="n">
        <v>0.100509439844017</v>
      </c>
      <c r="E12" s="19" t="n">
        <v>0.0719083934369065</v>
      </c>
      <c r="F12" s="19"/>
      <c r="G12" s="19" t="n">
        <v>0.14926076640182</v>
      </c>
      <c r="H12" s="19" t="n">
        <v>0.115819552326975</v>
      </c>
      <c r="I12" s="19" t="n">
        <v>0.0894202743508244</v>
      </c>
      <c r="J12" s="19" t="n">
        <v>0.0781907706972578</v>
      </c>
      <c r="K12" s="19" t="n">
        <v>0.0277251329139337</v>
      </c>
      <c r="L12" s="19" t="n">
        <v>0.0718253778102745</v>
      </c>
      <c r="M12" s="19"/>
      <c r="N12" s="19" t="n">
        <v>0</v>
      </c>
      <c r="O12" s="19" t="n">
        <v>0.0772175843481673</v>
      </c>
      <c r="P12" s="19" t="n">
        <v>0.0869950017367447</v>
      </c>
      <c r="Q12" s="19" t="n">
        <v>0.0878980785920884</v>
      </c>
      <c r="R12" s="19" t="n">
        <v>0.100591580196217</v>
      </c>
      <c r="S12" s="19"/>
      <c r="T12" s="19" t="n">
        <v>0.0455340321951414</v>
      </c>
      <c r="U12" s="19" t="n">
        <v>0.0696667646327493</v>
      </c>
      <c r="V12" s="19" t="n">
        <v>0.122670744020821</v>
      </c>
      <c r="W12" s="19" t="n">
        <v>0.119991603366776</v>
      </c>
      <c r="X12" s="19"/>
      <c r="Y12" s="19" t="n">
        <v>0.108323253209248</v>
      </c>
      <c r="Z12" s="19" t="n">
        <v>0.0404100163796675</v>
      </c>
      <c r="AA12" s="19" t="s">
        <v>124</v>
      </c>
      <c r="AB12" s="19" t="s">
        <v>124</v>
      </c>
      <c r="AC12" s="19" t="s">
        <v>124</v>
      </c>
      <c r="AD12" s="19" t="s">
        <v>124</v>
      </c>
      <c r="AE12" s="19"/>
      <c r="AF12" s="19" t="n">
        <v>0.0688713957249901</v>
      </c>
      <c r="AG12" s="19"/>
      <c r="AH12" s="19" t="n">
        <v>0.0911721624716369</v>
      </c>
      <c r="AI12" s="19"/>
      <c r="AJ12" s="19" t="n">
        <v>0.160114325010893</v>
      </c>
      <c r="AK12" s="19" t="n">
        <v>0.106718596707542</v>
      </c>
      <c r="AL12" s="19" t="n">
        <v>0.0927070200355246</v>
      </c>
      <c r="AM12" s="19" t="n">
        <v>0.0719824447222373</v>
      </c>
      <c r="AN12" s="19" t="n">
        <v>0.103086969032089</v>
      </c>
      <c r="AO12" s="19" t="n">
        <v>0.0298661939065877</v>
      </c>
      <c r="AP12" s="19" t="n">
        <v>0.0740280314098625</v>
      </c>
      <c r="AQ12" s="19" t="n">
        <v>0.201243761260971</v>
      </c>
      <c r="AR12" s="19" t="n">
        <v>0</v>
      </c>
      <c r="AS12" s="19" t="n">
        <v>0.083599692325611</v>
      </c>
      <c r="AT12" s="19" t="n">
        <v>0</v>
      </c>
      <c r="AU12" s="19" t="n">
        <v>0.0344530372700951</v>
      </c>
    </row>
    <row r="13">
      <c r="B13" s="20" t="s">
        <v>351</v>
      </c>
      <c r="C13" s="19" t="n">
        <v>0.244604724147512</v>
      </c>
      <c r="D13" s="19" t="n">
        <v>0.230288992943497</v>
      </c>
      <c r="E13" s="19" t="n">
        <v>0.264501829223512</v>
      </c>
      <c r="F13" s="19"/>
      <c r="G13" s="19" t="n">
        <v>0.273615185807044</v>
      </c>
      <c r="H13" s="19" t="n">
        <v>0.120748200813644</v>
      </c>
      <c r="I13" s="19" t="n">
        <v>0.183494519488285</v>
      </c>
      <c r="J13" s="19" t="n">
        <v>0.335304156657885</v>
      </c>
      <c r="K13" s="19" t="n">
        <v>0.318517030093842</v>
      </c>
      <c r="L13" s="19" t="n">
        <v>0.354485748933369</v>
      </c>
      <c r="M13" s="19"/>
      <c r="N13" s="19" t="n">
        <v>0.770414450244806</v>
      </c>
      <c r="O13" s="19" t="n">
        <v>0.392733240574365</v>
      </c>
      <c r="P13" s="19" t="n">
        <v>0.313524855967354</v>
      </c>
      <c r="Q13" s="19" t="n">
        <v>0.151082585300266</v>
      </c>
      <c r="R13" s="19" t="n">
        <v>0.147382974972095</v>
      </c>
      <c r="S13" s="19"/>
      <c r="T13" s="19" t="n">
        <v>0.323549422021342</v>
      </c>
      <c r="U13" s="19" t="n">
        <v>0.266805222024855</v>
      </c>
      <c r="V13" s="19" t="n">
        <v>0.25913121825976</v>
      </c>
      <c r="W13" s="19" t="n">
        <v>0.193073172354995</v>
      </c>
      <c r="X13" s="19"/>
      <c r="Y13" s="19" t="n">
        <v>0.188900194417205</v>
      </c>
      <c r="Z13" s="19" t="n">
        <v>0.370479910718449</v>
      </c>
      <c r="AA13" s="19" t="s">
        <v>124</v>
      </c>
      <c r="AB13" s="19" t="s">
        <v>124</v>
      </c>
      <c r="AC13" s="19" t="s">
        <v>124</v>
      </c>
      <c r="AD13" s="19" t="s">
        <v>124</v>
      </c>
      <c r="AE13" s="19"/>
      <c r="AF13" s="19" t="n">
        <v>0.295423463618652</v>
      </c>
      <c r="AG13" s="19"/>
      <c r="AH13" s="19" t="n">
        <v>0.220299644737619</v>
      </c>
      <c r="AI13" s="19"/>
      <c r="AJ13" s="19" t="n">
        <v>0.198677897920608</v>
      </c>
      <c r="AK13" s="19" t="n">
        <v>0.296603163674606</v>
      </c>
      <c r="AL13" s="19" t="n">
        <v>0.314440562090313</v>
      </c>
      <c r="AM13" s="19" t="n">
        <v>0.243225789461842</v>
      </c>
      <c r="AN13" s="19" t="n">
        <v>0.216033159745024</v>
      </c>
      <c r="AO13" s="19" t="n">
        <v>0.183679905240374</v>
      </c>
      <c r="AP13" s="19" t="n">
        <v>0.206594757945252</v>
      </c>
      <c r="AQ13" s="19" t="n">
        <v>0.2567396182301</v>
      </c>
      <c r="AR13" s="19" t="n">
        <v>0.557966504403741</v>
      </c>
      <c r="AS13" s="19" t="n">
        <v>0.160911254063986</v>
      </c>
      <c r="AT13" s="19" t="n">
        <v>0.212517513584774</v>
      </c>
      <c r="AU13" s="19" t="n">
        <v>0.213400465370674</v>
      </c>
    </row>
    <row r="14">
      <c r="B14" s="20" t="s">
        <v>66</v>
      </c>
      <c r="C14" s="21" t="n">
        <v>0.316932324493745</v>
      </c>
      <c r="D14" s="21" t="n">
        <v>0.231557148925056</v>
      </c>
      <c r="E14" s="21" t="n">
        <v>0.418206693609759</v>
      </c>
      <c r="F14" s="21"/>
      <c r="G14" s="21" t="n">
        <v>0.110492308993573</v>
      </c>
      <c r="H14" s="21" t="n">
        <v>0.238913003179257</v>
      </c>
      <c r="I14" s="21" t="n">
        <v>0.354651117749121</v>
      </c>
      <c r="J14" s="21" t="n">
        <v>0.346965629941004</v>
      </c>
      <c r="K14" s="21" t="n">
        <v>0.421387996121817</v>
      </c>
      <c r="L14" s="21" t="n">
        <v>0.458986258606553</v>
      </c>
      <c r="M14" s="21"/>
      <c r="N14" s="21" t="n">
        <v>0.229585549755194</v>
      </c>
      <c r="O14" s="21" t="n">
        <v>0.341279777635894</v>
      </c>
      <c r="P14" s="21" t="n">
        <v>0.373243145147372</v>
      </c>
      <c r="Q14" s="21" t="n">
        <v>0.294125634155428</v>
      </c>
      <c r="R14" s="21" t="n">
        <v>0.238424374003941</v>
      </c>
      <c r="S14" s="21"/>
      <c r="T14" s="21" t="n">
        <v>0.258956348161997</v>
      </c>
      <c r="U14" s="21" t="n">
        <v>0.307761534969471</v>
      </c>
      <c r="V14" s="21" t="n">
        <v>0.389849815036191</v>
      </c>
      <c r="W14" s="21" t="n">
        <v>0.227904051155744</v>
      </c>
      <c r="X14" s="21"/>
      <c r="Y14" s="21" t="n">
        <v>0.274515748010804</v>
      </c>
      <c r="Z14" s="21" t="n">
        <v>0.412780804040028</v>
      </c>
      <c r="AA14" s="21" t="s">
        <v>124</v>
      </c>
      <c r="AB14" s="21" t="s">
        <v>124</v>
      </c>
      <c r="AC14" s="21" t="s">
        <v>124</v>
      </c>
      <c r="AD14" s="21" t="s">
        <v>124</v>
      </c>
      <c r="AE14" s="21"/>
      <c r="AF14" s="21" t="n">
        <v>0.333782042278599</v>
      </c>
      <c r="AG14" s="21"/>
      <c r="AH14" s="21" t="n">
        <v>0.315001176295853</v>
      </c>
      <c r="AI14" s="21"/>
      <c r="AJ14" s="21" t="n">
        <v>0.255811205158126</v>
      </c>
      <c r="AK14" s="21" t="n">
        <v>0.297648231306592</v>
      </c>
      <c r="AL14" s="21" t="n">
        <v>0.263918498389857</v>
      </c>
      <c r="AM14" s="21" t="n">
        <v>0.328358538268336</v>
      </c>
      <c r="AN14" s="21" t="n">
        <v>0.363994333928671</v>
      </c>
      <c r="AO14" s="21" t="n">
        <v>0.294469461906053</v>
      </c>
      <c r="AP14" s="21" t="n">
        <v>0.341047575847084</v>
      </c>
      <c r="AQ14" s="21" t="n">
        <v>0.332140187219124</v>
      </c>
      <c r="AR14" s="21" t="n">
        <v>0.262807434347202</v>
      </c>
      <c r="AS14" s="21" t="n">
        <v>0.351175860734204</v>
      </c>
      <c r="AT14" s="21" t="n">
        <v>0.319295554746564</v>
      </c>
      <c r="AU14" s="21" t="n">
        <v>0.401666028419271</v>
      </c>
    </row>
    <row r="15">
      <c r="B15" s="18" t="s">
        <v>229</v>
      </c>
    </row>
    <row r="16">
      <c r="B16" t="s">
        <v>70</v>
      </c>
    </row>
    <row r="17">
      <c r="B17" t="s">
        <v>71</v>
      </c>
    </row>
    <row r="19">
      <c r="B19"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355</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215</v>
      </c>
      <c r="D7" s="11" t="n">
        <v>91</v>
      </c>
      <c r="E7" s="11" t="n">
        <v>123</v>
      </c>
      <c r="F7" s="11"/>
      <c r="G7" s="11" t="n">
        <v>18</v>
      </c>
      <c r="H7" s="11" t="n">
        <v>37</v>
      </c>
      <c r="I7" s="11" t="n">
        <v>29</v>
      </c>
      <c r="J7" s="11" t="n">
        <v>37</v>
      </c>
      <c r="K7" s="11" t="n">
        <v>40</v>
      </c>
      <c r="L7" s="11" t="n">
        <v>54</v>
      </c>
      <c r="M7" s="11"/>
      <c r="N7" s="11" t="n">
        <v>5</v>
      </c>
      <c r="O7" s="11" t="n">
        <v>43</v>
      </c>
      <c r="P7" s="11" t="n">
        <v>79</v>
      </c>
      <c r="Q7" s="11" t="n">
        <v>53</v>
      </c>
      <c r="R7" s="11" t="n">
        <v>35</v>
      </c>
      <c r="S7" s="11"/>
      <c r="T7" s="11" t="n">
        <v>30</v>
      </c>
      <c r="U7" s="11" t="n">
        <v>55</v>
      </c>
      <c r="V7" s="11" t="n">
        <v>43</v>
      </c>
      <c r="W7" s="11" t="n">
        <v>49</v>
      </c>
      <c r="X7" s="11"/>
      <c r="Y7" s="11" t="n">
        <v>76</v>
      </c>
      <c r="Z7" s="11" t="n">
        <v>47</v>
      </c>
      <c r="AA7" s="11" t="n">
        <v>45</v>
      </c>
      <c r="AB7" s="11" t="n">
        <v>25</v>
      </c>
      <c r="AC7" s="11" t="n">
        <v>9</v>
      </c>
      <c r="AD7" s="11" t="n">
        <v>12</v>
      </c>
      <c r="AE7" s="11"/>
      <c r="AF7" s="11" t="n">
        <v>127</v>
      </c>
      <c r="AG7" s="11"/>
      <c r="AH7" s="11" t="n">
        <v>149</v>
      </c>
      <c r="AI7" s="11"/>
      <c r="AJ7" s="11" t="n">
        <v>23</v>
      </c>
      <c r="AK7" s="11" t="n">
        <v>3</v>
      </c>
      <c r="AL7" s="11" t="n">
        <v>44</v>
      </c>
      <c r="AM7" s="11" t="n">
        <v>25</v>
      </c>
      <c r="AN7" s="11" t="n">
        <v>26</v>
      </c>
      <c r="AO7" s="11" t="n">
        <v>17</v>
      </c>
      <c r="AP7" s="11" t="n">
        <v>30</v>
      </c>
      <c r="AQ7" s="11" t="n">
        <v>11</v>
      </c>
      <c r="AR7" s="11" t="n">
        <v>7</v>
      </c>
      <c r="AS7" s="11" t="n">
        <v>13</v>
      </c>
      <c r="AT7" s="11" t="n">
        <v>6</v>
      </c>
      <c r="AU7" s="11" t="n">
        <v>10</v>
      </c>
    </row>
    <row r="8" ht="30" customHeight="1">
      <c r="B8" s="12" t="s">
        <v>20</v>
      </c>
      <c r="C8" s="12" t="n">
        <v>216</v>
      </c>
      <c r="D8" s="12" t="n">
        <v>97</v>
      </c>
      <c r="E8" s="12" t="n">
        <v>118</v>
      </c>
      <c r="F8" s="12"/>
      <c r="G8" s="12" t="n">
        <v>20</v>
      </c>
      <c r="H8" s="12" t="n">
        <v>44</v>
      </c>
      <c r="I8" s="12" t="n">
        <v>29</v>
      </c>
      <c r="J8" s="12" t="n">
        <v>35</v>
      </c>
      <c r="K8" s="12" t="n">
        <v>37</v>
      </c>
      <c r="L8" s="12" t="n">
        <v>50</v>
      </c>
      <c r="M8" s="12"/>
      <c r="N8" s="12" t="n">
        <v>4</v>
      </c>
      <c r="O8" s="12" t="n">
        <v>40</v>
      </c>
      <c r="P8" s="12" t="n">
        <v>74</v>
      </c>
      <c r="Q8" s="12" t="n">
        <v>58</v>
      </c>
      <c r="R8" s="12" t="n">
        <v>39</v>
      </c>
      <c r="S8" s="12"/>
      <c r="T8" s="12" t="n">
        <v>29</v>
      </c>
      <c r="U8" s="12" t="n">
        <v>54</v>
      </c>
      <c r="V8" s="12" t="n">
        <v>43</v>
      </c>
      <c r="W8" s="12" t="n">
        <v>54</v>
      </c>
      <c r="X8" s="12"/>
      <c r="Y8" s="12" t="n">
        <v>83</v>
      </c>
      <c r="Z8" s="12" t="n">
        <v>46</v>
      </c>
      <c r="AA8" s="12" t="n">
        <v>41</v>
      </c>
      <c r="AB8" s="12" t="n">
        <v>23</v>
      </c>
      <c r="AC8" s="12" t="n">
        <v>9</v>
      </c>
      <c r="AD8" s="12" t="n">
        <v>12</v>
      </c>
      <c r="AE8" s="12"/>
      <c r="AF8" s="12" t="n">
        <v>127</v>
      </c>
      <c r="AG8" s="12"/>
      <c r="AH8" s="12" t="n">
        <v>154</v>
      </c>
      <c r="AI8" s="12"/>
      <c r="AJ8" s="12" t="n">
        <v>21</v>
      </c>
      <c r="AK8" s="12" t="n">
        <v>3</v>
      </c>
      <c r="AL8" s="12" t="n">
        <v>46</v>
      </c>
      <c r="AM8" s="12" t="n">
        <v>28</v>
      </c>
      <c r="AN8" s="12" t="n">
        <v>30</v>
      </c>
      <c r="AO8" s="12" t="n">
        <v>16</v>
      </c>
      <c r="AP8" s="12" t="n">
        <v>29</v>
      </c>
      <c r="AQ8" s="12" t="n">
        <v>12</v>
      </c>
      <c r="AR8" s="12" t="n">
        <v>6</v>
      </c>
      <c r="AS8" s="12" t="n">
        <v>12</v>
      </c>
      <c r="AT8" s="12" t="n">
        <v>5</v>
      </c>
      <c r="AU8" s="12" t="n">
        <v>9</v>
      </c>
    </row>
    <row r="9">
      <c r="B9" s="20" t="s">
        <v>353</v>
      </c>
      <c r="C9" s="19" t="n">
        <v>0.16576145944928</v>
      </c>
      <c r="D9" s="19" t="n">
        <v>0.228727427986109</v>
      </c>
      <c r="E9" s="19" t="n">
        <v>0.115643308758301</v>
      </c>
      <c r="F9" s="19"/>
      <c r="G9" s="19" t="n">
        <v>0.263467142006446</v>
      </c>
      <c r="H9" s="19" t="n">
        <v>0.0953114020419914</v>
      </c>
      <c r="I9" s="19" t="n">
        <v>0.170709438857152</v>
      </c>
      <c r="J9" s="19" t="n">
        <v>0.19159301874089</v>
      </c>
      <c r="K9" s="19" t="n">
        <v>0.171577928271354</v>
      </c>
      <c r="L9" s="19" t="n">
        <v>0.163552697393762</v>
      </c>
      <c r="M9" s="19"/>
      <c r="N9" s="19" t="n">
        <v>0</v>
      </c>
      <c r="O9" s="19" t="n">
        <v>0.27469807300066</v>
      </c>
      <c r="P9" s="19" t="n">
        <v>0.150908553597729</v>
      </c>
      <c r="Q9" s="19" t="n">
        <v>0.141447208840129</v>
      </c>
      <c r="R9" s="19" t="n">
        <v>0.137197350936817</v>
      </c>
      <c r="S9" s="19"/>
      <c r="T9" s="19" t="n">
        <v>0.231579497543107</v>
      </c>
      <c r="U9" s="19" t="n">
        <v>0.182272381356369</v>
      </c>
      <c r="V9" s="19" t="n">
        <v>0.131634325034439</v>
      </c>
      <c r="W9" s="19" t="n">
        <v>0.161857430661764</v>
      </c>
      <c r="X9" s="19"/>
      <c r="Y9" s="19" t="n">
        <v>0.217127645153477</v>
      </c>
      <c r="Z9" s="19" t="n">
        <v>0.087578787637335</v>
      </c>
      <c r="AA9" s="19" t="n">
        <v>0.203982632743179</v>
      </c>
      <c r="AB9" s="19" t="n">
        <v>0.0730709243761443</v>
      </c>
      <c r="AC9" s="19" t="n">
        <v>0.274741877432237</v>
      </c>
      <c r="AD9" s="19" t="n">
        <v>0.0841636135376165</v>
      </c>
      <c r="AE9" s="19"/>
      <c r="AF9" s="19" t="n">
        <v>0.16602339469313</v>
      </c>
      <c r="AG9" s="19"/>
      <c r="AH9" s="19" t="n">
        <v>0.128391236823803</v>
      </c>
      <c r="AI9" s="19"/>
      <c r="AJ9" s="19" t="n">
        <v>0.255824414616928</v>
      </c>
      <c r="AK9" s="19" t="n">
        <v>0</v>
      </c>
      <c r="AL9" s="19" t="n">
        <v>0.135936813145749</v>
      </c>
      <c r="AM9" s="19" t="n">
        <v>0.207846349912231</v>
      </c>
      <c r="AN9" s="19" t="n">
        <v>0.110603747646904</v>
      </c>
      <c r="AO9" s="19" t="n">
        <v>0.0543577093928666</v>
      </c>
      <c r="AP9" s="19" t="n">
        <v>0.210300112444973</v>
      </c>
      <c r="AQ9" s="19" t="n">
        <v>0.174695071911286</v>
      </c>
      <c r="AR9" s="19" t="n">
        <v>0.273473472492528</v>
      </c>
      <c r="AS9" s="19" t="n">
        <v>0.144029849526804</v>
      </c>
      <c r="AT9" s="19" t="n">
        <v>0.174654426372328</v>
      </c>
      <c r="AU9" s="19" t="n">
        <v>0.202909517688349</v>
      </c>
    </row>
    <row r="10">
      <c r="B10" s="20" t="s">
        <v>354</v>
      </c>
      <c r="C10" s="19" t="n">
        <v>0.640086016154296</v>
      </c>
      <c r="D10" s="19" t="n">
        <v>0.637836944892804</v>
      </c>
      <c r="E10" s="19" t="n">
        <v>0.647375492895724</v>
      </c>
      <c r="F10" s="19"/>
      <c r="G10" s="19" t="n">
        <v>0.686613516487475</v>
      </c>
      <c r="H10" s="19" t="n">
        <v>0.72905410017189</v>
      </c>
      <c r="I10" s="19" t="n">
        <v>0.729422551318974</v>
      </c>
      <c r="J10" s="19" t="n">
        <v>0.657798982115304</v>
      </c>
      <c r="K10" s="19" t="n">
        <v>0.565851895027709</v>
      </c>
      <c r="L10" s="19" t="n">
        <v>0.532332637432391</v>
      </c>
      <c r="M10" s="19"/>
      <c r="N10" s="19" t="n">
        <v>0.794678184619367</v>
      </c>
      <c r="O10" s="19" t="n">
        <v>0.507525254409452</v>
      </c>
      <c r="P10" s="19" t="n">
        <v>0.599006191974734</v>
      </c>
      <c r="Q10" s="19" t="n">
        <v>0.748498174653063</v>
      </c>
      <c r="R10" s="19" t="n">
        <v>0.674171671837332</v>
      </c>
      <c r="S10" s="19"/>
      <c r="T10" s="19" t="n">
        <v>0.501621270154402</v>
      </c>
      <c r="U10" s="19" t="n">
        <v>0.592887363038172</v>
      </c>
      <c r="V10" s="19" t="n">
        <v>0.682993667461771</v>
      </c>
      <c r="W10" s="19" t="n">
        <v>0.760530423397068</v>
      </c>
      <c r="X10" s="19"/>
      <c r="Y10" s="19" t="n">
        <v>0.674929938594499</v>
      </c>
      <c r="Z10" s="19" t="n">
        <v>0.729042160012544</v>
      </c>
      <c r="AA10" s="19" t="n">
        <v>0.447324595963657</v>
      </c>
      <c r="AB10" s="19" t="n">
        <v>0.707102985772459</v>
      </c>
      <c r="AC10" s="19" t="n">
        <v>0.590046500947895</v>
      </c>
      <c r="AD10" s="19" t="n">
        <v>0.596880543938379</v>
      </c>
      <c r="AE10" s="19"/>
      <c r="AF10" s="19" t="n">
        <v>0.636261331410342</v>
      </c>
      <c r="AG10" s="19"/>
      <c r="AH10" s="19" t="n">
        <v>0.746440299267573</v>
      </c>
      <c r="AI10" s="19"/>
      <c r="AJ10" s="19" t="n">
        <v>0.586369702768235</v>
      </c>
      <c r="AK10" s="19" t="n">
        <v>1</v>
      </c>
      <c r="AL10" s="19" t="n">
        <v>0.601596577996788</v>
      </c>
      <c r="AM10" s="19" t="n">
        <v>0.653306906868139</v>
      </c>
      <c r="AN10" s="19" t="n">
        <v>0.786588771759852</v>
      </c>
      <c r="AO10" s="19" t="n">
        <v>0.719711056825972</v>
      </c>
      <c r="AP10" s="19" t="n">
        <v>0.590062060298452</v>
      </c>
      <c r="AQ10" s="19" t="n">
        <v>0.825304928088714</v>
      </c>
      <c r="AR10" s="19" t="n">
        <v>0.43985571343046</v>
      </c>
      <c r="AS10" s="19" t="n">
        <v>0.436656917611592</v>
      </c>
      <c r="AT10" s="19" t="n">
        <v>0.674355920857089</v>
      </c>
      <c r="AU10" s="19" t="n">
        <v>0.477971224071248</v>
      </c>
    </row>
    <row r="11">
      <c r="B11" s="20" t="s">
        <v>96</v>
      </c>
      <c r="C11" s="21" t="n">
        <v>0.194152524396424</v>
      </c>
      <c r="D11" s="21" t="n">
        <v>0.133435627121087</v>
      </c>
      <c r="E11" s="21" t="n">
        <v>0.236981198345975</v>
      </c>
      <c r="F11" s="21"/>
      <c r="G11" s="21" t="n">
        <v>0.0499193415060788</v>
      </c>
      <c r="H11" s="21" t="n">
        <v>0.175634497786118</v>
      </c>
      <c r="I11" s="21" t="n">
        <v>0.0998680098238743</v>
      </c>
      <c r="J11" s="21" t="n">
        <v>0.150607999143806</v>
      </c>
      <c r="K11" s="21" t="n">
        <v>0.262570176700937</v>
      </c>
      <c r="L11" s="21" t="n">
        <v>0.304114665173847</v>
      </c>
      <c r="M11" s="21"/>
      <c r="N11" s="21" t="n">
        <v>0.205321815380633</v>
      </c>
      <c r="O11" s="21" t="n">
        <v>0.217776672589888</v>
      </c>
      <c r="P11" s="21" t="n">
        <v>0.250085254427537</v>
      </c>
      <c r="Q11" s="21" t="n">
        <v>0.110054616506808</v>
      </c>
      <c r="R11" s="21" t="n">
        <v>0.188630977225851</v>
      </c>
      <c r="S11" s="21"/>
      <c r="T11" s="21" t="n">
        <v>0.266799232302491</v>
      </c>
      <c r="U11" s="21" t="n">
        <v>0.224840255605459</v>
      </c>
      <c r="V11" s="21" t="n">
        <v>0.18537200750379</v>
      </c>
      <c r="W11" s="21" t="n">
        <v>0.0776121459411674</v>
      </c>
      <c r="X11" s="21"/>
      <c r="Y11" s="21" t="n">
        <v>0.107942416252024</v>
      </c>
      <c r="Z11" s="21" t="n">
        <v>0.183379052350121</v>
      </c>
      <c r="AA11" s="21" t="n">
        <v>0.348692771293163</v>
      </c>
      <c r="AB11" s="21" t="n">
        <v>0.219826089851397</v>
      </c>
      <c r="AC11" s="21" t="n">
        <v>0.135211621619868</v>
      </c>
      <c r="AD11" s="21" t="n">
        <v>0.318955842524005</v>
      </c>
      <c r="AE11" s="21"/>
      <c r="AF11" s="21" t="n">
        <v>0.197715273896528</v>
      </c>
      <c r="AG11" s="21"/>
      <c r="AH11" s="21" t="n">
        <v>0.125168463908624</v>
      </c>
      <c r="AI11" s="21"/>
      <c r="AJ11" s="21" t="n">
        <v>0.157805882614838</v>
      </c>
      <c r="AK11" s="21" t="n">
        <v>0</v>
      </c>
      <c r="AL11" s="21" t="n">
        <v>0.262466608857463</v>
      </c>
      <c r="AM11" s="21" t="n">
        <v>0.138846743219631</v>
      </c>
      <c r="AN11" s="21" t="n">
        <v>0.102807480593244</v>
      </c>
      <c r="AO11" s="21" t="n">
        <v>0.225931233781161</v>
      </c>
      <c r="AP11" s="21" t="n">
        <v>0.199637827256574</v>
      </c>
      <c r="AQ11" s="21" t="n">
        <v>0</v>
      </c>
      <c r="AR11" s="21" t="n">
        <v>0.286670814077012</v>
      </c>
      <c r="AS11" s="21" t="n">
        <v>0.419313232861605</v>
      </c>
      <c r="AT11" s="21" t="n">
        <v>0.150989652770583</v>
      </c>
      <c r="AU11" s="21" t="n">
        <v>0.319119258240403</v>
      </c>
    </row>
    <row r="12">
      <c r="B12" s="18" t="s">
        <v>356</v>
      </c>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358</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193</v>
      </c>
      <c r="D7" s="11" t="n">
        <v>91</v>
      </c>
      <c r="E7" s="11" t="n">
        <v>102</v>
      </c>
      <c r="F7" s="11"/>
      <c r="G7" s="11" t="n">
        <v>22</v>
      </c>
      <c r="H7" s="11" t="n">
        <v>23</v>
      </c>
      <c r="I7" s="11" t="n">
        <v>27</v>
      </c>
      <c r="J7" s="11" t="n">
        <v>28</v>
      </c>
      <c r="K7" s="11" t="n">
        <v>35</v>
      </c>
      <c r="L7" s="11" t="n">
        <v>58</v>
      </c>
      <c r="M7" s="11"/>
      <c r="N7" s="11" t="n">
        <v>4</v>
      </c>
      <c r="O7" s="11" t="n">
        <v>56</v>
      </c>
      <c r="P7" s="11" t="n">
        <v>63</v>
      </c>
      <c r="Q7" s="11" t="n">
        <v>46</v>
      </c>
      <c r="R7" s="11" t="n">
        <v>23</v>
      </c>
      <c r="S7" s="11"/>
      <c r="T7" s="11" t="n">
        <v>25</v>
      </c>
      <c r="U7" s="11" t="n">
        <v>68</v>
      </c>
      <c r="V7" s="11" t="n">
        <v>39</v>
      </c>
      <c r="W7" s="11" t="n">
        <v>37</v>
      </c>
      <c r="X7" s="11"/>
      <c r="Y7" s="11" t="n">
        <v>63</v>
      </c>
      <c r="Z7" s="11" t="n">
        <v>26</v>
      </c>
      <c r="AA7" s="11" t="n">
        <v>58</v>
      </c>
      <c r="AB7" s="11" t="n">
        <v>22</v>
      </c>
      <c r="AC7" s="11" t="n">
        <v>10</v>
      </c>
      <c r="AD7" s="11" t="n">
        <v>13</v>
      </c>
      <c r="AE7" s="11"/>
      <c r="AF7" s="11" t="n">
        <v>124</v>
      </c>
      <c r="AG7" s="11"/>
      <c r="AH7" s="11" t="n">
        <v>132</v>
      </c>
      <c r="AI7" s="11"/>
      <c r="AJ7" s="11" t="n">
        <v>17</v>
      </c>
      <c r="AK7" s="11" t="n">
        <v>5</v>
      </c>
      <c r="AL7" s="11" t="n">
        <v>33</v>
      </c>
      <c r="AM7" s="11" t="n">
        <v>26</v>
      </c>
      <c r="AN7" s="11" t="n">
        <v>38</v>
      </c>
      <c r="AO7" s="11" t="n">
        <v>16</v>
      </c>
      <c r="AP7" s="11" t="n">
        <v>21</v>
      </c>
      <c r="AQ7" s="11" t="n">
        <v>7</v>
      </c>
      <c r="AR7" s="11" t="n">
        <v>4</v>
      </c>
      <c r="AS7" s="11" t="n">
        <v>12</v>
      </c>
      <c r="AT7" s="11" t="n">
        <v>5</v>
      </c>
      <c r="AU7" s="11" t="n">
        <v>9</v>
      </c>
    </row>
    <row r="8" ht="30" customHeight="1">
      <c r="B8" s="12" t="s">
        <v>20</v>
      </c>
      <c r="C8" s="12" t="n">
        <v>195</v>
      </c>
      <c r="D8" s="12" t="n">
        <v>99</v>
      </c>
      <c r="E8" s="12" t="n">
        <v>97</v>
      </c>
      <c r="F8" s="12"/>
      <c r="G8" s="12" t="n">
        <v>26</v>
      </c>
      <c r="H8" s="12" t="n">
        <v>27</v>
      </c>
      <c r="I8" s="12" t="n">
        <v>28</v>
      </c>
      <c r="J8" s="12" t="n">
        <v>27</v>
      </c>
      <c r="K8" s="12" t="n">
        <v>32</v>
      </c>
      <c r="L8" s="12" t="n">
        <v>55</v>
      </c>
      <c r="M8" s="12"/>
      <c r="N8" s="12" t="n">
        <v>4</v>
      </c>
      <c r="O8" s="12" t="n">
        <v>55</v>
      </c>
      <c r="P8" s="12" t="n">
        <v>59</v>
      </c>
      <c r="Q8" s="12" t="n">
        <v>50</v>
      </c>
      <c r="R8" s="12" t="n">
        <v>26</v>
      </c>
      <c r="S8" s="12"/>
      <c r="T8" s="12" t="n">
        <v>25</v>
      </c>
      <c r="U8" s="12" t="n">
        <v>69</v>
      </c>
      <c r="V8" s="12" t="n">
        <v>39</v>
      </c>
      <c r="W8" s="12" t="n">
        <v>39</v>
      </c>
      <c r="X8" s="12"/>
      <c r="Y8" s="12" t="n">
        <v>69</v>
      </c>
      <c r="Z8" s="12" t="n">
        <v>26</v>
      </c>
      <c r="AA8" s="12" t="n">
        <v>55</v>
      </c>
      <c r="AB8" s="12" t="n">
        <v>21</v>
      </c>
      <c r="AC8" s="12" t="n">
        <v>12</v>
      </c>
      <c r="AD8" s="12" t="n">
        <v>12</v>
      </c>
      <c r="AE8" s="12"/>
      <c r="AF8" s="12" t="n">
        <v>124</v>
      </c>
      <c r="AG8" s="12"/>
      <c r="AH8" s="12" t="n">
        <v>136</v>
      </c>
      <c r="AI8" s="12"/>
      <c r="AJ8" s="12" t="n">
        <v>15</v>
      </c>
      <c r="AK8" s="12" t="n">
        <v>4</v>
      </c>
      <c r="AL8" s="12" t="n">
        <v>36</v>
      </c>
      <c r="AM8" s="12" t="n">
        <v>27</v>
      </c>
      <c r="AN8" s="12" t="n">
        <v>43</v>
      </c>
      <c r="AO8" s="12" t="n">
        <v>15</v>
      </c>
      <c r="AP8" s="12" t="n">
        <v>20</v>
      </c>
      <c r="AQ8" s="12" t="n">
        <v>8</v>
      </c>
      <c r="AR8" s="12" t="n">
        <v>3</v>
      </c>
      <c r="AS8" s="12" t="n">
        <v>11</v>
      </c>
      <c r="AT8" s="12" t="n">
        <v>4</v>
      </c>
      <c r="AU8" s="12" t="n">
        <v>9</v>
      </c>
    </row>
    <row r="9">
      <c r="B9" s="20" t="s">
        <v>357</v>
      </c>
      <c r="C9" s="19" t="n">
        <v>0.157086459517298</v>
      </c>
      <c r="D9" s="19" t="n">
        <v>0.188609255499796</v>
      </c>
      <c r="E9" s="19" t="n">
        <v>0.124899731274191</v>
      </c>
      <c r="F9" s="19"/>
      <c r="G9" s="19" t="n">
        <v>0.218594429146669</v>
      </c>
      <c r="H9" s="19" t="n">
        <v>0.165873425814145</v>
      </c>
      <c r="I9" s="19" t="n">
        <v>0.103286107572755</v>
      </c>
      <c r="J9" s="19" t="n">
        <v>0.332219994865016</v>
      </c>
      <c r="K9" s="19" t="n">
        <v>0.0309996100282441</v>
      </c>
      <c r="L9" s="19" t="n">
        <v>0.138603226245783</v>
      </c>
      <c r="M9" s="19"/>
      <c r="N9" s="19" t="n">
        <v>0.482841027840932</v>
      </c>
      <c r="O9" s="19" t="n">
        <v>0.230784223181983</v>
      </c>
      <c r="P9" s="19" t="n">
        <v>0.159830122302802</v>
      </c>
      <c r="Q9" s="19" t="n">
        <v>0.111705405054564</v>
      </c>
      <c r="R9" s="19" t="n">
        <v>0.0348089997232186</v>
      </c>
      <c r="S9" s="19"/>
      <c r="T9" s="19" t="n">
        <v>0.270527908630155</v>
      </c>
      <c r="U9" s="19" t="n">
        <v>0.164898777807346</v>
      </c>
      <c r="V9" s="19" t="n">
        <v>0.120103411329497</v>
      </c>
      <c r="W9" s="19" t="n">
        <v>0.101966164714993</v>
      </c>
      <c r="X9" s="19"/>
      <c r="Y9" s="19" t="n">
        <v>0.204227956402501</v>
      </c>
      <c r="Z9" s="19" t="n">
        <v>0.108726852719702</v>
      </c>
      <c r="AA9" s="19" t="n">
        <v>0.121668895478599</v>
      </c>
      <c r="AB9" s="19" t="n">
        <v>0.188556894601065</v>
      </c>
      <c r="AC9" s="19" t="n">
        <v>0.105064190115973</v>
      </c>
      <c r="AD9" s="19" t="n">
        <v>0.160132630126179</v>
      </c>
      <c r="AE9" s="19"/>
      <c r="AF9" s="19" t="n">
        <v>0.155496934777885</v>
      </c>
      <c r="AG9" s="19"/>
      <c r="AH9" s="19" t="n">
        <v>0.139189814414436</v>
      </c>
      <c r="AI9" s="19"/>
      <c r="AJ9" s="19" t="n">
        <v>0.132479013548788</v>
      </c>
      <c r="AK9" s="19" t="n">
        <v>0</v>
      </c>
      <c r="AL9" s="19" t="n">
        <v>0.169978561228786</v>
      </c>
      <c r="AM9" s="19" t="n">
        <v>0.116027961626676</v>
      </c>
      <c r="AN9" s="19" t="n">
        <v>0.206983089642741</v>
      </c>
      <c r="AO9" s="19" t="n">
        <v>0.189039217226909</v>
      </c>
      <c r="AP9" s="19" t="n">
        <v>0.178013583532056</v>
      </c>
      <c r="AQ9" s="19" t="n">
        <v>0</v>
      </c>
      <c r="AR9" s="19" t="n">
        <v>0</v>
      </c>
      <c r="AS9" s="19" t="n">
        <v>0.108120628047185</v>
      </c>
      <c r="AT9" s="19" t="n">
        <v>0.21842634391215</v>
      </c>
      <c r="AU9" s="19" t="n">
        <v>0.234955586501812</v>
      </c>
    </row>
    <row r="10">
      <c r="B10" s="20" t="s">
        <v>354</v>
      </c>
      <c r="C10" s="19" t="n">
        <v>0.589768345791446</v>
      </c>
      <c r="D10" s="19" t="n">
        <v>0.603891761737746</v>
      </c>
      <c r="E10" s="19" t="n">
        <v>0.57534746284755</v>
      </c>
      <c r="F10" s="19"/>
      <c r="G10" s="19" t="n">
        <v>0.713267001725232</v>
      </c>
      <c r="H10" s="19" t="n">
        <v>0.740979185579133</v>
      </c>
      <c r="I10" s="19" t="n">
        <v>0.671206968366555</v>
      </c>
      <c r="J10" s="19" t="n">
        <v>0.462502807111861</v>
      </c>
      <c r="K10" s="19" t="n">
        <v>0.543849386488365</v>
      </c>
      <c r="L10" s="19" t="n">
        <v>0.507347321707765</v>
      </c>
      <c r="M10" s="19"/>
      <c r="N10" s="19" t="n">
        <v>0.517158972159068</v>
      </c>
      <c r="O10" s="19" t="n">
        <v>0.562471683580641</v>
      </c>
      <c r="P10" s="19" t="n">
        <v>0.511071433007624</v>
      </c>
      <c r="Q10" s="19" t="n">
        <v>0.605078195252632</v>
      </c>
      <c r="R10" s="19" t="n">
        <v>0.792802936213713</v>
      </c>
      <c r="S10" s="19"/>
      <c r="T10" s="19" t="n">
        <v>0.390720502277309</v>
      </c>
      <c r="U10" s="19" t="n">
        <v>0.612778798820101</v>
      </c>
      <c r="V10" s="19" t="n">
        <v>0.608504539743741</v>
      </c>
      <c r="W10" s="19" t="n">
        <v>0.78467737595418</v>
      </c>
      <c r="X10" s="19"/>
      <c r="Y10" s="19" t="n">
        <v>0.677233463336549</v>
      </c>
      <c r="Z10" s="19" t="n">
        <v>0.621258338863409</v>
      </c>
      <c r="AA10" s="19" t="n">
        <v>0.527023089803607</v>
      </c>
      <c r="AB10" s="19" t="n">
        <v>0.510042771451966</v>
      </c>
      <c r="AC10" s="19" t="n">
        <v>0.809535622788942</v>
      </c>
      <c r="AD10" s="19" t="n">
        <v>0.210747528669598</v>
      </c>
      <c r="AE10" s="19"/>
      <c r="AF10" s="19" t="n">
        <v>0.567730134698252</v>
      </c>
      <c r="AG10" s="19"/>
      <c r="AH10" s="19" t="n">
        <v>0.714676688820333</v>
      </c>
      <c r="AI10" s="19"/>
      <c r="AJ10" s="19" t="n">
        <v>0.649963359611121</v>
      </c>
      <c r="AK10" s="19" t="n">
        <v>0.639459130579986</v>
      </c>
      <c r="AL10" s="19" t="n">
        <v>0.626928987438282</v>
      </c>
      <c r="AM10" s="19" t="n">
        <v>0.639018409268158</v>
      </c>
      <c r="AN10" s="19" t="n">
        <v>0.520748520746046</v>
      </c>
      <c r="AO10" s="19" t="n">
        <v>0.511915771412541</v>
      </c>
      <c r="AP10" s="19" t="n">
        <v>0.441177340794898</v>
      </c>
      <c r="AQ10" s="19" t="n">
        <v>0.869160001636124</v>
      </c>
      <c r="AR10" s="19" t="n">
        <v>1</v>
      </c>
      <c r="AS10" s="19" t="n">
        <v>0.626485137881883</v>
      </c>
      <c r="AT10" s="19" t="n">
        <v>0.78157365608785</v>
      </c>
      <c r="AU10" s="19" t="n">
        <v>0.433083752936903</v>
      </c>
    </row>
    <row r="11">
      <c r="B11" s="20" t="s">
        <v>96</v>
      </c>
      <c r="C11" s="21" t="n">
        <v>0.253145194691256</v>
      </c>
      <c r="D11" s="21" t="n">
        <v>0.207498982762457</v>
      </c>
      <c r="E11" s="21" t="n">
        <v>0.299752805878259</v>
      </c>
      <c r="F11" s="21"/>
      <c r="G11" s="21" t="n">
        <v>0.0681385691280987</v>
      </c>
      <c r="H11" s="21" t="n">
        <v>0.0931473886067221</v>
      </c>
      <c r="I11" s="21" t="n">
        <v>0.22550692406069</v>
      </c>
      <c r="J11" s="21" t="n">
        <v>0.205277198023123</v>
      </c>
      <c r="K11" s="21" t="n">
        <v>0.425151003483391</v>
      </c>
      <c r="L11" s="21" t="n">
        <v>0.354049452046452</v>
      </c>
      <c r="M11" s="21"/>
      <c r="N11" s="21" t="n">
        <v>0</v>
      </c>
      <c r="O11" s="21" t="n">
        <v>0.206744093237375</v>
      </c>
      <c r="P11" s="21" t="n">
        <v>0.329098444689573</v>
      </c>
      <c r="Q11" s="21" t="n">
        <v>0.283216399692805</v>
      </c>
      <c r="R11" s="21" t="n">
        <v>0.172388064063069</v>
      </c>
      <c r="S11" s="21"/>
      <c r="T11" s="21" t="n">
        <v>0.338751589092536</v>
      </c>
      <c r="U11" s="21" t="n">
        <v>0.222322423372553</v>
      </c>
      <c r="V11" s="21" t="n">
        <v>0.271392048926763</v>
      </c>
      <c r="W11" s="21" t="n">
        <v>0.113356459330828</v>
      </c>
      <c r="X11" s="21"/>
      <c r="Y11" s="21" t="n">
        <v>0.11853858026095</v>
      </c>
      <c r="Z11" s="21" t="n">
        <v>0.270014808416889</v>
      </c>
      <c r="AA11" s="21" t="n">
        <v>0.351308014717794</v>
      </c>
      <c r="AB11" s="21" t="n">
        <v>0.30140033394697</v>
      </c>
      <c r="AC11" s="21" t="n">
        <v>0.0854001870950856</v>
      </c>
      <c r="AD11" s="21" t="n">
        <v>0.629119841204223</v>
      </c>
      <c r="AE11" s="21"/>
      <c r="AF11" s="21" t="n">
        <v>0.276772930523863</v>
      </c>
      <c r="AG11" s="21"/>
      <c r="AH11" s="21" t="n">
        <v>0.146133496765231</v>
      </c>
      <c r="AI11" s="21"/>
      <c r="AJ11" s="21" t="n">
        <v>0.217557626840091</v>
      </c>
      <c r="AK11" s="21" t="n">
        <v>0.360540869420014</v>
      </c>
      <c r="AL11" s="21" t="n">
        <v>0.203092451332932</v>
      </c>
      <c r="AM11" s="21" t="n">
        <v>0.244953629105166</v>
      </c>
      <c r="AN11" s="21" t="n">
        <v>0.272268389611213</v>
      </c>
      <c r="AO11" s="21" t="n">
        <v>0.29904501136055</v>
      </c>
      <c r="AP11" s="21" t="n">
        <v>0.380809075673046</v>
      </c>
      <c r="AQ11" s="21" t="n">
        <v>0.130839998363876</v>
      </c>
      <c r="AR11" s="21" t="n">
        <v>0</v>
      </c>
      <c r="AS11" s="21" t="n">
        <v>0.265394234070932</v>
      </c>
      <c r="AT11" s="21" t="n">
        <v>0</v>
      </c>
      <c r="AU11" s="21" t="n">
        <v>0.331960660561285</v>
      </c>
    </row>
    <row r="12">
      <c r="B12" s="18" t="s">
        <v>356</v>
      </c>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360</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197</v>
      </c>
      <c r="D7" s="11" t="n">
        <v>94</v>
      </c>
      <c r="E7" s="11" t="n">
        <v>101</v>
      </c>
      <c r="F7" s="11"/>
      <c r="G7" s="11" t="n">
        <v>13</v>
      </c>
      <c r="H7" s="11" t="n">
        <v>20</v>
      </c>
      <c r="I7" s="11" t="n">
        <v>32</v>
      </c>
      <c r="J7" s="11" t="n">
        <v>36</v>
      </c>
      <c r="K7" s="11" t="n">
        <v>47</v>
      </c>
      <c r="L7" s="11" t="n">
        <v>49</v>
      </c>
      <c r="M7" s="11"/>
      <c r="N7" s="11" t="n">
        <v>4</v>
      </c>
      <c r="O7" s="11" t="n">
        <v>48</v>
      </c>
      <c r="P7" s="11" t="n">
        <v>65</v>
      </c>
      <c r="Q7" s="11" t="n">
        <v>52</v>
      </c>
      <c r="R7" s="11" t="n">
        <v>27</v>
      </c>
      <c r="S7" s="11"/>
      <c r="T7" s="11" t="n">
        <v>19</v>
      </c>
      <c r="U7" s="11" t="n">
        <v>49</v>
      </c>
      <c r="V7" s="11" t="n">
        <v>46</v>
      </c>
      <c r="W7" s="11" t="n">
        <v>45</v>
      </c>
      <c r="X7" s="11"/>
      <c r="Y7" s="11" t="n">
        <v>68</v>
      </c>
      <c r="Z7" s="11" t="n">
        <v>27</v>
      </c>
      <c r="AA7" s="11" t="n">
        <v>49</v>
      </c>
      <c r="AB7" s="11" t="n">
        <v>32</v>
      </c>
      <c r="AC7" s="11" t="n">
        <v>8</v>
      </c>
      <c r="AD7" s="11" t="n">
        <v>11</v>
      </c>
      <c r="AE7" s="11"/>
      <c r="AF7" s="11" t="n">
        <v>121</v>
      </c>
      <c r="AG7" s="11"/>
      <c r="AH7" s="11" t="n">
        <v>147</v>
      </c>
      <c r="AI7" s="11"/>
      <c r="AJ7" s="11" t="n">
        <v>28</v>
      </c>
      <c r="AK7" s="11" t="n">
        <v>6</v>
      </c>
      <c r="AL7" s="11" t="n">
        <v>40</v>
      </c>
      <c r="AM7" s="11" t="n">
        <v>24</v>
      </c>
      <c r="AN7" s="11" t="n">
        <v>26</v>
      </c>
      <c r="AO7" s="11" t="n">
        <v>10</v>
      </c>
      <c r="AP7" s="11" t="n">
        <v>25</v>
      </c>
      <c r="AQ7" s="11" t="n">
        <v>6</v>
      </c>
      <c r="AR7" s="11" t="n">
        <v>6</v>
      </c>
      <c r="AS7" s="11" t="n">
        <v>14</v>
      </c>
      <c r="AT7" s="11" t="n">
        <v>7</v>
      </c>
      <c r="AU7" s="11" t="n">
        <v>5</v>
      </c>
    </row>
    <row r="8" ht="30" customHeight="1">
      <c r="B8" s="12" t="s">
        <v>20</v>
      </c>
      <c r="C8" s="12" t="n">
        <v>194</v>
      </c>
      <c r="D8" s="12" t="n">
        <v>97</v>
      </c>
      <c r="E8" s="12" t="n">
        <v>94</v>
      </c>
      <c r="F8" s="12"/>
      <c r="G8" s="12" t="n">
        <v>14</v>
      </c>
      <c r="H8" s="12" t="n">
        <v>24</v>
      </c>
      <c r="I8" s="12" t="n">
        <v>33</v>
      </c>
      <c r="J8" s="12" t="n">
        <v>35</v>
      </c>
      <c r="K8" s="12" t="n">
        <v>42</v>
      </c>
      <c r="L8" s="12" t="n">
        <v>47</v>
      </c>
      <c r="M8" s="12"/>
      <c r="N8" s="12" t="n">
        <v>4</v>
      </c>
      <c r="O8" s="12" t="n">
        <v>43</v>
      </c>
      <c r="P8" s="12" t="n">
        <v>60</v>
      </c>
      <c r="Q8" s="12" t="n">
        <v>57</v>
      </c>
      <c r="R8" s="12" t="n">
        <v>29</v>
      </c>
      <c r="S8" s="12"/>
      <c r="T8" s="12" t="n">
        <v>18</v>
      </c>
      <c r="U8" s="12" t="n">
        <v>48</v>
      </c>
      <c r="V8" s="12" t="n">
        <v>44</v>
      </c>
      <c r="W8" s="12" t="n">
        <v>46</v>
      </c>
      <c r="X8" s="12"/>
      <c r="Y8" s="12" t="n">
        <v>73</v>
      </c>
      <c r="Z8" s="12" t="n">
        <v>25</v>
      </c>
      <c r="AA8" s="12" t="n">
        <v>46</v>
      </c>
      <c r="AB8" s="12" t="n">
        <v>30</v>
      </c>
      <c r="AC8" s="12" t="n">
        <v>8</v>
      </c>
      <c r="AD8" s="12" t="n">
        <v>9</v>
      </c>
      <c r="AE8" s="12"/>
      <c r="AF8" s="12" t="n">
        <v>117</v>
      </c>
      <c r="AG8" s="12"/>
      <c r="AH8" s="12" t="n">
        <v>147</v>
      </c>
      <c r="AI8" s="12"/>
      <c r="AJ8" s="12" t="n">
        <v>25</v>
      </c>
      <c r="AK8" s="12" t="n">
        <v>5</v>
      </c>
      <c r="AL8" s="12" t="n">
        <v>42</v>
      </c>
      <c r="AM8" s="12" t="n">
        <v>24</v>
      </c>
      <c r="AN8" s="12" t="n">
        <v>30</v>
      </c>
      <c r="AO8" s="12" t="n">
        <v>10</v>
      </c>
      <c r="AP8" s="12" t="n">
        <v>24</v>
      </c>
      <c r="AQ8" s="12" t="n">
        <v>6</v>
      </c>
      <c r="AR8" s="12" t="n">
        <v>5</v>
      </c>
      <c r="AS8" s="12" t="n">
        <v>13</v>
      </c>
      <c r="AT8" s="12" t="n">
        <v>5</v>
      </c>
      <c r="AU8" s="12" t="n">
        <v>5</v>
      </c>
    </row>
    <row r="9">
      <c r="B9" s="20" t="s">
        <v>359</v>
      </c>
      <c r="C9" s="19" t="n">
        <v>0.228589638375529</v>
      </c>
      <c r="D9" s="19" t="n">
        <v>0.202390131264723</v>
      </c>
      <c r="E9" s="19" t="n">
        <v>0.260619804708147</v>
      </c>
      <c r="F9" s="19"/>
      <c r="G9" s="19" t="n">
        <v>0.25532083876037</v>
      </c>
      <c r="H9" s="19" t="n">
        <v>0.383978750912262</v>
      </c>
      <c r="I9" s="19" t="n">
        <v>0.235385903153808</v>
      </c>
      <c r="J9" s="19" t="n">
        <v>0.311827292746513</v>
      </c>
      <c r="K9" s="19" t="n">
        <v>0.130297587184123</v>
      </c>
      <c r="L9" s="19" t="n">
        <v>0.16187543488075</v>
      </c>
      <c r="M9" s="19"/>
      <c r="N9" s="19" t="n">
        <v>0.472363178467159</v>
      </c>
      <c r="O9" s="19" t="n">
        <v>0.242144726157781</v>
      </c>
      <c r="P9" s="19" t="n">
        <v>0.191419957064574</v>
      </c>
      <c r="Q9" s="19" t="n">
        <v>0.190455541872313</v>
      </c>
      <c r="R9" s="19" t="n">
        <v>0.341253245021687</v>
      </c>
      <c r="S9" s="19"/>
      <c r="T9" s="19" t="n">
        <v>0.191889216192384</v>
      </c>
      <c r="U9" s="19" t="n">
        <v>0.254056286760566</v>
      </c>
      <c r="V9" s="19" t="n">
        <v>0.16994086841744</v>
      </c>
      <c r="W9" s="19" t="n">
        <v>0.223803392285135</v>
      </c>
      <c r="X9" s="19"/>
      <c r="Y9" s="19" t="n">
        <v>0.212066828990688</v>
      </c>
      <c r="Z9" s="19" t="n">
        <v>0.238716712006532</v>
      </c>
      <c r="AA9" s="19" t="n">
        <v>0.181866564230671</v>
      </c>
      <c r="AB9" s="19" t="n">
        <v>0.291195709792336</v>
      </c>
      <c r="AC9" s="19" t="n">
        <v>0.420033535600536</v>
      </c>
      <c r="AD9" s="19" t="n">
        <v>0.245702955851733</v>
      </c>
      <c r="AE9" s="19"/>
      <c r="AF9" s="19" t="n">
        <v>0.248188925900111</v>
      </c>
      <c r="AG9" s="19"/>
      <c r="AH9" s="19" t="n">
        <v>0.218409920075714</v>
      </c>
      <c r="AI9" s="19"/>
      <c r="AJ9" s="19" t="n">
        <v>0.233539603159885</v>
      </c>
      <c r="AK9" s="19" t="n">
        <v>0.322897618580745</v>
      </c>
      <c r="AL9" s="19" t="n">
        <v>0.280287157239151</v>
      </c>
      <c r="AM9" s="19" t="n">
        <v>0.364990694453107</v>
      </c>
      <c r="AN9" s="19" t="n">
        <v>0.193027981147294</v>
      </c>
      <c r="AO9" s="19" t="n">
        <v>0.187542699794737</v>
      </c>
      <c r="AP9" s="19" t="n">
        <v>0.108567703469311</v>
      </c>
      <c r="AQ9" s="19" t="n">
        <v>0</v>
      </c>
      <c r="AR9" s="19" t="n">
        <v>0.324193250606891</v>
      </c>
      <c r="AS9" s="19" t="n">
        <v>0.155120518182283</v>
      </c>
      <c r="AT9" s="19" t="n">
        <v>0.291454068935347</v>
      </c>
      <c r="AU9" s="19" t="n">
        <v>0.197019549485792</v>
      </c>
    </row>
    <row r="10">
      <c r="B10" s="20" t="s">
        <v>354</v>
      </c>
      <c r="C10" s="19" t="n">
        <v>0.566088664859295</v>
      </c>
      <c r="D10" s="19" t="n">
        <v>0.628271497032918</v>
      </c>
      <c r="E10" s="19" t="n">
        <v>0.503099187472518</v>
      </c>
      <c r="F10" s="19"/>
      <c r="G10" s="19" t="n">
        <v>0.610806103390767</v>
      </c>
      <c r="H10" s="19" t="n">
        <v>0.616021249087738</v>
      </c>
      <c r="I10" s="19" t="n">
        <v>0.632473480853039</v>
      </c>
      <c r="J10" s="19" t="n">
        <v>0.549494365084006</v>
      </c>
      <c r="K10" s="19" t="n">
        <v>0.611350886773482</v>
      </c>
      <c r="L10" s="19" t="n">
        <v>0.452112757976109</v>
      </c>
      <c r="M10" s="19"/>
      <c r="N10" s="19" t="n">
        <v>0</v>
      </c>
      <c r="O10" s="19" t="n">
        <v>0.529163831847519</v>
      </c>
      <c r="P10" s="19" t="n">
        <v>0.548257652832954</v>
      </c>
      <c r="Q10" s="19" t="n">
        <v>0.664230877661204</v>
      </c>
      <c r="R10" s="19" t="n">
        <v>0.516210752025891</v>
      </c>
      <c r="S10" s="19"/>
      <c r="T10" s="19" t="n">
        <v>0.649476381757258</v>
      </c>
      <c r="U10" s="19" t="n">
        <v>0.45768622959793</v>
      </c>
      <c r="V10" s="19" t="n">
        <v>0.591347594628171</v>
      </c>
      <c r="W10" s="19" t="n">
        <v>0.733611288453702</v>
      </c>
      <c r="X10" s="19"/>
      <c r="Y10" s="19" t="n">
        <v>0.668717906883061</v>
      </c>
      <c r="Z10" s="19" t="n">
        <v>0.540085594522547</v>
      </c>
      <c r="AA10" s="19" t="n">
        <v>0.426535645962665</v>
      </c>
      <c r="AB10" s="19" t="n">
        <v>0.530163521103971</v>
      </c>
      <c r="AC10" s="19" t="n">
        <v>0.579966464399464</v>
      </c>
      <c r="AD10" s="19" t="n">
        <v>0.648862728940282</v>
      </c>
      <c r="AE10" s="19"/>
      <c r="AF10" s="19" t="n">
        <v>0.5429293665155</v>
      </c>
      <c r="AG10" s="19"/>
      <c r="AH10" s="19" t="n">
        <v>0.648786812424837</v>
      </c>
      <c r="AI10" s="19"/>
      <c r="AJ10" s="19" t="n">
        <v>0.541703267054366</v>
      </c>
      <c r="AK10" s="19" t="n">
        <v>0.356167490348347</v>
      </c>
      <c r="AL10" s="19" t="n">
        <v>0.602060810268817</v>
      </c>
      <c r="AM10" s="19" t="n">
        <v>0.41656902311716</v>
      </c>
      <c r="AN10" s="19" t="n">
        <v>0.483128581799776</v>
      </c>
      <c r="AO10" s="19" t="n">
        <v>0.428912575320431</v>
      </c>
      <c r="AP10" s="19" t="n">
        <v>0.854412008558839</v>
      </c>
      <c r="AQ10" s="19" t="n">
        <v>0.687530217316613</v>
      </c>
      <c r="AR10" s="19" t="n">
        <v>0.675806749393109</v>
      </c>
      <c r="AS10" s="19" t="n">
        <v>0.500752286894771</v>
      </c>
      <c r="AT10" s="19" t="n">
        <v>0.708545931064653</v>
      </c>
      <c r="AU10" s="19" t="n">
        <v>0.444165226792589</v>
      </c>
    </row>
    <row r="11">
      <c r="B11" s="20" t="s">
        <v>96</v>
      </c>
      <c r="C11" s="21" t="n">
        <v>0.205321696765176</v>
      </c>
      <c r="D11" s="21" t="n">
        <v>0.169338371702359</v>
      </c>
      <c r="E11" s="21" t="n">
        <v>0.236281007819334</v>
      </c>
      <c r="F11" s="21"/>
      <c r="G11" s="21" t="n">
        <v>0.133873057848863</v>
      </c>
      <c r="H11" s="21" t="n">
        <v>0</v>
      </c>
      <c r="I11" s="21" t="n">
        <v>0.132140615993152</v>
      </c>
      <c r="J11" s="21" t="n">
        <v>0.138678342169481</v>
      </c>
      <c r="K11" s="21" t="n">
        <v>0.258351526042395</v>
      </c>
      <c r="L11" s="21" t="n">
        <v>0.386011807143141</v>
      </c>
      <c r="M11" s="21"/>
      <c r="N11" s="21" t="n">
        <v>0.527636821532841</v>
      </c>
      <c r="O11" s="21" t="n">
        <v>0.228691441994699</v>
      </c>
      <c r="P11" s="21" t="n">
        <v>0.260322390102472</v>
      </c>
      <c r="Q11" s="21" t="n">
        <v>0.145313580466483</v>
      </c>
      <c r="R11" s="21" t="n">
        <v>0.142536002952422</v>
      </c>
      <c r="S11" s="21"/>
      <c r="T11" s="21" t="n">
        <v>0.158634402050358</v>
      </c>
      <c r="U11" s="21" t="n">
        <v>0.288257483641503</v>
      </c>
      <c r="V11" s="21" t="n">
        <v>0.238711536954388</v>
      </c>
      <c r="W11" s="21" t="n">
        <v>0.0425853192611633</v>
      </c>
      <c r="X11" s="21"/>
      <c r="Y11" s="21" t="n">
        <v>0.119215264126251</v>
      </c>
      <c r="Z11" s="21" t="n">
        <v>0.221197693470921</v>
      </c>
      <c r="AA11" s="21" t="n">
        <v>0.391597789806664</v>
      </c>
      <c r="AB11" s="21" t="n">
        <v>0.178640769103692</v>
      </c>
      <c r="AC11" s="21" t="n">
        <v>0</v>
      </c>
      <c r="AD11" s="21" t="n">
        <v>0.105434315207984</v>
      </c>
      <c r="AE11" s="21"/>
      <c r="AF11" s="21" t="n">
        <v>0.208881707584389</v>
      </c>
      <c r="AG11" s="21"/>
      <c r="AH11" s="21" t="n">
        <v>0.132803267499448</v>
      </c>
      <c r="AI11" s="21"/>
      <c r="AJ11" s="21" t="n">
        <v>0.224757129785749</v>
      </c>
      <c r="AK11" s="21" t="n">
        <v>0.320934891070909</v>
      </c>
      <c r="AL11" s="21" t="n">
        <v>0.117652032492032</v>
      </c>
      <c r="AM11" s="21" t="n">
        <v>0.218440282429733</v>
      </c>
      <c r="AN11" s="21" t="n">
        <v>0.32384343705293</v>
      </c>
      <c r="AO11" s="21" t="n">
        <v>0.383544724884833</v>
      </c>
      <c r="AP11" s="21" t="n">
        <v>0.0370202879718499</v>
      </c>
      <c r="AQ11" s="21" t="n">
        <v>0.312469782683387</v>
      </c>
      <c r="AR11" s="21" t="n">
        <v>0</v>
      </c>
      <c r="AS11" s="21" t="n">
        <v>0.344127194922946</v>
      </c>
      <c r="AT11" s="21" t="n">
        <v>0</v>
      </c>
      <c r="AU11" s="21" t="n">
        <v>0.35881522372162</v>
      </c>
    </row>
    <row r="12">
      <c r="B12" s="18" t="s">
        <v>356</v>
      </c>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362</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201</v>
      </c>
      <c r="D7" s="11" t="n">
        <v>102</v>
      </c>
      <c r="E7" s="11" t="n">
        <v>99</v>
      </c>
      <c r="F7" s="11"/>
      <c r="G7" s="11" t="n">
        <v>22</v>
      </c>
      <c r="H7" s="11" t="n">
        <v>28</v>
      </c>
      <c r="I7" s="11" t="n">
        <v>34</v>
      </c>
      <c r="J7" s="11" t="n">
        <v>39</v>
      </c>
      <c r="K7" s="11" t="n">
        <v>27</v>
      </c>
      <c r="L7" s="11" t="n">
        <v>51</v>
      </c>
      <c r="M7" s="11"/>
      <c r="N7" s="11" t="n">
        <v>4</v>
      </c>
      <c r="O7" s="11" t="n">
        <v>54</v>
      </c>
      <c r="P7" s="11" t="n">
        <v>73</v>
      </c>
      <c r="Q7" s="11" t="n">
        <v>51</v>
      </c>
      <c r="R7" s="11" t="n">
        <v>18</v>
      </c>
      <c r="S7" s="11"/>
      <c r="T7" s="11" t="n">
        <v>24</v>
      </c>
      <c r="U7" s="11" t="n">
        <v>71</v>
      </c>
      <c r="V7" s="11" t="n">
        <v>44</v>
      </c>
      <c r="W7" s="11" t="n">
        <v>37</v>
      </c>
      <c r="X7" s="11"/>
      <c r="Y7" s="11" t="n">
        <v>71</v>
      </c>
      <c r="Z7" s="11" t="n">
        <v>37</v>
      </c>
      <c r="AA7" s="11" t="n">
        <v>41</v>
      </c>
      <c r="AB7" s="11" t="n">
        <v>23</v>
      </c>
      <c r="AC7" s="11" t="n">
        <v>10</v>
      </c>
      <c r="AD7" s="11" t="n">
        <v>18</v>
      </c>
      <c r="AE7" s="11"/>
      <c r="AF7" s="11" t="n">
        <v>118</v>
      </c>
      <c r="AG7" s="11"/>
      <c r="AH7" s="11" t="n">
        <v>157</v>
      </c>
      <c r="AI7" s="11"/>
      <c r="AJ7" s="11" t="n">
        <v>15</v>
      </c>
      <c r="AK7" s="11" t="n">
        <v>8</v>
      </c>
      <c r="AL7" s="11" t="n">
        <v>42</v>
      </c>
      <c r="AM7" s="11" t="n">
        <v>36</v>
      </c>
      <c r="AN7" s="11" t="n">
        <v>23</v>
      </c>
      <c r="AO7" s="11" t="n">
        <v>9</v>
      </c>
      <c r="AP7" s="11" t="n">
        <v>25</v>
      </c>
      <c r="AQ7" s="11" t="n">
        <v>6</v>
      </c>
      <c r="AR7" s="11" t="n">
        <v>7</v>
      </c>
      <c r="AS7" s="11" t="n">
        <v>13</v>
      </c>
      <c r="AT7" s="11" t="n">
        <v>8</v>
      </c>
      <c r="AU7" s="11" t="n">
        <v>9</v>
      </c>
    </row>
    <row r="8" ht="30" customHeight="1">
      <c r="B8" s="12" t="s">
        <v>20</v>
      </c>
      <c r="C8" s="12" t="n">
        <v>200</v>
      </c>
      <c r="D8" s="12" t="n">
        <v>106</v>
      </c>
      <c r="E8" s="12" t="n">
        <v>94</v>
      </c>
      <c r="F8" s="12"/>
      <c r="G8" s="12" t="n">
        <v>24</v>
      </c>
      <c r="H8" s="12" t="n">
        <v>34</v>
      </c>
      <c r="I8" s="12" t="n">
        <v>34</v>
      </c>
      <c r="J8" s="12" t="n">
        <v>38</v>
      </c>
      <c r="K8" s="12" t="n">
        <v>24</v>
      </c>
      <c r="L8" s="12" t="n">
        <v>46</v>
      </c>
      <c r="M8" s="12"/>
      <c r="N8" s="12" t="n">
        <v>4</v>
      </c>
      <c r="O8" s="12" t="n">
        <v>50</v>
      </c>
      <c r="P8" s="12" t="n">
        <v>67</v>
      </c>
      <c r="Q8" s="12" t="n">
        <v>59</v>
      </c>
      <c r="R8" s="12" t="n">
        <v>20</v>
      </c>
      <c r="S8" s="12"/>
      <c r="T8" s="12" t="n">
        <v>23</v>
      </c>
      <c r="U8" s="12" t="n">
        <v>71</v>
      </c>
      <c r="V8" s="12" t="n">
        <v>43</v>
      </c>
      <c r="W8" s="12" t="n">
        <v>39</v>
      </c>
      <c r="X8" s="12"/>
      <c r="Y8" s="12" t="n">
        <v>77</v>
      </c>
      <c r="Z8" s="12" t="n">
        <v>37</v>
      </c>
      <c r="AA8" s="12" t="n">
        <v>37</v>
      </c>
      <c r="AB8" s="12" t="n">
        <v>22</v>
      </c>
      <c r="AC8" s="12" t="n">
        <v>10</v>
      </c>
      <c r="AD8" s="12" t="n">
        <v>16</v>
      </c>
      <c r="AE8" s="12"/>
      <c r="AF8" s="12" t="n">
        <v>118</v>
      </c>
      <c r="AG8" s="12"/>
      <c r="AH8" s="12" t="n">
        <v>159</v>
      </c>
      <c r="AI8" s="12"/>
      <c r="AJ8" s="12" t="n">
        <v>13</v>
      </c>
      <c r="AK8" s="12" t="n">
        <v>7</v>
      </c>
      <c r="AL8" s="12" t="n">
        <v>45</v>
      </c>
      <c r="AM8" s="12" t="n">
        <v>38</v>
      </c>
      <c r="AN8" s="12" t="n">
        <v>27</v>
      </c>
      <c r="AO8" s="12" t="n">
        <v>9</v>
      </c>
      <c r="AP8" s="12" t="n">
        <v>23</v>
      </c>
      <c r="AQ8" s="12" t="n">
        <v>6</v>
      </c>
      <c r="AR8" s="12" t="n">
        <v>6</v>
      </c>
      <c r="AS8" s="12" t="n">
        <v>12</v>
      </c>
      <c r="AT8" s="12" t="n">
        <v>6</v>
      </c>
      <c r="AU8" s="12" t="n">
        <v>9</v>
      </c>
    </row>
    <row r="9">
      <c r="B9" s="20" t="s">
        <v>361</v>
      </c>
      <c r="C9" s="19" t="n">
        <v>0.264182531174348</v>
      </c>
      <c r="D9" s="19" t="n">
        <v>0.316526189015997</v>
      </c>
      <c r="E9" s="19" t="n">
        <v>0.2053011338465</v>
      </c>
      <c r="F9" s="19"/>
      <c r="G9" s="19" t="n">
        <v>0.297716799414006</v>
      </c>
      <c r="H9" s="19" t="n">
        <v>0.253245998982267</v>
      </c>
      <c r="I9" s="19" t="n">
        <v>0.256981929092356</v>
      </c>
      <c r="J9" s="19" t="n">
        <v>0.289546908152869</v>
      </c>
      <c r="K9" s="19" t="n">
        <v>0.229846512286311</v>
      </c>
      <c r="L9" s="19" t="n">
        <v>0.256357989817992</v>
      </c>
      <c r="M9" s="19"/>
      <c r="N9" s="19" t="n">
        <v>0.485500993310878</v>
      </c>
      <c r="O9" s="19" t="n">
        <v>0.27069915935437</v>
      </c>
      <c r="P9" s="19" t="n">
        <v>0.304714512701649</v>
      </c>
      <c r="Q9" s="19" t="n">
        <v>0.229136256810501</v>
      </c>
      <c r="R9" s="19" t="n">
        <v>0.186074075514841</v>
      </c>
      <c r="S9" s="19"/>
      <c r="T9" s="19" t="n">
        <v>0.0746000982529473</v>
      </c>
      <c r="U9" s="19" t="n">
        <v>0.287185578723173</v>
      </c>
      <c r="V9" s="19" t="n">
        <v>0.224378587387384</v>
      </c>
      <c r="W9" s="19" t="n">
        <v>0.330601888906121</v>
      </c>
      <c r="X9" s="19"/>
      <c r="Y9" s="19" t="n">
        <v>0.331341064903913</v>
      </c>
      <c r="Z9" s="19" t="n">
        <v>0.258091913903399</v>
      </c>
      <c r="AA9" s="19" t="n">
        <v>0.240257380110267</v>
      </c>
      <c r="AB9" s="19" t="n">
        <v>0.179759463243269</v>
      </c>
      <c r="AC9" s="19" t="n">
        <v>0.33811680616753</v>
      </c>
      <c r="AD9" s="19" t="n">
        <v>0.0947045740576163</v>
      </c>
      <c r="AE9" s="19"/>
      <c r="AF9" s="19" t="n">
        <v>0.324975612445807</v>
      </c>
      <c r="AG9" s="19"/>
      <c r="AH9" s="19" t="n">
        <v>0.215850138189281</v>
      </c>
      <c r="AI9" s="19"/>
      <c r="AJ9" s="19" t="n">
        <v>0.15170608224035</v>
      </c>
      <c r="AK9" s="19" t="n">
        <v>0.261105652574244</v>
      </c>
      <c r="AL9" s="19" t="n">
        <v>0.287853935761527</v>
      </c>
      <c r="AM9" s="19" t="n">
        <v>0.222311827132271</v>
      </c>
      <c r="AN9" s="19" t="n">
        <v>0.347518963539697</v>
      </c>
      <c r="AO9" s="19" t="n">
        <v>0.331447540056151</v>
      </c>
      <c r="AP9" s="19" t="n">
        <v>0.205934364045483</v>
      </c>
      <c r="AQ9" s="19" t="n">
        <v>0.318972698204233</v>
      </c>
      <c r="AR9" s="19" t="n">
        <v>0.444896918249309</v>
      </c>
      <c r="AS9" s="19" t="n">
        <v>0.291112008093121</v>
      </c>
      <c r="AT9" s="19" t="n">
        <v>0.242094414302171</v>
      </c>
      <c r="AU9" s="19" t="n">
        <v>0.144537605004933</v>
      </c>
    </row>
    <row r="10">
      <c r="B10" s="20" t="s">
        <v>354</v>
      </c>
      <c r="C10" s="19" t="n">
        <v>0.573915931548277</v>
      </c>
      <c r="D10" s="19" t="n">
        <v>0.536099110765382</v>
      </c>
      <c r="E10" s="19" t="n">
        <v>0.616456085255723</v>
      </c>
      <c r="F10" s="19"/>
      <c r="G10" s="19" t="n">
        <v>0.658165099530422</v>
      </c>
      <c r="H10" s="19" t="n">
        <v>0.676620105312713</v>
      </c>
      <c r="I10" s="19" t="n">
        <v>0.51461173350961</v>
      </c>
      <c r="J10" s="19" t="n">
        <v>0.627732314413616</v>
      </c>
      <c r="K10" s="19" t="n">
        <v>0.518504573332508</v>
      </c>
      <c r="L10" s="19" t="n">
        <v>0.482191995866067</v>
      </c>
      <c r="M10" s="19"/>
      <c r="N10" s="19" t="n">
        <v>0.514499006689122</v>
      </c>
      <c r="O10" s="19" t="n">
        <v>0.582032087214112</v>
      </c>
      <c r="P10" s="19" t="n">
        <v>0.467690564105562</v>
      </c>
      <c r="Q10" s="19" t="n">
        <v>0.640318171821427</v>
      </c>
      <c r="R10" s="19" t="n">
        <v>0.704312573537955</v>
      </c>
      <c r="S10" s="19"/>
      <c r="T10" s="19" t="n">
        <v>0.813541249471133</v>
      </c>
      <c r="U10" s="19" t="n">
        <v>0.489432840772687</v>
      </c>
      <c r="V10" s="19" t="n">
        <v>0.557475433340087</v>
      </c>
      <c r="W10" s="19" t="n">
        <v>0.619967319940692</v>
      </c>
      <c r="X10" s="19"/>
      <c r="Y10" s="19" t="n">
        <v>0.53303163313457</v>
      </c>
      <c r="Z10" s="19" t="n">
        <v>0.665974230044515</v>
      </c>
      <c r="AA10" s="19" t="n">
        <v>0.453238906713958</v>
      </c>
      <c r="AB10" s="19" t="n">
        <v>0.66167660732939</v>
      </c>
      <c r="AC10" s="19" t="n">
        <v>0.66188319383247</v>
      </c>
      <c r="AD10" s="19" t="n">
        <v>0.632028760585264</v>
      </c>
      <c r="AE10" s="19"/>
      <c r="AF10" s="19" t="n">
        <v>0.531827320494199</v>
      </c>
      <c r="AG10" s="19"/>
      <c r="AH10" s="19" t="n">
        <v>0.641631461450772</v>
      </c>
      <c r="AI10" s="19"/>
      <c r="AJ10" s="19" t="n">
        <v>0.536109942103157</v>
      </c>
      <c r="AK10" s="19" t="n">
        <v>0.398079553805206</v>
      </c>
      <c r="AL10" s="19" t="n">
        <v>0.566964440678152</v>
      </c>
      <c r="AM10" s="19" t="n">
        <v>0.588817323061481</v>
      </c>
      <c r="AN10" s="19" t="n">
        <v>0.567297615993829</v>
      </c>
      <c r="AO10" s="19" t="n">
        <v>0.484493191921746</v>
      </c>
      <c r="AP10" s="19" t="n">
        <v>0.71868357720869</v>
      </c>
      <c r="AQ10" s="19" t="n">
        <v>0.499913830034676</v>
      </c>
      <c r="AR10" s="19" t="n">
        <v>0.555103081750691</v>
      </c>
      <c r="AS10" s="19" t="n">
        <v>0.481409405942233</v>
      </c>
      <c r="AT10" s="19" t="n">
        <v>0.419135652990535</v>
      </c>
      <c r="AU10" s="19" t="n">
        <v>0.762999794479488</v>
      </c>
    </row>
    <row r="11">
      <c r="B11" s="20" t="s">
        <v>96</v>
      </c>
      <c r="C11" s="21" t="n">
        <v>0.161901537277375</v>
      </c>
      <c r="D11" s="21" t="n">
        <v>0.147374700218621</v>
      </c>
      <c r="E11" s="21" t="n">
        <v>0.178242780897777</v>
      </c>
      <c r="F11" s="21"/>
      <c r="G11" s="21" t="n">
        <v>0.044118101055572</v>
      </c>
      <c r="H11" s="21" t="n">
        <v>0.0701338957050204</v>
      </c>
      <c r="I11" s="21" t="n">
        <v>0.228406337398033</v>
      </c>
      <c r="J11" s="21" t="n">
        <v>0.0827207774335147</v>
      </c>
      <c r="K11" s="21" t="n">
        <v>0.251648914381181</v>
      </c>
      <c r="L11" s="21" t="n">
        <v>0.261450014315942</v>
      </c>
      <c r="M11" s="21"/>
      <c r="N11" s="21" t="n">
        <v>0</v>
      </c>
      <c r="O11" s="21" t="n">
        <v>0.147268753431518</v>
      </c>
      <c r="P11" s="21" t="n">
        <v>0.227594923192789</v>
      </c>
      <c r="Q11" s="21" t="n">
        <v>0.130545571368072</v>
      </c>
      <c r="R11" s="21" t="n">
        <v>0.109613350947203</v>
      </c>
      <c r="S11" s="21"/>
      <c r="T11" s="21" t="n">
        <v>0.111858652275919</v>
      </c>
      <c r="U11" s="21" t="n">
        <v>0.22338158050414</v>
      </c>
      <c r="V11" s="21" t="n">
        <v>0.218145979272529</v>
      </c>
      <c r="W11" s="21" t="n">
        <v>0.0494307911531865</v>
      </c>
      <c r="X11" s="21"/>
      <c r="Y11" s="21" t="n">
        <v>0.135627301961516</v>
      </c>
      <c r="Z11" s="21" t="n">
        <v>0.0759338560520869</v>
      </c>
      <c r="AA11" s="21" t="n">
        <v>0.306503713175776</v>
      </c>
      <c r="AB11" s="21" t="n">
        <v>0.158563929427341</v>
      </c>
      <c r="AC11" s="21" t="n">
        <v>0</v>
      </c>
      <c r="AD11" s="21" t="n">
        <v>0.27326666535712</v>
      </c>
      <c r="AE11" s="21"/>
      <c r="AF11" s="21" t="n">
        <v>0.143197067059994</v>
      </c>
      <c r="AG11" s="21"/>
      <c r="AH11" s="21" t="n">
        <v>0.142518400359947</v>
      </c>
      <c r="AI11" s="21"/>
      <c r="AJ11" s="21" t="n">
        <v>0.312183975656493</v>
      </c>
      <c r="AK11" s="21" t="n">
        <v>0.34081479362055</v>
      </c>
      <c r="AL11" s="21" t="n">
        <v>0.145181623560321</v>
      </c>
      <c r="AM11" s="21" t="n">
        <v>0.188870849806247</v>
      </c>
      <c r="AN11" s="21" t="n">
        <v>0.0851834204664734</v>
      </c>
      <c r="AO11" s="21" t="n">
        <v>0.184059268022103</v>
      </c>
      <c r="AP11" s="21" t="n">
        <v>0.0753820587458272</v>
      </c>
      <c r="AQ11" s="21" t="n">
        <v>0.181113471761092</v>
      </c>
      <c r="AR11" s="21" t="n">
        <v>0</v>
      </c>
      <c r="AS11" s="21" t="n">
        <v>0.227478585964646</v>
      </c>
      <c r="AT11" s="21" t="n">
        <v>0.338769932707294</v>
      </c>
      <c r="AU11" s="21" t="n">
        <v>0.0924626005155787</v>
      </c>
    </row>
    <row r="12">
      <c r="B12" s="18" t="s">
        <v>356</v>
      </c>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364</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211</v>
      </c>
      <c r="D7" s="11" t="n">
        <v>96</v>
      </c>
      <c r="E7" s="11" t="n">
        <v>115</v>
      </c>
      <c r="F7" s="11"/>
      <c r="G7" s="11" t="n">
        <v>27</v>
      </c>
      <c r="H7" s="11" t="n">
        <v>30</v>
      </c>
      <c r="I7" s="11" t="n">
        <v>26</v>
      </c>
      <c r="J7" s="11" t="n">
        <v>40</v>
      </c>
      <c r="K7" s="11" t="n">
        <v>31</v>
      </c>
      <c r="L7" s="11" t="n">
        <v>57</v>
      </c>
      <c r="M7" s="11"/>
      <c r="N7" s="11" t="n">
        <v>1</v>
      </c>
      <c r="O7" s="11" t="n">
        <v>59</v>
      </c>
      <c r="P7" s="11" t="n">
        <v>77</v>
      </c>
      <c r="Q7" s="11" t="n">
        <v>55</v>
      </c>
      <c r="R7" s="11" t="n">
        <v>17</v>
      </c>
      <c r="S7" s="11"/>
      <c r="T7" s="11" t="n">
        <v>23</v>
      </c>
      <c r="U7" s="11" t="n">
        <v>55</v>
      </c>
      <c r="V7" s="11" t="n">
        <v>58</v>
      </c>
      <c r="W7" s="11" t="n">
        <v>37</v>
      </c>
      <c r="X7" s="11"/>
      <c r="Y7" s="11" t="n">
        <v>90</v>
      </c>
      <c r="Z7" s="11" t="n">
        <v>34</v>
      </c>
      <c r="AA7" s="11" t="n">
        <v>43</v>
      </c>
      <c r="AB7" s="11" t="n">
        <v>19</v>
      </c>
      <c r="AC7" s="11" t="n">
        <v>12</v>
      </c>
      <c r="AD7" s="11" t="n">
        <v>10</v>
      </c>
      <c r="AE7" s="11"/>
      <c r="AF7" s="11" t="n">
        <v>132</v>
      </c>
      <c r="AG7" s="11"/>
      <c r="AH7" s="11" t="n">
        <v>153</v>
      </c>
      <c r="AI7" s="11"/>
      <c r="AJ7" s="11" t="n">
        <v>18</v>
      </c>
      <c r="AK7" s="11" t="n">
        <v>6</v>
      </c>
      <c r="AL7" s="11" t="n">
        <v>53</v>
      </c>
      <c r="AM7" s="11" t="n">
        <v>42</v>
      </c>
      <c r="AN7" s="11" t="n">
        <v>18</v>
      </c>
      <c r="AO7" s="11" t="n">
        <v>18</v>
      </c>
      <c r="AP7" s="11" t="n">
        <v>24</v>
      </c>
      <c r="AQ7" s="11" t="n">
        <v>5</v>
      </c>
      <c r="AR7" s="11" t="n">
        <v>6</v>
      </c>
      <c r="AS7" s="11" t="n">
        <v>10</v>
      </c>
      <c r="AT7" s="11" t="n">
        <v>3</v>
      </c>
      <c r="AU7" s="11" t="n">
        <v>8</v>
      </c>
    </row>
    <row r="8" ht="30" customHeight="1">
      <c r="B8" s="12" t="s">
        <v>20</v>
      </c>
      <c r="C8" s="12" t="n">
        <v>213</v>
      </c>
      <c r="D8" s="12" t="n">
        <v>102</v>
      </c>
      <c r="E8" s="12" t="n">
        <v>111</v>
      </c>
      <c r="F8" s="12"/>
      <c r="G8" s="12" t="n">
        <v>29</v>
      </c>
      <c r="H8" s="12" t="n">
        <v>37</v>
      </c>
      <c r="I8" s="12" t="n">
        <v>27</v>
      </c>
      <c r="J8" s="12" t="n">
        <v>38</v>
      </c>
      <c r="K8" s="12" t="n">
        <v>29</v>
      </c>
      <c r="L8" s="12" t="n">
        <v>53</v>
      </c>
      <c r="M8" s="12"/>
      <c r="N8" s="12" t="n">
        <v>1</v>
      </c>
      <c r="O8" s="12" t="n">
        <v>55</v>
      </c>
      <c r="P8" s="12" t="n">
        <v>73</v>
      </c>
      <c r="Q8" s="12" t="n">
        <v>63</v>
      </c>
      <c r="R8" s="12" t="n">
        <v>20</v>
      </c>
      <c r="S8" s="12"/>
      <c r="T8" s="12" t="n">
        <v>23</v>
      </c>
      <c r="U8" s="12" t="n">
        <v>54</v>
      </c>
      <c r="V8" s="12" t="n">
        <v>58</v>
      </c>
      <c r="W8" s="12" t="n">
        <v>40</v>
      </c>
      <c r="X8" s="12"/>
      <c r="Y8" s="12" t="n">
        <v>98</v>
      </c>
      <c r="Z8" s="12" t="n">
        <v>33</v>
      </c>
      <c r="AA8" s="12" t="n">
        <v>41</v>
      </c>
      <c r="AB8" s="12" t="n">
        <v>18</v>
      </c>
      <c r="AC8" s="12" t="n">
        <v>12</v>
      </c>
      <c r="AD8" s="12" t="n">
        <v>9</v>
      </c>
      <c r="AE8" s="12"/>
      <c r="AF8" s="12" t="n">
        <v>132</v>
      </c>
      <c r="AG8" s="12"/>
      <c r="AH8" s="12" t="n">
        <v>157</v>
      </c>
      <c r="AI8" s="12"/>
      <c r="AJ8" s="12" t="n">
        <v>17</v>
      </c>
      <c r="AK8" s="12" t="n">
        <v>5</v>
      </c>
      <c r="AL8" s="12" t="n">
        <v>57</v>
      </c>
      <c r="AM8" s="12" t="n">
        <v>45</v>
      </c>
      <c r="AN8" s="12" t="n">
        <v>21</v>
      </c>
      <c r="AO8" s="12" t="n">
        <v>18</v>
      </c>
      <c r="AP8" s="12" t="n">
        <v>22</v>
      </c>
      <c r="AQ8" s="12" t="n">
        <v>5</v>
      </c>
      <c r="AR8" s="12" t="n">
        <v>5</v>
      </c>
      <c r="AS8" s="12" t="n">
        <v>9</v>
      </c>
      <c r="AT8" s="12" t="n">
        <v>2</v>
      </c>
      <c r="AU8" s="12" t="n">
        <v>7</v>
      </c>
    </row>
    <row r="9">
      <c r="B9" s="20" t="s">
        <v>363</v>
      </c>
      <c r="C9" s="19" t="n">
        <v>0.290128530073727</v>
      </c>
      <c r="D9" s="19" t="n">
        <v>0.358056038777296</v>
      </c>
      <c r="E9" s="19" t="n">
        <v>0.227962292731906</v>
      </c>
      <c r="F9" s="19"/>
      <c r="G9" s="19" t="n">
        <v>0.351277646078002</v>
      </c>
      <c r="H9" s="19" t="n">
        <v>0.360597596906328</v>
      </c>
      <c r="I9" s="19" t="n">
        <v>0.265153498428072</v>
      </c>
      <c r="J9" s="19" t="n">
        <v>0.300559333367023</v>
      </c>
      <c r="K9" s="19" t="n">
        <v>0.266823963102122</v>
      </c>
      <c r="L9" s="19" t="n">
        <v>0.225079760538907</v>
      </c>
      <c r="M9" s="19"/>
      <c r="N9" s="19" t="n">
        <v>0</v>
      </c>
      <c r="O9" s="19" t="n">
        <v>0.295151708250277</v>
      </c>
      <c r="P9" s="19" t="n">
        <v>0.230278130162876</v>
      </c>
      <c r="Q9" s="19" t="n">
        <v>0.338273902507416</v>
      </c>
      <c r="R9" s="19" t="n">
        <v>0.34299774324135</v>
      </c>
      <c r="S9" s="19"/>
      <c r="T9" s="19" t="n">
        <v>0.501669595925661</v>
      </c>
      <c r="U9" s="19" t="n">
        <v>0.287730119493469</v>
      </c>
      <c r="V9" s="19" t="n">
        <v>0.29877410696341</v>
      </c>
      <c r="W9" s="19" t="n">
        <v>0.226760801477771</v>
      </c>
      <c r="X9" s="19"/>
      <c r="Y9" s="19" t="n">
        <v>0.324089672526668</v>
      </c>
      <c r="Z9" s="19" t="n">
        <v>0.213964366443446</v>
      </c>
      <c r="AA9" s="19" t="n">
        <v>0.27326224357352</v>
      </c>
      <c r="AB9" s="19" t="n">
        <v>0.210023184450644</v>
      </c>
      <c r="AC9" s="19" t="n">
        <v>0.526722914970676</v>
      </c>
      <c r="AD9" s="19" t="n">
        <v>0.13041734359663</v>
      </c>
      <c r="AE9" s="19"/>
      <c r="AF9" s="19" t="n">
        <v>0.296567538675814</v>
      </c>
      <c r="AG9" s="19"/>
      <c r="AH9" s="19" t="n">
        <v>0.256906008655379</v>
      </c>
      <c r="AI9" s="19"/>
      <c r="AJ9" s="19" t="n">
        <v>0.395552132792864</v>
      </c>
      <c r="AK9" s="19" t="n">
        <v>0.501989086790913</v>
      </c>
      <c r="AL9" s="19" t="n">
        <v>0.321515261752196</v>
      </c>
      <c r="AM9" s="19" t="n">
        <v>0.327894882058094</v>
      </c>
      <c r="AN9" s="19" t="n">
        <v>0.182955663709167</v>
      </c>
      <c r="AO9" s="19" t="n">
        <v>0.285379908723746</v>
      </c>
      <c r="AP9" s="19" t="n">
        <v>0.161784793281425</v>
      </c>
      <c r="AQ9" s="19" t="n">
        <v>0.242045419158204</v>
      </c>
      <c r="AR9" s="19" t="n">
        <v>0.161171315905674</v>
      </c>
      <c r="AS9" s="19" t="n">
        <v>0.497381051238072</v>
      </c>
      <c r="AT9" s="19" t="n">
        <v>0</v>
      </c>
      <c r="AU9" s="19" t="n">
        <v>0.112042910446957</v>
      </c>
    </row>
    <row r="10">
      <c r="B10" s="20" t="s">
        <v>354</v>
      </c>
      <c r="C10" s="19" t="n">
        <v>0.490457832644061</v>
      </c>
      <c r="D10" s="19" t="n">
        <v>0.490087293382001</v>
      </c>
      <c r="E10" s="19" t="n">
        <v>0.490796944620186</v>
      </c>
      <c r="F10" s="19"/>
      <c r="G10" s="19" t="n">
        <v>0.603465023015865</v>
      </c>
      <c r="H10" s="19" t="n">
        <v>0.477724622077384</v>
      </c>
      <c r="I10" s="19" t="n">
        <v>0.524738195354415</v>
      </c>
      <c r="J10" s="19" t="n">
        <v>0.464721842341896</v>
      </c>
      <c r="K10" s="19" t="n">
        <v>0.514418522565215</v>
      </c>
      <c r="L10" s="19" t="n">
        <v>0.425143961652183</v>
      </c>
      <c r="M10" s="19"/>
      <c r="N10" s="19" t="n">
        <v>0</v>
      </c>
      <c r="O10" s="19" t="n">
        <v>0.48469587246044</v>
      </c>
      <c r="P10" s="19" t="n">
        <v>0.464061711361855</v>
      </c>
      <c r="Q10" s="19" t="n">
        <v>0.513019905280458</v>
      </c>
      <c r="R10" s="19" t="n">
        <v>0.546729104185985</v>
      </c>
      <c r="S10" s="19"/>
      <c r="T10" s="19" t="n">
        <v>0.287748375565278</v>
      </c>
      <c r="U10" s="19" t="n">
        <v>0.475658697717179</v>
      </c>
      <c r="V10" s="19" t="n">
        <v>0.516646713162215</v>
      </c>
      <c r="W10" s="19" t="n">
        <v>0.601222849526061</v>
      </c>
      <c r="X10" s="19"/>
      <c r="Y10" s="19" t="n">
        <v>0.517731904631871</v>
      </c>
      <c r="Z10" s="19" t="n">
        <v>0.635418108174354</v>
      </c>
      <c r="AA10" s="19" t="n">
        <v>0.400038109158188</v>
      </c>
      <c r="AB10" s="19" t="n">
        <v>0.426737572651009</v>
      </c>
      <c r="AC10" s="19" t="n">
        <v>0.473277085029324</v>
      </c>
      <c r="AD10" s="19" t="n">
        <v>0.294251389304321</v>
      </c>
      <c r="AE10" s="19"/>
      <c r="AF10" s="19" t="n">
        <v>0.455279316671876</v>
      </c>
      <c r="AG10" s="19"/>
      <c r="AH10" s="19" t="n">
        <v>0.600194743331625</v>
      </c>
      <c r="AI10" s="19"/>
      <c r="AJ10" s="19" t="n">
        <v>0.434491473845959</v>
      </c>
      <c r="AK10" s="19" t="n">
        <v>0.356780206931255</v>
      </c>
      <c r="AL10" s="19" t="n">
        <v>0.432589863930537</v>
      </c>
      <c r="AM10" s="19" t="n">
        <v>0.444918699874974</v>
      </c>
      <c r="AN10" s="19" t="n">
        <v>0.613641647758049</v>
      </c>
      <c r="AO10" s="19" t="n">
        <v>0.617827516331315</v>
      </c>
      <c r="AP10" s="19" t="n">
        <v>0.528140516235025</v>
      </c>
      <c r="AQ10" s="19" t="n">
        <v>0.570575446795395</v>
      </c>
      <c r="AR10" s="19" t="n">
        <v>0.677657368188653</v>
      </c>
      <c r="AS10" s="19" t="n">
        <v>0.303790550867345</v>
      </c>
      <c r="AT10" s="19" t="n">
        <v>0.658052321338291</v>
      </c>
      <c r="AU10" s="19" t="n">
        <v>0.635281753127051</v>
      </c>
    </row>
    <row r="11">
      <c r="B11" s="20" t="s">
        <v>96</v>
      </c>
      <c r="C11" s="21" t="n">
        <v>0.219413637282211</v>
      </c>
      <c r="D11" s="21" t="n">
        <v>0.151856667840703</v>
      </c>
      <c r="E11" s="21" t="n">
        <v>0.281240762647908</v>
      </c>
      <c r="F11" s="21"/>
      <c r="G11" s="21" t="n">
        <v>0.045257330906133</v>
      </c>
      <c r="H11" s="21" t="n">
        <v>0.161677781016287</v>
      </c>
      <c r="I11" s="21" t="n">
        <v>0.210108306217513</v>
      </c>
      <c r="J11" s="21" t="n">
        <v>0.234718824291081</v>
      </c>
      <c r="K11" s="21" t="n">
        <v>0.218757514332662</v>
      </c>
      <c r="L11" s="21" t="n">
        <v>0.34977627780891</v>
      </c>
      <c r="M11" s="21"/>
      <c r="N11" s="21" t="n">
        <v>1</v>
      </c>
      <c r="O11" s="21" t="n">
        <v>0.220152419289282</v>
      </c>
      <c r="P11" s="21" t="n">
        <v>0.305660158475268</v>
      </c>
      <c r="Q11" s="21" t="n">
        <v>0.148706192212126</v>
      </c>
      <c r="R11" s="21" t="n">
        <v>0.110273152572665</v>
      </c>
      <c r="S11" s="21"/>
      <c r="T11" s="21" t="n">
        <v>0.210582028509061</v>
      </c>
      <c r="U11" s="21" t="n">
        <v>0.236611182789352</v>
      </c>
      <c r="V11" s="21" t="n">
        <v>0.184579179874375</v>
      </c>
      <c r="W11" s="21" t="n">
        <v>0.172016348996168</v>
      </c>
      <c r="X11" s="21"/>
      <c r="Y11" s="21" t="n">
        <v>0.158178422841461</v>
      </c>
      <c r="Z11" s="21" t="n">
        <v>0.150617525382201</v>
      </c>
      <c r="AA11" s="21" t="n">
        <v>0.326699647268293</v>
      </c>
      <c r="AB11" s="21" t="n">
        <v>0.363239242898347</v>
      </c>
      <c r="AC11" s="21" t="n">
        <v>0</v>
      </c>
      <c r="AD11" s="21" t="n">
        <v>0.575331267099049</v>
      </c>
      <c r="AE11" s="21"/>
      <c r="AF11" s="21" t="n">
        <v>0.24815314465231</v>
      </c>
      <c r="AG11" s="21"/>
      <c r="AH11" s="21" t="n">
        <v>0.142899248012995</v>
      </c>
      <c r="AI11" s="21"/>
      <c r="AJ11" s="21" t="n">
        <v>0.169956393361177</v>
      </c>
      <c r="AK11" s="21" t="n">
        <v>0.141230706277833</v>
      </c>
      <c r="AL11" s="21" t="n">
        <v>0.245894874317268</v>
      </c>
      <c r="AM11" s="21" t="n">
        <v>0.227186418066932</v>
      </c>
      <c r="AN11" s="21" t="n">
        <v>0.203402688532784</v>
      </c>
      <c r="AO11" s="21" t="n">
        <v>0.0967925749449387</v>
      </c>
      <c r="AP11" s="21" t="n">
        <v>0.31007469048355</v>
      </c>
      <c r="AQ11" s="21" t="n">
        <v>0.187379134046401</v>
      </c>
      <c r="AR11" s="21" t="n">
        <v>0.161171315905674</v>
      </c>
      <c r="AS11" s="21" t="n">
        <v>0.198828397894584</v>
      </c>
      <c r="AT11" s="21" t="n">
        <v>0.341947678661709</v>
      </c>
      <c r="AU11" s="21" t="n">
        <v>0.252675336425992</v>
      </c>
    </row>
    <row r="12">
      <c r="B12" s="18" t="s">
        <v>356</v>
      </c>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366</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194</v>
      </c>
      <c r="D7" s="11" t="n">
        <v>93</v>
      </c>
      <c r="E7" s="11" t="n">
        <v>100</v>
      </c>
      <c r="F7" s="11"/>
      <c r="G7" s="11" t="n">
        <v>26</v>
      </c>
      <c r="H7" s="11" t="n">
        <v>28</v>
      </c>
      <c r="I7" s="11" t="n">
        <v>31</v>
      </c>
      <c r="J7" s="11" t="n">
        <v>25</v>
      </c>
      <c r="K7" s="11" t="n">
        <v>31</v>
      </c>
      <c r="L7" s="11" t="n">
        <v>53</v>
      </c>
      <c r="M7" s="11"/>
      <c r="N7" s="11" t="n">
        <v>4</v>
      </c>
      <c r="O7" s="11" t="n">
        <v>58</v>
      </c>
      <c r="P7" s="11" t="n">
        <v>63</v>
      </c>
      <c r="Q7" s="11" t="n">
        <v>54</v>
      </c>
      <c r="R7" s="11" t="n">
        <v>14</v>
      </c>
      <c r="S7" s="11"/>
      <c r="T7" s="11" t="n">
        <v>24</v>
      </c>
      <c r="U7" s="11" t="n">
        <v>58</v>
      </c>
      <c r="V7" s="11" t="n">
        <v>37</v>
      </c>
      <c r="W7" s="11" t="n">
        <v>43</v>
      </c>
      <c r="X7" s="11"/>
      <c r="Y7" s="11" t="n">
        <v>65</v>
      </c>
      <c r="Z7" s="11" t="n">
        <v>36</v>
      </c>
      <c r="AA7" s="11" t="n">
        <v>46</v>
      </c>
      <c r="AB7" s="11" t="n">
        <v>20</v>
      </c>
      <c r="AC7" s="11" t="n">
        <v>16</v>
      </c>
      <c r="AD7" s="11" t="n">
        <v>11</v>
      </c>
      <c r="AE7" s="11"/>
      <c r="AF7" s="11" t="n">
        <v>119</v>
      </c>
      <c r="AG7" s="11"/>
      <c r="AH7" s="11" t="n">
        <v>143</v>
      </c>
      <c r="AI7" s="11"/>
      <c r="AJ7" s="11" t="n">
        <v>17</v>
      </c>
      <c r="AK7" s="11" t="n">
        <v>10</v>
      </c>
      <c r="AL7" s="11" t="n">
        <v>44</v>
      </c>
      <c r="AM7" s="11" t="n">
        <v>29</v>
      </c>
      <c r="AN7" s="11" t="n">
        <v>23</v>
      </c>
      <c r="AO7" s="11" t="n">
        <v>13</v>
      </c>
      <c r="AP7" s="11" t="n">
        <v>25</v>
      </c>
      <c r="AQ7" s="11" t="n">
        <v>5</v>
      </c>
      <c r="AR7" s="11" t="n">
        <v>7</v>
      </c>
      <c r="AS7" s="11" t="n">
        <v>13</v>
      </c>
      <c r="AT7" s="11" t="n">
        <v>4</v>
      </c>
      <c r="AU7" s="11" t="n">
        <v>4</v>
      </c>
    </row>
    <row r="8" ht="30" customHeight="1">
      <c r="B8" s="12" t="s">
        <v>20</v>
      </c>
      <c r="C8" s="12" t="n">
        <v>195</v>
      </c>
      <c r="D8" s="12" t="n">
        <v>100</v>
      </c>
      <c r="E8" s="12" t="n">
        <v>94</v>
      </c>
      <c r="F8" s="12"/>
      <c r="G8" s="12" t="n">
        <v>30</v>
      </c>
      <c r="H8" s="12" t="n">
        <v>32</v>
      </c>
      <c r="I8" s="12" t="n">
        <v>31</v>
      </c>
      <c r="J8" s="12" t="n">
        <v>24</v>
      </c>
      <c r="K8" s="12" t="n">
        <v>29</v>
      </c>
      <c r="L8" s="12" t="n">
        <v>50</v>
      </c>
      <c r="M8" s="12"/>
      <c r="N8" s="12" t="n">
        <v>4</v>
      </c>
      <c r="O8" s="12" t="n">
        <v>55</v>
      </c>
      <c r="P8" s="12" t="n">
        <v>60</v>
      </c>
      <c r="Q8" s="12" t="n">
        <v>59</v>
      </c>
      <c r="R8" s="12" t="n">
        <v>15</v>
      </c>
      <c r="S8" s="12"/>
      <c r="T8" s="12" t="n">
        <v>25</v>
      </c>
      <c r="U8" s="12" t="n">
        <v>57</v>
      </c>
      <c r="V8" s="12" t="n">
        <v>37</v>
      </c>
      <c r="W8" s="12" t="n">
        <v>45</v>
      </c>
      <c r="X8" s="12"/>
      <c r="Y8" s="12" t="n">
        <v>70</v>
      </c>
      <c r="Z8" s="12" t="n">
        <v>35</v>
      </c>
      <c r="AA8" s="12" t="n">
        <v>43</v>
      </c>
      <c r="AB8" s="12" t="n">
        <v>19</v>
      </c>
      <c r="AC8" s="12" t="n">
        <v>18</v>
      </c>
      <c r="AD8" s="12" t="n">
        <v>10</v>
      </c>
      <c r="AE8" s="12"/>
      <c r="AF8" s="12" t="n">
        <v>116</v>
      </c>
      <c r="AG8" s="12"/>
      <c r="AH8" s="12" t="n">
        <v>145</v>
      </c>
      <c r="AI8" s="12"/>
      <c r="AJ8" s="12" t="n">
        <v>15</v>
      </c>
      <c r="AK8" s="12" t="n">
        <v>8</v>
      </c>
      <c r="AL8" s="12" t="n">
        <v>47</v>
      </c>
      <c r="AM8" s="12" t="n">
        <v>31</v>
      </c>
      <c r="AN8" s="12" t="n">
        <v>26</v>
      </c>
      <c r="AO8" s="12" t="n">
        <v>13</v>
      </c>
      <c r="AP8" s="12" t="n">
        <v>23</v>
      </c>
      <c r="AQ8" s="12" t="n">
        <v>5</v>
      </c>
      <c r="AR8" s="12" t="n">
        <v>6</v>
      </c>
      <c r="AS8" s="12" t="n">
        <v>12</v>
      </c>
      <c r="AT8" s="12" t="n">
        <v>3</v>
      </c>
      <c r="AU8" s="12" t="n">
        <v>4</v>
      </c>
    </row>
    <row r="9">
      <c r="B9" s="20" t="s">
        <v>365</v>
      </c>
      <c r="C9" s="19" t="n">
        <v>0.378199205703579</v>
      </c>
      <c r="D9" s="19" t="n">
        <v>0.384016877839166</v>
      </c>
      <c r="E9" s="19" t="n">
        <v>0.376106071682063</v>
      </c>
      <c r="F9" s="19"/>
      <c r="G9" s="19" t="n">
        <v>0.458852661116279</v>
      </c>
      <c r="H9" s="19" t="n">
        <v>0.316503797465526</v>
      </c>
      <c r="I9" s="19" t="n">
        <v>0.368110807601294</v>
      </c>
      <c r="J9" s="19" t="n">
        <v>0.429736433313588</v>
      </c>
      <c r="K9" s="19" t="n">
        <v>0.354752950710011</v>
      </c>
      <c r="L9" s="19" t="n">
        <v>0.365118247783641</v>
      </c>
      <c r="M9" s="19"/>
      <c r="N9" s="19" t="n">
        <v>0.494266778372519</v>
      </c>
      <c r="O9" s="19" t="n">
        <v>0.414340181930502</v>
      </c>
      <c r="P9" s="19" t="n">
        <v>0.469050960578488</v>
      </c>
      <c r="Q9" s="19" t="n">
        <v>0.312819298459277</v>
      </c>
      <c r="R9" s="19" t="n">
        <v>0.144431570911961</v>
      </c>
      <c r="S9" s="19"/>
      <c r="T9" s="19" t="n">
        <v>0.421907452478986</v>
      </c>
      <c r="U9" s="19" t="n">
        <v>0.4258822415003</v>
      </c>
      <c r="V9" s="19" t="n">
        <v>0.314011206556022</v>
      </c>
      <c r="W9" s="19" t="n">
        <v>0.280135362380352</v>
      </c>
      <c r="X9" s="19"/>
      <c r="Y9" s="19" t="n">
        <v>0.31166220280987</v>
      </c>
      <c r="Z9" s="19" t="n">
        <v>0.397696395210214</v>
      </c>
      <c r="AA9" s="19" t="n">
        <v>0.378197159528308</v>
      </c>
      <c r="AB9" s="19" t="n">
        <v>0.324261977659794</v>
      </c>
      <c r="AC9" s="19" t="n">
        <v>0.561360957629642</v>
      </c>
      <c r="AD9" s="19" t="n">
        <v>0.544447102168373</v>
      </c>
      <c r="AE9" s="19"/>
      <c r="AF9" s="19" t="n">
        <v>0.356126260041395</v>
      </c>
      <c r="AG9" s="19"/>
      <c r="AH9" s="19" t="n">
        <v>0.328266776204668</v>
      </c>
      <c r="AI9" s="19"/>
      <c r="AJ9" s="19" t="n">
        <v>0.305956606202796</v>
      </c>
      <c r="AK9" s="19" t="n">
        <v>0.572544220169707</v>
      </c>
      <c r="AL9" s="19" t="n">
        <v>0.384176751398761</v>
      </c>
      <c r="AM9" s="19" t="n">
        <v>0.423150924427963</v>
      </c>
      <c r="AN9" s="19" t="n">
        <v>0.382199622789627</v>
      </c>
      <c r="AO9" s="19" t="n">
        <v>0.488903700899882</v>
      </c>
      <c r="AP9" s="19" t="n">
        <v>0.362796393123212</v>
      </c>
      <c r="AQ9" s="19" t="n">
        <v>0.399987073082529</v>
      </c>
      <c r="AR9" s="19" t="n">
        <v>0.168218573611718</v>
      </c>
      <c r="AS9" s="19" t="n">
        <v>0.205919748574891</v>
      </c>
      <c r="AT9" s="19" t="n">
        <v>0.500996672515911</v>
      </c>
      <c r="AU9" s="19" t="n">
        <v>0.25414906145777</v>
      </c>
    </row>
    <row r="10">
      <c r="B10" s="20" t="s">
        <v>354</v>
      </c>
      <c r="C10" s="19" t="n">
        <v>0.448147091939751</v>
      </c>
      <c r="D10" s="19" t="n">
        <v>0.420333411979138</v>
      </c>
      <c r="E10" s="19" t="n">
        <v>0.482221544809824</v>
      </c>
      <c r="F10" s="19"/>
      <c r="G10" s="19" t="n">
        <v>0.541147338883721</v>
      </c>
      <c r="H10" s="19" t="n">
        <v>0.600303929959658</v>
      </c>
      <c r="I10" s="19" t="n">
        <v>0.53213521415372</v>
      </c>
      <c r="J10" s="19" t="n">
        <v>0.400230901082034</v>
      </c>
      <c r="K10" s="19" t="n">
        <v>0.345081791397484</v>
      </c>
      <c r="L10" s="19" t="n">
        <v>0.324225530976233</v>
      </c>
      <c r="M10" s="19"/>
      <c r="N10" s="19" t="n">
        <v>0.505733221627481</v>
      </c>
      <c r="O10" s="19" t="n">
        <v>0.396690409594923</v>
      </c>
      <c r="P10" s="19" t="n">
        <v>0.390574346263111</v>
      </c>
      <c r="Q10" s="19" t="n">
        <v>0.451019077082483</v>
      </c>
      <c r="R10" s="19" t="n">
        <v>0.788789041433409</v>
      </c>
      <c r="S10" s="19"/>
      <c r="T10" s="19" t="n">
        <v>0.501486399022182</v>
      </c>
      <c r="U10" s="19" t="n">
        <v>0.369416830511436</v>
      </c>
      <c r="V10" s="19" t="n">
        <v>0.486164718715152</v>
      </c>
      <c r="W10" s="19" t="n">
        <v>0.579137596040058</v>
      </c>
      <c r="X10" s="19"/>
      <c r="Y10" s="19" t="n">
        <v>0.532222614309619</v>
      </c>
      <c r="Z10" s="19" t="n">
        <v>0.415783963176108</v>
      </c>
      <c r="AA10" s="19" t="n">
        <v>0.264047829099197</v>
      </c>
      <c r="AB10" s="19" t="n">
        <v>0.61986408949632</v>
      </c>
      <c r="AC10" s="19" t="n">
        <v>0.438639042370358</v>
      </c>
      <c r="AD10" s="19" t="n">
        <v>0.455552897831627</v>
      </c>
      <c r="AE10" s="19"/>
      <c r="AF10" s="19" t="n">
        <v>0.475301914929736</v>
      </c>
      <c r="AG10" s="19"/>
      <c r="AH10" s="19" t="n">
        <v>0.528160555385648</v>
      </c>
      <c r="AI10" s="19"/>
      <c r="AJ10" s="19" t="n">
        <v>0.481010927563583</v>
      </c>
      <c r="AK10" s="19" t="n">
        <v>0.427455779830293</v>
      </c>
      <c r="AL10" s="19" t="n">
        <v>0.49050104819873</v>
      </c>
      <c r="AM10" s="19" t="n">
        <v>0.36068774924643</v>
      </c>
      <c r="AN10" s="19" t="n">
        <v>0.437939254504952</v>
      </c>
      <c r="AO10" s="19" t="n">
        <v>0.443295126409616</v>
      </c>
      <c r="AP10" s="19" t="n">
        <v>0.452307440771211</v>
      </c>
      <c r="AQ10" s="19" t="n">
        <v>0.421561328449694</v>
      </c>
      <c r="AR10" s="19" t="n">
        <v>0.706824466540674</v>
      </c>
      <c r="AS10" s="19" t="n">
        <v>0.354592269266455</v>
      </c>
      <c r="AT10" s="19" t="n">
        <v>0.499003327484089</v>
      </c>
      <c r="AU10" s="19" t="n">
        <v>0.50900192470885</v>
      </c>
    </row>
    <row r="11">
      <c r="B11" s="20" t="s">
        <v>96</v>
      </c>
      <c r="C11" s="21" t="n">
        <v>0.17365370235667</v>
      </c>
      <c r="D11" s="21" t="n">
        <v>0.195649710181696</v>
      </c>
      <c r="E11" s="21" t="n">
        <v>0.141672383508113</v>
      </c>
      <c r="F11" s="21"/>
      <c r="G11" s="21" t="n">
        <v>0</v>
      </c>
      <c r="H11" s="21" t="n">
        <v>0.0831922725748164</v>
      </c>
      <c r="I11" s="21" t="n">
        <v>0.0997539782449861</v>
      </c>
      <c r="J11" s="21" t="n">
        <v>0.170032665604378</v>
      </c>
      <c r="K11" s="21" t="n">
        <v>0.300165257892505</v>
      </c>
      <c r="L11" s="21" t="n">
        <v>0.310656221240127</v>
      </c>
      <c r="M11" s="21"/>
      <c r="N11" s="21" t="n">
        <v>0</v>
      </c>
      <c r="O11" s="21" t="n">
        <v>0.188969408474575</v>
      </c>
      <c r="P11" s="21" t="n">
        <v>0.140374693158401</v>
      </c>
      <c r="Q11" s="21" t="n">
        <v>0.23616162445824</v>
      </c>
      <c r="R11" s="21" t="n">
        <v>0.0667793876546299</v>
      </c>
      <c r="S11" s="21"/>
      <c r="T11" s="21" t="n">
        <v>0.0766061484988325</v>
      </c>
      <c r="U11" s="21" t="n">
        <v>0.204700927988264</v>
      </c>
      <c r="V11" s="21" t="n">
        <v>0.199824074728826</v>
      </c>
      <c r="W11" s="21" t="n">
        <v>0.14072704157959</v>
      </c>
      <c r="X11" s="21"/>
      <c r="Y11" s="21" t="n">
        <v>0.156115182880511</v>
      </c>
      <c r="Z11" s="21" t="n">
        <v>0.186519641613678</v>
      </c>
      <c r="AA11" s="21" t="n">
        <v>0.357755011372495</v>
      </c>
      <c r="AB11" s="21" t="n">
        <v>0.0558739328438854</v>
      </c>
      <c r="AC11" s="21" t="n">
        <v>0</v>
      </c>
      <c r="AD11" s="21" t="n">
        <v>0</v>
      </c>
      <c r="AE11" s="21"/>
      <c r="AF11" s="21" t="n">
        <v>0.168571825028869</v>
      </c>
      <c r="AG11" s="21"/>
      <c r="AH11" s="21" t="n">
        <v>0.143572668409684</v>
      </c>
      <c r="AI11" s="21"/>
      <c r="AJ11" s="21" t="n">
        <v>0.213032466233621</v>
      </c>
      <c r="AK11" s="21" t="n">
        <v>0</v>
      </c>
      <c r="AL11" s="21" t="n">
        <v>0.125322200402509</v>
      </c>
      <c r="AM11" s="21" t="n">
        <v>0.216161326325607</v>
      </c>
      <c r="AN11" s="21" t="n">
        <v>0.179861122705421</v>
      </c>
      <c r="AO11" s="21" t="n">
        <v>0.0678011726905022</v>
      </c>
      <c r="AP11" s="21" t="n">
        <v>0.184896166105578</v>
      </c>
      <c r="AQ11" s="21" t="n">
        <v>0.178451598467777</v>
      </c>
      <c r="AR11" s="21" t="n">
        <v>0.124956959847608</v>
      </c>
      <c r="AS11" s="21" t="n">
        <v>0.439487982158654</v>
      </c>
      <c r="AT11" s="21" t="n">
        <v>0</v>
      </c>
      <c r="AU11" s="21" t="n">
        <v>0.23684901383338</v>
      </c>
    </row>
    <row r="12">
      <c r="B12" s="18" t="s">
        <v>356</v>
      </c>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113</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1016</v>
      </c>
      <c r="D7" s="11" t="n">
        <v>479</v>
      </c>
      <c r="E7" s="11" t="n">
        <v>535</v>
      </c>
      <c r="F7" s="11"/>
      <c r="G7" s="11" t="n">
        <v>101</v>
      </c>
      <c r="H7" s="11" t="n">
        <v>138</v>
      </c>
      <c r="I7" s="11" t="n">
        <v>148</v>
      </c>
      <c r="J7" s="11" t="n">
        <v>176</v>
      </c>
      <c r="K7" s="11" t="n">
        <v>187</v>
      </c>
      <c r="L7" s="11" t="n">
        <v>266</v>
      </c>
      <c r="M7" s="11"/>
      <c r="N7" s="11" t="n">
        <v>20</v>
      </c>
      <c r="O7" s="11" t="n">
        <v>265</v>
      </c>
      <c r="P7" s="11" t="n">
        <v>363</v>
      </c>
      <c r="Q7" s="11" t="n">
        <v>242</v>
      </c>
      <c r="R7" s="11" t="n">
        <v>121</v>
      </c>
      <c r="S7" s="11"/>
      <c r="T7" s="11" t="n">
        <v>119</v>
      </c>
      <c r="U7" s="11" t="n">
        <v>291</v>
      </c>
      <c r="V7" s="11" t="n">
        <v>216</v>
      </c>
      <c r="W7" s="11" t="n">
        <v>213</v>
      </c>
      <c r="X7" s="11"/>
      <c r="Y7" s="11" t="n">
        <v>361</v>
      </c>
      <c r="Z7" s="11" t="n">
        <v>178</v>
      </c>
      <c r="AA7" s="11" t="n">
        <v>234</v>
      </c>
      <c r="AB7" s="11" t="n">
        <v>114</v>
      </c>
      <c r="AC7" s="11" t="n">
        <v>56</v>
      </c>
      <c r="AD7" s="11" t="n">
        <v>67</v>
      </c>
      <c r="AE7" s="11"/>
      <c r="AF7" s="11" t="n">
        <v>631</v>
      </c>
      <c r="AG7" s="11"/>
      <c r="AH7" s="11" t="n">
        <v>748</v>
      </c>
      <c r="AI7" s="11"/>
      <c r="AJ7" s="11" t="n">
        <v>86</v>
      </c>
      <c r="AK7" s="11" t="n">
        <v>36</v>
      </c>
      <c r="AL7" s="11" t="n">
        <v>202</v>
      </c>
      <c r="AM7" s="11" t="n">
        <v>160</v>
      </c>
      <c r="AN7" s="11" t="n">
        <v>132</v>
      </c>
      <c r="AO7" s="11" t="n">
        <v>68</v>
      </c>
      <c r="AP7" s="11" t="n">
        <v>130</v>
      </c>
      <c r="AQ7" s="11" t="n">
        <v>32</v>
      </c>
      <c r="AR7" s="11" t="n">
        <v>26</v>
      </c>
      <c r="AS7" s="11" t="n">
        <v>74</v>
      </c>
      <c r="AT7" s="11" t="n">
        <v>30</v>
      </c>
      <c r="AU7" s="11" t="n">
        <v>40</v>
      </c>
    </row>
    <row r="8" ht="30" customHeight="1">
      <c r="B8" s="12" t="s">
        <v>20</v>
      </c>
      <c r="C8" s="12" t="n">
        <v>1016</v>
      </c>
      <c r="D8" s="12" t="n">
        <v>506</v>
      </c>
      <c r="E8" s="12" t="n">
        <v>508</v>
      </c>
      <c r="F8" s="12"/>
      <c r="G8" s="12" t="n">
        <v>112</v>
      </c>
      <c r="H8" s="12" t="n">
        <v>163</v>
      </c>
      <c r="I8" s="12" t="n">
        <v>150</v>
      </c>
      <c r="J8" s="12" t="n">
        <v>168</v>
      </c>
      <c r="K8" s="12" t="n">
        <v>173</v>
      </c>
      <c r="L8" s="12" t="n">
        <v>251</v>
      </c>
      <c r="M8" s="12"/>
      <c r="N8" s="12" t="n">
        <v>19</v>
      </c>
      <c r="O8" s="12" t="n">
        <v>248</v>
      </c>
      <c r="P8" s="12" t="n">
        <v>339</v>
      </c>
      <c r="Q8" s="12" t="n">
        <v>270</v>
      </c>
      <c r="R8" s="12" t="n">
        <v>134</v>
      </c>
      <c r="S8" s="12"/>
      <c r="T8" s="12" t="n">
        <v>119</v>
      </c>
      <c r="U8" s="12" t="n">
        <v>288</v>
      </c>
      <c r="V8" s="12" t="n">
        <v>215</v>
      </c>
      <c r="W8" s="12" t="n">
        <v>224</v>
      </c>
      <c r="X8" s="12"/>
      <c r="Y8" s="12" t="n">
        <v>389</v>
      </c>
      <c r="Z8" s="12" t="n">
        <v>172</v>
      </c>
      <c r="AA8" s="12" t="n">
        <v>220</v>
      </c>
      <c r="AB8" s="12" t="n">
        <v>108</v>
      </c>
      <c r="AC8" s="12" t="n">
        <v>59</v>
      </c>
      <c r="AD8" s="12" t="n">
        <v>61</v>
      </c>
      <c r="AE8" s="12"/>
      <c r="AF8" s="12" t="n">
        <v>624</v>
      </c>
      <c r="AG8" s="12"/>
      <c r="AH8" s="12" t="n">
        <v>760</v>
      </c>
      <c r="AI8" s="12"/>
      <c r="AJ8" s="12" t="n">
        <v>77</v>
      </c>
      <c r="AK8" s="12" t="n">
        <v>29</v>
      </c>
      <c r="AL8" s="12" t="n">
        <v>215</v>
      </c>
      <c r="AM8" s="12" t="n">
        <v>169</v>
      </c>
      <c r="AN8" s="12" t="n">
        <v>151</v>
      </c>
      <c r="AO8" s="12" t="n">
        <v>67</v>
      </c>
      <c r="AP8" s="12" t="n">
        <v>123</v>
      </c>
      <c r="AQ8" s="12" t="n">
        <v>35</v>
      </c>
      <c r="AR8" s="12" t="n">
        <v>22</v>
      </c>
      <c r="AS8" s="12" t="n">
        <v>67</v>
      </c>
      <c r="AT8" s="12" t="n">
        <v>23</v>
      </c>
      <c r="AU8" s="12" t="n">
        <v>38</v>
      </c>
    </row>
    <row r="9">
      <c r="B9" s="20" t="s">
        <v>105</v>
      </c>
      <c r="C9" s="19" t="n">
        <v>0.105831765582595</v>
      </c>
      <c r="D9" s="19" t="n">
        <v>0.12520355184264</v>
      </c>
      <c r="E9" s="19" t="n">
        <v>0.08693468157002</v>
      </c>
      <c r="F9" s="19"/>
      <c r="G9" s="19" t="n">
        <v>0.214260190796372</v>
      </c>
      <c r="H9" s="19" t="n">
        <v>0.199086972874344</v>
      </c>
      <c r="I9" s="19" t="n">
        <v>0.128862588679798</v>
      </c>
      <c r="J9" s="19" t="n">
        <v>0.0627269945263892</v>
      </c>
      <c r="K9" s="19" t="n">
        <v>0.0583089726591024</v>
      </c>
      <c r="L9" s="19" t="n">
        <v>0.0446965264277313</v>
      </c>
      <c r="M9" s="19"/>
      <c r="N9" s="19" t="n">
        <v>0.106179690300827</v>
      </c>
      <c r="O9" s="19" t="n">
        <v>0.082453380694691</v>
      </c>
      <c r="P9" s="19" t="n">
        <v>0.0806217998719721</v>
      </c>
      <c r="Q9" s="19" t="n">
        <v>0.130229057134911</v>
      </c>
      <c r="R9" s="19" t="n">
        <v>0.167638417641803</v>
      </c>
      <c r="S9" s="19"/>
      <c r="T9" s="19" t="n">
        <v>0.0865644349087005</v>
      </c>
      <c r="U9" s="19" t="n">
        <v>0.113369841869696</v>
      </c>
      <c r="V9" s="19" t="n">
        <v>0.0920152123533465</v>
      </c>
      <c r="W9" s="19" t="n">
        <v>0.161333262386322</v>
      </c>
      <c r="X9" s="19"/>
      <c r="Y9" s="19" t="n">
        <v>0.172614688658719</v>
      </c>
      <c r="Z9" s="19" t="n">
        <v>0.0999611021689828</v>
      </c>
      <c r="AA9" s="19" t="n">
        <v>0.024743654812738</v>
      </c>
      <c r="AB9" s="19" t="n">
        <v>0.0508424699441952</v>
      </c>
      <c r="AC9" s="19" t="n">
        <v>0.16263086058362</v>
      </c>
      <c r="AD9" s="19" t="n">
        <v>0.0423271698676607</v>
      </c>
      <c r="AE9" s="19"/>
      <c r="AF9" s="19" t="n">
        <v>0.0968998427209105</v>
      </c>
      <c r="AG9" s="19"/>
      <c r="AH9" s="19" t="n">
        <v>0.131396790482457</v>
      </c>
      <c r="AI9" s="19"/>
      <c r="AJ9" s="19" t="n">
        <v>0.152776250354063</v>
      </c>
      <c r="AK9" s="19" t="n">
        <v>0.118399549637105</v>
      </c>
      <c r="AL9" s="19" t="n">
        <v>0.107122068663603</v>
      </c>
      <c r="AM9" s="19" t="n">
        <v>0.130407122186093</v>
      </c>
      <c r="AN9" s="19" t="n">
        <v>0.0728946475606448</v>
      </c>
      <c r="AO9" s="19" t="n">
        <v>0.114544179125326</v>
      </c>
      <c r="AP9" s="19" t="n">
        <v>0.089034823305479</v>
      </c>
      <c r="AQ9" s="19" t="n">
        <v>0.127399853442939</v>
      </c>
      <c r="AR9" s="19" t="n">
        <v>0.163396402351604</v>
      </c>
      <c r="AS9" s="19" t="n">
        <v>0.0641803058655186</v>
      </c>
      <c r="AT9" s="19" t="n">
        <v>0.0363757142784006</v>
      </c>
      <c r="AU9" s="19" t="n">
        <v>0.116694592362995</v>
      </c>
    </row>
    <row r="10">
      <c r="B10" s="20" t="s">
        <v>106</v>
      </c>
      <c r="C10" s="19" t="n">
        <v>0.142045938814183</v>
      </c>
      <c r="D10" s="19" t="n">
        <v>0.153052285708944</v>
      </c>
      <c r="E10" s="19" t="n">
        <v>0.129649512974687</v>
      </c>
      <c r="F10" s="19"/>
      <c r="G10" s="19" t="n">
        <v>0.214305077690377</v>
      </c>
      <c r="H10" s="19" t="n">
        <v>0.2093401757947</v>
      </c>
      <c r="I10" s="19" t="n">
        <v>0.179443772252606</v>
      </c>
      <c r="J10" s="19" t="n">
        <v>0.130259065282924</v>
      </c>
      <c r="K10" s="19" t="n">
        <v>0.102760665129943</v>
      </c>
      <c r="L10" s="19" t="n">
        <v>0.0786294846062336</v>
      </c>
      <c r="M10" s="19"/>
      <c r="N10" s="19" t="n">
        <v>0.0486085513464781</v>
      </c>
      <c r="O10" s="19" t="n">
        <v>0.103544769306862</v>
      </c>
      <c r="P10" s="19" t="n">
        <v>0.114164366748945</v>
      </c>
      <c r="Q10" s="19" t="n">
        <v>0.209022221393645</v>
      </c>
      <c r="R10" s="19" t="n">
        <v>0.167814970889351</v>
      </c>
      <c r="S10" s="19"/>
      <c r="T10" s="19" t="n">
        <v>0.0734344892978736</v>
      </c>
      <c r="U10" s="19" t="n">
        <v>0.131820107771198</v>
      </c>
      <c r="V10" s="19" t="n">
        <v>0.162534819792399</v>
      </c>
      <c r="W10" s="19" t="n">
        <v>0.186932876431844</v>
      </c>
      <c r="X10" s="19"/>
      <c r="Y10" s="19" t="n">
        <v>0.186201418124667</v>
      </c>
      <c r="Z10" s="19" t="n">
        <v>0.156364293754613</v>
      </c>
      <c r="AA10" s="19" t="n">
        <v>0.0828512628221719</v>
      </c>
      <c r="AB10" s="19" t="n">
        <v>0.098734745451693</v>
      </c>
      <c r="AC10" s="19" t="n">
        <v>0.203769497181495</v>
      </c>
      <c r="AD10" s="19" t="n">
        <v>0.0482405556381531</v>
      </c>
      <c r="AE10" s="19"/>
      <c r="AF10" s="19" t="n">
        <v>0.13739661346617</v>
      </c>
      <c r="AG10" s="19"/>
      <c r="AH10" s="19" t="n">
        <v>0.165313834553229</v>
      </c>
      <c r="AI10" s="19"/>
      <c r="AJ10" s="19" t="n">
        <v>0.140962736290513</v>
      </c>
      <c r="AK10" s="19" t="n">
        <v>0.103024176186044</v>
      </c>
      <c r="AL10" s="19" t="n">
        <v>0.155474789262973</v>
      </c>
      <c r="AM10" s="19" t="n">
        <v>0.195755137970752</v>
      </c>
      <c r="AN10" s="19" t="n">
        <v>0.129472395702517</v>
      </c>
      <c r="AO10" s="19" t="n">
        <v>0.0910036213806242</v>
      </c>
      <c r="AP10" s="19" t="n">
        <v>0.103106903972054</v>
      </c>
      <c r="AQ10" s="19" t="n">
        <v>0.0278147698716358</v>
      </c>
      <c r="AR10" s="19" t="n">
        <v>0.282632624954153</v>
      </c>
      <c r="AS10" s="19" t="n">
        <v>0.143662469629212</v>
      </c>
      <c r="AT10" s="19" t="n">
        <v>0.117290364521175</v>
      </c>
      <c r="AU10" s="19" t="n">
        <v>0.161129523870042</v>
      </c>
    </row>
    <row r="11">
      <c r="B11" s="20" t="s">
        <v>107</v>
      </c>
      <c r="C11" s="19" t="n">
        <v>0.12186344076043</v>
      </c>
      <c r="D11" s="19" t="n">
        <v>0.15039445825399</v>
      </c>
      <c r="E11" s="19" t="n">
        <v>0.0938965637044174</v>
      </c>
      <c r="F11" s="19"/>
      <c r="G11" s="19" t="n">
        <v>0.201293946829758</v>
      </c>
      <c r="H11" s="19" t="n">
        <v>0.205421531999952</v>
      </c>
      <c r="I11" s="19" t="n">
        <v>0.128434657512547</v>
      </c>
      <c r="J11" s="19" t="n">
        <v>0.118414915430518</v>
      </c>
      <c r="K11" s="19" t="n">
        <v>0.0939398393224837</v>
      </c>
      <c r="L11" s="19" t="n">
        <v>0.0497710185513892</v>
      </c>
      <c r="M11" s="19"/>
      <c r="N11" s="19" t="n">
        <v>0.115902550679817</v>
      </c>
      <c r="O11" s="19" t="n">
        <v>0.0738373387908193</v>
      </c>
      <c r="P11" s="19" t="n">
        <v>0.108243425460755</v>
      </c>
      <c r="Q11" s="19" t="n">
        <v>0.151378852541796</v>
      </c>
      <c r="R11" s="19" t="n">
        <v>0.182647414758767</v>
      </c>
      <c r="S11" s="19"/>
      <c r="T11" s="19" t="n">
        <v>0.11433337582404</v>
      </c>
      <c r="U11" s="19" t="n">
        <v>0.124360696211763</v>
      </c>
      <c r="V11" s="19" t="n">
        <v>0.135711148059907</v>
      </c>
      <c r="W11" s="19" t="n">
        <v>0.13528969424212</v>
      </c>
      <c r="X11" s="19"/>
      <c r="Y11" s="19" t="n">
        <v>0.164934317202263</v>
      </c>
      <c r="Z11" s="19" t="n">
        <v>0.129396996166863</v>
      </c>
      <c r="AA11" s="19" t="n">
        <v>0.0466245290773487</v>
      </c>
      <c r="AB11" s="19" t="n">
        <v>0.0871421485713117</v>
      </c>
      <c r="AC11" s="19" t="n">
        <v>0.210049302984586</v>
      </c>
      <c r="AD11" s="19" t="n">
        <v>0.0857212461323597</v>
      </c>
      <c r="AE11" s="19"/>
      <c r="AF11" s="19" t="n">
        <v>0.127278362793439</v>
      </c>
      <c r="AG11" s="19"/>
      <c r="AH11" s="19" t="n">
        <v>0.141265810699665</v>
      </c>
      <c r="AI11" s="19"/>
      <c r="AJ11" s="19" t="n">
        <v>0.175285390960449</v>
      </c>
      <c r="AK11" s="19" t="n">
        <v>0.0812075164235286</v>
      </c>
      <c r="AL11" s="19" t="n">
        <v>0.122862245999495</v>
      </c>
      <c r="AM11" s="19" t="n">
        <v>0.092002817131592</v>
      </c>
      <c r="AN11" s="19" t="n">
        <v>0.113848460024529</v>
      </c>
      <c r="AO11" s="19" t="n">
        <v>0.10671138151492</v>
      </c>
      <c r="AP11" s="19" t="n">
        <v>0.152899389697983</v>
      </c>
      <c r="AQ11" s="19" t="n">
        <v>0.123475924689934</v>
      </c>
      <c r="AR11" s="19" t="n">
        <v>0.123949269842921</v>
      </c>
      <c r="AS11" s="19" t="n">
        <v>0.110526938106868</v>
      </c>
      <c r="AT11" s="19" t="n">
        <v>0.10802060162318</v>
      </c>
      <c r="AU11" s="19" t="n">
        <v>0.155570494683927</v>
      </c>
    </row>
    <row r="12">
      <c r="B12" s="20" t="s">
        <v>108</v>
      </c>
      <c r="C12" s="19" t="n">
        <v>0.136125005798096</v>
      </c>
      <c r="D12" s="19" t="n">
        <v>0.140985917173484</v>
      </c>
      <c r="E12" s="19" t="n">
        <v>0.13181819743815</v>
      </c>
      <c r="F12" s="19"/>
      <c r="G12" s="19" t="n">
        <v>0.142696527254618</v>
      </c>
      <c r="H12" s="19" t="n">
        <v>0.152985239342932</v>
      </c>
      <c r="I12" s="19" t="n">
        <v>0.145165057868578</v>
      </c>
      <c r="J12" s="19" t="n">
        <v>0.122201037609117</v>
      </c>
      <c r="K12" s="19" t="n">
        <v>0.165787308282536</v>
      </c>
      <c r="L12" s="19" t="n">
        <v>0.105730629114657</v>
      </c>
      <c r="M12" s="19"/>
      <c r="N12" s="19" t="n">
        <v>0.204114661269419</v>
      </c>
      <c r="O12" s="19" t="n">
        <v>0.120179474277369</v>
      </c>
      <c r="P12" s="19" t="n">
        <v>0.135861978856508</v>
      </c>
      <c r="Q12" s="19" t="n">
        <v>0.115259015158897</v>
      </c>
      <c r="R12" s="19" t="n">
        <v>0.194617207139612</v>
      </c>
      <c r="S12" s="19"/>
      <c r="T12" s="19" t="n">
        <v>0.22600805937167</v>
      </c>
      <c r="U12" s="19" t="n">
        <v>0.104269280321999</v>
      </c>
      <c r="V12" s="19" t="n">
        <v>0.145967398098296</v>
      </c>
      <c r="W12" s="19" t="n">
        <v>0.132537353494429</v>
      </c>
      <c r="X12" s="19"/>
      <c r="Y12" s="19" t="n">
        <v>0.129472340669379</v>
      </c>
      <c r="Z12" s="19" t="n">
        <v>0.134565165538521</v>
      </c>
      <c r="AA12" s="19" t="n">
        <v>0.102931098219615</v>
      </c>
      <c r="AB12" s="19" t="n">
        <v>0.164353411545358</v>
      </c>
      <c r="AC12" s="19" t="n">
        <v>0.195785900950402</v>
      </c>
      <c r="AD12" s="19" t="n">
        <v>0.208540121538369</v>
      </c>
      <c r="AE12" s="19"/>
      <c r="AF12" s="19" t="n">
        <v>0.140892077658318</v>
      </c>
      <c r="AG12" s="19"/>
      <c r="AH12" s="19" t="n">
        <v>0.143526381705793</v>
      </c>
      <c r="AI12" s="19"/>
      <c r="AJ12" s="19" t="n">
        <v>0.09389306285418</v>
      </c>
      <c r="AK12" s="19" t="n">
        <v>0.200463865187791</v>
      </c>
      <c r="AL12" s="19" t="n">
        <v>0.118108365277572</v>
      </c>
      <c r="AM12" s="19" t="n">
        <v>0.0964285841340721</v>
      </c>
      <c r="AN12" s="19" t="n">
        <v>0.184617619421141</v>
      </c>
      <c r="AO12" s="19" t="n">
        <v>0.165670625009426</v>
      </c>
      <c r="AP12" s="19" t="n">
        <v>0.150502884320261</v>
      </c>
      <c r="AQ12" s="19" t="n">
        <v>0.305567248906595</v>
      </c>
      <c r="AR12" s="19" t="n">
        <v>0.0363354175427479</v>
      </c>
      <c r="AS12" s="19" t="n">
        <v>0.111102816391629</v>
      </c>
      <c r="AT12" s="19" t="n">
        <v>0.0968549477900061</v>
      </c>
      <c r="AU12" s="19" t="n">
        <v>0.129348056121443</v>
      </c>
    </row>
    <row r="13">
      <c r="B13" s="20" t="s">
        <v>109</v>
      </c>
      <c r="C13" s="19" t="n">
        <v>0.404023427904726</v>
      </c>
      <c r="D13" s="19" t="n">
        <v>0.372834610529867</v>
      </c>
      <c r="E13" s="19" t="n">
        <v>0.43672838464999</v>
      </c>
      <c r="F13" s="19"/>
      <c r="G13" s="19" t="n">
        <v>0.152197996829978</v>
      </c>
      <c r="H13" s="19" t="n">
        <v>0.214665249503327</v>
      </c>
      <c r="I13" s="19" t="n">
        <v>0.354473586983792</v>
      </c>
      <c r="J13" s="19" t="n">
        <v>0.453107088758474</v>
      </c>
      <c r="K13" s="19" t="n">
        <v>0.451203462977759</v>
      </c>
      <c r="L13" s="19" t="n">
        <v>0.603721458122367</v>
      </c>
      <c r="M13" s="19"/>
      <c r="N13" s="19" t="n">
        <v>0.525194546403458</v>
      </c>
      <c r="O13" s="19" t="n">
        <v>0.488977385233529</v>
      </c>
      <c r="P13" s="19" t="n">
        <v>0.454224827447774</v>
      </c>
      <c r="Q13" s="19" t="n">
        <v>0.344421263840521</v>
      </c>
      <c r="R13" s="19" t="n">
        <v>0.224322945521984</v>
      </c>
      <c r="S13" s="19"/>
      <c r="T13" s="19" t="n">
        <v>0.389373452315437</v>
      </c>
      <c r="U13" s="19" t="n">
        <v>0.422885588582662</v>
      </c>
      <c r="V13" s="19" t="n">
        <v>0.415119431998886</v>
      </c>
      <c r="W13" s="19" t="n">
        <v>0.330847127915776</v>
      </c>
      <c r="X13" s="19"/>
      <c r="Y13" s="19" t="n">
        <v>0.304507287744675</v>
      </c>
      <c r="Z13" s="19" t="n">
        <v>0.36616457626974</v>
      </c>
      <c r="AA13" s="19" t="n">
        <v>0.628941458116878</v>
      </c>
      <c r="AB13" s="19" t="n">
        <v>0.448084711988227</v>
      </c>
      <c r="AC13" s="19" t="n">
        <v>0.175300593925587</v>
      </c>
      <c r="AD13" s="19" t="n">
        <v>0.48116763367443</v>
      </c>
      <c r="AE13" s="19"/>
      <c r="AF13" s="19" t="n">
        <v>0.415962343942818</v>
      </c>
      <c r="AG13" s="19"/>
      <c r="AH13" s="19" t="n">
        <v>0.349173330560809</v>
      </c>
      <c r="AI13" s="19"/>
      <c r="AJ13" s="19" t="n">
        <v>0.381505865102982</v>
      </c>
      <c r="AK13" s="19" t="n">
        <v>0.394076962249922</v>
      </c>
      <c r="AL13" s="19" t="n">
        <v>0.421211354259806</v>
      </c>
      <c r="AM13" s="19" t="n">
        <v>0.406318417354878</v>
      </c>
      <c r="AN13" s="19" t="n">
        <v>0.377571593949478</v>
      </c>
      <c r="AO13" s="19" t="n">
        <v>0.356871811060516</v>
      </c>
      <c r="AP13" s="19" t="n">
        <v>0.431092545387316</v>
      </c>
      <c r="AQ13" s="19" t="n">
        <v>0.387927433217261</v>
      </c>
      <c r="AR13" s="19" t="n">
        <v>0.283157830697789</v>
      </c>
      <c r="AS13" s="19" t="n">
        <v>0.414087880959452</v>
      </c>
      <c r="AT13" s="19" t="n">
        <v>0.606094429975139</v>
      </c>
      <c r="AU13" s="19" t="n">
        <v>0.395164949275227</v>
      </c>
    </row>
    <row r="14">
      <c r="B14" s="20" t="s">
        <v>66</v>
      </c>
      <c r="C14" s="21" t="n">
        <v>0.0901104211399703</v>
      </c>
      <c r="D14" s="21" t="n">
        <v>0.0575291764910761</v>
      </c>
      <c r="E14" s="21" t="n">
        <v>0.120972659662735</v>
      </c>
      <c r="F14" s="21"/>
      <c r="G14" s="21" t="n">
        <v>0.0752462605988962</v>
      </c>
      <c r="H14" s="21" t="n">
        <v>0.0185008304847449</v>
      </c>
      <c r="I14" s="21" t="n">
        <v>0.0636203367026784</v>
      </c>
      <c r="J14" s="21" t="n">
        <v>0.113290898392578</v>
      </c>
      <c r="K14" s="21" t="n">
        <v>0.127999751628176</v>
      </c>
      <c r="L14" s="21" t="n">
        <v>0.117450883177621</v>
      </c>
      <c r="M14" s="21"/>
      <c r="N14" s="21" t="n">
        <v>0</v>
      </c>
      <c r="O14" s="21" t="n">
        <v>0.13100765169673</v>
      </c>
      <c r="P14" s="21" t="n">
        <v>0.106883601614047</v>
      </c>
      <c r="Q14" s="21" t="n">
        <v>0.0496895899302294</v>
      </c>
      <c r="R14" s="21" t="n">
        <v>0.0629590440484825</v>
      </c>
      <c r="S14" s="21"/>
      <c r="T14" s="21" t="n">
        <v>0.110286188282279</v>
      </c>
      <c r="U14" s="21" t="n">
        <v>0.103294485242682</v>
      </c>
      <c r="V14" s="21" t="n">
        <v>0.0486519896971659</v>
      </c>
      <c r="W14" s="21" t="n">
        <v>0.0530596855295094</v>
      </c>
      <c r="X14" s="21"/>
      <c r="Y14" s="21" t="n">
        <v>0.0422699476002961</v>
      </c>
      <c r="Z14" s="21" t="n">
        <v>0.113547866101281</v>
      </c>
      <c r="AA14" s="21" t="n">
        <v>0.113907996951249</v>
      </c>
      <c r="AB14" s="21" t="n">
        <v>0.150842512499215</v>
      </c>
      <c r="AC14" s="21" t="n">
        <v>0.0524638443743099</v>
      </c>
      <c r="AD14" s="21" t="n">
        <v>0.134003273149027</v>
      </c>
      <c r="AE14" s="21"/>
      <c r="AF14" s="21" t="n">
        <v>0.0815707594183444</v>
      </c>
      <c r="AG14" s="21"/>
      <c r="AH14" s="21" t="n">
        <v>0.0693238519980455</v>
      </c>
      <c r="AI14" s="21"/>
      <c r="AJ14" s="21" t="n">
        <v>0.0555766944378128</v>
      </c>
      <c r="AK14" s="21" t="n">
        <v>0.10282793031561</v>
      </c>
      <c r="AL14" s="21" t="n">
        <v>0.075221176536551</v>
      </c>
      <c r="AM14" s="21" t="n">
        <v>0.0790879212226126</v>
      </c>
      <c r="AN14" s="21" t="n">
        <v>0.12159528334169</v>
      </c>
      <c r="AO14" s="21" t="n">
        <v>0.165198381909187</v>
      </c>
      <c r="AP14" s="21" t="n">
        <v>0.0733634533169077</v>
      </c>
      <c r="AQ14" s="21" t="n">
        <v>0.0278147698716358</v>
      </c>
      <c r="AR14" s="21" t="n">
        <v>0.110528454610786</v>
      </c>
      <c r="AS14" s="21" t="n">
        <v>0.156439589047319</v>
      </c>
      <c r="AT14" s="21" t="n">
        <v>0.0353639418120993</v>
      </c>
      <c r="AU14" s="21" t="n">
        <v>0.0420923836863663</v>
      </c>
    </row>
    <row r="15">
      <c r="B15" s="18"/>
    </row>
    <row r="16">
      <c r="B16" t="s">
        <v>70</v>
      </c>
    </row>
    <row r="17">
      <c r="B17" t="s">
        <v>71</v>
      </c>
    </row>
    <row r="19">
      <c r="B19"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368</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200</v>
      </c>
      <c r="D7" s="11" t="n">
        <v>97</v>
      </c>
      <c r="E7" s="11" t="n">
        <v>103</v>
      </c>
      <c r="F7" s="11"/>
      <c r="G7" s="11" t="n">
        <v>21</v>
      </c>
      <c r="H7" s="11" t="n">
        <v>27</v>
      </c>
      <c r="I7" s="11" t="n">
        <v>32</v>
      </c>
      <c r="J7" s="11" t="n">
        <v>37</v>
      </c>
      <c r="K7" s="11" t="n">
        <v>37</v>
      </c>
      <c r="L7" s="11" t="n">
        <v>46</v>
      </c>
      <c r="M7" s="11"/>
      <c r="N7" s="11" t="n">
        <v>4</v>
      </c>
      <c r="O7" s="11" t="n">
        <v>55</v>
      </c>
      <c r="P7" s="11" t="n">
        <v>78</v>
      </c>
      <c r="Q7" s="11" t="n">
        <v>36</v>
      </c>
      <c r="R7" s="11" t="n">
        <v>26</v>
      </c>
      <c r="S7" s="11"/>
      <c r="T7" s="11" t="n">
        <v>26</v>
      </c>
      <c r="U7" s="11" t="n">
        <v>63</v>
      </c>
      <c r="V7" s="11" t="n">
        <v>40</v>
      </c>
      <c r="W7" s="11" t="n">
        <v>37</v>
      </c>
      <c r="X7" s="11"/>
      <c r="Y7" s="11" t="n">
        <v>76</v>
      </c>
      <c r="Z7" s="11" t="n">
        <v>33</v>
      </c>
      <c r="AA7" s="11" t="n">
        <v>39</v>
      </c>
      <c r="AB7" s="11" t="n">
        <v>23</v>
      </c>
      <c r="AC7" s="11" t="n">
        <v>12</v>
      </c>
      <c r="AD7" s="11" t="n">
        <v>16</v>
      </c>
      <c r="AE7" s="11"/>
      <c r="AF7" s="11" t="n">
        <v>127</v>
      </c>
      <c r="AG7" s="11"/>
      <c r="AH7" s="11" t="n">
        <v>150</v>
      </c>
      <c r="AI7" s="11"/>
      <c r="AJ7" s="11" t="n">
        <v>10</v>
      </c>
      <c r="AK7" s="11" t="n">
        <v>13</v>
      </c>
      <c r="AL7" s="11" t="n">
        <v>37</v>
      </c>
      <c r="AM7" s="11" t="n">
        <v>36</v>
      </c>
      <c r="AN7" s="11" t="n">
        <v>25</v>
      </c>
      <c r="AO7" s="11" t="n">
        <v>14</v>
      </c>
      <c r="AP7" s="11" t="n">
        <v>29</v>
      </c>
      <c r="AQ7" s="11" t="n">
        <v>5</v>
      </c>
      <c r="AR7" s="11" t="n">
        <v>3</v>
      </c>
      <c r="AS7" s="11" t="n">
        <v>12</v>
      </c>
      <c r="AT7" s="11" t="n">
        <v>5</v>
      </c>
      <c r="AU7" s="11" t="n">
        <v>11</v>
      </c>
    </row>
    <row r="8" ht="30" customHeight="1">
      <c r="B8" s="12" t="s">
        <v>20</v>
      </c>
      <c r="C8" s="12" t="n">
        <v>199</v>
      </c>
      <c r="D8" s="12" t="n">
        <v>100</v>
      </c>
      <c r="E8" s="12" t="n">
        <v>99</v>
      </c>
      <c r="F8" s="12"/>
      <c r="G8" s="12" t="n">
        <v>23</v>
      </c>
      <c r="H8" s="12" t="n">
        <v>30</v>
      </c>
      <c r="I8" s="12" t="n">
        <v>32</v>
      </c>
      <c r="J8" s="12" t="n">
        <v>35</v>
      </c>
      <c r="K8" s="12" t="n">
        <v>34</v>
      </c>
      <c r="L8" s="12" t="n">
        <v>44</v>
      </c>
      <c r="M8" s="12"/>
      <c r="N8" s="12" t="n">
        <v>4</v>
      </c>
      <c r="O8" s="12" t="n">
        <v>52</v>
      </c>
      <c r="P8" s="12" t="n">
        <v>73</v>
      </c>
      <c r="Q8" s="12" t="n">
        <v>38</v>
      </c>
      <c r="R8" s="12" t="n">
        <v>30</v>
      </c>
      <c r="S8" s="12"/>
      <c r="T8" s="12" t="n">
        <v>26</v>
      </c>
      <c r="U8" s="12" t="n">
        <v>62</v>
      </c>
      <c r="V8" s="12" t="n">
        <v>39</v>
      </c>
      <c r="W8" s="12" t="n">
        <v>39</v>
      </c>
      <c r="X8" s="12"/>
      <c r="Y8" s="12" t="n">
        <v>80</v>
      </c>
      <c r="Z8" s="12" t="n">
        <v>32</v>
      </c>
      <c r="AA8" s="12" t="n">
        <v>37</v>
      </c>
      <c r="AB8" s="12" t="n">
        <v>21</v>
      </c>
      <c r="AC8" s="12" t="n">
        <v>12</v>
      </c>
      <c r="AD8" s="12" t="n">
        <v>14</v>
      </c>
      <c r="AE8" s="12"/>
      <c r="AF8" s="12" t="n">
        <v>126</v>
      </c>
      <c r="AG8" s="12"/>
      <c r="AH8" s="12" t="n">
        <v>151</v>
      </c>
      <c r="AI8" s="12"/>
      <c r="AJ8" s="12" t="n">
        <v>9</v>
      </c>
      <c r="AK8" s="12" t="n">
        <v>11</v>
      </c>
      <c r="AL8" s="12" t="n">
        <v>39</v>
      </c>
      <c r="AM8" s="12" t="n">
        <v>36</v>
      </c>
      <c r="AN8" s="12" t="n">
        <v>29</v>
      </c>
      <c r="AO8" s="12" t="n">
        <v>14</v>
      </c>
      <c r="AP8" s="12" t="n">
        <v>28</v>
      </c>
      <c r="AQ8" s="12" t="n">
        <v>5</v>
      </c>
      <c r="AR8" s="12" t="n">
        <v>3</v>
      </c>
      <c r="AS8" s="12" t="n">
        <v>11</v>
      </c>
      <c r="AT8" s="12" t="n">
        <v>4</v>
      </c>
      <c r="AU8" s="12" t="n">
        <v>10</v>
      </c>
    </row>
    <row r="9">
      <c r="B9" s="20" t="s">
        <v>367</v>
      </c>
      <c r="C9" s="19" t="n">
        <v>0.441916793431727</v>
      </c>
      <c r="D9" s="19" t="n">
        <v>0.50648340181228</v>
      </c>
      <c r="E9" s="19" t="n">
        <v>0.376479789056121</v>
      </c>
      <c r="F9" s="19"/>
      <c r="G9" s="19" t="n">
        <v>0.455373376117526</v>
      </c>
      <c r="H9" s="19" t="n">
        <v>0.464291512911373</v>
      </c>
      <c r="I9" s="19" t="n">
        <v>0.557208971105195</v>
      </c>
      <c r="J9" s="19" t="n">
        <v>0.463413267866284</v>
      </c>
      <c r="K9" s="19" t="n">
        <v>0.408192291194162</v>
      </c>
      <c r="L9" s="19" t="n">
        <v>0.345663728233837</v>
      </c>
      <c r="M9" s="19"/>
      <c r="N9" s="19" t="n">
        <v>0.509133958463909</v>
      </c>
      <c r="O9" s="19" t="n">
        <v>0.472723959567734</v>
      </c>
      <c r="P9" s="19" t="n">
        <v>0.412003578329953</v>
      </c>
      <c r="Q9" s="19" t="n">
        <v>0.402836222872754</v>
      </c>
      <c r="R9" s="19" t="n">
        <v>0.48064618511923</v>
      </c>
      <c r="S9" s="19"/>
      <c r="T9" s="19" t="n">
        <v>0.522766225800253</v>
      </c>
      <c r="U9" s="19" t="n">
        <v>0.449430266484538</v>
      </c>
      <c r="V9" s="19" t="n">
        <v>0.374004932314965</v>
      </c>
      <c r="W9" s="19" t="n">
        <v>0.501086219846123</v>
      </c>
      <c r="X9" s="19"/>
      <c r="Y9" s="19" t="n">
        <v>0.43879486238802</v>
      </c>
      <c r="Z9" s="19" t="n">
        <v>0.46456184906285</v>
      </c>
      <c r="AA9" s="19" t="n">
        <v>0.387139984886004</v>
      </c>
      <c r="AB9" s="19" t="n">
        <v>0.516598096265531</v>
      </c>
      <c r="AC9" s="19" t="n">
        <v>0.393918164596322</v>
      </c>
      <c r="AD9" s="19" t="n">
        <v>0.514889902482814</v>
      </c>
      <c r="AE9" s="19"/>
      <c r="AF9" s="19" t="n">
        <v>0.477413917570598</v>
      </c>
      <c r="AG9" s="19"/>
      <c r="AH9" s="19" t="n">
        <v>0.451020019392177</v>
      </c>
      <c r="AI9" s="19"/>
      <c r="AJ9" s="19" t="n">
        <v>0.664552870795921</v>
      </c>
      <c r="AK9" s="19" t="n">
        <v>0.427521166831873</v>
      </c>
      <c r="AL9" s="19" t="n">
        <v>0.315623578979312</v>
      </c>
      <c r="AM9" s="19" t="n">
        <v>0.578257500516592</v>
      </c>
      <c r="AN9" s="19" t="n">
        <v>0.398241645387294</v>
      </c>
      <c r="AO9" s="19" t="n">
        <v>0.507298342295169</v>
      </c>
      <c r="AP9" s="19" t="n">
        <v>0.401783400067568</v>
      </c>
      <c r="AQ9" s="19" t="n">
        <v>0.577900482597959</v>
      </c>
      <c r="AR9" s="19" t="n">
        <v>0.346694423252558</v>
      </c>
      <c r="AS9" s="19" t="n">
        <v>0.434540032353881</v>
      </c>
      <c r="AT9" s="19" t="n">
        <v>0.216545586558908</v>
      </c>
      <c r="AU9" s="19" t="n">
        <v>0.434285965146242</v>
      </c>
    </row>
    <row r="10">
      <c r="B10" s="20" t="s">
        <v>354</v>
      </c>
      <c r="C10" s="19" t="n">
        <v>0.370849051646187</v>
      </c>
      <c r="D10" s="19" t="n">
        <v>0.320342210058992</v>
      </c>
      <c r="E10" s="19" t="n">
        <v>0.422036755272488</v>
      </c>
      <c r="F10" s="19"/>
      <c r="G10" s="19" t="n">
        <v>0.544626623882474</v>
      </c>
      <c r="H10" s="19" t="n">
        <v>0.492068365665952</v>
      </c>
      <c r="I10" s="19" t="n">
        <v>0.244631713039321</v>
      </c>
      <c r="J10" s="19" t="n">
        <v>0.284429581245411</v>
      </c>
      <c r="K10" s="19" t="n">
        <v>0.223001503410268</v>
      </c>
      <c r="L10" s="19" t="n">
        <v>0.469659725253334</v>
      </c>
      <c r="M10" s="19"/>
      <c r="N10" s="19" t="n">
        <v>0.277149094917408</v>
      </c>
      <c r="O10" s="19" t="n">
        <v>0.31878864898476</v>
      </c>
      <c r="P10" s="19" t="n">
        <v>0.328956414128292</v>
      </c>
      <c r="Q10" s="19" t="n">
        <v>0.545121224982193</v>
      </c>
      <c r="R10" s="19" t="n">
        <v>0.36754108352524</v>
      </c>
      <c r="S10" s="19"/>
      <c r="T10" s="19" t="n">
        <v>0.314013308750316</v>
      </c>
      <c r="U10" s="19" t="n">
        <v>0.303030785368381</v>
      </c>
      <c r="V10" s="19" t="n">
        <v>0.448097595032035</v>
      </c>
      <c r="W10" s="19" t="n">
        <v>0.39790817976843</v>
      </c>
      <c r="X10" s="19"/>
      <c r="Y10" s="19" t="n">
        <v>0.375941444447275</v>
      </c>
      <c r="Z10" s="19" t="n">
        <v>0.399655969652069</v>
      </c>
      <c r="AA10" s="19" t="n">
        <v>0.368773696163527</v>
      </c>
      <c r="AB10" s="19" t="n">
        <v>0.36118194031591</v>
      </c>
      <c r="AC10" s="19" t="n">
        <v>0.606081835403678</v>
      </c>
      <c r="AD10" s="19" t="n">
        <v>0.116169178309264</v>
      </c>
      <c r="AE10" s="19"/>
      <c r="AF10" s="19" t="n">
        <v>0.332329790255998</v>
      </c>
      <c r="AG10" s="19"/>
      <c r="AH10" s="19" t="n">
        <v>0.430747947995607</v>
      </c>
      <c r="AI10" s="19"/>
      <c r="AJ10" s="19" t="n">
        <v>0.335447129204079</v>
      </c>
      <c r="AK10" s="19" t="n">
        <v>0.37919067380638</v>
      </c>
      <c r="AL10" s="19" t="n">
        <v>0.477178958233431</v>
      </c>
      <c r="AM10" s="19" t="n">
        <v>0.258586754004246</v>
      </c>
      <c r="AN10" s="19" t="n">
        <v>0.444229614559353</v>
      </c>
      <c r="AO10" s="19" t="n">
        <v>0.229325661250835</v>
      </c>
      <c r="AP10" s="19" t="n">
        <v>0.410689234400325</v>
      </c>
      <c r="AQ10" s="19" t="n">
        <v>0.183173789277817</v>
      </c>
      <c r="AR10" s="19" t="n">
        <v>0.653305576747442</v>
      </c>
      <c r="AS10" s="19" t="n">
        <v>0.182242450954769</v>
      </c>
      <c r="AT10" s="19" t="n">
        <v>0.413896144467364</v>
      </c>
      <c r="AU10" s="19" t="n">
        <v>0.483224245384978</v>
      </c>
    </row>
    <row r="11">
      <c r="B11" s="20" t="s">
        <v>96</v>
      </c>
      <c r="C11" s="21" t="n">
        <v>0.187234154922087</v>
      </c>
      <c r="D11" s="21" t="n">
        <v>0.173174388128728</v>
      </c>
      <c r="E11" s="21" t="n">
        <v>0.20148345567139</v>
      </c>
      <c r="F11" s="21"/>
      <c r="G11" s="21" t="n">
        <v>0</v>
      </c>
      <c r="H11" s="21" t="n">
        <v>0.0436401214226752</v>
      </c>
      <c r="I11" s="21" t="n">
        <v>0.198159315855484</v>
      </c>
      <c r="J11" s="21" t="n">
        <v>0.252157150888305</v>
      </c>
      <c r="K11" s="21" t="n">
        <v>0.368806205395571</v>
      </c>
      <c r="L11" s="21" t="n">
        <v>0.18467654651283</v>
      </c>
      <c r="M11" s="21"/>
      <c r="N11" s="21" t="n">
        <v>0.213716946618683</v>
      </c>
      <c r="O11" s="21" t="n">
        <v>0.208487391447506</v>
      </c>
      <c r="P11" s="21" t="n">
        <v>0.259040007541754</v>
      </c>
      <c r="Q11" s="21" t="n">
        <v>0.0520425521450524</v>
      </c>
      <c r="R11" s="21" t="n">
        <v>0.15181273135553</v>
      </c>
      <c r="S11" s="21"/>
      <c r="T11" s="21" t="n">
        <v>0.16322046544943</v>
      </c>
      <c r="U11" s="21" t="n">
        <v>0.247538948147081</v>
      </c>
      <c r="V11" s="21" t="n">
        <v>0.177897472653</v>
      </c>
      <c r="W11" s="21" t="n">
        <v>0.101005600385447</v>
      </c>
      <c r="X11" s="21"/>
      <c r="Y11" s="21" t="n">
        <v>0.185263693164705</v>
      </c>
      <c r="Z11" s="21" t="n">
        <v>0.135782181285081</v>
      </c>
      <c r="AA11" s="21" t="n">
        <v>0.244086318950469</v>
      </c>
      <c r="AB11" s="21" t="n">
        <v>0.122219963418559</v>
      </c>
      <c r="AC11" s="21" t="n">
        <v>0</v>
      </c>
      <c r="AD11" s="21" t="n">
        <v>0.368940919207922</v>
      </c>
      <c r="AE11" s="21"/>
      <c r="AF11" s="21" t="n">
        <v>0.190256292173403</v>
      </c>
      <c r="AG11" s="21"/>
      <c r="AH11" s="21" t="n">
        <v>0.118232032612216</v>
      </c>
      <c r="AI11" s="21"/>
      <c r="AJ11" s="21" t="n">
        <v>0</v>
      </c>
      <c r="AK11" s="21" t="n">
        <v>0.193288159361747</v>
      </c>
      <c r="AL11" s="21" t="n">
        <v>0.207197462787257</v>
      </c>
      <c r="AM11" s="21" t="n">
        <v>0.163155745479162</v>
      </c>
      <c r="AN11" s="21" t="n">
        <v>0.157528740053353</v>
      </c>
      <c r="AO11" s="21" t="n">
        <v>0.263375996453996</v>
      </c>
      <c r="AP11" s="21" t="n">
        <v>0.187527365532107</v>
      </c>
      <c r="AQ11" s="21" t="n">
        <v>0.238925728124224</v>
      </c>
      <c r="AR11" s="21" t="n">
        <v>0</v>
      </c>
      <c r="AS11" s="21" t="n">
        <v>0.383217516691351</v>
      </c>
      <c r="AT11" s="21" t="n">
        <v>0.369558268973728</v>
      </c>
      <c r="AU11" s="21" t="n">
        <v>0.0824897894687797</v>
      </c>
    </row>
    <row r="12">
      <c r="B12" s="18" t="s">
        <v>356</v>
      </c>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370</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216</v>
      </c>
      <c r="D7" s="11" t="n">
        <v>100</v>
      </c>
      <c r="E7" s="11" t="n">
        <v>116</v>
      </c>
      <c r="F7" s="11"/>
      <c r="G7" s="11" t="n">
        <v>16</v>
      </c>
      <c r="H7" s="11" t="n">
        <v>28</v>
      </c>
      <c r="I7" s="11" t="n">
        <v>29</v>
      </c>
      <c r="J7" s="11" t="n">
        <v>42</v>
      </c>
      <c r="K7" s="11" t="n">
        <v>45</v>
      </c>
      <c r="L7" s="11" t="n">
        <v>56</v>
      </c>
      <c r="M7" s="11"/>
      <c r="N7" s="11" t="n">
        <v>3</v>
      </c>
      <c r="O7" s="11" t="n">
        <v>49</v>
      </c>
      <c r="P7" s="11" t="n">
        <v>79</v>
      </c>
      <c r="Q7" s="11" t="n">
        <v>56</v>
      </c>
      <c r="R7" s="11" t="n">
        <v>29</v>
      </c>
      <c r="S7" s="11"/>
      <c r="T7" s="11" t="n">
        <v>25</v>
      </c>
      <c r="U7" s="11" t="n">
        <v>53</v>
      </c>
      <c r="V7" s="11" t="n">
        <v>53</v>
      </c>
      <c r="W7" s="11" t="n">
        <v>50</v>
      </c>
      <c r="X7" s="11"/>
      <c r="Y7" s="11" t="n">
        <v>80</v>
      </c>
      <c r="Z7" s="11" t="n">
        <v>41</v>
      </c>
      <c r="AA7" s="11" t="n">
        <v>54</v>
      </c>
      <c r="AB7" s="11" t="n">
        <v>17</v>
      </c>
      <c r="AC7" s="11" t="n">
        <v>8</v>
      </c>
      <c r="AD7" s="11" t="n">
        <v>16</v>
      </c>
      <c r="AE7" s="11"/>
      <c r="AF7" s="11" t="n">
        <v>137</v>
      </c>
      <c r="AG7" s="11"/>
      <c r="AH7" s="11" t="n">
        <v>168</v>
      </c>
      <c r="AI7" s="11"/>
      <c r="AJ7" s="11" t="n">
        <v>12</v>
      </c>
      <c r="AK7" s="11" t="n">
        <v>7</v>
      </c>
      <c r="AL7" s="11" t="n">
        <v>30</v>
      </c>
      <c r="AM7" s="11" t="n">
        <v>41</v>
      </c>
      <c r="AN7" s="11" t="n">
        <v>27</v>
      </c>
      <c r="AO7" s="11" t="n">
        <v>15</v>
      </c>
      <c r="AP7" s="11" t="n">
        <v>28</v>
      </c>
      <c r="AQ7" s="11" t="n">
        <v>9</v>
      </c>
      <c r="AR7" s="11" t="n">
        <v>7</v>
      </c>
      <c r="AS7" s="11" t="n">
        <v>23</v>
      </c>
      <c r="AT7" s="11" t="n">
        <v>9</v>
      </c>
      <c r="AU7" s="11" t="n">
        <v>8</v>
      </c>
    </row>
    <row r="8" ht="30" customHeight="1">
      <c r="B8" s="12" t="s">
        <v>20</v>
      </c>
      <c r="C8" s="12" t="n">
        <v>214</v>
      </c>
      <c r="D8" s="12" t="n">
        <v>104</v>
      </c>
      <c r="E8" s="12" t="n">
        <v>110</v>
      </c>
      <c r="F8" s="12"/>
      <c r="G8" s="12" t="n">
        <v>16</v>
      </c>
      <c r="H8" s="12" t="n">
        <v>33</v>
      </c>
      <c r="I8" s="12" t="n">
        <v>30</v>
      </c>
      <c r="J8" s="12" t="n">
        <v>39</v>
      </c>
      <c r="K8" s="12" t="n">
        <v>43</v>
      </c>
      <c r="L8" s="12" t="n">
        <v>53</v>
      </c>
      <c r="M8" s="12"/>
      <c r="N8" s="12" t="n">
        <v>3</v>
      </c>
      <c r="O8" s="12" t="n">
        <v>45</v>
      </c>
      <c r="P8" s="12" t="n">
        <v>74</v>
      </c>
      <c r="Q8" s="12" t="n">
        <v>61</v>
      </c>
      <c r="R8" s="12" t="n">
        <v>32</v>
      </c>
      <c r="S8" s="12"/>
      <c r="T8" s="12" t="n">
        <v>25</v>
      </c>
      <c r="U8" s="12" t="n">
        <v>51</v>
      </c>
      <c r="V8" s="12" t="n">
        <v>53</v>
      </c>
      <c r="W8" s="12" t="n">
        <v>52</v>
      </c>
      <c r="X8" s="12"/>
      <c r="Y8" s="12" t="n">
        <v>85</v>
      </c>
      <c r="Z8" s="12" t="n">
        <v>39</v>
      </c>
      <c r="AA8" s="12" t="n">
        <v>51</v>
      </c>
      <c r="AB8" s="12" t="n">
        <v>16</v>
      </c>
      <c r="AC8" s="12" t="n">
        <v>9</v>
      </c>
      <c r="AD8" s="12" t="n">
        <v>15</v>
      </c>
      <c r="AE8" s="12"/>
      <c r="AF8" s="12" t="n">
        <v>133</v>
      </c>
      <c r="AG8" s="12"/>
      <c r="AH8" s="12" t="n">
        <v>169</v>
      </c>
      <c r="AI8" s="12"/>
      <c r="AJ8" s="12" t="n">
        <v>11</v>
      </c>
      <c r="AK8" s="12" t="n">
        <v>6</v>
      </c>
      <c r="AL8" s="12" t="n">
        <v>31</v>
      </c>
      <c r="AM8" s="12" t="n">
        <v>44</v>
      </c>
      <c r="AN8" s="12" t="n">
        <v>30</v>
      </c>
      <c r="AO8" s="12" t="n">
        <v>15</v>
      </c>
      <c r="AP8" s="12" t="n">
        <v>26</v>
      </c>
      <c r="AQ8" s="12" t="n">
        <v>10</v>
      </c>
      <c r="AR8" s="12" t="n">
        <v>6</v>
      </c>
      <c r="AS8" s="12" t="n">
        <v>21</v>
      </c>
      <c r="AT8" s="12" t="n">
        <v>7</v>
      </c>
      <c r="AU8" s="12" t="n">
        <v>8</v>
      </c>
    </row>
    <row r="9">
      <c r="B9" s="20" t="s">
        <v>369</v>
      </c>
      <c r="C9" s="19" t="n">
        <v>0.529116835501712</v>
      </c>
      <c r="D9" s="19" t="n">
        <v>0.5082479392657</v>
      </c>
      <c r="E9" s="19" t="n">
        <v>0.548916718443028</v>
      </c>
      <c r="F9" s="19"/>
      <c r="G9" s="19" t="n">
        <v>0.532040121215054</v>
      </c>
      <c r="H9" s="19" t="n">
        <v>0.452158923639183</v>
      </c>
      <c r="I9" s="19" t="n">
        <v>0.588144865897946</v>
      </c>
      <c r="J9" s="19" t="n">
        <v>0.578909177958654</v>
      </c>
      <c r="K9" s="19" t="n">
        <v>0.620867186005284</v>
      </c>
      <c r="L9" s="19" t="n">
        <v>0.429704097922975</v>
      </c>
      <c r="M9" s="19"/>
      <c r="N9" s="19" t="n">
        <v>0.660752478507208</v>
      </c>
      <c r="O9" s="19" t="n">
        <v>0.629920308768315</v>
      </c>
      <c r="P9" s="19" t="n">
        <v>0.507734473296825</v>
      </c>
      <c r="Q9" s="19" t="n">
        <v>0.456523724211704</v>
      </c>
      <c r="R9" s="19" t="n">
        <v>0.564643063651223</v>
      </c>
      <c r="S9" s="19"/>
      <c r="T9" s="19" t="n">
        <v>0.545356102840754</v>
      </c>
      <c r="U9" s="19" t="n">
        <v>0.559467989482788</v>
      </c>
      <c r="V9" s="19" t="n">
        <v>0.429335034119131</v>
      </c>
      <c r="W9" s="19" t="n">
        <v>0.54329592697298</v>
      </c>
      <c r="X9" s="19"/>
      <c r="Y9" s="19" t="n">
        <v>0.580039066005464</v>
      </c>
      <c r="Z9" s="19" t="n">
        <v>0.505908331332063</v>
      </c>
      <c r="AA9" s="19" t="n">
        <v>0.433914367953728</v>
      </c>
      <c r="AB9" s="19" t="n">
        <v>0.697182655825498</v>
      </c>
      <c r="AC9" s="19" t="n">
        <v>0.54905656388444</v>
      </c>
      <c r="AD9" s="19" t="n">
        <v>0.429996256920246</v>
      </c>
      <c r="AE9" s="19"/>
      <c r="AF9" s="19" t="n">
        <v>0.52267226691708</v>
      </c>
      <c r="AG9" s="19"/>
      <c r="AH9" s="19" t="n">
        <v>0.530116687712035</v>
      </c>
      <c r="AI9" s="19"/>
      <c r="AJ9" s="19" t="n">
        <v>0.646197897238893</v>
      </c>
      <c r="AK9" s="19" t="n">
        <v>0.703747457185327</v>
      </c>
      <c r="AL9" s="19" t="n">
        <v>0.457690584461824</v>
      </c>
      <c r="AM9" s="19" t="n">
        <v>0.496210281668289</v>
      </c>
      <c r="AN9" s="19" t="n">
        <v>0.446251754863703</v>
      </c>
      <c r="AO9" s="19" t="n">
        <v>0.508849618406565</v>
      </c>
      <c r="AP9" s="19" t="n">
        <v>0.534423703380739</v>
      </c>
      <c r="AQ9" s="19" t="n">
        <v>0.556532440784067</v>
      </c>
      <c r="AR9" s="19" t="n">
        <v>0.867423376916629</v>
      </c>
      <c r="AS9" s="19" t="n">
        <v>0.570922382241571</v>
      </c>
      <c r="AT9" s="19" t="n">
        <v>0.43478282452771</v>
      </c>
      <c r="AU9" s="19" t="n">
        <v>0.730068338167593</v>
      </c>
    </row>
    <row r="10">
      <c r="B10" s="20" t="s">
        <v>354</v>
      </c>
      <c r="C10" s="19" t="n">
        <v>0.311068832401276</v>
      </c>
      <c r="D10" s="19" t="n">
        <v>0.369258913194062</v>
      </c>
      <c r="E10" s="19" t="n">
        <v>0.255859549887583</v>
      </c>
      <c r="F10" s="19"/>
      <c r="G10" s="19" t="n">
        <v>0.34857227459822</v>
      </c>
      <c r="H10" s="19" t="n">
        <v>0.468959265471123</v>
      </c>
      <c r="I10" s="19" t="n">
        <v>0.317543503794837</v>
      </c>
      <c r="J10" s="19" t="n">
        <v>0.269457691726496</v>
      </c>
      <c r="K10" s="19" t="n">
        <v>0.186756439062557</v>
      </c>
      <c r="L10" s="19" t="n">
        <v>0.33016792626607</v>
      </c>
      <c r="M10" s="19"/>
      <c r="N10" s="19" t="n">
        <v>0.339247521492792</v>
      </c>
      <c r="O10" s="19" t="n">
        <v>0.148484609503344</v>
      </c>
      <c r="P10" s="19" t="n">
        <v>0.295271873496636</v>
      </c>
      <c r="Q10" s="19" t="n">
        <v>0.458383294410055</v>
      </c>
      <c r="R10" s="19" t="n">
        <v>0.291692888618141</v>
      </c>
      <c r="S10" s="19"/>
      <c r="T10" s="19" t="n">
        <v>0.279841064834321</v>
      </c>
      <c r="U10" s="19" t="n">
        <v>0.284704319052318</v>
      </c>
      <c r="V10" s="19" t="n">
        <v>0.3615338862849</v>
      </c>
      <c r="W10" s="19" t="n">
        <v>0.384081617200023</v>
      </c>
      <c r="X10" s="19"/>
      <c r="Y10" s="19" t="n">
        <v>0.358922837513066</v>
      </c>
      <c r="Z10" s="19" t="n">
        <v>0.274786978474968</v>
      </c>
      <c r="AA10" s="19" t="n">
        <v>0.321911466228199</v>
      </c>
      <c r="AB10" s="19" t="n">
        <v>0.109633379273039</v>
      </c>
      <c r="AC10" s="19" t="n">
        <v>0.30250094245455</v>
      </c>
      <c r="AD10" s="19" t="n">
        <v>0.315845858533229</v>
      </c>
      <c r="AE10" s="19"/>
      <c r="AF10" s="19" t="n">
        <v>0.288791707638871</v>
      </c>
      <c r="AG10" s="19"/>
      <c r="AH10" s="19" t="n">
        <v>0.34331440345964</v>
      </c>
      <c r="AI10" s="19"/>
      <c r="AJ10" s="19" t="n">
        <v>0.26879450903829</v>
      </c>
      <c r="AK10" s="19" t="n">
        <v>0.296252542814673</v>
      </c>
      <c r="AL10" s="19" t="n">
        <v>0.313606775163187</v>
      </c>
      <c r="AM10" s="19" t="n">
        <v>0.365423475985924</v>
      </c>
      <c r="AN10" s="19" t="n">
        <v>0.346032475773619</v>
      </c>
      <c r="AO10" s="19" t="n">
        <v>0.372913493584315</v>
      </c>
      <c r="AP10" s="19" t="n">
        <v>0.314617061992916</v>
      </c>
      <c r="AQ10" s="19" t="n">
        <v>0.212973490380428</v>
      </c>
      <c r="AR10" s="19" t="n">
        <v>0</v>
      </c>
      <c r="AS10" s="19" t="n">
        <v>0.218909866380821</v>
      </c>
      <c r="AT10" s="19" t="n">
        <v>0.464298879495873</v>
      </c>
      <c r="AU10" s="19" t="n">
        <v>0.269931661832407</v>
      </c>
    </row>
    <row r="11">
      <c r="B11" s="20" t="s">
        <v>96</v>
      </c>
      <c r="C11" s="21" t="n">
        <v>0.159814332097013</v>
      </c>
      <c r="D11" s="21" t="n">
        <v>0.122493147540238</v>
      </c>
      <c r="E11" s="21" t="n">
        <v>0.195223731669389</v>
      </c>
      <c r="F11" s="21"/>
      <c r="G11" s="21" t="n">
        <v>0.119387604186726</v>
      </c>
      <c r="H11" s="21" t="n">
        <v>0.0788818108896937</v>
      </c>
      <c r="I11" s="21" t="n">
        <v>0.0943116303072169</v>
      </c>
      <c r="J11" s="21" t="n">
        <v>0.151633130314849</v>
      </c>
      <c r="K11" s="21" t="n">
        <v>0.192376374932159</v>
      </c>
      <c r="L11" s="21" t="n">
        <v>0.240127975810956</v>
      </c>
      <c r="M11" s="21"/>
      <c r="N11" s="21" t="n">
        <v>0</v>
      </c>
      <c r="O11" s="21" t="n">
        <v>0.221595081728341</v>
      </c>
      <c r="P11" s="21" t="n">
        <v>0.196993653206539</v>
      </c>
      <c r="Q11" s="21" t="n">
        <v>0.0850929813782413</v>
      </c>
      <c r="R11" s="21" t="n">
        <v>0.143664047730635</v>
      </c>
      <c r="S11" s="21"/>
      <c r="T11" s="21" t="n">
        <v>0.174802832324925</v>
      </c>
      <c r="U11" s="21" t="n">
        <v>0.155827691464894</v>
      </c>
      <c r="V11" s="21" t="n">
        <v>0.209131079595969</v>
      </c>
      <c r="W11" s="21" t="n">
        <v>0.0726224558269972</v>
      </c>
      <c r="X11" s="21"/>
      <c r="Y11" s="21" t="n">
        <v>0.0610380964814706</v>
      </c>
      <c r="Z11" s="21" t="n">
        <v>0.219304690192969</v>
      </c>
      <c r="AA11" s="21" t="n">
        <v>0.244174165818074</v>
      </c>
      <c r="AB11" s="21" t="n">
        <v>0.193183964901463</v>
      </c>
      <c r="AC11" s="21" t="n">
        <v>0.14844249366101</v>
      </c>
      <c r="AD11" s="21" t="n">
        <v>0.254157884546525</v>
      </c>
      <c r="AE11" s="21"/>
      <c r="AF11" s="21" t="n">
        <v>0.188536025444048</v>
      </c>
      <c r="AG11" s="21"/>
      <c r="AH11" s="21" t="n">
        <v>0.126568908828325</v>
      </c>
      <c r="AI11" s="21"/>
      <c r="AJ11" s="21" t="n">
        <v>0.0850075937228178</v>
      </c>
      <c r="AK11" s="21" t="n">
        <v>0</v>
      </c>
      <c r="AL11" s="21" t="n">
        <v>0.228702640374989</v>
      </c>
      <c r="AM11" s="21" t="n">
        <v>0.138366242345788</v>
      </c>
      <c r="AN11" s="21" t="n">
        <v>0.207715769362678</v>
      </c>
      <c r="AO11" s="21" t="n">
        <v>0.11823688800912</v>
      </c>
      <c r="AP11" s="21" t="n">
        <v>0.150959234626345</v>
      </c>
      <c r="AQ11" s="21" t="n">
        <v>0.230494068835504</v>
      </c>
      <c r="AR11" s="21" t="n">
        <v>0.132576623083371</v>
      </c>
      <c r="AS11" s="21" t="n">
        <v>0.210167751377608</v>
      </c>
      <c r="AT11" s="21" t="n">
        <v>0.100918295976417</v>
      </c>
      <c r="AU11" s="21" t="n">
        <v>0</v>
      </c>
    </row>
    <row r="12">
      <c r="B12" s="18" t="s">
        <v>356</v>
      </c>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372</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196</v>
      </c>
      <c r="D7" s="11" t="n">
        <v>88</v>
      </c>
      <c r="E7" s="11" t="n">
        <v>108</v>
      </c>
      <c r="F7" s="11"/>
      <c r="G7" s="11" t="n">
        <v>22</v>
      </c>
      <c r="H7" s="11" t="n">
        <v>23</v>
      </c>
      <c r="I7" s="11" t="n">
        <v>23</v>
      </c>
      <c r="J7" s="11" t="n">
        <v>34</v>
      </c>
      <c r="K7" s="11" t="n">
        <v>41</v>
      </c>
      <c r="L7" s="11" t="n">
        <v>53</v>
      </c>
      <c r="M7" s="11"/>
      <c r="N7" s="11" t="n">
        <v>5</v>
      </c>
      <c r="O7" s="11" t="n">
        <v>65</v>
      </c>
      <c r="P7" s="11" t="n">
        <v>62</v>
      </c>
      <c r="Q7" s="11" t="n">
        <v>38</v>
      </c>
      <c r="R7" s="11" t="n">
        <v>25</v>
      </c>
      <c r="S7" s="11"/>
      <c r="T7" s="11" t="n">
        <v>26</v>
      </c>
      <c r="U7" s="11" t="n">
        <v>46</v>
      </c>
      <c r="V7" s="11" t="n">
        <v>38</v>
      </c>
      <c r="W7" s="11" t="n">
        <v>44</v>
      </c>
      <c r="X7" s="11"/>
      <c r="Y7" s="11" t="n">
        <v>60</v>
      </c>
      <c r="Z7" s="11" t="n">
        <v>39</v>
      </c>
      <c r="AA7" s="11" t="n">
        <v>45</v>
      </c>
      <c r="AB7" s="11" t="n">
        <v>27</v>
      </c>
      <c r="AC7" s="11" t="n">
        <v>14</v>
      </c>
      <c r="AD7" s="11" t="n">
        <v>10</v>
      </c>
      <c r="AE7" s="11"/>
      <c r="AF7" s="11" t="n">
        <v>127</v>
      </c>
      <c r="AG7" s="11"/>
      <c r="AH7" s="11" t="n">
        <v>152</v>
      </c>
      <c r="AI7" s="11"/>
      <c r="AJ7" s="11" t="n">
        <v>14</v>
      </c>
      <c r="AK7" s="11" t="n">
        <v>6</v>
      </c>
      <c r="AL7" s="11" t="n">
        <v>42</v>
      </c>
      <c r="AM7" s="11" t="n">
        <v>29</v>
      </c>
      <c r="AN7" s="11" t="n">
        <v>24</v>
      </c>
      <c r="AO7" s="11" t="n">
        <v>10</v>
      </c>
      <c r="AP7" s="11" t="n">
        <v>26</v>
      </c>
      <c r="AQ7" s="11" t="n">
        <v>6</v>
      </c>
      <c r="AR7" s="11" t="n">
        <v>3</v>
      </c>
      <c r="AS7" s="11" t="n">
        <v>20</v>
      </c>
      <c r="AT7" s="11" t="n">
        <v>8</v>
      </c>
      <c r="AU7" s="11" t="n">
        <v>8</v>
      </c>
    </row>
    <row r="8" ht="30" customHeight="1">
      <c r="B8" s="12" t="s">
        <v>20</v>
      </c>
      <c r="C8" s="12" t="n">
        <v>194</v>
      </c>
      <c r="D8" s="12" t="n">
        <v>94</v>
      </c>
      <c r="E8" s="12" t="n">
        <v>100</v>
      </c>
      <c r="F8" s="12"/>
      <c r="G8" s="12" t="n">
        <v>24</v>
      </c>
      <c r="H8" s="12" t="n">
        <v>26</v>
      </c>
      <c r="I8" s="12" t="n">
        <v>22</v>
      </c>
      <c r="J8" s="12" t="n">
        <v>31</v>
      </c>
      <c r="K8" s="12" t="n">
        <v>39</v>
      </c>
      <c r="L8" s="12" t="n">
        <v>50</v>
      </c>
      <c r="M8" s="12"/>
      <c r="N8" s="12" t="n">
        <v>5</v>
      </c>
      <c r="O8" s="12" t="n">
        <v>62</v>
      </c>
      <c r="P8" s="12" t="n">
        <v>58</v>
      </c>
      <c r="Q8" s="12" t="n">
        <v>42</v>
      </c>
      <c r="R8" s="12" t="n">
        <v>26</v>
      </c>
      <c r="S8" s="12"/>
      <c r="T8" s="12" t="n">
        <v>26</v>
      </c>
      <c r="U8" s="12" t="n">
        <v>44</v>
      </c>
      <c r="V8" s="12" t="n">
        <v>38</v>
      </c>
      <c r="W8" s="12" t="n">
        <v>44</v>
      </c>
      <c r="X8" s="12"/>
      <c r="Y8" s="12" t="n">
        <v>63</v>
      </c>
      <c r="Z8" s="12" t="n">
        <v>38</v>
      </c>
      <c r="AA8" s="12" t="n">
        <v>43</v>
      </c>
      <c r="AB8" s="12" t="n">
        <v>26</v>
      </c>
      <c r="AC8" s="12" t="n">
        <v>14</v>
      </c>
      <c r="AD8" s="12" t="n">
        <v>9</v>
      </c>
      <c r="AE8" s="12"/>
      <c r="AF8" s="12" t="n">
        <v>126</v>
      </c>
      <c r="AG8" s="12"/>
      <c r="AH8" s="12" t="n">
        <v>152</v>
      </c>
      <c r="AI8" s="12"/>
      <c r="AJ8" s="12" t="n">
        <v>12</v>
      </c>
      <c r="AK8" s="12" t="n">
        <v>5</v>
      </c>
      <c r="AL8" s="12" t="n">
        <v>44</v>
      </c>
      <c r="AM8" s="12" t="n">
        <v>30</v>
      </c>
      <c r="AN8" s="12" t="n">
        <v>28</v>
      </c>
      <c r="AO8" s="12" t="n">
        <v>10</v>
      </c>
      <c r="AP8" s="12" t="n">
        <v>24</v>
      </c>
      <c r="AQ8" s="12" t="n">
        <v>7</v>
      </c>
      <c r="AR8" s="12" t="n">
        <v>3</v>
      </c>
      <c r="AS8" s="12" t="n">
        <v>17</v>
      </c>
      <c r="AT8" s="12" t="n">
        <v>6</v>
      </c>
      <c r="AU8" s="12" t="n">
        <v>7</v>
      </c>
    </row>
    <row r="9">
      <c r="B9" s="20" t="s">
        <v>371</v>
      </c>
      <c r="C9" s="19" t="n">
        <v>0.595172578508006</v>
      </c>
      <c r="D9" s="19" t="n">
        <v>0.685617465672873</v>
      </c>
      <c r="E9" s="19" t="n">
        <v>0.510487855639749</v>
      </c>
      <c r="F9" s="19"/>
      <c r="G9" s="19" t="n">
        <v>0.723090876944054</v>
      </c>
      <c r="H9" s="19" t="n">
        <v>0.632258061623949</v>
      </c>
      <c r="I9" s="19" t="n">
        <v>0.520263322768032</v>
      </c>
      <c r="J9" s="19" t="n">
        <v>0.643856170654799</v>
      </c>
      <c r="K9" s="19" t="n">
        <v>0.596464597977344</v>
      </c>
      <c r="L9" s="19" t="n">
        <v>0.516612806945277</v>
      </c>
      <c r="M9" s="19"/>
      <c r="N9" s="19" t="n">
        <v>0.626915495252614</v>
      </c>
      <c r="O9" s="19" t="n">
        <v>0.641924125751973</v>
      </c>
      <c r="P9" s="19" t="n">
        <v>0.594416755434139</v>
      </c>
      <c r="Q9" s="19" t="n">
        <v>0.563689251100322</v>
      </c>
      <c r="R9" s="19" t="n">
        <v>0.520679118357497</v>
      </c>
      <c r="S9" s="19"/>
      <c r="T9" s="19" t="n">
        <v>0.804160670472087</v>
      </c>
      <c r="U9" s="19" t="n">
        <v>0.607421756864805</v>
      </c>
      <c r="V9" s="19" t="n">
        <v>0.505089100981378</v>
      </c>
      <c r="W9" s="19" t="n">
        <v>0.516920549056661</v>
      </c>
      <c r="X9" s="19"/>
      <c r="Y9" s="19" t="n">
        <v>0.628741078507497</v>
      </c>
      <c r="Z9" s="19" t="n">
        <v>0.505414437151549</v>
      </c>
      <c r="AA9" s="19" t="n">
        <v>0.548618518197607</v>
      </c>
      <c r="AB9" s="19" t="n">
        <v>0.641536323909741</v>
      </c>
      <c r="AC9" s="19" t="n">
        <v>0.761826097309863</v>
      </c>
      <c r="AD9" s="19" t="n">
        <v>0.622826044440563</v>
      </c>
      <c r="AE9" s="19"/>
      <c r="AF9" s="19" t="n">
        <v>0.564071552945141</v>
      </c>
      <c r="AG9" s="19"/>
      <c r="AH9" s="19" t="n">
        <v>0.570064570744715</v>
      </c>
      <c r="AI9" s="19"/>
      <c r="AJ9" s="19" t="n">
        <v>0.815416440875713</v>
      </c>
      <c r="AK9" s="19" t="n">
        <v>0.824305196020616</v>
      </c>
      <c r="AL9" s="19" t="n">
        <v>0.628217503790113</v>
      </c>
      <c r="AM9" s="19" t="n">
        <v>0.359063811191013</v>
      </c>
      <c r="AN9" s="19" t="n">
        <v>0.560618766258897</v>
      </c>
      <c r="AO9" s="19" t="n">
        <v>0.658012851115397</v>
      </c>
      <c r="AP9" s="19" t="n">
        <v>0.437113042118622</v>
      </c>
      <c r="AQ9" s="19" t="n">
        <v>0.828081844219065</v>
      </c>
      <c r="AR9" s="19" t="n">
        <v>1</v>
      </c>
      <c r="AS9" s="19" t="n">
        <v>0.651967463529991</v>
      </c>
      <c r="AT9" s="19" t="n">
        <v>0.764691102879404</v>
      </c>
      <c r="AU9" s="19" t="n">
        <v>0.777718729029133</v>
      </c>
    </row>
    <row r="10">
      <c r="B10" s="20" t="s">
        <v>354</v>
      </c>
      <c r="C10" s="19" t="n">
        <v>0.230452191005811</v>
      </c>
      <c r="D10" s="19" t="n">
        <v>0.192869066834493</v>
      </c>
      <c r="E10" s="19" t="n">
        <v>0.265641758429006</v>
      </c>
      <c r="F10" s="19"/>
      <c r="G10" s="19" t="n">
        <v>0.163035586961762</v>
      </c>
      <c r="H10" s="19" t="n">
        <v>0.269568845739555</v>
      </c>
      <c r="I10" s="19" t="n">
        <v>0.350455219232271</v>
      </c>
      <c r="J10" s="19" t="n">
        <v>0.136515799385803</v>
      </c>
      <c r="K10" s="19" t="n">
        <v>0.243991980651721</v>
      </c>
      <c r="L10" s="19" t="n">
        <v>0.237449497641642</v>
      </c>
      <c r="M10" s="19"/>
      <c r="N10" s="19" t="n">
        <v>0</v>
      </c>
      <c r="O10" s="19" t="n">
        <v>0.210179176671973</v>
      </c>
      <c r="P10" s="19" t="n">
        <v>0.187452750860385</v>
      </c>
      <c r="Q10" s="19" t="n">
        <v>0.303944141597507</v>
      </c>
      <c r="R10" s="19" t="n">
        <v>0.302620939055661</v>
      </c>
      <c r="S10" s="19"/>
      <c r="T10" s="19" t="n">
        <v>0.102128031717943</v>
      </c>
      <c r="U10" s="19" t="n">
        <v>0.17891211996266</v>
      </c>
      <c r="V10" s="19" t="n">
        <v>0.302910851735271</v>
      </c>
      <c r="W10" s="19" t="n">
        <v>0.362676837819646</v>
      </c>
      <c r="X10" s="19"/>
      <c r="Y10" s="19" t="n">
        <v>0.252465994009328</v>
      </c>
      <c r="Z10" s="19" t="n">
        <v>0.25527672675208</v>
      </c>
      <c r="AA10" s="19" t="n">
        <v>0.278502848167935</v>
      </c>
      <c r="AB10" s="19" t="n">
        <v>0.141402856243258</v>
      </c>
      <c r="AC10" s="19" t="n">
        <v>0.130417889238607</v>
      </c>
      <c r="AD10" s="19" t="n">
        <v>0.18374750821602</v>
      </c>
      <c r="AE10" s="19"/>
      <c r="AF10" s="19" t="n">
        <v>0.24366960535197</v>
      </c>
      <c r="AG10" s="19"/>
      <c r="AH10" s="19" t="n">
        <v>0.267868327639972</v>
      </c>
      <c r="AI10" s="19"/>
      <c r="AJ10" s="19" t="n">
        <v>0.124350323979005</v>
      </c>
      <c r="AK10" s="19" t="n">
        <v>0.175694803979384</v>
      </c>
      <c r="AL10" s="19" t="n">
        <v>0.229325483829643</v>
      </c>
      <c r="AM10" s="19" t="n">
        <v>0.370934116499303</v>
      </c>
      <c r="AN10" s="19" t="n">
        <v>0.239732824047349</v>
      </c>
      <c r="AO10" s="19" t="n">
        <v>0.199474390497216</v>
      </c>
      <c r="AP10" s="19" t="n">
        <v>0.193002340055121</v>
      </c>
      <c r="AQ10" s="19" t="n">
        <v>0.171918155780935</v>
      </c>
      <c r="AR10" s="19" t="n">
        <v>0</v>
      </c>
      <c r="AS10" s="19" t="n">
        <v>0.243644187285254</v>
      </c>
      <c r="AT10" s="19" t="n">
        <v>0.235308897120596</v>
      </c>
      <c r="AU10" s="19" t="n">
        <v>0.109092079783521</v>
      </c>
    </row>
    <row r="11">
      <c r="B11" s="20" t="s">
        <v>96</v>
      </c>
      <c r="C11" s="21" t="n">
        <v>0.174375230486183</v>
      </c>
      <c r="D11" s="21" t="n">
        <v>0.121513467492634</v>
      </c>
      <c r="E11" s="21" t="n">
        <v>0.223870385931244</v>
      </c>
      <c r="F11" s="21"/>
      <c r="G11" s="21" t="n">
        <v>0.113873536094184</v>
      </c>
      <c r="H11" s="21" t="n">
        <v>0.0981730926364968</v>
      </c>
      <c r="I11" s="21" t="n">
        <v>0.129281457999697</v>
      </c>
      <c r="J11" s="21" t="n">
        <v>0.219628029959398</v>
      </c>
      <c r="K11" s="21" t="n">
        <v>0.159543421370935</v>
      </c>
      <c r="L11" s="21" t="n">
        <v>0.24593769541308</v>
      </c>
      <c r="M11" s="21"/>
      <c r="N11" s="21" t="n">
        <v>0.373084504747386</v>
      </c>
      <c r="O11" s="21" t="n">
        <v>0.147896697576054</v>
      </c>
      <c r="P11" s="21" t="n">
        <v>0.218130493705476</v>
      </c>
      <c r="Q11" s="21" t="n">
        <v>0.132366607302171</v>
      </c>
      <c r="R11" s="21" t="n">
        <v>0.176699942586841</v>
      </c>
      <c r="S11" s="21"/>
      <c r="T11" s="21" t="n">
        <v>0.0937112978099708</v>
      </c>
      <c r="U11" s="21" t="n">
        <v>0.213666123172535</v>
      </c>
      <c r="V11" s="21" t="n">
        <v>0.192000047283351</v>
      </c>
      <c r="W11" s="21" t="n">
        <v>0.120402613123693</v>
      </c>
      <c r="X11" s="21"/>
      <c r="Y11" s="21" t="n">
        <v>0.118792927483175</v>
      </c>
      <c r="Z11" s="21" t="n">
        <v>0.23930883609637</v>
      </c>
      <c r="AA11" s="21" t="n">
        <v>0.172878633634458</v>
      </c>
      <c r="AB11" s="21" t="n">
        <v>0.217060819847001</v>
      </c>
      <c r="AC11" s="21" t="n">
        <v>0.10775601345153</v>
      </c>
      <c r="AD11" s="21" t="n">
        <v>0.193426447343417</v>
      </c>
      <c r="AE11" s="21"/>
      <c r="AF11" s="21" t="n">
        <v>0.192258841702889</v>
      </c>
      <c r="AG11" s="21"/>
      <c r="AH11" s="21" t="n">
        <v>0.162067101615313</v>
      </c>
      <c r="AI11" s="21"/>
      <c r="AJ11" s="21" t="n">
        <v>0.0602332351452828</v>
      </c>
      <c r="AK11" s="21" t="n">
        <v>0</v>
      </c>
      <c r="AL11" s="21" t="n">
        <v>0.142457012380244</v>
      </c>
      <c r="AM11" s="21" t="n">
        <v>0.270002072309684</v>
      </c>
      <c r="AN11" s="21" t="n">
        <v>0.199648409693754</v>
      </c>
      <c r="AO11" s="21" t="n">
        <v>0.142512758387387</v>
      </c>
      <c r="AP11" s="21" t="n">
        <v>0.369884617826257</v>
      </c>
      <c r="AQ11" s="21" t="n">
        <v>0</v>
      </c>
      <c r="AR11" s="21" t="n">
        <v>0</v>
      </c>
      <c r="AS11" s="21" t="n">
        <v>0.104388349184755</v>
      </c>
      <c r="AT11" s="21" t="n">
        <v>0</v>
      </c>
      <c r="AU11" s="21" t="n">
        <v>0.113189191187346</v>
      </c>
    </row>
    <row r="12">
      <c r="B12" s="18" t="s">
        <v>356</v>
      </c>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374</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209</v>
      </c>
      <c r="D7" s="11" t="n">
        <v>106</v>
      </c>
      <c r="E7" s="11" t="n">
        <v>103</v>
      </c>
      <c r="F7" s="11"/>
      <c r="G7" s="11" t="n">
        <v>15</v>
      </c>
      <c r="H7" s="11" t="n">
        <v>32</v>
      </c>
      <c r="I7" s="11" t="n">
        <v>33</v>
      </c>
      <c r="J7" s="11" t="n">
        <v>34</v>
      </c>
      <c r="K7" s="11" t="n">
        <v>40</v>
      </c>
      <c r="L7" s="11" t="n">
        <v>55</v>
      </c>
      <c r="M7" s="11"/>
      <c r="N7" s="11" t="n">
        <v>6</v>
      </c>
      <c r="O7" s="11" t="n">
        <v>43</v>
      </c>
      <c r="P7" s="11" t="n">
        <v>87</v>
      </c>
      <c r="Q7" s="11" t="n">
        <v>43</v>
      </c>
      <c r="R7" s="11" t="n">
        <v>28</v>
      </c>
      <c r="S7" s="11"/>
      <c r="T7" s="11" t="n">
        <v>16</v>
      </c>
      <c r="U7" s="11" t="n">
        <v>64</v>
      </c>
      <c r="V7" s="11" t="n">
        <v>34</v>
      </c>
      <c r="W7" s="11" t="n">
        <v>47</v>
      </c>
      <c r="X7" s="11"/>
      <c r="Y7" s="11" t="n">
        <v>73</v>
      </c>
      <c r="Z7" s="11" t="n">
        <v>36</v>
      </c>
      <c r="AA7" s="11" t="n">
        <v>48</v>
      </c>
      <c r="AB7" s="11" t="n">
        <v>20</v>
      </c>
      <c r="AC7" s="11" t="n">
        <v>13</v>
      </c>
      <c r="AD7" s="11" t="n">
        <v>17</v>
      </c>
      <c r="AE7" s="11"/>
      <c r="AF7" s="11" t="n">
        <v>130</v>
      </c>
      <c r="AG7" s="11"/>
      <c r="AH7" s="11" t="n">
        <v>145</v>
      </c>
      <c r="AI7" s="11"/>
      <c r="AJ7" s="11" t="n">
        <v>18</v>
      </c>
      <c r="AK7" s="11" t="n">
        <v>8</v>
      </c>
      <c r="AL7" s="11" t="n">
        <v>39</v>
      </c>
      <c r="AM7" s="11" t="n">
        <v>32</v>
      </c>
      <c r="AN7" s="11" t="n">
        <v>34</v>
      </c>
      <c r="AO7" s="11" t="n">
        <v>14</v>
      </c>
      <c r="AP7" s="11" t="n">
        <v>27</v>
      </c>
      <c r="AQ7" s="11" t="n">
        <v>4</v>
      </c>
      <c r="AR7" s="11" t="n">
        <v>2</v>
      </c>
      <c r="AS7" s="11" t="n">
        <v>18</v>
      </c>
      <c r="AT7" s="11" t="n">
        <v>5</v>
      </c>
      <c r="AU7" s="11" t="n">
        <v>8</v>
      </c>
    </row>
    <row r="8" ht="30" customHeight="1">
      <c r="B8" s="12" t="s">
        <v>20</v>
      </c>
      <c r="C8" s="12" t="n">
        <v>211</v>
      </c>
      <c r="D8" s="12" t="n">
        <v>114</v>
      </c>
      <c r="E8" s="12" t="n">
        <v>97</v>
      </c>
      <c r="F8" s="12"/>
      <c r="G8" s="12" t="n">
        <v>17</v>
      </c>
      <c r="H8" s="12" t="n">
        <v>39</v>
      </c>
      <c r="I8" s="12" t="n">
        <v>34</v>
      </c>
      <c r="J8" s="12" t="n">
        <v>33</v>
      </c>
      <c r="K8" s="12" t="n">
        <v>36</v>
      </c>
      <c r="L8" s="12" t="n">
        <v>53</v>
      </c>
      <c r="M8" s="12"/>
      <c r="N8" s="12" t="n">
        <v>6</v>
      </c>
      <c r="O8" s="12" t="n">
        <v>40</v>
      </c>
      <c r="P8" s="12" t="n">
        <v>81</v>
      </c>
      <c r="Q8" s="12" t="n">
        <v>51</v>
      </c>
      <c r="R8" s="12" t="n">
        <v>31</v>
      </c>
      <c r="S8" s="12"/>
      <c r="T8" s="12" t="n">
        <v>16</v>
      </c>
      <c r="U8" s="12" t="n">
        <v>65</v>
      </c>
      <c r="V8" s="12" t="n">
        <v>34</v>
      </c>
      <c r="W8" s="12" t="n">
        <v>49</v>
      </c>
      <c r="X8" s="12"/>
      <c r="Y8" s="12" t="n">
        <v>79</v>
      </c>
      <c r="Z8" s="12" t="n">
        <v>34</v>
      </c>
      <c r="AA8" s="12" t="n">
        <v>46</v>
      </c>
      <c r="AB8" s="12" t="n">
        <v>20</v>
      </c>
      <c r="AC8" s="12" t="n">
        <v>14</v>
      </c>
      <c r="AD8" s="12" t="n">
        <v>15</v>
      </c>
      <c r="AE8" s="12"/>
      <c r="AF8" s="12" t="n">
        <v>130</v>
      </c>
      <c r="AG8" s="12"/>
      <c r="AH8" s="12" t="n">
        <v>150</v>
      </c>
      <c r="AI8" s="12"/>
      <c r="AJ8" s="12" t="n">
        <v>15</v>
      </c>
      <c r="AK8" s="12" t="n">
        <v>6</v>
      </c>
      <c r="AL8" s="12" t="n">
        <v>43</v>
      </c>
      <c r="AM8" s="12" t="n">
        <v>34</v>
      </c>
      <c r="AN8" s="12" t="n">
        <v>38</v>
      </c>
      <c r="AO8" s="12" t="n">
        <v>14</v>
      </c>
      <c r="AP8" s="12" t="n">
        <v>26</v>
      </c>
      <c r="AQ8" s="12" t="n">
        <v>5</v>
      </c>
      <c r="AR8" s="12" t="n">
        <v>2</v>
      </c>
      <c r="AS8" s="12" t="n">
        <v>17</v>
      </c>
      <c r="AT8" s="12" t="n">
        <v>4</v>
      </c>
      <c r="AU8" s="12" t="n">
        <v>8</v>
      </c>
    </row>
    <row r="9">
      <c r="B9" s="20" t="s">
        <v>373</v>
      </c>
      <c r="C9" s="19" t="n">
        <v>0.637476612540276</v>
      </c>
      <c r="D9" s="19" t="n">
        <v>0.663010267891192</v>
      </c>
      <c r="E9" s="19" t="n">
        <v>0.607594535059795</v>
      </c>
      <c r="F9" s="19"/>
      <c r="G9" s="19" t="n">
        <v>0.752616853837859</v>
      </c>
      <c r="H9" s="19" t="n">
        <v>0.589676051541475</v>
      </c>
      <c r="I9" s="19" t="n">
        <v>0.507561177244386</v>
      </c>
      <c r="J9" s="19" t="n">
        <v>0.636154706818104</v>
      </c>
      <c r="K9" s="19" t="n">
        <v>0.700601693708203</v>
      </c>
      <c r="L9" s="19" t="n">
        <v>0.676449257761888</v>
      </c>
      <c r="M9" s="19"/>
      <c r="N9" s="19" t="n">
        <v>0.651991873121879</v>
      </c>
      <c r="O9" s="19" t="n">
        <v>0.652069796241211</v>
      </c>
      <c r="P9" s="19" t="n">
        <v>0.647101371497552</v>
      </c>
      <c r="Q9" s="19" t="n">
        <v>0.59587714279956</v>
      </c>
      <c r="R9" s="19" t="n">
        <v>0.671319831018341</v>
      </c>
      <c r="S9" s="19"/>
      <c r="T9" s="19" t="n">
        <v>0.569465813649123</v>
      </c>
      <c r="U9" s="19" t="n">
        <v>0.639897038548719</v>
      </c>
      <c r="V9" s="19" t="n">
        <v>0.653418936538453</v>
      </c>
      <c r="W9" s="19" t="n">
        <v>0.591657597198808</v>
      </c>
      <c r="X9" s="19"/>
      <c r="Y9" s="19" t="n">
        <v>0.613620925938699</v>
      </c>
      <c r="Z9" s="19" t="n">
        <v>0.688581263380462</v>
      </c>
      <c r="AA9" s="19" t="n">
        <v>0.674471565284171</v>
      </c>
      <c r="AB9" s="19" t="n">
        <v>0.429156650693188</v>
      </c>
      <c r="AC9" s="19" t="n">
        <v>0.819933987707142</v>
      </c>
      <c r="AD9" s="19" t="n">
        <v>0.662494574611878</v>
      </c>
      <c r="AE9" s="19"/>
      <c r="AF9" s="19" t="n">
        <v>0.636360858966193</v>
      </c>
      <c r="AG9" s="19"/>
      <c r="AH9" s="19" t="n">
        <v>0.573851020897559</v>
      </c>
      <c r="AI9" s="19"/>
      <c r="AJ9" s="19" t="n">
        <v>0.845748618273375</v>
      </c>
      <c r="AK9" s="19" t="n">
        <v>0.749248920810407</v>
      </c>
      <c r="AL9" s="19" t="n">
        <v>0.714760323389779</v>
      </c>
      <c r="AM9" s="19" t="n">
        <v>0.41671351262862</v>
      </c>
      <c r="AN9" s="19" t="n">
        <v>0.700714332900732</v>
      </c>
      <c r="AO9" s="19" t="n">
        <v>0.626339368898823</v>
      </c>
      <c r="AP9" s="19" t="n">
        <v>0.641041705156298</v>
      </c>
      <c r="AQ9" s="19" t="n">
        <v>0.760388921518928</v>
      </c>
      <c r="AR9" s="19" t="n">
        <v>0</v>
      </c>
      <c r="AS9" s="19" t="n">
        <v>0.533669624936105</v>
      </c>
      <c r="AT9" s="19" t="n">
        <v>0.809313531774981</v>
      </c>
      <c r="AU9" s="19" t="n">
        <v>0.595690918275614</v>
      </c>
    </row>
    <row r="10">
      <c r="B10" s="20" t="s">
        <v>354</v>
      </c>
      <c r="C10" s="19" t="n">
        <v>0.194347385893616</v>
      </c>
      <c r="D10" s="19" t="n">
        <v>0.189242265258903</v>
      </c>
      <c r="E10" s="19" t="n">
        <v>0.200321916694519</v>
      </c>
      <c r="F10" s="19"/>
      <c r="G10" s="19" t="n">
        <v>0.139098103445099</v>
      </c>
      <c r="H10" s="19" t="n">
        <v>0.277655937722976</v>
      </c>
      <c r="I10" s="19" t="n">
        <v>0.314623386483423</v>
      </c>
      <c r="J10" s="19" t="n">
        <v>0.119855931691004</v>
      </c>
      <c r="K10" s="19" t="n">
        <v>0.130829401764503</v>
      </c>
      <c r="L10" s="19" t="n">
        <v>0.164259017645536</v>
      </c>
      <c r="M10" s="19"/>
      <c r="N10" s="19" t="n">
        <v>0.19271315317752</v>
      </c>
      <c r="O10" s="19" t="n">
        <v>0.140924490661346</v>
      </c>
      <c r="P10" s="19" t="n">
        <v>0.159108006461421</v>
      </c>
      <c r="Q10" s="19" t="n">
        <v>0.309204003523468</v>
      </c>
      <c r="R10" s="19" t="n">
        <v>0.177932619719622</v>
      </c>
      <c r="S10" s="19"/>
      <c r="T10" s="19" t="n">
        <v>0.320955313911461</v>
      </c>
      <c r="U10" s="19" t="n">
        <v>0.168083071497003</v>
      </c>
      <c r="V10" s="19" t="n">
        <v>0.235432859352187</v>
      </c>
      <c r="W10" s="19" t="n">
        <v>0.260746499630727</v>
      </c>
      <c r="X10" s="19"/>
      <c r="Y10" s="19" t="n">
        <v>0.274502278251607</v>
      </c>
      <c r="Z10" s="19" t="n">
        <v>0.147888024360278</v>
      </c>
      <c r="AA10" s="19" t="n">
        <v>0.165405431290184</v>
      </c>
      <c r="AB10" s="19" t="n">
        <v>0.256458623454857</v>
      </c>
      <c r="AC10" s="19" t="n">
        <v>0</v>
      </c>
      <c r="AD10" s="19" t="n">
        <v>0.102045276721695</v>
      </c>
      <c r="AE10" s="19"/>
      <c r="AF10" s="19" t="n">
        <v>0.170849151792028</v>
      </c>
      <c r="AG10" s="19"/>
      <c r="AH10" s="19" t="n">
        <v>0.248830805761035</v>
      </c>
      <c r="AI10" s="19"/>
      <c r="AJ10" s="19" t="n">
        <v>0.0513317673957716</v>
      </c>
      <c r="AK10" s="19" t="n">
        <v>0.250751079189594</v>
      </c>
      <c r="AL10" s="19" t="n">
        <v>0.203361728878215</v>
      </c>
      <c r="AM10" s="19" t="n">
        <v>0.264959992884378</v>
      </c>
      <c r="AN10" s="19" t="n">
        <v>0.12168940046809</v>
      </c>
      <c r="AO10" s="19" t="n">
        <v>0.300987025311292</v>
      </c>
      <c r="AP10" s="19" t="n">
        <v>0.138628059610733</v>
      </c>
      <c r="AQ10" s="19" t="n">
        <v>0.239611078481073</v>
      </c>
      <c r="AR10" s="19" t="n">
        <v>1</v>
      </c>
      <c r="AS10" s="19" t="n">
        <v>0.19473509671322</v>
      </c>
      <c r="AT10" s="19" t="n">
        <v>0</v>
      </c>
      <c r="AU10" s="19" t="n">
        <v>0.294999346238434</v>
      </c>
    </row>
    <row r="11">
      <c r="B11" s="20" t="s">
        <v>96</v>
      </c>
      <c r="C11" s="21" t="n">
        <v>0.168176001566109</v>
      </c>
      <c r="D11" s="21" t="n">
        <v>0.147747466849906</v>
      </c>
      <c r="E11" s="21" t="n">
        <v>0.192083548245686</v>
      </c>
      <c r="F11" s="21"/>
      <c r="G11" s="21" t="n">
        <v>0.108285042717042</v>
      </c>
      <c r="H11" s="21" t="n">
        <v>0.132668010735549</v>
      </c>
      <c r="I11" s="21" t="n">
        <v>0.177815436272191</v>
      </c>
      <c r="J11" s="21" t="n">
        <v>0.243989361490891</v>
      </c>
      <c r="K11" s="21" t="n">
        <v>0.168568904527294</v>
      </c>
      <c r="L11" s="21" t="n">
        <v>0.159291724592576</v>
      </c>
      <c r="M11" s="21"/>
      <c r="N11" s="21" t="n">
        <v>0.1552949737006</v>
      </c>
      <c r="O11" s="21" t="n">
        <v>0.207005713097444</v>
      </c>
      <c r="P11" s="21" t="n">
        <v>0.193790622041027</v>
      </c>
      <c r="Q11" s="21" t="n">
        <v>0.0949188536769725</v>
      </c>
      <c r="R11" s="21" t="n">
        <v>0.150747549262038</v>
      </c>
      <c r="S11" s="21"/>
      <c r="T11" s="21" t="n">
        <v>0.109578872439415</v>
      </c>
      <c r="U11" s="21" t="n">
        <v>0.192019889954278</v>
      </c>
      <c r="V11" s="21" t="n">
        <v>0.111148204109359</v>
      </c>
      <c r="W11" s="21" t="n">
        <v>0.147595903170466</v>
      </c>
      <c r="X11" s="21"/>
      <c r="Y11" s="21" t="n">
        <v>0.111876795809695</v>
      </c>
      <c r="Z11" s="21" t="n">
        <v>0.163530712259261</v>
      </c>
      <c r="AA11" s="21" t="n">
        <v>0.160123003425645</v>
      </c>
      <c r="AB11" s="21" t="n">
        <v>0.314384725851955</v>
      </c>
      <c r="AC11" s="21" t="n">
        <v>0.180066012292858</v>
      </c>
      <c r="AD11" s="21" t="n">
        <v>0.235460148666426</v>
      </c>
      <c r="AE11" s="21"/>
      <c r="AF11" s="21" t="n">
        <v>0.192789989241779</v>
      </c>
      <c r="AG11" s="21"/>
      <c r="AH11" s="21" t="n">
        <v>0.177318173341406</v>
      </c>
      <c r="AI11" s="21"/>
      <c r="AJ11" s="21" t="n">
        <v>0.102919614330853</v>
      </c>
      <c r="AK11" s="21" t="n">
        <v>0</v>
      </c>
      <c r="AL11" s="21" t="n">
        <v>0.0818779477320057</v>
      </c>
      <c r="AM11" s="21" t="n">
        <v>0.318326494487003</v>
      </c>
      <c r="AN11" s="21" t="n">
        <v>0.177596266631178</v>
      </c>
      <c r="AO11" s="21" t="n">
        <v>0.0726736057898853</v>
      </c>
      <c r="AP11" s="21" t="n">
        <v>0.22033023523297</v>
      </c>
      <c r="AQ11" s="21" t="n">
        <v>0</v>
      </c>
      <c r="AR11" s="21" t="n">
        <v>0</v>
      </c>
      <c r="AS11" s="21" t="n">
        <v>0.271595278350674</v>
      </c>
      <c r="AT11" s="21" t="n">
        <v>0.190686468225019</v>
      </c>
      <c r="AU11" s="21" t="n">
        <v>0.109309735485952</v>
      </c>
    </row>
    <row r="12">
      <c r="B12" s="18" t="s">
        <v>356</v>
      </c>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377</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212</v>
      </c>
      <c r="D7" s="11" t="n">
        <v>104</v>
      </c>
      <c r="E7" s="11" t="n">
        <v>107</v>
      </c>
      <c r="F7" s="11"/>
      <c r="G7" s="11" t="n">
        <v>24</v>
      </c>
      <c r="H7" s="11" t="n">
        <v>33</v>
      </c>
      <c r="I7" s="11" t="n">
        <v>30</v>
      </c>
      <c r="J7" s="11" t="n">
        <v>34</v>
      </c>
      <c r="K7" s="11" t="n">
        <v>36</v>
      </c>
      <c r="L7" s="11" t="n">
        <v>55</v>
      </c>
      <c r="M7" s="11"/>
      <c r="N7" s="11" t="n">
        <v>4</v>
      </c>
      <c r="O7" s="11" t="n">
        <v>58</v>
      </c>
      <c r="P7" s="11" t="n">
        <v>69</v>
      </c>
      <c r="Q7" s="11" t="n">
        <v>46</v>
      </c>
      <c r="R7" s="11" t="n">
        <v>33</v>
      </c>
      <c r="S7" s="11"/>
      <c r="T7" s="11" t="n">
        <v>28</v>
      </c>
      <c r="U7" s="11" t="n">
        <v>63</v>
      </c>
      <c r="V7" s="11" t="n">
        <v>43</v>
      </c>
      <c r="W7" s="11" t="n">
        <v>44</v>
      </c>
      <c r="X7" s="11"/>
      <c r="Y7" s="11" t="n">
        <v>72</v>
      </c>
      <c r="Z7" s="11" t="n">
        <v>41</v>
      </c>
      <c r="AA7" s="11" t="n">
        <v>51</v>
      </c>
      <c r="AB7" s="11" t="n">
        <v>20</v>
      </c>
      <c r="AC7" s="11" t="n">
        <v>14</v>
      </c>
      <c r="AD7" s="11" t="n">
        <v>13</v>
      </c>
      <c r="AE7" s="11"/>
      <c r="AF7" s="11" t="n">
        <v>140</v>
      </c>
      <c r="AG7" s="11"/>
      <c r="AH7" s="11" t="n">
        <v>166</v>
      </c>
      <c r="AI7" s="11"/>
      <c r="AJ7" s="11" t="n">
        <v>14</v>
      </c>
      <c r="AK7" s="11" t="n">
        <v>10</v>
      </c>
      <c r="AL7" s="11" t="n">
        <v>50</v>
      </c>
      <c r="AM7" s="11" t="n">
        <v>36</v>
      </c>
      <c r="AN7" s="11" t="n">
        <v>31</v>
      </c>
      <c r="AO7" s="11" t="n">
        <v>11</v>
      </c>
      <c r="AP7" s="11" t="n">
        <v>23</v>
      </c>
      <c r="AQ7" s="11" t="n">
        <v>8</v>
      </c>
      <c r="AR7" s="11" t="n">
        <v>3</v>
      </c>
      <c r="AS7" s="11" t="n">
        <v>14</v>
      </c>
      <c r="AT7" s="11" t="n">
        <v>3</v>
      </c>
      <c r="AU7" s="11" t="n">
        <v>9</v>
      </c>
    </row>
    <row r="8" ht="30" customHeight="1">
      <c r="B8" s="12" t="s">
        <v>20</v>
      </c>
      <c r="C8" s="12" t="n">
        <v>217</v>
      </c>
      <c r="D8" s="12" t="n">
        <v>114</v>
      </c>
      <c r="E8" s="12" t="n">
        <v>102</v>
      </c>
      <c r="F8" s="12"/>
      <c r="G8" s="12" t="n">
        <v>27</v>
      </c>
      <c r="H8" s="12" t="n">
        <v>40</v>
      </c>
      <c r="I8" s="12" t="n">
        <v>31</v>
      </c>
      <c r="J8" s="12" t="n">
        <v>33</v>
      </c>
      <c r="K8" s="12" t="n">
        <v>34</v>
      </c>
      <c r="L8" s="12" t="n">
        <v>53</v>
      </c>
      <c r="M8" s="12"/>
      <c r="N8" s="12" t="n">
        <v>4</v>
      </c>
      <c r="O8" s="12" t="n">
        <v>56</v>
      </c>
      <c r="P8" s="12" t="n">
        <v>66</v>
      </c>
      <c r="Q8" s="12" t="n">
        <v>51</v>
      </c>
      <c r="R8" s="12" t="n">
        <v>39</v>
      </c>
      <c r="S8" s="12"/>
      <c r="T8" s="12" t="n">
        <v>29</v>
      </c>
      <c r="U8" s="12" t="n">
        <v>66</v>
      </c>
      <c r="V8" s="12" t="n">
        <v>42</v>
      </c>
      <c r="W8" s="12" t="n">
        <v>47</v>
      </c>
      <c r="X8" s="12"/>
      <c r="Y8" s="12" t="n">
        <v>81</v>
      </c>
      <c r="Z8" s="12" t="n">
        <v>40</v>
      </c>
      <c r="AA8" s="12" t="n">
        <v>48</v>
      </c>
      <c r="AB8" s="12" t="n">
        <v>20</v>
      </c>
      <c r="AC8" s="12" t="n">
        <v>16</v>
      </c>
      <c r="AD8" s="12" t="n">
        <v>12</v>
      </c>
      <c r="AE8" s="12"/>
      <c r="AF8" s="12" t="n">
        <v>143</v>
      </c>
      <c r="AG8" s="12"/>
      <c r="AH8" s="12" t="n">
        <v>173</v>
      </c>
      <c r="AI8" s="12"/>
      <c r="AJ8" s="12" t="n">
        <v>13</v>
      </c>
      <c r="AK8" s="12" t="n">
        <v>9</v>
      </c>
      <c r="AL8" s="12" t="n">
        <v>54</v>
      </c>
      <c r="AM8" s="12" t="n">
        <v>38</v>
      </c>
      <c r="AN8" s="12" t="n">
        <v>35</v>
      </c>
      <c r="AO8" s="12" t="n">
        <v>11</v>
      </c>
      <c r="AP8" s="12" t="n">
        <v>22</v>
      </c>
      <c r="AQ8" s="12" t="n">
        <v>9</v>
      </c>
      <c r="AR8" s="12" t="n">
        <v>3</v>
      </c>
      <c r="AS8" s="12" t="n">
        <v>13</v>
      </c>
      <c r="AT8" s="12" t="n">
        <v>2</v>
      </c>
      <c r="AU8" s="12" t="n">
        <v>9</v>
      </c>
    </row>
    <row r="9">
      <c r="B9" s="20" t="s">
        <v>375</v>
      </c>
      <c r="C9" s="19" t="n">
        <v>0.128451115365517</v>
      </c>
      <c r="D9" s="19" t="n">
        <v>0.131729962412992</v>
      </c>
      <c r="E9" s="19" t="n">
        <v>0.126057351406707</v>
      </c>
      <c r="F9" s="19"/>
      <c r="G9" s="19" t="n">
        <v>0.143327023539886</v>
      </c>
      <c r="H9" s="19" t="n">
        <v>0.184545206041712</v>
      </c>
      <c r="I9" s="19" t="n">
        <v>0.257522945684129</v>
      </c>
      <c r="J9" s="19" t="n">
        <v>0.151033839507471</v>
      </c>
      <c r="K9" s="19" t="n">
        <v>0.0588435592489881</v>
      </c>
      <c r="L9" s="19" t="n">
        <v>0.0333483453334829</v>
      </c>
      <c r="M9" s="19"/>
      <c r="N9" s="19" t="n">
        <v>0.252785997964636</v>
      </c>
      <c r="O9" s="19" t="n">
        <v>0.0502407955474667</v>
      </c>
      <c r="P9" s="19" t="n">
        <v>0.124907050475994</v>
      </c>
      <c r="Q9" s="19" t="n">
        <v>0.117085043446786</v>
      </c>
      <c r="R9" s="19" t="n">
        <v>0.225217496790823</v>
      </c>
      <c r="S9" s="19"/>
      <c r="T9" s="19" t="n">
        <v>0.133740758930029</v>
      </c>
      <c r="U9" s="19" t="n">
        <v>0.160502202469127</v>
      </c>
      <c r="V9" s="19" t="n">
        <v>0.119298028650726</v>
      </c>
      <c r="W9" s="19" t="n">
        <v>0.101618479207489</v>
      </c>
      <c r="X9" s="19"/>
      <c r="Y9" s="19" t="n">
        <v>0.164327117764538</v>
      </c>
      <c r="Z9" s="19" t="n">
        <v>0.166839327306642</v>
      </c>
      <c r="AA9" s="19" t="n">
        <v>0.0546543032941367</v>
      </c>
      <c r="AB9" s="19" t="n">
        <v>0.0406629348442578</v>
      </c>
      <c r="AC9" s="19" t="n">
        <v>0.159316835005138</v>
      </c>
      <c r="AD9" s="19" t="n">
        <v>0.168928355173967</v>
      </c>
      <c r="AE9" s="19"/>
      <c r="AF9" s="19" t="n">
        <v>0.130613217017174</v>
      </c>
      <c r="AG9" s="19"/>
      <c r="AH9" s="19" t="n">
        <v>0.145762979014985</v>
      </c>
      <c r="AI9" s="19"/>
      <c r="AJ9" s="19" t="n">
        <v>0.152441431876169</v>
      </c>
      <c r="AK9" s="19" t="n">
        <v>0</v>
      </c>
      <c r="AL9" s="19" t="n">
        <v>0.169980714801118</v>
      </c>
      <c r="AM9" s="19" t="n">
        <v>0.105410374913827</v>
      </c>
      <c r="AN9" s="19" t="n">
        <v>0.0951638126233275</v>
      </c>
      <c r="AO9" s="19" t="n">
        <v>0.234089470992103</v>
      </c>
      <c r="AP9" s="19" t="n">
        <v>0.143180244235816</v>
      </c>
      <c r="AQ9" s="19" t="n">
        <v>0.102177165682231</v>
      </c>
      <c r="AR9" s="19" t="n">
        <v>0</v>
      </c>
      <c r="AS9" s="19" t="n">
        <v>0.216605440690388</v>
      </c>
      <c r="AT9" s="19" t="n">
        <v>0</v>
      </c>
      <c r="AU9" s="19" t="n">
        <v>0</v>
      </c>
    </row>
    <row r="10">
      <c r="B10" s="20" t="s">
        <v>376</v>
      </c>
      <c r="C10" s="19" t="n">
        <v>0.741713578944714</v>
      </c>
      <c r="D10" s="19" t="n">
        <v>0.781599404809367</v>
      </c>
      <c r="E10" s="19" t="n">
        <v>0.694633387215551</v>
      </c>
      <c r="F10" s="19"/>
      <c r="G10" s="19" t="n">
        <v>0.856672976460114</v>
      </c>
      <c r="H10" s="19" t="n">
        <v>0.73559264066187</v>
      </c>
      <c r="I10" s="19" t="n">
        <v>0.642845616326929</v>
      </c>
      <c r="J10" s="19" t="n">
        <v>0.727002359272449</v>
      </c>
      <c r="K10" s="19" t="n">
        <v>0.780548483702533</v>
      </c>
      <c r="L10" s="19" t="n">
        <v>0.728775814061944</v>
      </c>
      <c r="M10" s="19"/>
      <c r="N10" s="19" t="n">
        <v>0.747214002035364</v>
      </c>
      <c r="O10" s="19" t="n">
        <v>0.810565945834038</v>
      </c>
      <c r="P10" s="19" t="n">
        <v>0.676291563240537</v>
      </c>
      <c r="Q10" s="19" t="n">
        <v>0.827417812139402</v>
      </c>
      <c r="R10" s="19" t="n">
        <v>0.658023058112962</v>
      </c>
      <c r="S10" s="19"/>
      <c r="T10" s="19" t="n">
        <v>0.834116743204533</v>
      </c>
      <c r="U10" s="19" t="n">
        <v>0.683806132981084</v>
      </c>
      <c r="V10" s="19" t="n">
        <v>0.734093703773134</v>
      </c>
      <c r="W10" s="19" t="n">
        <v>0.859509831293615</v>
      </c>
      <c r="X10" s="19"/>
      <c r="Y10" s="19" t="n">
        <v>0.78486897826214</v>
      </c>
      <c r="Z10" s="19" t="n">
        <v>0.666109630450094</v>
      </c>
      <c r="AA10" s="19" t="n">
        <v>0.705140742794683</v>
      </c>
      <c r="AB10" s="19" t="n">
        <v>0.750384253542541</v>
      </c>
      <c r="AC10" s="19" t="n">
        <v>0.840683164994862</v>
      </c>
      <c r="AD10" s="19" t="n">
        <v>0.687310180819196</v>
      </c>
      <c r="AE10" s="19"/>
      <c r="AF10" s="19" t="n">
        <v>0.732222937735328</v>
      </c>
      <c r="AG10" s="19"/>
      <c r="AH10" s="19" t="n">
        <v>0.76259747960337</v>
      </c>
      <c r="AI10" s="19"/>
      <c r="AJ10" s="19" t="n">
        <v>0.78663634896381</v>
      </c>
      <c r="AK10" s="19" t="n">
        <v>1</v>
      </c>
      <c r="AL10" s="19" t="n">
        <v>0.694477545958631</v>
      </c>
      <c r="AM10" s="19" t="n">
        <v>0.656027468071991</v>
      </c>
      <c r="AN10" s="19" t="n">
        <v>0.817522068581693</v>
      </c>
      <c r="AO10" s="19" t="n">
        <v>0.597172514562995</v>
      </c>
      <c r="AP10" s="19" t="n">
        <v>0.734589916146773</v>
      </c>
      <c r="AQ10" s="19" t="n">
        <v>0.788974676394173</v>
      </c>
      <c r="AR10" s="19" t="n">
        <v>1</v>
      </c>
      <c r="AS10" s="19" t="n">
        <v>0.721918681219599</v>
      </c>
      <c r="AT10" s="19" t="n">
        <v>0.636407491047891</v>
      </c>
      <c r="AU10" s="19" t="n">
        <v>0.892317005904234</v>
      </c>
    </row>
    <row r="11">
      <c r="B11" s="20" t="s">
        <v>96</v>
      </c>
      <c r="C11" s="21" t="n">
        <v>0.129835305689769</v>
      </c>
      <c r="D11" s="21" t="n">
        <v>0.086670632777641</v>
      </c>
      <c r="E11" s="21" t="n">
        <v>0.179309261377742</v>
      </c>
      <c r="F11" s="21"/>
      <c r="G11" s="21" t="n">
        <v>0</v>
      </c>
      <c r="H11" s="21" t="n">
        <v>0.079862153296418</v>
      </c>
      <c r="I11" s="21" t="n">
        <v>0.0996314379889424</v>
      </c>
      <c r="J11" s="21" t="n">
        <v>0.12196380122008</v>
      </c>
      <c r="K11" s="21" t="n">
        <v>0.160607957048478</v>
      </c>
      <c r="L11" s="21" t="n">
        <v>0.237875840604573</v>
      </c>
      <c r="M11" s="21"/>
      <c r="N11" s="21" t="n">
        <v>0</v>
      </c>
      <c r="O11" s="21" t="n">
        <v>0.139193258618495</v>
      </c>
      <c r="P11" s="21" t="n">
        <v>0.198801386283468</v>
      </c>
      <c r="Q11" s="21" t="n">
        <v>0.0554971444138123</v>
      </c>
      <c r="R11" s="21" t="n">
        <v>0.116759445096214</v>
      </c>
      <c r="S11" s="21"/>
      <c r="T11" s="21" t="n">
        <v>0.0321424978654384</v>
      </c>
      <c r="U11" s="21" t="n">
        <v>0.155691664549789</v>
      </c>
      <c r="V11" s="21" t="n">
        <v>0.14660826757614</v>
      </c>
      <c r="W11" s="21" t="n">
        <v>0.0388716894988967</v>
      </c>
      <c r="X11" s="21"/>
      <c r="Y11" s="21" t="n">
        <v>0.0508039039733229</v>
      </c>
      <c r="Z11" s="21" t="n">
        <v>0.167051042243264</v>
      </c>
      <c r="AA11" s="21" t="n">
        <v>0.24020495391118</v>
      </c>
      <c r="AB11" s="21" t="n">
        <v>0.208952811613202</v>
      </c>
      <c r="AC11" s="21" t="n">
        <v>0</v>
      </c>
      <c r="AD11" s="21" t="n">
        <v>0.143761464006837</v>
      </c>
      <c r="AE11" s="21"/>
      <c r="AF11" s="21" t="n">
        <v>0.137163845247498</v>
      </c>
      <c r="AG11" s="21"/>
      <c r="AH11" s="21" t="n">
        <v>0.0916395413816446</v>
      </c>
      <c r="AI11" s="21"/>
      <c r="AJ11" s="21" t="n">
        <v>0.0609222191600212</v>
      </c>
      <c r="AK11" s="21" t="n">
        <v>0</v>
      </c>
      <c r="AL11" s="21" t="n">
        <v>0.135541739240251</v>
      </c>
      <c r="AM11" s="21" t="n">
        <v>0.238562157014182</v>
      </c>
      <c r="AN11" s="21" t="n">
        <v>0.08731411879498</v>
      </c>
      <c r="AO11" s="21" t="n">
        <v>0.168738014444901</v>
      </c>
      <c r="AP11" s="21" t="n">
        <v>0.12222983961741</v>
      </c>
      <c r="AQ11" s="21" t="n">
        <v>0.108848157923597</v>
      </c>
      <c r="AR11" s="21" t="n">
        <v>0</v>
      </c>
      <c r="AS11" s="21" t="n">
        <v>0.0614758780900135</v>
      </c>
      <c r="AT11" s="21" t="n">
        <v>0.363592508952109</v>
      </c>
      <c r="AU11" s="21" t="n">
        <v>0.107682994095766</v>
      </c>
    </row>
    <row r="12">
      <c r="B12" s="18" t="s">
        <v>356</v>
      </c>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379</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183</v>
      </c>
      <c r="D7" s="11" t="n">
        <v>86</v>
      </c>
      <c r="E7" s="11" t="n">
        <v>97</v>
      </c>
      <c r="F7" s="11"/>
      <c r="G7" s="11" t="n">
        <v>15</v>
      </c>
      <c r="H7" s="11" t="n">
        <v>21</v>
      </c>
      <c r="I7" s="11" t="n">
        <v>28</v>
      </c>
      <c r="J7" s="11" t="n">
        <v>33</v>
      </c>
      <c r="K7" s="11" t="n">
        <v>40</v>
      </c>
      <c r="L7" s="11" t="n">
        <v>46</v>
      </c>
      <c r="M7" s="11"/>
      <c r="N7" s="11" t="n">
        <v>3</v>
      </c>
      <c r="O7" s="11" t="n">
        <v>55</v>
      </c>
      <c r="P7" s="11" t="n">
        <v>66</v>
      </c>
      <c r="Q7" s="11" t="n">
        <v>34</v>
      </c>
      <c r="R7" s="11" t="n">
        <v>24</v>
      </c>
      <c r="S7" s="11"/>
      <c r="T7" s="11" t="n">
        <v>27</v>
      </c>
      <c r="U7" s="11" t="n">
        <v>47</v>
      </c>
      <c r="V7" s="11" t="n">
        <v>27</v>
      </c>
      <c r="W7" s="11" t="n">
        <v>36</v>
      </c>
      <c r="X7" s="11"/>
      <c r="Y7" s="11" t="n">
        <v>52</v>
      </c>
      <c r="Z7" s="11" t="n">
        <v>28</v>
      </c>
      <c r="AA7" s="11" t="n">
        <v>41</v>
      </c>
      <c r="AB7" s="11" t="n">
        <v>33</v>
      </c>
      <c r="AC7" s="11" t="n">
        <v>13</v>
      </c>
      <c r="AD7" s="11" t="n">
        <v>16</v>
      </c>
      <c r="AE7" s="11"/>
      <c r="AF7" s="11" t="n">
        <v>109</v>
      </c>
      <c r="AG7" s="11"/>
      <c r="AH7" s="11" t="n">
        <v>133</v>
      </c>
      <c r="AI7" s="11"/>
      <c r="AJ7" s="11" t="n">
        <v>17</v>
      </c>
      <c r="AK7" s="11" t="n">
        <v>8</v>
      </c>
      <c r="AL7" s="11" t="n">
        <v>39</v>
      </c>
      <c r="AM7" s="11" t="n">
        <v>23</v>
      </c>
      <c r="AN7" s="11" t="n">
        <v>22</v>
      </c>
      <c r="AO7" s="11" t="n">
        <v>13</v>
      </c>
      <c r="AP7" s="11" t="n">
        <v>23</v>
      </c>
      <c r="AQ7" s="11" t="n">
        <v>4</v>
      </c>
      <c r="AR7" s="11" t="n">
        <v>3</v>
      </c>
      <c r="AS7" s="11" t="n">
        <v>17</v>
      </c>
      <c r="AT7" s="11" t="n">
        <v>6</v>
      </c>
      <c r="AU7" s="11" t="n">
        <v>8</v>
      </c>
    </row>
    <row r="8" ht="30" customHeight="1">
      <c r="B8" s="12" t="s">
        <v>20</v>
      </c>
      <c r="C8" s="12" t="n">
        <v>179</v>
      </c>
      <c r="D8" s="12" t="n">
        <v>88</v>
      </c>
      <c r="E8" s="12" t="n">
        <v>91</v>
      </c>
      <c r="F8" s="12"/>
      <c r="G8" s="12" t="n">
        <v>17</v>
      </c>
      <c r="H8" s="12" t="n">
        <v>24</v>
      </c>
      <c r="I8" s="12" t="n">
        <v>29</v>
      </c>
      <c r="J8" s="12" t="n">
        <v>31</v>
      </c>
      <c r="K8" s="12" t="n">
        <v>35</v>
      </c>
      <c r="L8" s="12" t="n">
        <v>43</v>
      </c>
      <c r="M8" s="12"/>
      <c r="N8" s="12" t="n">
        <v>3</v>
      </c>
      <c r="O8" s="12" t="n">
        <v>51</v>
      </c>
      <c r="P8" s="12" t="n">
        <v>60</v>
      </c>
      <c r="Q8" s="12" t="n">
        <v>37</v>
      </c>
      <c r="R8" s="12" t="n">
        <v>26</v>
      </c>
      <c r="S8" s="12"/>
      <c r="T8" s="12" t="n">
        <v>26</v>
      </c>
      <c r="U8" s="12" t="n">
        <v>46</v>
      </c>
      <c r="V8" s="12" t="n">
        <v>26</v>
      </c>
      <c r="W8" s="12" t="n">
        <v>38</v>
      </c>
      <c r="X8" s="12"/>
      <c r="Y8" s="12" t="n">
        <v>55</v>
      </c>
      <c r="Z8" s="12" t="n">
        <v>27</v>
      </c>
      <c r="AA8" s="12" t="n">
        <v>38</v>
      </c>
      <c r="AB8" s="12" t="n">
        <v>31</v>
      </c>
      <c r="AC8" s="12" t="n">
        <v>14</v>
      </c>
      <c r="AD8" s="12" t="n">
        <v>14</v>
      </c>
      <c r="AE8" s="12"/>
      <c r="AF8" s="12" t="n">
        <v>105</v>
      </c>
      <c r="AG8" s="12"/>
      <c r="AH8" s="12" t="n">
        <v>132</v>
      </c>
      <c r="AI8" s="12"/>
      <c r="AJ8" s="12" t="n">
        <v>15</v>
      </c>
      <c r="AK8" s="12" t="n">
        <v>6</v>
      </c>
      <c r="AL8" s="12" t="n">
        <v>40</v>
      </c>
      <c r="AM8" s="12" t="n">
        <v>24</v>
      </c>
      <c r="AN8" s="12" t="n">
        <v>26</v>
      </c>
      <c r="AO8" s="12" t="n">
        <v>13</v>
      </c>
      <c r="AP8" s="12" t="n">
        <v>22</v>
      </c>
      <c r="AQ8" s="12" t="n">
        <v>5</v>
      </c>
      <c r="AR8" s="12" t="n">
        <v>2</v>
      </c>
      <c r="AS8" s="12" t="n">
        <v>16</v>
      </c>
      <c r="AT8" s="12" t="n">
        <v>4</v>
      </c>
      <c r="AU8" s="12" t="n">
        <v>7</v>
      </c>
    </row>
    <row r="9">
      <c r="B9" s="20" t="s">
        <v>378</v>
      </c>
      <c r="C9" s="19" t="n">
        <v>0.177450327977872</v>
      </c>
      <c r="D9" s="19" t="n">
        <v>0.229334633471389</v>
      </c>
      <c r="E9" s="19" t="n">
        <v>0.127163392562785</v>
      </c>
      <c r="F9" s="19"/>
      <c r="G9" s="19" t="n">
        <v>0.154929095107903</v>
      </c>
      <c r="H9" s="19" t="n">
        <v>0.189307721665098</v>
      </c>
      <c r="I9" s="19" t="n">
        <v>0.19458336367214</v>
      </c>
      <c r="J9" s="19" t="n">
        <v>0.200889014798516</v>
      </c>
      <c r="K9" s="19" t="n">
        <v>0.243689125287073</v>
      </c>
      <c r="L9" s="19" t="n">
        <v>0.0959029019103715</v>
      </c>
      <c r="M9" s="19"/>
      <c r="N9" s="19" t="n">
        <v>0.398946907350295</v>
      </c>
      <c r="O9" s="19" t="n">
        <v>0.0926279013668036</v>
      </c>
      <c r="P9" s="19" t="n">
        <v>0.167797893067351</v>
      </c>
      <c r="Q9" s="19" t="n">
        <v>0.211772312633097</v>
      </c>
      <c r="R9" s="19" t="n">
        <v>0.298154922968047</v>
      </c>
      <c r="S9" s="19"/>
      <c r="T9" s="19" t="n">
        <v>0.364399865715812</v>
      </c>
      <c r="U9" s="19" t="n">
        <v>0.247852868381099</v>
      </c>
      <c r="V9" s="19" t="n">
        <v>0.196070598910975</v>
      </c>
      <c r="W9" s="19" t="n">
        <v>0.103874271541136</v>
      </c>
      <c r="X9" s="19"/>
      <c r="Y9" s="19" t="n">
        <v>0.178752682888921</v>
      </c>
      <c r="Z9" s="19" t="n">
        <v>0.154652745424584</v>
      </c>
      <c r="AA9" s="19" t="n">
        <v>0.0513955109570307</v>
      </c>
      <c r="AB9" s="19" t="n">
        <v>0.286858036000361</v>
      </c>
      <c r="AC9" s="19" t="n">
        <v>0.15968485724936</v>
      </c>
      <c r="AD9" s="19" t="n">
        <v>0.327831171693961</v>
      </c>
      <c r="AE9" s="19"/>
      <c r="AF9" s="19" t="n">
        <v>0.181460404477312</v>
      </c>
      <c r="AG9" s="19"/>
      <c r="AH9" s="19" t="n">
        <v>0.166992398099792</v>
      </c>
      <c r="AI9" s="19"/>
      <c r="AJ9" s="19" t="n">
        <v>0.136378647055698</v>
      </c>
      <c r="AK9" s="19" t="n">
        <v>0.137775589138748</v>
      </c>
      <c r="AL9" s="19" t="n">
        <v>0.242796980913628</v>
      </c>
      <c r="AM9" s="19" t="n">
        <v>0.132261910891137</v>
      </c>
      <c r="AN9" s="19" t="n">
        <v>0.229889789903067</v>
      </c>
      <c r="AO9" s="19" t="n">
        <v>0.221138936841009</v>
      </c>
      <c r="AP9" s="19" t="n">
        <v>0.119105370841256</v>
      </c>
      <c r="AQ9" s="19" t="n">
        <v>0</v>
      </c>
      <c r="AR9" s="19" t="n">
        <v>0</v>
      </c>
      <c r="AS9" s="19" t="n">
        <v>0.19786038350427</v>
      </c>
      <c r="AT9" s="19" t="n">
        <v>0.182900913843755</v>
      </c>
      <c r="AU9" s="19" t="n">
        <v>0.11387427366556</v>
      </c>
    </row>
    <row r="10">
      <c r="B10" s="20" t="s">
        <v>376</v>
      </c>
      <c r="C10" s="19" t="n">
        <v>0.709432178209871</v>
      </c>
      <c r="D10" s="19" t="n">
        <v>0.66116241125318</v>
      </c>
      <c r="E10" s="19" t="n">
        <v>0.756215856440962</v>
      </c>
      <c r="F10" s="19"/>
      <c r="G10" s="19" t="n">
        <v>0.845070904892097</v>
      </c>
      <c r="H10" s="19" t="n">
        <v>0.810692278334902</v>
      </c>
      <c r="I10" s="19" t="n">
        <v>0.725597804993911</v>
      </c>
      <c r="J10" s="19" t="n">
        <v>0.710982479226013</v>
      </c>
      <c r="K10" s="19" t="n">
        <v>0.577971963834767</v>
      </c>
      <c r="L10" s="19" t="n">
        <v>0.695798842478114</v>
      </c>
      <c r="M10" s="19"/>
      <c r="N10" s="19" t="n">
        <v>0.303050759259269</v>
      </c>
      <c r="O10" s="19" t="n">
        <v>0.747000229708421</v>
      </c>
      <c r="P10" s="19" t="n">
        <v>0.694470861747549</v>
      </c>
      <c r="Q10" s="19" t="n">
        <v>0.762397089778819</v>
      </c>
      <c r="R10" s="19" t="n">
        <v>0.63079528760975</v>
      </c>
      <c r="S10" s="19"/>
      <c r="T10" s="19" t="n">
        <v>0.541480217552222</v>
      </c>
      <c r="U10" s="19" t="n">
        <v>0.653098511162803</v>
      </c>
      <c r="V10" s="19" t="n">
        <v>0.629020745938128</v>
      </c>
      <c r="W10" s="19" t="n">
        <v>0.870767875210176</v>
      </c>
      <c r="X10" s="19"/>
      <c r="Y10" s="19" t="n">
        <v>0.710749288949022</v>
      </c>
      <c r="Z10" s="19" t="n">
        <v>0.813658767397938</v>
      </c>
      <c r="AA10" s="19" t="n">
        <v>0.737366867582057</v>
      </c>
      <c r="AB10" s="19" t="n">
        <v>0.626565369830156</v>
      </c>
      <c r="AC10" s="19" t="n">
        <v>0.84031514275064</v>
      </c>
      <c r="AD10" s="19" t="n">
        <v>0.481108057900642</v>
      </c>
      <c r="AE10" s="19"/>
      <c r="AF10" s="19" t="n">
        <v>0.703232416888314</v>
      </c>
      <c r="AG10" s="19"/>
      <c r="AH10" s="19" t="n">
        <v>0.73486732599904</v>
      </c>
      <c r="AI10" s="19"/>
      <c r="AJ10" s="19" t="n">
        <v>0.652824858539131</v>
      </c>
      <c r="AK10" s="19" t="n">
        <v>0.862224410861252</v>
      </c>
      <c r="AL10" s="19" t="n">
        <v>0.686149435742259</v>
      </c>
      <c r="AM10" s="19" t="n">
        <v>0.65910757451817</v>
      </c>
      <c r="AN10" s="19" t="n">
        <v>0.68231400577484</v>
      </c>
      <c r="AO10" s="19" t="n">
        <v>0.778861063158991</v>
      </c>
      <c r="AP10" s="19" t="n">
        <v>0.799514609491148</v>
      </c>
      <c r="AQ10" s="19" t="n">
        <v>1</v>
      </c>
      <c r="AR10" s="19" t="n">
        <v>0.660151210894533</v>
      </c>
      <c r="AS10" s="19" t="n">
        <v>0.569701996539539</v>
      </c>
      <c r="AT10" s="19" t="n">
        <v>0.817099086156245</v>
      </c>
      <c r="AU10" s="19" t="n">
        <v>0.7589929678284</v>
      </c>
    </row>
    <row r="11">
      <c r="B11" s="20" t="s">
        <v>96</v>
      </c>
      <c r="C11" s="21" t="n">
        <v>0.113117493812258</v>
      </c>
      <c r="D11" s="21" t="n">
        <v>0.109502955275431</v>
      </c>
      <c r="E11" s="21" t="n">
        <v>0.116620750996253</v>
      </c>
      <c r="F11" s="21"/>
      <c r="G11" s="21" t="n">
        <v>0</v>
      </c>
      <c r="H11" s="21" t="n">
        <v>0</v>
      </c>
      <c r="I11" s="21" t="n">
        <v>0.0798188313339497</v>
      </c>
      <c r="J11" s="21" t="n">
        <v>0.088128505975471</v>
      </c>
      <c r="K11" s="21" t="n">
        <v>0.17833891087816</v>
      </c>
      <c r="L11" s="21" t="n">
        <v>0.208298255611515</v>
      </c>
      <c r="M11" s="21"/>
      <c r="N11" s="21" t="n">
        <v>0.298002333390436</v>
      </c>
      <c r="O11" s="21" t="n">
        <v>0.160371868924775</v>
      </c>
      <c r="P11" s="21" t="n">
        <v>0.137731245185101</v>
      </c>
      <c r="Q11" s="21" t="n">
        <v>0.0258305975880838</v>
      </c>
      <c r="R11" s="21" t="n">
        <v>0.071049789422203</v>
      </c>
      <c r="S11" s="21"/>
      <c r="T11" s="21" t="n">
        <v>0.0941199167319664</v>
      </c>
      <c r="U11" s="21" t="n">
        <v>0.0990486204560982</v>
      </c>
      <c r="V11" s="21" t="n">
        <v>0.174908655150897</v>
      </c>
      <c r="W11" s="21" t="n">
        <v>0.0253578532486889</v>
      </c>
      <c r="X11" s="21"/>
      <c r="Y11" s="21" t="n">
        <v>0.110498028162057</v>
      </c>
      <c r="Z11" s="21" t="n">
        <v>0.0316884871774774</v>
      </c>
      <c r="AA11" s="21" t="n">
        <v>0.211237621460912</v>
      </c>
      <c r="AB11" s="21" t="n">
        <v>0.0865765941694827</v>
      </c>
      <c r="AC11" s="21" t="n">
        <v>0</v>
      </c>
      <c r="AD11" s="21" t="n">
        <v>0.191060770405397</v>
      </c>
      <c r="AE11" s="21"/>
      <c r="AF11" s="21" t="n">
        <v>0.115307178634375</v>
      </c>
      <c r="AG11" s="21"/>
      <c r="AH11" s="21" t="n">
        <v>0.0981402759011682</v>
      </c>
      <c r="AI11" s="21"/>
      <c r="AJ11" s="21" t="n">
        <v>0.210796494405171</v>
      </c>
      <c r="AK11" s="21" t="n">
        <v>0</v>
      </c>
      <c r="AL11" s="21" t="n">
        <v>0.0710535833441133</v>
      </c>
      <c r="AM11" s="21" t="n">
        <v>0.208630514590694</v>
      </c>
      <c r="AN11" s="21" t="n">
        <v>0.0877962043220933</v>
      </c>
      <c r="AO11" s="21" t="n">
        <v>0</v>
      </c>
      <c r="AP11" s="21" t="n">
        <v>0.0813800196675965</v>
      </c>
      <c r="AQ11" s="21" t="n">
        <v>0</v>
      </c>
      <c r="AR11" s="21" t="n">
        <v>0.339848789105467</v>
      </c>
      <c r="AS11" s="21" t="n">
        <v>0.23243761995619</v>
      </c>
      <c r="AT11" s="21" t="n">
        <v>0</v>
      </c>
      <c r="AU11" s="21" t="n">
        <v>0.12713275850604</v>
      </c>
    </row>
    <row r="12">
      <c r="B12" s="18" t="s">
        <v>356</v>
      </c>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381</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205</v>
      </c>
      <c r="D7" s="11" t="n">
        <v>97</v>
      </c>
      <c r="E7" s="11" t="n">
        <v>108</v>
      </c>
      <c r="F7" s="11"/>
      <c r="G7" s="11" t="n">
        <v>17</v>
      </c>
      <c r="H7" s="11" t="n">
        <v>24</v>
      </c>
      <c r="I7" s="11" t="n">
        <v>30</v>
      </c>
      <c r="J7" s="11" t="n">
        <v>38</v>
      </c>
      <c r="K7" s="11" t="n">
        <v>44</v>
      </c>
      <c r="L7" s="11" t="n">
        <v>52</v>
      </c>
      <c r="M7" s="11"/>
      <c r="N7" s="11" t="n">
        <v>3</v>
      </c>
      <c r="O7" s="11" t="n">
        <v>52</v>
      </c>
      <c r="P7" s="11" t="n">
        <v>78</v>
      </c>
      <c r="Q7" s="11" t="n">
        <v>49</v>
      </c>
      <c r="R7" s="11" t="n">
        <v>23</v>
      </c>
      <c r="S7" s="11"/>
      <c r="T7" s="11" t="n">
        <v>25</v>
      </c>
      <c r="U7" s="11" t="n">
        <v>55</v>
      </c>
      <c r="V7" s="11" t="n">
        <v>64</v>
      </c>
      <c r="W7" s="11" t="n">
        <v>42</v>
      </c>
      <c r="X7" s="11"/>
      <c r="Y7" s="11" t="n">
        <v>75</v>
      </c>
      <c r="Z7" s="11" t="n">
        <v>43</v>
      </c>
      <c r="AA7" s="11" t="n">
        <v>43</v>
      </c>
      <c r="AB7" s="11" t="n">
        <v>21</v>
      </c>
      <c r="AC7" s="11" t="n">
        <v>8</v>
      </c>
      <c r="AD7" s="11" t="n">
        <v>14</v>
      </c>
      <c r="AE7" s="11"/>
      <c r="AF7" s="11" t="n">
        <v>120</v>
      </c>
      <c r="AG7" s="11"/>
      <c r="AH7" s="11" t="n">
        <v>150</v>
      </c>
      <c r="AI7" s="11"/>
      <c r="AJ7" s="11" t="n">
        <v>17</v>
      </c>
      <c r="AK7" s="11" t="n">
        <v>6</v>
      </c>
      <c r="AL7" s="11" t="n">
        <v>35</v>
      </c>
      <c r="AM7" s="11" t="n">
        <v>31</v>
      </c>
      <c r="AN7" s="11" t="n">
        <v>24</v>
      </c>
      <c r="AO7" s="11" t="n">
        <v>13</v>
      </c>
      <c r="AP7" s="11" t="n">
        <v>28</v>
      </c>
      <c r="AQ7" s="11" t="n">
        <v>8</v>
      </c>
      <c r="AR7" s="11" t="n">
        <v>8</v>
      </c>
      <c r="AS7" s="11" t="n">
        <v>18</v>
      </c>
      <c r="AT7" s="11" t="n">
        <v>7</v>
      </c>
      <c r="AU7" s="11" t="n">
        <v>10</v>
      </c>
    </row>
    <row r="8" ht="30" customHeight="1">
      <c r="B8" s="12" t="s">
        <v>20</v>
      </c>
      <c r="C8" s="12" t="n">
        <v>201</v>
      </c>
      <c r="D8" s="12" t="n">
        <v>99</v>
      </c>
      <c r="E8" s="12" t="n">
        <v>102</v>
      </c>
      <c r="F8" s="12"/>
      <c r="G8" s="12" t="n">
        <v>19</v>
      </c>
      <c r="H8" s="12" t="n">
        <v>27</v>
      </c>
      <c r="I8" s="12" t="n">
        <v>30</v>
      </c>
      <c r="J8" s="12" t="n">
        <v>36</v>
      </c>
      <c r="K8" s="12" t="n">
        <v>41</v>
      </c>
      <c r="L8" s="12" t="n">
        <v>49</v>
      </c>
      <c r="M8" s="12"/>
      <c r="N8" s="12" t="n">
        <v>3</v>
      </c>
      <c r="O8" s="12" t="n">
        <v>49</v>
      </c>
      <c r="P8" s="12" t="n">
        <v>71</v>
      </c>
      <c r="Q8" s="12" t="n">
        <v>52</v>
      </c>
      <c r="R8" s="12" t="n">
        <v>26</v>
      </c>
      <c r="S8" s="12"/>
      <c r="T8" s="12" t="n">
        <v>26</v>
      </c>
      <c r="U8" s="12" t="n">
        <v>52</v>
      </c>
      <c r="V8" s="12" t="n">
        <v>62</v>
      </c>
      <c r="W8" s="12" t="n">
        <v>44</v>
      </c>
      <c r="X8" s="12"/>
      <c r="Y8" s="12" t="n">
        <v>78</v>
      </c>
      <c r="Z8" s="12" t="n">
        <v>41</v>
      </c>
      <c r="AA8" s="12" t="n">
        <v>41</v>
      </c>
      <c r="AB8" s="12" t="n">
        <v>19</v>
      </c>
      <c r="AC8" s="12" t="n">
        <v>9</v>
      </c>
      <c r="AD8" s="12" t="n">
        <v>13</v>
      </c>
      <c r="AE8" s="12"/>
      <c r="AF8" s="12" t="n">
        <v>116</v>
      </c>
      <c r="AG8" s="12"/>
      <c r="AH8" s="12" t="n">
        <v>149</v>
      </c>
      <c r="AI8" s="12"/>
      <c r="AJ8" s="12" t="n">
        <v>15</v>
      </c>
      <c r="AK8" s="12" t="n">
        <v>5</v>
      </c>
      <c r="AL8" s="12" t="n">
        <v>38</v>
      </c>
      <c r="AM8" s="12" t="n">
        <v>32</v>
      </c>
      <c r="AN8" s="12" t="n">
        <v>27</v>
      </c>
      <c r="AO8" s="12" t="n">
        <v>12</v>
      </c>
      <c r="AP8" s="12" t="n">
        <v>26</v>
      </c>
      <c r="AQ8" s="12" t="n">
        <v>9</v>
      </c>
      <c r="AR8" s="12" t="n">
        <v>7</v>
      </c>
      <c r="AS8" s="12" t="n">
        <v>16</v>
      </c>
      <c r="AT8" s="12" t="n">
        <v>5</v>
      </c>
      <c r="AU8" s="12" t="n">
        <v>9</v>
      </c>
    </row>
    <row r="9">
      <c r="B9" s="20" t="s">
        <v>380</v>
      </c>
      <c r="C9" s="19" t="n">
        <v>0.186313265707643</v>
      </c>
      <c r="D9" s="19" t="n">
        <v>0.247728480027713</v>
      </c>
      <c r="E9" s="19" t="n">
        <v>0.126782820863084</v>
      </c>
      <c r="F9" s="19"/>
      <c r="G9" s="19" t="n">
        <v>0.27542824248352</v>
      </c>
      <c r="H9" s="19" t="n">
        <v>0.122714187585886</v>
      </c>
      <c r="I9" s="19" t="n">
        <v>0.216995780362471</v>
      </c>
      <c r="J9" s="19" t="n">
        <v>0.211692767286294</v>
      </c>
      <c r="K9" s="19" t="n">
        <v>0.23070101667144</v>
      </c>
      <c r="L9" s="19" t="n">
        <v>0.112322693517247</v>
      </c>
      <c r="M9" s="19"/>
      <c r="N9" s="19" t="n">
        <v>0</v>
      </c>
      <c r="O9" s="19" t="n">
        <v>0.158826582952249</v>
      </c>
      <c r="P9" s="19" t="n">
        <v>0.218448413187942</v>
      </c>
      <c r="Q9" s="19" t="n">
        <v>0.101813903012378</v>
      </c>
      <c r="R9" s="19" t="n">
        <v>0.341414740277092</v>
      </c>
      <c r="S9" s="19"/>
      <c r="T9" s="19" t="n">
        <v>0.260017370005308</v>
      </c>
      <c r="U9" s="19" t="n">
        <v>0.229317397471393</v>
      </c>
      <c r="V9" s="19" t="n">
        <v>0.0882598331033041</v>
      </c>
      <c r="W9" s="19" t="n">
        <v>0.264378519317518</v>
      </c>
      <c r="X9" s="19"/>
      <c r="Y9" s="19" t="n">
        <v>0.211320485742086</v>
      </c>
      <c r="Z9" s="19" t="n">
        <v>0.176233597326475</v>
      </c>
      <c r="AA9" s="19" t="n">
        <v>0.155913871850812</v>
      </c>
      <c r="AB9" s="19" t="n">
        <v>0.192612410157846</v>
      </c>
      <c r="AC9" s="19" t="n">
        <v>0.144279630207027</v>
      </c>
      <c r="AD9" s="19" t="n">
        <v>0.200849947206149</v>
      </c>
      <c r="AE9" s="19"/>
      <c r="AF9" s="19" t="n">
        <v>0.217976943339357</v>
      </c>
      <c r="AG9" s="19"/>
      <c r="AH9" s="19" t="n">
        <v>0.209137722832859</v>
      </c>
      <c r="AI9" s="19"/>
      <c r="AJ9" s="19" t="n">
        <v>0.325622824668256</v>
      </c>
      <c r="AK9" s="19" t="n">
        <v>0</v>
      </c>
      <c r="AL9" s="19" t="n">
        <v>0.155877477258689</v>
      </c>
      <c r="AM9" s="19" t="n">
        <v>0.133487991107704</v>
      </c>
      <c r="AN9" s="19" t="n">
        <v>0.155961500700854</v>
      </c>
      <c r="AO9" s="19" t="n">
        <v>0.295241260295695</v>
      </c>
      <c r="AP9" s="19" t="n">
        <v>0.172230323906183</v>
      </c>
      <c r="AQ9" s="19" t="n">
        <v>0.237063755643972</v>
      </c>
      <c r="AR9" s="19" t="n">
        <v>0.263983328259223</v>
      </c>
      <c r="AS9" s="19" t="n">
        <v>0.268841422229902</v>
      </c>
      <c r="AT9" s="19" t="n">
        <v>0.158619410996466</v>
      </c>
      <c r="AU9" s="19" t="n">
        <v>0.111699243965907</v>
      </c>
    </row>
    <row r="10">
      <c r="B10" s="20" t="s">
        <v>376</v>
      </c>
      <c r="C10" s="19" t="n">
        <v>0.648762710955767</v>
      </c>
      <c r="D10" s="19" t="n">
        <v>0.604816423607598</v>
      </c>
      <c r="E10" s="19" t="n">
        <v>0.691360332148931</v>
      </c>
      <c r="F10" s="19"/>
      <c r="G10" s="19" t="n">
        <v>0.678665814961132</v>
      </c>
      <c r="H10" s="19" t="n">
        <v>0.788438982332823</v>
      </c>
      <c r="I10" s="19" t="n">
        <v>0.645228704573379</v>
      </c>
      <c r="J10" s="19" t="n">
        <v>0.63221990864527</v>
      </c>
      <c r="K10" s="19" t="n">
        <v>0.588432464014071</v>
      </c>
      <c r="L10" s="19" t="n">
        <v>0.624741273109649</v>
      </c>
      <c r="M10" s="19"/>
      <c r="N10" s="19" t="n">
        <v>1</v>
      </c>
      <c r="O10" s="19" t="n">
        <v>0.618890621207663</v>
      </c>
      <c r="P10" s="19" t="n">
        <v>0.590500927581597</v>
      </c>
      <c r="Q10" s="19" t="n">
        <v>0.774868308151229</v>
      </c>
      <c r="R10" s="19" t="n">
        <v>0.56952512164943</v>
      </c>
      <c r="S10" s="19"/>
      <c r="T10" s="19" t="n">
        <v>0.548361064679872</v>
      </c>
      <c r="U10" s="19" t="n">
        <v>0.584620186628195</v>
      </c>
      <c r="V10" s="19" t="n">
        <v>0.733996372969952</v>
      </c>
      <c r="W10" s="19" t="n">
        <v>0.684599102766869</v>
      </c>
      <c r="X10" s="19"/>
      <c r="Y10" s="19" t="n">
        <v>0.685382007412755</v>
      </c>
      <c r="Z10" s="19" t="n">
        <v>0.691144477921781</v>
      </c>
      <c r="AA10" s="19" t="n">
        <v>0.610003067666252</v>
      </c>
      <c r="AB10" s="19" t="n">
        <v>0.574644974505757</v>
      </c>
      <c r="AC10" s="19" t="n">
        <v>0.855720369792973</v>
      </c>
      <c r="AD10" s="19" t="n">
        <v>0.44848990719597</v>
      </c>
      <c r="AE10" s="19"/>
      <c r="AF10" s="19" t="n">
        <v>0.608729896500831</v>
      </c>
      <c r="AG10" s="19"/>
      <c r="AH10" s="19" t="n">
        <v>0.68151760000323</v>
      </c>
      <c r="AI10" s="19"/>
      <c r="AJ10" s="19" t="n">
        <v>0.674377175331744</v>
      </c>
      <c r="AK10" s="19" t="n">
        <v>0.855148945529926</v>
      </c>
      <c r="AL10" s="19" t="n">
        <v>0.729291324170097</v>
      </c>
      <c r="AM10" s="19" t="n">
        <v>0.596583820271346</v>
      </c>
      <c r="AN10" s="19" t="n">
        <v>0.721375821689348</v>
      </c>
      <c r="AO10" s="19" t="n">
        <v>0.566672405473437</v>
      </c>
      <c r="AP10" s="19" t="n">
        <v>0.693912204083488</v>
      </c>
      <c r="AQ10" s="19" t="n">
        <v>0.505132935239303</v>
      </c>
      <c r="AR10" s="19" t="n">
        <v>0.620846830643836</v>
      </c>
      <c r="AS10" s="19" t="n">
        <v>0.285756761235576</v>
      </c>
      <c r="AT10" s="19" t="n">
        <v>0.706564029882642</v>
      </c>
      <c r="AU10" s="19" t="n">
        <v>0.888300756034093</v>
      </c>
    </row>
    <row r="11">
      <c r="B11" s="20" t="s">
        <v>96</v>
      </c>
      <c r="C11" s="21" t="n">
        <v>0.16492402333659</v>
      </c>
      <c r="D11" s="21" t="n">
        <v>0.147455096364689</v>
      </c>
      <c r="E11" s="21" t="n">
        <v>0.181856846987985</v>
      </c>
      <c r="F11" s="21"/>
      <c r="G11" s="21" t="n">
        <v>0.0459059425553474</v>
      </c>
      <c r="H11" s="21" t="n">
        <v>0.0888468300812908</v>
      </c>
      <c r="I11" s="21" t="n">
        <v>0.137775515064151</v>
      </c>
      <c r="J11" s="21" t="n">
        <v>0.156087324068436</v>
      </c>
      <c r="K11" s="21" t="n">
        <v>0.180866519314489</v>
      </c>
      <c r="L11" s="21" t="n">
        <v>0.262936033373104</v>
      </c>
      <c r="M11" s="21"/>
      <c r="N11" s="21" t="n">
        <v>0</v>
      </c>
      <c r="O11" s="21" t="n">
        <v>0.222282795840087</v>
      </c>
      <c r="P11" s="21" t="n">
        <v>0.191050659230461</v>
      </c>
      <c r="Q11" s="21" t="n">
        <v>0.123317788836393</v>
      </c>
      <c r="R11" s="21" t="n">
        <v>0.0890601380734784</v>
      </c>
      <c r="S11" s="21"/>
      <c r="T11" s="21" t="n">
        <v>0.19162156531482</v>
      </c>
      <c r="U11" s="21" t="n">
        <v>0.186062415900411</v>
      </c>
      <c r="V11" s="21" t="n">
        <v>0.177743793926743</v>
      </c>
      <c r="W11" s="21" t="n">
        <v>0.0510223779156128</v>
      </c>
      <c r="X11" s="21"/>
      <c r="Y11" s="21" t="n">
        <v>0.103297506845159</v>
      </c>
      <c r="Z11" s="21" t="n">
        <v>0.132621924751744</v>
      </c>
      <c r="AA11" s="21" t="n">
        <v>0.234083060482936</v>
      </c>
      <c r="AB11" s="21" t="n">
        <v>0.232742615336397</v>
      </c>
      <c r="AC11" s="21" t="n">
        <v>0</v>
      </c>
      <c r="AD11" s="21" t="n">
        <v>0.35066014559788</v>
      </c>
      <c r="AE11" s="21"/>
      <c r="AF11" s="21" t="n">
        <v>0.173293160159812</v>
      </c>
      <c r="AG11" s="21"/>
      <c r="AH11" s="21" t="n">
        <v>0.109344677163911</v>
      </c>
      <c r="AI11" s="21"/>
      <c r="AJ11" s="21" t="n">
        <v>0</v>
      </c>
      <c r="AK11" s="21" t="n">
        <v>0.144851054470074</v>
      </c>
      <c r="AL11" s="21" t="n">
        <v>0.114831198571214</v>
      </c>
      <c r="AM11" s="21" t="n">
        <v>0.26992818862095</v>
      </c>
      <c r="AN11" s="21" t="n">
        <v>0.122662677609798</v>
      </c>
      <c r="AO11" s="21" t="n">
        <v>0.138086334230867</v>
      </c>
      <c r="AP11" s="21" t="n">
        <v>0.133857472010328</v>
      </c>
      <c r="AQ11" s="21" t="n">
        <v>0.257803309116724</v>
      </c>
      <c r="AR11" s="21" t="n">
        <v>0.115169841096942</v>
      </c>
      <c r="AS11" s="21" t="n">
        <v>0.445401816534522</v>
      </c>
      <c r="AT11" s="21" t="n">
        <v>0.134816559120892</v>
      </c>
      <c r="AU11" s="21" t="n">
        <v>0</v>
      </c>
    </row>
    <row r="12">
      <c r="B12" s="18" t="s">
        <v>356</v>
      </c>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383</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208</v>
      </c>
      <c r="D7" s="11" t="n">
        <v>97</v>
      </c>
      <c r="E7" s="11" t="n">
        <v>110</v>
      </c>
      <c r="F7" s="11"/>
      <c r="G7" s="11" t="n">
        <v>26</v>
      </c>
      <c r="H7" s="11" t="n">
        <v>32</v>
      </c>
      <c r="I7" s="11" t="n">
        <v>29</v>
      </c>
      <c r="J7" s="11" t="n">
        <v>38</v>
      </c>
      <c r="K7" s="11" t="n">
        <v>31</v>
      </c>
      <c r="L7" s="11" t="n">
        <v>52</v>
      </c>
      <c r="M7" s="11"/>
      <c r="N7" s="11" t="n">
        <v>5</v>
      </c>
      <c r="O7" s="11" t="n">
        <v>49</v>
      </c>
      <c r="P7" s="11" t="n">
        <v>69</v>
      </c>
      <c r="Q7" s="11" t="n">
        <v>62</v>
      </c>
      <c r="R7" s="11" t="n">
        <v>21</v>
      </c>
      <c r="S7" s="11"/>
      <c r="T7" s="11" t="n">
        <v>25</v>
      </c>
      <c r="U7" s="11" t="n">
        <v>64</v>
      </c>
      <c r="V7" s="11" t="n">
        <v>46</v>
      </c>
      <c r="W7" s="11" t="n">
        <v>43</v>
      </c>
      <c r="X7" s="11"/>
      <c r="Y7" s="11" t="n">
        <v>80</v>
      </c>
      <c r="Z7" s="11" t="n">
        <v>33</v>
      </c>
      <c r="AA7" s="11" t="n">
        <v>44</v>
      </c>
      <c r="AB7" s="11" t="n">
        <v>25</v>
      </c>
      <c r="AC7" s="11" t="n">
        <v>11</v>
      </c>
      <c r="AD7" s="11" t="n">
        <v>11</v>
      </c>
      <c r="AE7" s="11"/>
      <c r="AF7" s="11" t="n">
        <v>119</v>
      </c>
      <c r="AG7" s="11"/>
      <c r="AH7" s="11" t="n">
        <v>156</v>
      </c>
      <c r="AI7" s="11"/>
      <c r="AJ7" s="11" t="n">
        <v>13</v>
      </c>
      <c r="AK7" s="11" t="n">
        <v>8</v>
      </c>
      <c r="AL7" s="11" t="n">
        <v>39</v>
      </c>
      <c r="AM7" s="11" t="n">
        <v>34</v>
      </c>
      <c r="AN7" s="11" t="n">
        <v>30</v>
      </c>
      <c r="AO7" s="11" t="n">
        <v>14</v>
      </c>
      <c r="AP7" s="11" t="n">
        <v>32</v>
      </c>
      <c r="AQ7" s="11" t="n">
        <v>9</v>
      </c>
      <c r="AR7" s="11" t="n">
        <v>4</v>
      </c>
      <c r="AS7" s="11" t="n">
        <v>12</v>
      </c>
      <c r="AT7" s="11" t="n">
        <v>3</v>
      </c>
      <c r="AU7" s="11" t="n">
        <v>10</v>
      </c>
    </row>
    <row r="8" ht="30" customHeight="1">
      <c r="B8" s="12" t="s">
        <v>20</v>
      </c>
      <c r="C8" s="12" t="n">
        <v>212</v>
      </c>
      <c r="D8" s="12" t="n">
        <v>104</v>
      </c>
      <c r="E8" s="12" t="n">
        <v>107</v>
      </c>
      <c r="F8" s="12"/>
      <c r="G8" s="12" t="n">
        <v>29</v>
      </c>
      <c r="H8" s="12" t="n">
        <v>39</v>
      </c>
      <c r="I8" s="12" t="n">
        <v>30</v>
      </c>
      <c r="J8" s="12" t="n">
        <v>37</v>
      </c>
      <c r="K8" s="12" t="n">
        <v>28</v>
      </c>
      <c r="L8" s="12" t="n">
        <v>49</v>
      </c>
      <c r="M8" s="12"/>
      <c r="N8" s="12" t="n">
        <v>5</v>
      </c>
      <c r="O8" s="12" t="n">
        <v>46</v>
      </c>
      <c r="P8" s="12" t="n">
        <v>65</v>
      </c>
      <c r="Q8" s="12" t="n">
        <v>72</v>
      </c>
      <c r="R8" s="12" t="n">
        <v>23</v>
      </c>
      <c r="S8" s="12"/>
      <c r="T8" s="12" t="n">
        <v>23</v>
      </c>
      <c r="U8" s="12" t="n">
        <v>65</v>
      </c>
      <c r="V8" s="12" t="n">
        <v>48</v>
      </c>
      <c r="W8" s="12" t="n">
        <v>46</v>
      </c>
      <c r="X8" s="12"/>
      <c r="Y8" s="12" t="n">
        <v>88</v>
      </c>
      <c r="Z8" s="12" t="n">
        <v>33</v>
      </c>
      <c r="AA8" s="12" t="n">
        <v>42</v>
      </c>
      <c r="AB8" s="12" t="n">
        <v>24</v>
      </c>
      <c r="AC8" s="12" t="n">
        <v>12</v>
      </c>
      <c r="AD8" s="12" t="n">
        <v>10</v>
      </c>
      <c r="AE8" s="12"/>
      <c r="AF8" s="12" t="n">
        <v>118</v>
      </c>
      <c r="AG8" s="12"/>
      <c r="AH8" s="12" t="n">
        <v>162</v>
      </c>
      <c r="AI8" s="12"/>
      <c r="AJ8" s="12" t="n">
        <v>11</v>
      </c>
      <c r="AK8" s="12" t="n">
        <v>6</v>
      </c>
      <c r="AL8" s="12" t="n">
        <v>42</v>
      </c>
      <c r="AM8" s="12" t="n">
        <v>37</v>
      </c>
      <c r="AN8" s="12" t="n">
        <v>35</v>
      </c>
      <c r="AO8" s="12" t="n">
        <v>14</v>
      </c>
      <c r="AP8" s="12" t="n">
        <v>30</v>
      </c>
      <c r="AQ8" s="12" t="n">
        <v>10</v>
      </c>
      <c r="AR8" s="12" t="n">
        <v>3</v>
      </c>
      <c r="AS8" s="12" t="n">
        <v>11</v>
      </c>
      <c r="AT8" s="12" t="n">
        <v>2</v>
      </c>
      <c r="AU8" s="12" t="n">
        <v>9</v>
      </c>
    </row>
    <row r="9">
      <c r="B9" s="20" t="s">
        <v>382</v>
      </c>
      <c r="C9" s="19" t="n">
        <v>0.267358905699367</v>
      </c>
      <c r="D9" s="19" t="n">
        <v>0.368200937452779</v>
      </c>
      <c r="E9" s="19" t="n">
        <v>0.172520396111816</v>
      </c>
      <c r="F9" s="19"/>
      <c r="G9" s="19" t="n">
        <v>0.200040568958191</v>
      </c>
      <c r="H9" s="19" t="n">
        <v>0.311491333776571</v>
      </c>
      <c r="I9" s="19" t="n">
        <v>0.219937864395043</v>
      </c>
      <c r="J9" s="19" t="n">
        <v>0.19542199262573</v>
      </c>
      <c r="K9" s="19" t="n">
        <v>0.395109551554339</v>
      </c>
      <c r="L9" s="19" t="n">
        <v>0.282731764424054</v>
      </c>
      <c r="M9" s="19"/>
      <c r="N9" s="19" t="n">
        <v>0.437048788538417</v>
      </c>
      <c r="O9" s="19" t="n">
        <v>0.280499798175931</v>
      </c>
      <c r="P9" s="19" t="n">
        <v>0.264324397247619</v>
      </c>
      <c r="Q9" s="19" t="n">
        <v>0.281510914755594</v>
      </c>
      <c r="R9" s="19" t="n">
        <v>0.18919037105289</v>
      </c>
      <c r="S9" s="19"/>
      <c r="T9" s="19" t="n">
        <v>0.19106126624876</v>
      </c>
      <c r="U9" s="19" t="n">
        <v>0.322293778171536</v>
      </c>
      <c r="V9" s="19" t="n">
        <v>0.238472434920938</v>
      </c>
      <c r="W9" s="19" t="n">
        <v>0.233519594393763</v>
      </c>
      <c r="X9" s="19"/>
      <c r="Y9" s="19" t="n">
        <v>0.280171688898172</v>
      </c>
      <c r="Z9" s="19" t="n">
        <v>0.224507485153503</v>
      </c>
      <c r="AA9" s="19" t="n">
        <v>0.240155112413961</v>
      </c>
      <c r="AB9" s="19" t="n">
        <v>0.281501190322091</v>
      </c>
      <c r="AC9" s="19" t="n">
        <v>0.343242558428999</v>
      </c>
      <c r="AD9" s="19" t="n">
        <v>0.281888433120199</v>
      </c>
      <c r="AE9" s="19"/>
      <c r="AF9" s="19" t="n">
        <v>0.261612247568195</v>
      </c>
      <c r="AG9" s="19"/>
      <c r="AH9" s="19" t="n">
        <v>0.258472582195399</v>
      </c>
      <c r="AI9" s="19"/>
      <c r="AJ9" s="19" t="n">
        <v>0.164848046542799</v>
      </c>
      <c r="AK9" s="19" t="n">
        <v>0.338525565277151</v>
      </c>
      <c r="AL9" s="19" t="n">
        <v>0.205738887184711</v>
      </c>
      <c r="AM9" s="19" t="n">
        <v>0.321276073546012</v>
      </c>
      <c r="AN9" s="19" t="n">
        <v>0.302812774859687</v>
      </c>
      <c r="AO9" s="19" t="n">
        <v>0.143189485225493</v>
      </c>
      <c r="AP9" s="19" t="n">
        <v>0.2831491685485</v>
      </c>
      <c r="AQ9" s="19" t="n">
        <v>0.332197770567863</v>
      </c>
      <c r="AR9" s="19" t="n">
        <v>0.245229027038675</v>
      </c>
      <c r="AS9" s="19" t="n">
        <v>0.334087954142484</v>
      </c>
      <c r="AT9" s="19" t="n">
        <v>0</v>
      </c>
      <c r="AU9" s="19" t="n">
        <v>0.342360039861835</v>
      </c>
    </row>
    <row r="10">
      <c r="B10" s="20" t="s">
        <v>376</v>
      </c>
      <c r="C10" s="19" t="n">
        <v>0.604332210617336</v>
      </c>
      <c r="D10" s="19" t="n">
        <v>0.579498500907195</v>
      </c>
      <c r="E10" s="19" t="n">
        <v>0.633984170275009</v>
      </c>
      <c r="F10" s="19"/>
      <c r="G10" s="19" t="n">
        <v>0.668293439451552</v>
      </c>
      <c r="H10" s="19" t="n">
        <v>0.688508666223429</v>
      </c>
      <c r="I10" s="19" t="n">
        <v>0.683939245339245</v>
      </c>
      <c r="J10" s="19" t="n">
        <v>0.617302329595368</v>
      </c>
      <c r="K10" s="19" t="n">
        <v>0.344295960306497</v>
      </c>
      <c r="L10" s="19" t="n">
        <v>0.588704292221423</v>
      </c>
      <c r="M10" s="19"/>
      <c r="N10" s="19" t="n">
        <v>0.562951211461583</v>
      </c>
      <c r="O10" s="19" t="n">
        <v>0.596563390797029</v>
      </c>
      <c r="P10" s="19" t="n">
        <v>0.575418335681236</v>
      </c>
      <c r="Q10" s="19" t="n">
        <v>0.619233365456796</v>
      </c>
      <c r="R10" s="19" t="n">
        <v>0.631698195357387</v>
      </c>
      <c r="S10" s="19"/>
      <c r="T10" s="19" t="n">
        <v>0.543589315530639</v>
      </c>
      <c r="U10" s="19" t="n">
        <v>0.566261978535606</v>
      </c>
      <c r="V10" s="19" t="n">
        <v>0.660170675812774</v>
      </c>
      <c r="W10" s="19" t="n">
        <v>0.720641551460249</v>
      </c>
      <c r="X10" s="19"/>
      <c r="Y10" s="19" t="n">
        <v>0.64513335001038</v>
      </c>
      <c r="Z10" s="19" t="n">
        <v>0.617685193435907</v>
      </c>
      <c r="AA10" s="19" t="n">
        <v>0.608543978838008</v>
      </c>
      <c r="AB10" s="19" t="n">
        <v>0.56778345273018</v>
      </c>
      <c r="AC10" s="19" t="n">
        <v>0.573098564427858</v>
      </c>
      <c r="AD10" s="19" t="n">
        <v>0.365436508770728</v>
      </c>
      <c r="AE10" s="19"/>
      <c r="AF10" s="19" t="n">
        <v>0.627609133734488</v>
      </c>
      <c r="AG10" s="19"/>
      <c r="AH10" s="19" t="n">
        <v>0.660411549099408</v>
      </c>
      <c r="AI10" s="19"/>
      <c r="AJ10" s="19" t="n">
        <v>0.435849377977923</v>
      </c>
      <c r="AK10" s="19" t="n">
        <v>0.556758992522563</v>
      </c>
      <c r="AL10" s="19" t="n">
        <v>0.652028522130397</v>
      </c>
      <c r="AM10" s="19" t="n">
        <v>0.629349524005676</v>
      </c>
      <c r="AN10" s="19" t="n">
        <v>0.547617881986445</v>
      </c>
      <c r="AO10" s="19" t="n">
        <v>0.519193484852537</v>
      </c>
      <c r="AP10" s="19" t="n">
        <v>0.626554647936427</v>
      </c>
      <c r="AQ10" s="19" t="n">
        <v>0.667802229432137</v>
      </c>
      <c r="AR10" s="19" t="n">
        <v>0.754770972961325</v>
      </c>
      <c r="AS10" s="19" t="n">
        <v>0.589664895289739</v>
      </c>
      <c r="AT10" s="19" t="n">
        <v>0.714467675894392</v>
      </c>
      <c r="AU10" s="19" t="n">
        <v>0.657639960138165</v>
      </c>
    </row>
    <row r="11">
      <c r="B11" s="20" t="s">
        <v>96</v>
      </c>
      <c r="C11" s="21" t="n">
        <v>0.128308883683297</v>
      </c>
      <c r="D11" s="21" t="n">
        <v>0.0523005616400251</v>
      </c>
      <c r="E11" s="21" t="n">
        <v>0.193495433613175</v>
      </c>
      <c r="F11" s="21"/>
      <c r="G11" s="21" t="n">
        <v>0.131665991590257</v>
      </c>
      <c r="H11" s="21" t="n">
        <v>0</v>
      </c>
      <c r="I11" s="21" t="n">
        <v>0.0961228902657114</v>
      </c>
      <c r="J11" s="21" t="n">
        <v>0.187275677778903</v>
      </c>
      <c r="K11" s="21" t="n">
        <v>0.260594488139164</v>
      </c>
      <c r="L11" s="21" t="n">
        <v>0.128563943354523</v>
      </c>
      <c r="M11" s="21"/>
      <c r="N11" s="21" t="n">
        <v>0</v>
      </c>
      <c r="O11" s="21" t="n">
        <v>0.12293681102704</v>
      </c>
      <c r="P11" s="21" t="n">
        <v>0.160257267071145</v>
      </c>
      <c r="Q11" s="21" t="n">
        <v>0.0992557197876099</v>
      </c>
      <c r="R11" s="21" t="n">
        <v>0.179111433589723</v>
      </c>
      <c r="S11" s="21"/>
      <c r="T11" s="21" t="n">
        <v>0.2653494182206</v>
      </c>
      <c r="U11" s="21" t="n">
        <v>0.111444243292858</v>
      </c>
      <c r="V11" s="21" t="n">
        <v>0.101356889266288</v>
      </c>
      <c r="W11" s="21" t="n">
        <v>0.0458388541459875</v>
      </c>
      <c r="X11" s="21"/>
      <c r="Y11" s="21" t="n">
        <v>0.0746949610914483</v>
      </c>
      <c r="Z11" s="21" t="n">
        <v>0.157807321410591</v>
      </c>
      <c r="AA11" s="21" t="n">
        <v>0.151300908748031</v>
      </c>
      <c r="AB11" s="21" t="n">
        <v>0.150715356947729</v>
      </c>
      <c r="AC11" s="21" t="n">
        <v>0.0836588771431435</v>
      </c>
      <c r="AD11" s="21" t="n">
        <v>0.352675058109072</v>
      </c>
      <c r="AE11" s="21"/>
      <c r="AF11" s="21" t="n">
        <v>0.110778618697317</v>
      </c>
      <c r="AG11" s="21"/>
      <c r="AH11" s="21" t="n">
        <v>0.0811158687051931</v>
      </c>
      <c r="AI11" s="21"/>
      <c r="AJ11" s="21" t="n">
        <v>0.399302575479278</v>
      </c>
      <c r="AK11" s="21" t="n">
        <v>0.104715442200286</v>
      </c>
      <c r="AL11" s="21" t="n">
        <v>0.142232590684892</v>
      </c>
      <c r="AM11" s="21" t="n">
        <v>0.0493744024483119</v>
      </c>
      <c r="AN11" s="21" t="n">
        <v>0.149569343153868</v>
      </c>
      <c r="AO11" s="21" t="n">
        <v>0.33761702992197</v>
      </c>
      <c r="AP11" s="21" t="n">
        <v>0.0902961835150733</v>
      </c>
      <c r="AQ11" s="21" t="n">
        <v>0</v>
      </c>
      <c r="AR11" s="21" t="n">
        <v>0</v>
      </c>
      <c r="AS11" s="21" t="n">
        <v>0.0762471505677776</v>
      </c>
      <c r="AT11" s="21" t="n">
        <v>0.285532324105608</v>
      </c>
      <c r="AU11" s="21" t="n">
        <v>0</v>
      </c>
    </row>
    <row r="12">
      <c r="B12" s="18" t="s">
        <v>356</v>
      </c>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385</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191</v>
      </c>
      <c r="D7" s="11" t="n">
        <v>78</v>
      </c>
      <c r="E7" s="11" t="n">
        <v>111</v>
      </c>
      <c r="F7" s="11"/>
      <c r="G7" s="11" t="n">
        <v>22</v>
      </c>
      <c r="H7" s="11" t="n">
        <v>22</v>
      </c>
      <c r="I7" s="11" t="n">
        <v>32</v>
      </c>
      <c r="J7" s="11" t="n">
        <v>32</v>
      </c>
      <c r="K7" s="11" t="n">
        <v>42</v>
      </c>
      <c r="L7" s="11" t="n">
        <v>41</v>
      </c>
      <c r="M7" s="11"/>
      <c r="N7" s="11" t="n">
        <v>4</v>
      </c>
      <c r="O7" s="11" t="n">
        <v>49</v>
      </c>
      <c r="P7" s="11" t="n">
        <v>60</v>
      </c>
      <c r="Q7" s="11" t="n">
        <v>49</v>
      </c>
      <c r="R7" s="11" t="n">
        <v>29</v>
      </c>
      <c r="S7" s="11"/>
      <c r="T7" s="11" t="n">
        <v>17</v>
      </c>
      <c r="U7" s="11" t="n">
        <v>52</v>
      </c>
      <c r="V7" s="11" t="n">
        <v>42</v>
      </c>
      <c r="W7" s="11" t="n">
        <v>43</v>
      </c>
      <c r="X7" s="11"/>
      <c r="Y7" s="11" t="n">
        <v>71</v>
      </c>
      <c r="Z7" s="11" t="n">
        <v>36</v>
      </c>
      <c r="AA7" s="11" t="n">
        <v>36</v>
      </c>
      <c r="AB7" s="11" t="n">
        <v>23</v>
      </c>
      <c r="AC7" s="11" t="n">
        <v>11</v>
      </c>
      <c r="AD7" s="11" t="n">
        <v>14</v>
      </c>
      <c r="AE7" s="11"/>
      <c r="AF7" s="11" t="n">
        <v>120</v>
      </c>
      <c r="AG7" s="11"/>
      <c r="AH7" s="11" t="n">
        <v>148</v>
      </c>
      <c r="AI7" s="11"/>
      <c r="AJ7" s="11" t="n">
        <v>14</v>
      </c>
      <c r="AK7" s="11" t="n">
        <v>4</v>
      </c>
      <c r="AL7" s="11" t="n">
        <v>53</v>
      </c>
      <c r="AM7" s="11" t="n">
        <v>33</v>
      </c>
      <c r="AN7" s="11" t="n">
        <v>17</v>
      </c>
      <c r="AO7" s="11" t="n">
        <v>10</v>
      </c>
      <c r="AP7" s="11" t="n">
        <v>19</v>
      </c>
      <c r="AQ7" s="11" t="n">
        <v>5</v>
      </c>
      <c r="AR7" s="11" t="n">
        <v>1</v>
      </c>
      <c r="AS7" s="11" t="n">
        <v>19</v>
      </c>
      <c r="AT7" s="11" t="n">
        <v>8</v>
      </c>
      <c r="AU7" s="11" t="n">
        <v>8</v>
      </c>
    </row>
    <row r="8" ht="30" customHeight="1">
      <c r="B8" s="12" t="s">
        <v>20</v>
      </c>
      <c r="C8" s="12" t="n">
        <v>192</v>
      </c>
      <c r="D8" s="12" t="n">
        <v>84</v>
      </c>
      <c r="E8" s="12" t="n">
        <v>105</v>
      </c>
      <c r="F8" s="12"/>
      <c r="G8" s="12" t="n">
        <v>25</v>
      </c>
      <c r="H8" s="12" t="n">
        <v>25</v>
      </c>
      <c r="I8" s="12" t="n">
        <v>32</v>
      </c>
      <c r="J8" s="12" t="n">
        <v>31</v>
      </c>
      <c r="K8" s="12" t="n">
        <v>40</v>
      </c>
      <c r="L8" s="12" t="n">
        <v>39</v>
      </c>
      <c r="M8" s="12"/>
      <c r="N8" s="12" t="n">
        <v>3</v>
      </c>
      <c r="O8" s="12" t="n">
        <v>46</v>
      </c>
      <c r="P8" s="12" t="n">
        <v>56</v>
      </c>
      <c r="Q8" s="12" t="n">
        <v>54</v>
      </c>
      <c r="R8" s="12" t="n">
        <v>31</v>
      </c>
      <c r="S8" s="12"/>
      <c r="T8" s="12" t="n">
        <v>17</v>
      </c>
      <c r="U8" s="12" t="n">
        <v>52</v>
      </c>
      <c r="V8" s="12" t="n">
        <v>42</v>
      </c>
      <c r="W8" s="12" t="n">
        <v>44</v>
      </c>
      <c r="X8" s="12"/>
      <c r="Y8" s="12" t="n">
        <v>76</v>
      </c>
      <c r="Z8" s="12" t="n">
        <v>35</v>
      </c>
      <c r="AA8" s="12" t="n">
        <v>34</v>
      </c>
      <c r="AB8" s="12" t="n">
        <v>22</v>
      </c>
      <c r="AC8" s="12" t="n">
        <v>11</v>
      </c>
      <c r="AD8" s="12" t="n">
        <v>13</v>
      </c>
      <c r="AE8" s="12"/>
      <c r="AF8" s="12" t="n">
        <v>119</v>
      </c>
      <c r="AG8" s="12"/>
      <c r="AH8" s="12" t="n">
        <v>150</v>
      </c>
      <c r="AI8" s="12"/>
      <c r="AJ8" s="12" t="n">
        <v>14</v>
      </c>
      <c r="AK8" s="12" t="n">
        <v>3</v>
      </c>
      <c r="AL8" s="12" t="n">
        <v>56</v>
      </c>
      <c r="AM8" s="12" t="n">
        <v>35</v>
      </c>
      <c r="AN8" s="12" t="n">
        <v>19</v>
      </c>
      <c r="AO8" s="12" t="n">
        <v>10</v>
      </c>
      <c r="AP8" s="12" t="n">
        <v>18</v>
      </c>
      <c r="AQ8" s="12" t="n">
        <v>5</v>
      </c>
      <c r="AR8" s="12" t="n">
        <v>1</v>
      </c>
      <c r="AS8" s="12" t="n">
        <v>16</v>
      </c>
      <c r="AT8" s="12" t="n">
        <v>6</v>
      </c>
      <c r="AU8" s="12" t="n">
        <v>8</v>
      </c>
    </row>
    <row r="9">
      <c r="B9" s="20" t="s">
        <v>384</v>
      </c>
      <c r="C9" s="19" t="n">
        <v>0.322981210745216</v>
      </c>
      <c r="D9" s="19" t="n">
        <v>0.392825085008661</v>
      </c>
      <c r="E9" s="19" t="n">
        <v>0.273111508130745</v>
      </c>
      <c r="F9" s="19"/>
      <c r="G9" s="19" t="n">
        <v>0.36334032336996</v>
      </c>
      <c r="H9" s="19" t="n">
        <v>0.276106680685752</v>
      </c>
      <c r="I9" s="19" t="n">
        <v>0.330915893075384</v>
      </c>
      <c r="J9" s="19" t="n">
        <v>0.377311232759273</v>
      </c>
      <c r="K9" s="19" t="n">
        <v>0.336437122183242</v>
      </c>
      <c r="L9" s="19" t="n">
        <v>0.264013821930743</v>
      </c>
      <c r="M9" s="19"/>
      <c r="N9" s="19" t="n">
        <v>0.20622635079839</v>
      </c>
      <c r="O9" s="19" t="n">
        <v>0.37563402489377</v>
      </c>
      <c r="P9" s="19" t="n">
        <v>0.297626570457717</v>
      </c>
      <c r="Q9" s="19" t="n">
        <v>0.26719877067829</v>
      </c>
      <c r="R9" s="19" t="n">
        <v>0.400216522151576</v>
      </c>
      <c r="S9" s="19"/>
      <c r="T9" s="19" t="n">
        <v>0.311645667237767</v>
      </c>
      <c r="U9" s="19" t="n">
        <v>0.339810072658723</v>
      </c>
      <c r="V9" s="19" t="n">
        <v>0.27879110227112</v>
      </c>
      <c r="W9" s="19" t="n">
        <v>0.275365539286302</v>
      </c>
      <c r="X9" s="19"/>
      <c r="Y9" s="19" t="n">
        <v>0.322125815072453</v>
      </c>
      <c r="Z9" s="19" t="n">
        <v>0.260115597678392</v>
      </c>
      <c r="AA9" s="19" t="n">
        <v>0.307508325743818</v>
      </c>
      <c r="AB9" s="19" t="n">
        <v>0.253580868577588</v>
      </c>
      <c r="AC9" s="19" t="n">
        <v>0.541838753074829</v>
      </c>
      <c r="AD9" s="19" t="n">
        <v>0.468097612098197</v>
      </c>
      <c r="AE9" s="19"/>
      <c r="AF9" s="19" t="n">
        <v>0.279354640200567</v>
      </c>
      <c r="AG9" s="19"/>
      <c r="AH9" s="19" t="n">
        <v>0.301843955238071</v>
      </c>
      <c r="AI9" s="19"/>
      <c r="AJ9" s="19" t="n">
        <v>0.430036560089328</v>
      </c>
      <c r="AK9" s="19" t="n">
        <v>0.445894543376367</v>
      </c>
      <c r="AL9" s="19" t="n">
        <v>0.391065331020085</v>
      </c>
      <c r="AM9" s="19" t="n">
        <v>0.205578830559664</v>
      </c>
      <c r="AN9" s="19" t="n">
        <v>0.395160210227091</v>
      </c>
      <c r="AO9" s="19" t="n">
        <v>0.510485583298838</v>
      </c>
      <c r="AP9" s="19" t="n">
        <v>0.102817337820331</v>
      </c>
      <c r="AQ9" s="19" t="n">
        <v>0.614995964570669</v>
      </c>
      <c r="AR9" s="19" t="n">
        <v>0</v>
      </c>
      <c r="AS9" s="19" t="n">
        <v>0.261032304404771</v>
      </c>
      <c r="AT9" s="19" t="n">
        <v>0.24466211482931</v>
      </c>
      <c r="AU9" s="19" t="n">
        <v>0.24607713347197</v>
      </c>
    </row>
    <row r="10">
      <c r="B10" s="20" t="s">
        <v>376</v>
      </c>
      <c r="C10" s="19" t="n">
        <v>0.550584319246449</v>
      </c>
      <c r="D10" s="19" t="n">
        <v>0.508866184038143</v>
      </c>
      <c r="E10" s="19" t="n">
        <v>0.585035758075472</v>
      </c>
      <c r="F10" s="19"/>
      <c r="G10" s="19" t="n">
        <v>0.547336005196468</v>
      </c>
      <c r="H10" s="19" t="n">
        <v>0.723893319314248</v>
      </c>
      <c r="I10" s="19" t="n">
        <v>0.608390966135282</v>
      </c>
      <c r="J10" s="19" t="n">
        <v>0.433214622248458</v>
      </c>
      <c r="K10" s="19" t="n">
        <v>0.503929397899682</v>
      </c>
      <c r="L10" s="19" t="n">
        <v>0.533025188996958</v>
      </c>
      <c r="M10" s="19"/>
      <c r="N10" s="19" t="n">
        <v>0.556570139735886</v>
      </c>
      <c r="O10" s="19" t="n">
        <v>0.494047075773896</v>
      </c>
      <c r="P10" s="19" t="n">
        <v>0.501572681008029</v>
      </c>
      <c r="Q10" s="19" t="n">
        <v>0.639465018190743</v>
      </c>
      <c r="R10" s="19" t="n">
        <v>0.567559796639681</v>
      </c>
      <c r="S10" s="19"/>
      <c r="T10" s="19" t="n">
        <v>0.58238825046483</v>
      </c>
      <c r="U10" s="19" t="n">
        <v>0.496179199985496</v>
      </c>
      <c r="V10" s="19" t="n">
        <v>0.620893083563816</v>
      </c>
      <c r="W10" s="19" t="n">
        <v>0.617906730270246</v>
      </c>
      <c r="X10" s="19"/>
      <c r="Y10" s="19" t="n">
        <v>0.583037780385409</v>
      </c>
      <c r="Z10" s="19" t="n">
        <v>0.608210991442049</v>
      </c>
      <c r="AA10" s="19" t="n">
        <v>0.483265915309775</v>
      </c>
      <c r="AB10" s="19" t="n">
        <v>0.634204376529695</v>
      </c>
      <c r="AC10" s="19" t="n">
        <v>0.351319683194566</v>
      </c>
      <c r="AD10" s="19" t="n">
        <v>0.408792260699978</v>
      </c>
      <c r="AE10" s="19"/>
      <c r="AF10" s="19" t="n">
        <v>0.571829748414776</v>
      </c>
      <c r="AG10" s="19"/>
      <c r="AH10" s="19" t="n">
        <v>0.602946835524724</v>
      </c>
      <c r="AI10" s="19"/>
      <c r="AJ10" s="19" t="n">
        <v>0.512217405505212</v>
      </c>
      <c r="AK10" s="19" t="n">
        <v>0.554105456623633</v>
      </c>
      <c r="AL10" s="19" t="n">
        <v>0.51943814476065</v>
      </c>
      <c r="AM10" s="19" t="n">
        <v>0.650109100750611</v>
      </c>
      <c r="AN10" s="19" t="n">
        <v>0.485801915426943</v>
      </c>
      <c r="AO10" s="19" t="n">
        <v>0.322426392913433</v>
      </c>
      <c r="AP10" s="19" t="n">
        <v>0.783977151176771</v>
      </c>
      <c r="AQ10" s="19" t="n">
        <v>0.188488557423562</v>
      </c>
      <c r="AR10" s="19" t="n">
        <v>1</v>
      </c>
      <c r="AS10" s="19" t="n">
        <v>0.590041214153049</v>
      </c>
      <c r="AT10" s="19" t="n">
        <v>0.38683498227506</v>
      </c>
      <c r="AU10" s="19" t="n">
        <v>0.532858527864076</v>
      </c>
    </row>
    <row r="11">
      <c r="B11" s="20" t="s">
        <v>96</v>
      </c>
      <c r="C11" s="21" t="n">
        <v>0.126434470008335</v>
      </c>
      <c r="D11" s="21" t="n">
        <v>0.0983087309531955</v>
      </c>
      <c r="E11" s="21" t="n">
        <v>0.141852733793782</v>
      </c>
      <c r="F11" s="21"/>
      <c r="G11" s="21" t="n">
        <v>0.0893236714335724</v>
      </c>
      <c r="H11" s="21" t="n">
        <v>0</v>
      </c>
      <c r="I11" s="21" t="n">
        <v>0.0606931407893335</v>
      </c>
      <c r="J11" s="21" t="n">
        <v>0.189474144992269</v>
      </c>
      <c r="K11" s="21" t="n">
        <v>0.159633479917076</v>
      </c>
      <c r="L11" s="21" t="n">
        <v>0.202960989072299</v>
      </c>
      <c r="M11" s="21"/>
      <c r="N11" s="21" t="n">
        <v>0.237203509465724</v>
      </c>
      <c r="O11" s="21" t="n">
        <v>0.130318899332333</v>
      </c>
      <c r="P11" s="21" t="n">
        <v>0.200800748534254</v>
      </c>
      <c r="Q11" s="21" t="n">
        <v>0.0933362111309675</v>
      </c>
      <c r="R11" s="21" t="n">
        <v>0.032223681208743</v>
      </c>
      <c r="S11" s="21"/>
      <c r="T11" s="21" t="n">
        <v>0.105966082297403</v>
      </c>
      <c r="U11" s="21" t="n">
        <v>0.164010727355781</v>
      </c>
      <c r="V11" s="21" t="n">
        <v>0.100315814165064</v>
      </c>
      <c r="W11" s="21" t="n">
        <v>0.106727730443451</v>
      </c>
      <c r="X11" s="21"/>
      <c r="Y11" s="21" t="n">
        <v>0.0948364045421383</v>
      </c>
      <c r="Z11" s="21" t="n">
        <v>0.131673410879559</v>
      </c>
      <c r="AA11" s="21" t="n">
        <v>0.209225758946407</v>
      </c>
      <c r="AB11" s="21" t="n">
        <v>0.112214754892717</v>
      </c>
      <c r="AC11" s="21" t="n">
        <v>0.106841563730604</v>
      </c>
      <c r="AD11" s="21" t="n">
        <v>0.123110127201825</v>
      </c>
      <c r="AE11" s="21"/>
      <c r="AF11" s="21" t="n">
        <v>0.148815611384657</v>
      </c>
      <c r="AG11" s="21"/>
      <c r="AH11" s="21" t="n">
        <v>0.0952092092372056</v>
      </c>
      <c r="AI11" s="21"/>
      <c r="AJ11" s="21" t="n">
        <v>0.0577460344054601</v>
      </c>
      <c r="AK11" s="21" t="n">
        <v>0</v>
      </c>
      <c r="AL11" s="21" t="n">
        <v>0.0894965242192643</v>
      </c>
      <c r="AM11" s="21" t="n">
        <v>0.144312068689726</v>
      </c>
      <c r="AN11" s="21" t="n">
        <v>0.119037874345966</v>
      </c>
      <c r="AO11" s="21" t="n">
        <v>0.167088023787729</v>
      </c>
      <c r="AP11" s="21" t="n">
        <v>0.113205511002898</v>
      </c>
      <c r="AQ11" s="21" t="n">
        <v>0.196515478005769</v>
      </c>
      <c r="AR11" s="21" t="n">
        <v>0</v>
      </c>
      <c r="AS11" s="21" t="n">
        <v>0.14892648144218</v>
      </c>
      <c r="AT11" s="21" t="n">
        <v>0.36850290289563</v>
      </c>
      <c r="AU11" s="21" t="n">
        <v>0.221064338663954</v>
      </c>
    </row>
    <row r="12">
      <c r="B12" s="18" t="s">
        <v>356</v>
      </c>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387</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203</v>
      </c>
      <c r="D7" s="11" t="n">
        <v>90</v>
      </c>
      <c r="E7" s="11" t="n">
        <v>113</v>
      </c>
      <c r="F7" s="11"/>
      <c r="G7" s="11" t="n">
        <v>16</v>
      </c>
      <c r="H7" s="11" t="n">
        <v>25</v>
      </c>
      <c r="I7" s="11" t="n">
        <v>38</v>
      </c>
      <c r="J7" s="11" t="n">
        <v>34</v>
      </c>
      <c r="K7" s="11" t="n">
        <v>36</v>
      </c>
      <c r="L7" s="11" t="n">
        <v>54</v>
      </c>
      <c r="M7" s="11"/>
      <c r="N7" s="11" t="n">
        <v>4</v>
      </c>
      <c r="O7" s="11" t="n">
        <v>57</v>
      </c>
      <c r="P7" s="11" t="n">
        <v>64</v>
      </c>
      <c r="Q7" s="11" t="n">
        <v>53</v>
      </c>
      <c r="R7" s="11" t="n">
        <v>24</v>
      </c>
      <c r="S7" s="11"/>
      <c r="T7" s="11" t="n">
        <v>21</v>
      </c>
      <c r="U7" s="11" t="n">
        <v>61</v>
      </c>
      <c r="V7" s="11" t="n">
        <v>44</v>
      </c>
      <c r="W7" s="11" t="n">
        <v>38</v>
      </c>
      <c r="X7" s="11"/>
      <c r="Y7" s="11" t="n">
        <v>72</v>
      </c>
      <c r="Z7" s="11" t="n">
        <v>40</v>
      </c>
      <c r="AA7" s="11" t="n">
        <v>47</v>
      </c>
      <c r="AB7" s="11" t="n">
        <v>25</v>
      </c>
      <c r="AC7" s="11" t="n">
        <v>11</v>
      </c>
      <c r="AD7" s="11" t="n">
        <v>8</v>
      </c>
      <c r="AE7" s="11"/>
      <c r="AF7" s="11" t="n">
        <v>131</v>
      </c>
      <c r="AG7" s="11"/>
      <c r="AH7" s="11" t="n">
        <v>147</v>
      </c>
      <c r="AI7" s="11"/>
      <c r="AJ7" s="11" t="n">
        <v>21</v>
      </c>
      <c r="AK7" s="11" t="n">
        <v>7</v>
      </c>
      <c r="AL7" s="11" t="n">
        <v>28</v>
      </c>
      <c r="AM7" s="11" t="n">
        <v>30</v>
      </c>
      <c r="AN7" s="11" t="n">
        <v>29</v>
      </c>
      <c r="AO7" s="11" t="n">
        <v>15</v>
      </c>
      <c r="AP7" s="11" t="n">
        <v>27</v>
      </c>
      <c r="AQ7" s="11" t="n">
        <v>8</v>
      </c>
      <c r="AR7" s="11" t="n">
        <v>8</v>
      </c>
      <c r="AS7" s="11" t="n">
        <v>12</v>
      </c>
      <c r="AT7" s="11" t="n">
        <v>10</v>
      </c>
      <c r="AU7" s="11" t="n">
        <v>8</v>
      </c>
    </row>
    <row r="8" ht="30" customHeight="1">
      <c r="B8" s="12" t="s">
        <v>20</v>
      </c>
      <c r="C8" s="12" t="n">
        <v>202</v>
      </c>
      <c r="D8" s="12" t="n">
        <v>95</v>
      </c>
      <c r="E8" s="12" t="n">
        <v>106</v>
      </c>
      <c r="F8" s="12"/>
      <c r="G8" s="12" t="n">
        <v>18</v>
      </c>
      <c r="H8" s="12" t="n">
        <v>28</v>
      </c>
      <c r="I8" s="12" t="n">
        <v>38</v>
      </c>
      <c r="J8" s="12" t="n">
        <v>33</v>
      </c>
      <c r="K8" s="12" t="n">
        <v>33</v>
      </c>
      <c r="L8" s="12" t="n">
        <v>51</v>
      </c>
      <c r="M8" s="12"/>
      <c r="N8" s="12" t="n">
        <v>4</v>
      </c>
      <c r="O8" s="12" t="n">
        <v>52</v>
      </c>
      <c r="P8" s="12" t="n">
        <v>61</v>
      </c>
      <c r="Q8" s="12" t="n">
        <v>59</v>
      </c>
      <c r="R8" s="12" t="n">
        <v>25</v>
      </c>
      <c r="S8" s="12"/>
      <c r="T8" s="12" t="n">
        <v>22</v>
      </c>
      <c r="U8" s="12" t="n">
        <v>58</v>
      </c>
      <c r="V8" s="12" t="n">
        <v>43</v>
      </c>
      <c r="W8" s="12" t="n">
        <v>40</v>
      </c>
      <c r="X8" s="12"/>
      <c r="Y8" s="12" t="n">
        <v>77</v>
      </c>
      <c r="Z8" s="12" t="n">
        <v>38</v>
      </c>
      <c r="AA8" s="12" t="n">
        <v>44</v>
      </c>
      <c r="AB8" s="12" t="n">
        <v>23</v>
      </c>
      <c r="AC8" s="12" t="n">
        <v>11</v>
      </c>
      <c r="AD8" s="12" t="n">
        <v>7</v>
      </c>
      <c r="AE8" s="12"/>
      <c r="AF8" s="12" t="n">
        <v>129</v>
      </c>
      <c r="AG8" s="12"/>
      <c r="AH8" s="12" t="n">
        <v>149</v>
      </c>
      <c r="AI8" s="12"/>
      <c r="AJ8" s="12" t="n">
        <v>19</v>
      </c>
      <c r="AK8" s="12" t="n">
        <v>6</v>
      </c>
      <c r="AL8" s="12" t="n">
        <v>30</v>
      </c>
      <c r="AM8" s="12" t="n">
        <v>31</v>
      </c>
      <c r="AN8" s="12" t="n">
        <v>34</v>
      </c>
      <c r="AO8" s="12" t="n">
        <v>15</v>
      </c>
      <c r="AP8" s="12" t="n">
        <v>26</v>
      </c>
      <c r="AQ8" s="12" t="n">
        <v>9</v>
      </c>
      <c r="AR8" s="12" t="n">
        <v>6</v>
      </c>
      <c r="AS8" s="12" t="n">
        <v>11</v>
      </c>
      <c r="AT8" s="12" t="n">
        <v>8</v>
      </c>
      <c r="AU8" s="12" t="n">
        <v>8</v>
      </c>
    </row>
    <row r="9">
      <c r="B9" s="20" t="s">
        <v>386</v>
      </c>
      <c r="C9" s="19" t="n">
        <v>0.366817236950679</v>
      </c>
      <c r="D9" s="19" t="n">
        <v>0.364106099296002</v>
      </c>
      <c r="E9" s="19" t="n">
        <v>0.369248133973846</v>
      </c>
      <c r="F9" s="19"/>
      <c r="G9" s="19" t="n">
        <v>0.395909578711275</v>
      </c>
      <c r="H9" s="19" t="n">
        <v>0.390316668338793</v>
      </c>
      <c r="I9" s="19" t="n">
        <v>0.411779459014838</v>
      </c>
      <c r="J9" s="19" t="n">
        <v>0.495212495548094</v>
      </c>
      <c r="K9" s="19" t="n">
        <v>0.379034378684669</v>
      </c>
      <c r="L9" s="19" t="n">
        <v>0.220707783819969</v>
      </c>
      <c r="M9" s="19"/>
      <c r="N9" s="19" t="n">
        <v>0.525815387104371</v>
      </c>
      <c r="O9" s="19" t="n">
        <v>0.347731714504169</v>
      </c>
      <c r="P9" s="19" t="n">
        <v>0.332475036730476</v>
      </c>
      <c r="Q9" s="19" t="n">
        <v>0.32970332290011</v>
      </c>
      <c r="R9" s="19" t="n">
        <v>0.569147899987542</v>
      </c>
      <c r="S9" s="19"/>
      <c r="T9" s="19" t="n">
        <v>0.375538919718147</v>
      </c>
      <c r="U9" s="19" t="n">
        <v>0.38070139477769</v>
      </c>
      <c r="V9" s="19" t="n">
        <v>0.290050970852222</v>
      </c>
      <c r="W9" s="19" t="n">
        <v>0.400594762354824</v>
      </c>
      <c r="X9" s="19"/>
      <c r="Y9" s="19" t="n">
        <v>0.372708366389351</v>
      </c>
      <c r="Z9" s="19" t="n">
        <v>0.380211851433253</v>
      </c>
      <c r="AA9" s="19" t="n">
        <v>0.213980601351201</v>
      </c>
      <c r="AB9" s="19" t="n">
        <v>0.53533449826123</v>
      </c>
      <c r="AC9" s="19" t="n">
        <v>0.346127059774301</v>
      </c>
      <c r="AD9" s="19" t="n">
        <v>0.655343204571946</v>
      </c>
      <c r="AE9" s="19"/>
      <c r="AF9" s="19" t="n">
        <v>0.330478084293893</v>
      </c>
      <c r="AG9" s="19"/>
      <c r="AH9" s="19" t="n">
        <v>0.394092228738726</v>
      </c>
      <c r="AI9" s="19"/>
      <c r="AJ9" s="19" t="n">
        <v>0.324025734370961</v>
      </c>
      <c r="AK9" s="19" t="n">
        <v>0.87980849923157</v>
      </c>
      <c r="AL9" s="19" t="n">
        <v>0.35088697095812</v>
      </c>
      <c r="AM9" s="19" t="n">
        <v>0.36634422190605</v>
      </c>
      <c r="AN9" s="19" t="n">
        <v>0.327851919542645</v>
      </c>
      <c r="AO9" s="19" t="n">
        <v>0.510957199976236</v>
      </c>
      <c r="AP9" s="19" t="n">
        <v>0.331862929686581</v>
      </c>
      <c r="AQ9" s="19" t="n">
        <v>0.523674877427581</v>
      </c>
      <c r="AR9" s="19" t="n">
        <v>0.23242494641067</v>
      </c>
      <c r="AS9" s="19" t="n">
        <v>0.0781361151893839</v>
      </c>
      <c r="AT9" s="19" t="n">
        <v>0.602604524558723</v>
      </c>
      <c r="AU9" s="19" t="n">
        <v>0.271955598777722</v>
      </c>
    </row>
    <row r="10">
      <c r="B10" s="20" t="s">
        <v>376</v>
      </c>
      <c r="C10" s="19" t="n">
        <v>0.514430407571382</v>
      </c>
      <c r="D10" s="19" t="n">
        <v>0.562027495026198</v>
      </c>
      <c r="E10" s="19" t="n">
        <v>0.471753261316657</v>
      </c>
      <c r="F10" s="19"/>
      <c r="G10" s="19" t="n">
        <v>0.604090421288724</v>
      </c>
      <c r="H10" s="19" t="n">
        <v>0.519090049715998</v>
      </c>
      <c r="I10" s="19" t="n">
        <v>0.533681742056218</v>
      </c>
      <c r="J10" s="19" t="n">
        <v>0.473291160961062</v>
      </c>
      <c r="K10" s="19" t="n">
        <v>0.439195245829231</v>
      </c>
      <c r="L10" s="19" t="n">
        <v>0.541157285270689</v>
      </c>
      <c r="M10" s="19"/>
      <c r="N10" s="19" t="n">
        <v>0.258077352454004</v>
      </c>
      <c r="O10" s="19" t="n">
        <v>0.479036408788168</v>
      </c>
      <c r="P10" s="19" t="n">
        <v>0.572153327275871</v>
      </c>
      <c r="Q10" s="19" t="n">
        <v>0.582760144550438</v>
      </c>
      <c r="R10" s="19" t="n">
        <v>0.303960250065738</v>
      </c>
      <c r="S10" s="19"/>
      <c r="T10" s="19" t="n">
        <v>0.482080768570673</v>
      </c>
      <c r="U10" s="19" t="n">
        <v>0.504756476180269</v>
      </c>
      <c r="V10" s="19" t="n">
        <v>0.57678703531776</v>
      </c>
      <c r="W10" s="19" t="n">
        <v>0.574127446034101</v>
      </c>
      <c r="X10" s="19"/>
      <c r="Y10" s="19" t="n">
        <v>0.572138589153037</v>
      </c>
      <c r="Z10" s="19" t="n">
        <v>0.549217937622157</v>
      </c>
      <c r="AA10" s="19" t="n">
        <v>0.511890405436736</v>
      </c>
      <c r="AB10" s="19" t="n">
        <v>0.311609153746827</v>
      </c>
      <c r="AC10" s="19" t="n">
        <v>0.542550499075643</v>
      </c>
      <c r="AD10" s="19" t="n">
        <v>0.344656795428054</v>
      </c>
      <c r="AE10" s="19"/>
      <c r="AF10" s="19" t="n">
        <v>0.547591255785823</v>
      </c>
      <c r="AG10" s="19"/>
      <c r="AH10" s="19" t="n">
        <v>0.543924964046711</v>
      </c>
      <c r="AI10" s="19"/>
      <c r="AJ10" s="19" t="n">
        <v>0.501785920800019</v>
      </c>
      <c r="AK10" s="19" t="n">
        <v>0.120191500768431</v>
      </c>
      <c r="AL10" s="19" t="n">
        <v>0.577055213551037</v>
      </c>
      <c r="AM10" s="19" t="n">
        <v>0.507911783889922</v>
      </c>
      <c r="AN10" s="19" t="n">
        <v>0.542956725318688</v>
      </c>
      <c r="AO10" s="19" t="n">
        <v>0.353558306761102</v>
      </c>
      <c r="AP10" s="19" t="n">
        <v>0.514542516203382</v>
      </c>
      <c r="AQ10" s="19" t="n">
        <v>0.476325122572419</v>
      </c>
      <c r="AR10" s="19" t="n">
        <v>0.76757505358933</v>
      </c>
      <c r="AS10" s="19" t="n">
        <v>0.675794903996432</v>
      </c>
      <c r="AT10" s="19" t="n">
        <v>0.304766913325429</v>
      </c>
      <c r="AU10" s="19" t="n">
        <v>0.61755466934215</v>
      </c>
    </row>
    <row r="11">
      <c r="B11" s="20" t="s">
        <v>96</v>
      </c>
      <c r="C11" s="21" t="n">
        <v>0.118752355477939</v>
      </c>
      <c r="D11" s="21" t="n">
        <v>0.0738664056777997</v>
      </c>
      <c r="E11" s="21" t="n">
        <v>0.158998604709497</v>
      </c>
      <c r="F11" s="21"/>
      <c r="G11" s="21" t="n">
        <v>0</v>
      </c>
      <c r="H11" s="21" t="n">
        <v>0.0905932819452092</v>
      </c>
      <c r="I11" s="21" t="n">
        <v>0.0545387989289445</v>
      </c>
      <c r="J11" s="21" t="n">
        <v>0.0314963434908435</v>
      </c>
      <c r="K11" s="21" t="n">
        <v>0.1817703754861</v>
      </c>
      <c r="L11" s="21" t="n">
        <v>0.238134930909343</v>
      </c>
      <c r="M11" s="21"/>
      <c r="N11" s="21" t="n">
        <v>0.216107260441625</v>
      </c>
      <c r="O11" s="21" t="n">
        <v>0.173231876707663</v>
      </c>
      <c r="P11" s="21" t="n">
        <v>0.0953716359936539</v>
      </c>
      <c r="Q11" s="21" t="n">
        <v>0.0875365325494526</v>
      </c>
      <c r="R11" s="21" t="n">
        <v>0.12689184994672</v>
      </c>
      <c r="S11" s="21"/>
      <c r="T11" s="21" t="n">
        <v>0.14238031171118</v>
      </c>
      <c r="U11" s="21" t="n">
        <v>0.114542129042042</v>
      </c>
      <c r="V11" s="21" t="n">
        <v>0.133161993830018</v>
      </c>
      <c r="W11" s="21" t="n">
        <v>0.0252777916110752</v>
      </c>
      <c r="X11" s="21"/>
      <c r="Y11" s="21" t="n">
        <v>0.0551530444576117</v>
      </c>
      <c r="Z11" s="21" t="n">
        <v>0.070570210944589</v>
      </c>
      <c r="AA11" s="21" t="n">
        <v>0.274128993212063</v>
      </c>
      <c r="AB11" s="21" t="n">
        <v>0.153056347991943</v>
      </c>
      <c r="AC11" s="21" t="n">
        <v>0.111322441150056</v>
      </c>
      <c r="AD11" s="21" t="n">
        <v>0</v>
      </c>
      <c r="AE11" s="21"/>
      <c r="AF11" s="21" t="n">
        <v>0.121930659920284</v>
      </c>
      <c r="AG11" s="21"/>
      <c r="AH11" s="21" t="n">
        <v>0.061982807214563</v>
      </c>
      <c r="AI11" s="21"/>
      <c r="AJ11" s="21" t="n">
        <v>0.17418834482902</v>
      </c>
      <c r="AK11" s="21" t="n">
        <v>0</v>
      </c>
      <c r="AL11" s="21" t="n">
        <v>0.0720578154908434</v>
      </c>
      <c r="AM11" s="21" t="n">
        <v>0.125743994204028</v>
      </c>
      <c r="AN11" s="21" t="n">
        <v>0.129191355138667</v>
      </c>
      <c r="AO11" s="21" t="n">
        <v>0.135484493262662</v>
      </c>
      <c r="AP11" s="21" t="n">
        <v>0.153594554110037</v>
      </c>
      <c r="AQ11" s="21" t="n">
        <v>0</v>
      </c>
      <c r="AR11" s="21" t="n">
        <v>0</v>
      </c>
      <c r="AS11" s="21" t="n">
        <v>0.246068980814184</v>
      </c>
      <c r="AT11" s="21" t="n">
        <v>0.0926285621158471</v>
      </c>
      <c r="AU11" s="21" t="n">
        <v>0.110489731880128</v>
      </c>
    </row>
    <row r="12">
      <c r="B12" s="18" t="s">
        <v>356</v>
      </c>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114</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1016</v>
      </c>
      <c r="D7" s="11" t="n">
        <v>479</v>
      </c>
      <c r="E7" s="11" t="n">
        <v>535</v>
      </c>
      <c r="F7" s="11"/>
      <c r="G7" s="11" t="n">
        <v>101</v>
      </c>
      <c r="H7" s="11" t="n">
        <v>138</v>
      </c>
      <c r="I7" s="11" t="n">
        <v>148</v>
      </c>
      <c r="J7" s="11" t="n">
        <v>176</v>
      </c>
      <c r="K7" s="11" t="n">
        <v>187</v>
      </c>
      <c r="L7" s="11" t="n">
        <v>266</v>
      </c>
      <c r="M7" s="11"/>
      <c r="N7" s="11" t="n">
        <v>20</v>
      </c>
      <c r="O7" s="11" t="n">
        <v>265</v>
      </c>
      <c r="P7" s="11" t="n">
        <v>363</v>
      </c>
      <c r="Q7" s="11" t="n">
        <v>242</v>
      </c>
      <c r="R7" s="11" t="n">
        <v>121</v>
      </c>
      <c r="S7" s="11"/>
      <c r="T7" s="11" t="n">
        <v>119</v>
      </c>
      <c r="U7" s="11" t="n">
        <v>291</v>
      </c>
      <c r="V7" s="11" t="n">
        <v>216</v>
      </c>
      <c r="W7" s="11" t="n">
        <v>213</v>
      </c>
      <c r="X7" s="11"/>
      <c r="Y7" s="11" t="n">
        <v>361</v>
      </c>
      <c r="Z7" s="11" t="n">
        <v>178</v>
      </c>
      <c r="AA7" s="11" t="n">
        <v>234</v>
      </c>
      <c r="AB7" s="11" t="n">
        <v>114</v>
      </c>
      <c r="AC7" s="11" t="n">
        <v>56</v>
      </c>
      <c r="AD7" s="11" t="n">
        <v>67</v>
      </c>
      <c r="AE7" s="11"/>
      <c r="AF7" s="11" t="n">
        <v>631</v>
      </c>
      <c r="AG7" s="11"/>
      <c r="AH7" s="11" t="n">
        <v>748</v>
      </c>
      <c r="AI7" s="11"/>
      <c r="AJ7" s="11" t="n">
        <v>86</v>
      </c>
      <c r="AK7" s="11" t="n">
        <v>36</v>
      </c>
      <c r="AL7" s="11" t="n">
        <v>202</v>
      </c>
      <c r="AM7" s="11" t="n">
        <v>160</v>
      </c>
      <c r="AN7" s="11" t="n">
        <v>132</v>
      </c>
      <c r="AO7" s="11" t="n">
        <v>68</v>
      </c>
      <c r="AP7" s="11" t="n">
        <v>130</v>
      </c>
      <c r="AQ7" s="11" t="n">
        <v>32</v>
      </c>
      <c r="AR7" s="11" t="n">
        <v>26</v>
      </c>
      <c r="AS7" s="11" t="n">
        <v>74</v>
      </c>
      <c r="AT7" s="11" t="n">
        <v>30</v>
      </c>
      <c r="AU7" s="11" t="n">
        <v>40</v>
      </c>
    </row>
    <row r="8" ht="30" customHeight="1">
      <c r="B8" s="12" t="s">
        <v>20</v>
      </c>
      <c r="C8" s="12" t="n">
        <v>1016</v>
      </c>
      <c r="D8" s="12" t="n">
        <v>506</v>
      </c>
      <c r="E8" s="12" t="n">
        <v>508</v>
      </c>
      <c r="F8" s="12"/>
      <c r="G8" s="12" t="n">
        <v>112</v>
      </c>
      <c r="H8" s="12" t="n">
        <v>163</v>
      </c>
      <c r="I8" s="12" t="n">
        <v>150</v>
      </c>
      <c r="J8" s="12" t="n">
        <v>168</v>
      </c>
      <c r="K8" s="12" t="n">
        <v>173</v>
      </c>
      <c r="L8" s="12" t="n">
        <v>251</v>
      </c>
      <c r="M8" s="12"/>
      <c r="N8" s="12" t="n">
        <v>19</v>
      </c>
      <c r="O8" s="12" t="n">
        <v>248</v>
      </c>
      <c r="P8" s="12" t="n">
        <v>339</v>
      </c>
      <c r="Q8" s="12" t="n">
        <v>270</v>
      </c>
      <c r="R8" s="12" t="n">
        <v>134</v>
      </c>
      <c r="S8" s="12"/>
      <c r="T8" s="12" t="n">
        <v>119</v>
      </c>
      <c r="U8" s="12" t="n">
        <v>288</v>
      </c>
      <c r="V8" s="12" t="n">
        <v>215</v>
      </c>
      <c r="W8" s="12" t="n">
        <v>224</v>
      </c>
      <c r="X8" s="12"/>
      <c r="Y8" s="12" t="n">
        <v>389</v>
      </c>
      <c r="Z8" s="12" t="n">
        <v>172</v>
      </c>
      <c r="AA8" s="12" t="n">
        <v>220</v>
      </c>
      <c r="AB8" s="12" t="n">
        <v>108</v>
      </c>
      <c r="AC8" s="12" t="n">
        <v>59</v>
      </c>
      <c r="AD8" s="12" t="n">
        <v>61</v>
      </c>
      <c r="AE8" s="12"/>
      <c r="AF8" s="12" t="n">
        <v>624</v>
      </c>
      <c r="AG8" s="12"/>
      <c r="AH8" s="12" t="n">
        <v>760</v>
      </c>
      <c r="AI8" s="12"/>
      <c r="AJ8" s="12" t="n">
        <v>77</v>
      </c>
      <c r="AK8" s="12" t="n">
        <v>29</v>
      </c>
      <c r="AL8" s="12" t="n">
        <v>215</v>
      </c>
      <c r="AM8" s="12" t="n">
        <v>169</v>
      </c>
      <c r="AN8" s="12" t="n">
        <v>151</v>
      </c>
      <c r="AO8" s="12" t="n">
        <v>67</v>
      </c>
      <c r="AP8" s="12" t="n">
        <v>123</v>
      </c>
      <c r="AQ8" s="12" t="n">
        <v>35</v>
      </c>
      <c r="AR8" s="12" t="n">
        <v>22</v>
      </c>
      <c r="AS8" s="12" t="n">
        <v>67</v>
      </c>
      <c r="AT8" s="12" t="n">
        <v>23</v>
      </c>
      <c r="AU8" s="12" t="n">
        <v>38</v>
      </c>
    </row>
    <row r="9">
      <c r="B9" s="20" t="s">
        <v>105</v>
      </c>
      <c r="C9" s="19" t="n">
        <v>0.0899108687614798</v>
      </c>
      <c r="D9" s="19" t="n">
        <v>0.1163711083465</v>
      </c>
      <c r="E9" s="19" t="n">
        <v>0.0638820869393792</v>
      </c>
      <c r="F9" s="19"/>
      <c r="G9" s="19" t="n">
        <v>0.101889302169179</v>
      </c>
      <c r="H9" s="19" t="n">
        <v>0.15346273021398</v>
      </c>
      <c r="I9" s="19" t="n">
        <v>0.0864438109929831</v>
      </c>
      <c r="J9" s="19" t="n">
        <v>0.0908189407703466</v>
      </c>
      <c r="K9" s="19" t="n">
        <v>0.065569846605038</v>
      </c>
      <c r="L9" s="19" t="n">
        <v>0.0615783316168677</v>
      </c>
      <c r="M9" s="19"/>
      <c r="N9" s="19" t="n">
        <v>0.05071570546373</v>
      </c>
      <c r="O9" s="19" t="n">
        <v>0.065837254307688</v>
      </c>
      <c r="P9" s="19" t="n">
        <v>0.0829206934578831</v>
      </c>
      <c r="Q9" s="19" t="n">
        <v>0.0881345829079855</v>
      </c>
      <c r="R9" s="19" t="n">
        <v>0.164570826225894</v>
      </c>
      <c r="S9" s="19"/>
      <c r="T9" s="19" t="n">
        <v>0.0394783498031979</v>
      </c>
      <c r="U9" s="19" t="n">
        <v>0.0826301948052101</v>
      </c>
      <c r="V9" s="19" t="n">
        <v>0.111875662364137</v>
      </c>
      <c r="W9" s="19" t="n">
        <v>0.134322935616624</v>
      </c>
      <c r="X9" s="19"/>
      <c r="Y9" s="19" t="n">
        <v>0.126650761443529</v>
      </c>
      <c r="Z9" s="19" t="n">
        <v>0.0951992906006175</v>
      </c>
      <c r="AA9" s="19" t="n">
        <v>0.0650759078158307</v>
      </c>
      <c r="AB9" s="19" t="n">
        <v>0.0623713533248337</v>
      </c>
      <c r="AC9" s="19" t="n">
        <v>0.0462828702860191</v>
      </c>
      <c r="AD9" s="19" t="n">
        <v>0.0309479003305317</v>
      </c>
      <c r="AE9" s="19"/>
      <c r="AF9" s="19" t="n">
        <v>0.0948591311167179</v>
      </c>
      <c r="AG9" s="19"/>
      <c r="AH9" s="19" t="n">
        <v>0.101300617741777</v>
      </c>
      <c r="AI9" s="19"/>
      <c r="AJ9" s="19" t="n">
        <v>0.142767831885244</v>
      </c>
      <c r="AK9" s="19" t="n">
        <v>0.0251263032184207</v>
      </c>
      <c r="AL9" s="19" t="n">
        <v>0.0810900704944884</v>
      </c>
      <c r="AM9" s="19" t="n">
        <v>0.10556995665153</v>
      </c>
      <c r="AN9" s="19" t="n">
        <v>0.0944607737723578</v>
      </c>
      <c r="AO9" s="19" t="n">
        <v>0.121021040373673</v>
      </c>
      <c r="AP9" s="19" t="n">
        <v>0.0599006468926422</v>
      </c>
      <c r="AQ9" s="19" t="n">
        <v>0.0664492543407854</v>
      </c>
      <c r="AR9" s="19" t="n">
        <v>0.0718004020109104</v>
      </c>
      <c r="AS9" s="19" t="n">
        <v>0.101533284392501</v>
      </c>
      <c r="AT9" s="19" t="n">
        <v>0.0307948401590848</v>
      </c>
      <c r="AU9" s="19" t="n">
        <v>0.0841015459516005</v>
      </c>
    </row>
    <row r="10">
      <c r="B10" s="20" t="s">
        <v>106</v>
      </c>
      <c r="C10" s="19" t="n">
        <v>0.111815842793288</v>
      </c>
      <c r="D10" s="19" t="n">
        <v>0.117915555120622</v>
      </c>
      <c r="E10" s="19" t="n">
        <v>0.106177214907303</v>
      </c>
      <c r="F10" s="19"/>
      <c r="G10" s="19" t="n">
        <v>0.155590369209235</v>
      </c>
      <c r="H10" s="19" t="n">
        <v>0.158214073551942</v>
      </c>
      <c r="I10" s="19" t="n">
        <v>0.0666616034522173</v>
      </c>
      <c r="J10" s="19" t="n">
        <v>0.104031799002634</v>
      </c>
      <c r="K10" s="19" t="n">
        <v>0.0916440863389073</v>
      </c>
      <c r="L10" s="19" t="n">
        <v>0.108358252570197</v>
      </c>
      <c r="M10" s="19"/>
      <c r="N10" s="19" t="n">
        <v>0.139672498510998</v>
      </c>
      <c r="O10" s="19" t="n">
        <v>0.0789516544951688</v>
      </c>
      <c r="P10" s="19" t="n">
        <v>0.115068139306879</v>
      </c>
      <c r="Q10" s="19" t="n">
        <v>0.137996297946409</v>
      </c>
      <c r="R10" s="19" t="n">
        <v>0.11201995014795</v>
      </c>
      <c r="S10" s="19"/>
      <c r="T10" s="19" t="n">
        <v>0.142867199321293</v>
      </c>
      <c r="U10" s="19" t="n">
        <v>0.0855147521634954</v>
      </c>
      <c r="V10" s="19" t="n">
        <v>0.121334001324985</v>
      </c>
      <c r="W10" s="19" t="n">
        <v>0.152027253718395</v>
      </c>
      <c r="X10" s="19"/>
      <c r="Y10" s="19" t="n">
        <v>0.130071015750581</v>
      </c>
      <c r="Z10" s="19" t="n">
        <v>0.132016014192293</v>
      </c>
      <c r="AA10" s="19" t="n">
        <v>0.092162488647767</v>
      </c>
      <c r="AB10" s="19" t="n">
        <v>0.0583716221042108</v>
      </c>
      <c r="AC10" s="19" t="n">
        <v>0.139581020273448</v>
      </c>
      <c r="AD10" s="19" t="n">
        <v>0.0886948204217917</v>
      </c>
      <c r="AE10" s="19"/>
      <c r="AF10" s="19" t="n">
        <v>0.104833625354611</v>
      </c>
      <c r="AG10" s="19"/>
      <c r="AH10" s="19" t="n">
        <v>0.133471072660011</v>
      </c>
      <c r="AI10" s="19"/>
      <c r="AJ10" s="19" t="n">
        <v>0.101367153929822</v>
      </c>
      <c r="AK10" s="19" t="n">
        <v>0.136421892900347</v>
      </c>
      <c r="AL10" s="19" t="n">
        <v>0.119770368476802</v>
      </c>
      <c r="AM10" s="19" t="n">
        <v>0.0583743733994935</v>
      </c>
      <c r="AN10" s="19" t="n">
        <v>0.133930550809586</v>
      </c>
      <c r="AO10" s="19" t="n">
        <v>0.0446029787024443</v>
      </c>
      <c r="AP10" s="19" t="n">
        <v>0.134487276381629</v>
      </c>
      <c r="AQ10" s="19" t="n">
        <v>0.251360135979316</v>
      </c>
      <c r="AR10" s="19" t="n">
        <v>0.11786775923611</v>
      </c>
      <c r="AS10" s="19" t="n">
        <v>0.136716432801681</v>
      </c>
      <c r="AT10" s="19" t="n">
        <v>0.0353639418120993</v>
      </c>
      <c r="AU10" s="19" t="n">
        <v>0.134462561635121</v>
      </c>
    </row>
    <row r="11">
      <c r="B11" s="20" t="s">
        <v>107</v>
      </c>
      <c r="C11" s="19" t="n">
        <v>0.103926334968964</v>
      </c>
      <c r="D11" s="19" t="n">
        <v>0.12168293998084</v>
      </c>
      <c r="E11" s="19" t="n">
        <v>0.0866323192751747</v>
      </c>
      <c r="F11" s="19"/>
      <c r="G11" s="19" t="n">
        <v>0.109621556305013</v>
      </c>
      <c r="H11" s="19" t="n">
        <v>0.132808167296226</v>
      </c>
      <c r="I11" s="19" t="n">
        <v>0.135510767109906</v>
      </c>
      <c r="J11" s="19" t="n">
        <v>0.088210282052659</v>
      </c>
      <c r="K11" s="19" t="n">
        <v>0.102203094864217</v>
      </c>
      <c r="L11" s="19" t="n">
        <v>0.0754232915931929</v>
      </c>
      <c r="M11" s="19"/>
      <c r="N11" s="19" t="n">
        <v>0</v>
      </c>
      <c r="O11" s="19" t="n">
        <v>0.0843778254931965</v>
      </c>
      <c r="P11" s="19" t="n">
        <v>0.109430551330837</v>
      </c>
      <c r="Q11" s="19" t="n">
        <v>0.12045634588565</v>
      </c>
      <c r="R11" s="19" t="n">
        <v>0.111671265064164</v>
      </c>
      <c r="S11" s="19"/>
      <c r="T11" s="19" t="n">
        <v>0.0893070592968236</v>
      </c>
      <c r="U11" s="19" t="n">
        <v>0.110248966253601</v>
      </c>
      <c r="V11" s="19" t="n">
        <v>0.118253784283854</v>
      </c>
      <c r="W11" s="19" t="n">
        <v>0.10711545197052</v>
      </c>
      <c r="X11" s="19"/>
      <c r="Y11" s="19" t="n">
        <v>0.147636292237046</v>
      </c>
      <c r="Z11" s="19" t="n">
        <v>0.119853350145495</v>
      </c>
      <c r="AA11" s="19" t="n">
        <v>0.0679246996158075</v>
      </c>
      <c r="AB11" s="19" t="n">
        <v>0.0652070967003443</v>
      </c>
      <c r="AC11" s="19" t="n">
        <v>0.0462384352721893</v>
      </c>
      <c r="AD11" s="19" t="n">
        <v>0.0457957679552268</v>
      </c>
      <c r="AE11" s="19"/>
      <c r="AF11" s="19" t="n">
        <v>0.118558454033722</v>
      </c>
      <c r="AG11" s="19"/>
      <c r="AH11" s="19" t="n">
        <v>0.122303604655706</v>
      </c>
      <c r="AI11" s="19"/>
      <c r="AJ11" s="19" t="n">
        <v>0.109895575598203</v>
      </c>
      <c r="AK11" s="19" t="n">
        <v>0.143764495085605</v>
      </c>
      <c r="AL11" s="19" t="n">
        <v>0.101817816715866</v>
      </c>
      <c r="AM11" s="19" t="n">
        <v>0.0770128170472026</v>
      </c>
      <c r="AN11" s="19" t="n">
        <v>0.121604607092931</v>
      </c>
      <c r="AO11" s="19" t="n">
        <v>0.146995327856215</v>
      </c>
      <c r="AP11" s="19" t="n">
        <v>0.0995975251196657</v>
      </c>
      <c r="AQ11" s="19" t="n">
        <v>0.0865992251578349</v>
      </c>
      <c r="AR11" s="19" t="n">
        <v>0.150114874510166</v>
      </c>
      <c r="AS11" s="19" t="n">
        <v>0.0812150083513484</v>
      </c>
      <c r="AT11" s="19" t="n">
        <v>0.107850626914293</v>
      </c>
      <c r="AU11" s="19" t="n">
        <v>0.0877653065684136</v>
      </c>
    </row>
    <row r="12">
      <c r="B12" s="20" t="s">
        <v>108</v>
      </c>
      <c r="C12" s="19" t="n">
        <v>0.0951648525027129</v>
      </c>
      <c r="D12" s="19" t="n">
        <v>0.0970473977107211</v>
      </c>
      <c r="E12" s="19" t="n">
        <v>0.0936654118582881</v>
      </c>
      <c r="F12" s="19"/>
      <c r="G12" s="19" t="n">
        <v>0.0745833297879145</v>
      </c>
      <c r="H12" s="19" t="n">
        <v>0.0490801294093774</v>
      </c>
      <c r="I12" s="19" t="n">
        <v>0.130995634670527</v>
      </c>
      <c r="J12" s="19" t="n">
        <v>0.0929983620571692</v>
      </c>
      <c r="K12" s="19" t="n">
        <v>0.103275941732811</v>
      </c>
      <c r="L12" s="19" t="n">
        <v>0.108622791684609</v>
      </c>
      <c r="M12" s="19"/>
      <c r="N12" s="19" t="n">
        <v>0.224962524218235</v>
      </c>
      <c r="O12" s="19" t="n">
        <v>0.0908824469278104</v>
      </c>
      <c r="P12" s="19" t="n">
        <v>0.0911324189781737</v>
      </c>
      <c r="Q12" s="19" t="n">
        <v>0.109155420696994</v>
      </c>
      <c r="R12" s="19" t="n">
        <v>0.061670445631983</v>
      </c>
      <c r="S12" s="19"/>
      <c r="T12" s="19" t="n">
        <v>0.121034736846038</v>
      </c>
      <c r="U12" s="19" t="n">
        <v>0.1148036231441</v>
      </c>
      <c r="V12" s="19" t="n">
        <v>0.0998014386535727</v>
      </c>
      <c r="W12" s="19" t="n">
        <v>0.0921008403710532</v>
      </c>
      <c r="X12" s="19"/>
      <c r="Y12" s="19" t="n">
        <v>0.107037157348754</v>
      </c>
      <c r="Z12" s="19" t="n">
        <v>0.102240081333228</v>
      </c>
      <c r="AA12" s="19" t="n">
        <v>0.0964597382796151</v>
      </c>
      <c r="AB12" s="19" t="n">
        <v>0.0457279027037707</v>
      </c>
      <c r="AC12" s="19" t="n">
        <v>0.0879020338009126</v>
      </c>
      <c r="AD12" s="19" t="n">
        <v>0.0995160431854733</v>
      </c>
      <c r="AE12" s="19"/>
      <c r="AF12" s="19" t="n">
        <v>0.118310308277204</v>
      </c>
      <c r="AG12" s="19"/>
      <c r="AH12" s="19" t="n">
        <v>0.0979951442692018</v>
      </c>
      <c r="AI12" s="19"/>
      <c r="AJ12" s="19" t="n">
        <v>0.0460404366591738</v>
      </c>
      <c r="AK12" s="19" t="n">
        <v>0.0844298889008829</v>
      </c>
      <c r="AL12" s="19" t="n">
        <v>0.0902056237630819</v>
      </c>
      <c r="AM12" s="19" t="n">
        <v>0.081295991304619</v>
      </c>
      <c r="AN12" s="19" t="n">
        <v>0.132754199450073</v>
      </c>
      <c r="AO12" s="19" t="n">
        <v>0.13461453112211</v>
      </c>
      <c r="AP12" s="19" t="n">
        <v>0.0954122342614896</v>
      </c>
      <c r="AQ12" s="19" t="n">
        <v>0.0603618862262909</v>
      </c>
      <c r="AR12" s="19" t="n">
        <v>0.038230964519561</v>
      </c>
      <c r="AS12" s="19" t="n">
        <v>0.134159334808267</v>
      </c>
      <c r="AT12" s="19" t="n">
        <v>0.133670207043044</v>
      </c>
      <c r="AU12" s="19" t="n">
        <v>0.0458704777508184</v>
      </c>
    </row>
    <row r="13">
      <c r="B13" s="20" t="s">
        <v>109</v>
      </c>
      <c r="C13" s="19" t="n">
        <v>0.512312949528298</v>
      </c>
      <c r="D13" s="19" t="n">
        <v>0.47504964840459</v>
      </c>
      <c r="E13" s="19" t="n">
        <v>0.549520198448029</v>
      </c>
      <c r="F13" s="19"/>
      <c r="G13" s="19" t="n">
        <v>0.50541115337919</v>
      </c>
      <c r="H13" s="19" t="n">
        <v>0.462220225265428</v>
      </c>
      <c r="I13" s="19" t="n">
        <v>0.516143563053443</v>
      </c>
      <c r="J13" s="19" t="n">
        <v>0.510634327802728</v>
      </c>
      <c r="K13" s="19" t="n">
        <v>0.538426688694883</v>
      </c>
      <c r="L13" s="19" t="n">
        <v>0.528724655420176</v>
      </c>
      <c r="M13" s="19"/>
      <c r="N13" s="19" t="n">
        <v>0.584649271807037</v>
      </c>
      <c r="O13" s="19" t="n">
        <v>0.586803090018832</v>
      </c>
      <c r="P13" s="19" t="n">
        <v>0.516145740548552</v>
      </c>
      <c r="Q13" s="19" t="n">
        <v>0.450108859509891</v>
      </c>
      <c r="R13" s="19" t="n">
        <v>0.476339693007389</v>
      </c>
      <c r="S13" s="19"/>
      <c r="T13" s="19" t="n">
        <v>0.537783888888186</v>
      </c>
      <c r="U13" s="19" t="n">
        <v>0.52049495994079</v>
      </c>
      <c r="V13" s="19" t="n">
        <v>0.477122446851595</v>
      </c>
      <c r="W13" s="19" t="n">
        <v>0.435721938177572</v>
      </c>
      <c r="X13" s="19"/>
      <c r="Y13" s="19" t="n">
        <v>0.418197449505665</v>
      </c>
      <c r="Z13" s="19" t="n">
        <v>0.472214075318425</v>
      </c>
      <c r="AA13" s="19" t="n">
        <v>0.573317234170889</v>
      </c>
      <c r="AB13" s="19" t="n">
        <v>0.66494730901626</v>
      </c>
      <c r="AC13" s="19" t="n">
        <v>0.60341985931245</v>
      </c>
      <c r="AD13" s="19" t="n">
        <v>0.626640333311774</v>
      </c>
      <c r="AE13" s="19"/>
      <c r="AF13" s="19" t="n">
        <v>0.495419989231771</v>
      </c>
      <c r="AG13" s="19"/>
      <c r="AH13" s="19" t="n">
        <v>0.466751233147776</v>
      </c>
      <c r="AI13" s="19"/>
      <c r="AJ13" s="19" t="n">
        <v>0.507385363937891</v>
      </c>
      <c r="AK13" s="19" t="n">
        <v>0.558282290000726</v>
      </c>
      <c r="AL13" s="19" t="n">
        <v>0.521907192590253</v>
      </c>
      <c r="AM13" s="19" t="n">
        <v>0.55771507333675</v>
      </c>
      <c r="AN13" s="19" t="n">
        <v>0.393996237583183</v>
      </c>
      <c r="AO13" s="19" t="n">
        <v>0.52604728086248</v>
      </c>
      <c r="AP13" s="19" t="n">
        <v>0.559063859079066</v>
      </c>
      <c r="AQ13" s="19" t="n">
        <v>0.497769920100953</v>
      </c>
      <c r="AR13" s="19" t="n">
        <v>0.58652101525509</v>
      </c>
      <c r="AS13" s="19" t="n">
        <v>0.426943438584191</v>
      </c>
      <c r="AT13" s="19" t="n">
        <v>0.692320384071479</v>
      </c>
      <c r="AU13" s="19" t="n">
        <v>0.537625272873547</v>
      </c>
    </row>
    <row r="14">
      <c r="B14" s="20" t="s">
        <v>66</v>
      </c>
      <c r="C14" s="21" t="n">
        <v>0.0868691514452574</v>
      </c>
      <c r="D14" s="21" t="n">
        <v>0.071933350436726</v>
      </c>
      <c r="E14" s="21" t="n">
        <v>0.100122768571826</v>
      </c>
      <c r="F14" s="21"/>
      <c r="G14" s="21" t="n">
        <v>0.0529042891494684</v>
      </c>
      <c r="H14" s="21" t="n">
        <v>0.044214674263047</v>
      </c>
      <c r="I14" s="21" t="n">
        <v>0.0642446207209233</v>
      </c>
      <c r="J14" s="21" t="n">
        <v>0.113306288314463</v>
      </c>
      <c r="K14" s="21" t="n">
        <v>0.098880341764144</v>
      </c>
      <c r="L14" s="21" t="n">
        <v>0.117292677114957</v>
      </c>
      <c r="M14" s="21"/>
      <c r="N14" s="21" t="n">
        <v>0</v>
      </c>
      <c r="O14" s="21" t="n">
        <v>0.0931477287573048</v>
      </c>
      <c r="P14" s="21" t="n">
        <v>0.0853024563776752</v>
      </c>
      <c r="Q14" s="21" t="n">
        <v>0.0941484930530715</v>
      </c>
      <c r="R14" s="21" t="n">
        <v>0.07372781992262</v>
      </c>
      <c r="S14" s="21"/>
      <c r="T14" s="21" t="n">
        <v>0.0695287658444611</v>
      </c>
      <c r="U14" s="21" t="n">
        <v>0.0863075036928025</v>
      </c>
      <c r="V14" s="21" t="n">
        <v>0.0716126665218561</v>
      </c>
      <c r="W14" s="21" t="n">
        <v>0.0787115801458367</v>
      </c>
      <c r="X14" s="21"/>
      <c r="Y14" s="21" t="n">
        <v>0.0704073237144248</v>
      </c>
      <c r="Z14" s="21" t="n">
        <v>0.0784771884099422</v>
      </c>
      <c r="AA14" s="21" t="n">
        <v>0.105059931470091</v>
      </c>
      <c r="AB14" s="21" t="n">
        <v>0.103374716150581</v>
      </c>
      <c r="AC14" s="21" t="n">
        <v>0.0765757810549814</v>
      </c>
      <c r="AD14" s="21" t="n">
        <v>0.108405134795202</v>
      </c>
      <c r="AE14" s="21"/>
      <c r="AF14" s="21" t="n">
        <v>0.0680184919859735</v>
      </c>
      <c r="AG14" s="21"/>
      <c r="AH14" s="21" t="n">
        <v>0.0781783275255283</v>
      </c>
      <c r="AI14" s="21"/>
      <c r="AJ14" s="21" t="n">
        <v>0.0925436379896652</v>
      </c>
      <c r="AK14" s="21" t="n">
        <v>0.0519751298940175</v>
      </c>
      <c r="AL14" s="21" t="n">
        <v>0.085208927959509</v>
      </c>
      <c r="AM14" s="21" t="n">
        <v>0.120031788260405</v>
      </c>
      <c r="AN14" s="21" t="n">
        <v>0.123253631291869</v>
      </c>
      <c r="AO14" s="21" t="n">
        <v>0.0267188410830777</v>
      </c>
      <c r="AP14" s="21" t="n">
        <v>0.0515384582655071</v>
      </c>
      <c r="AQ14" s="21" t="n">
        <v>0.0374595781948201</v>
      </c>
      <c r="AR14" s="21" t="n">
        <v>0.0354649844681625</v>
      </c>
      <c r="AS14" s="21" t="n">
        <v>0.119432501062012</v>
      </c>
      <c r="AT14" s="21" t="n">
        <v>0</v>
      </c>
      <c r="AU14" s="21" t="n">
        <v>0.110174835220499</v>
      </c>
    </row>
    <row r="15">
      <c r="B15" s="18"/>
    </row>
    <row r="16">
      <c r="B16" t="s">
        <v>70</v>
      </c>
    </row>
    <row r="17">
      <c r="B17" t="s">
        <v>71</v>
      </c>
    </row>
    <row r="19">
      <c r="B19"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389</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223</v>
      </c>
      <c r="D7" s="11" t="n">
        <v>118</v>
      </c>
      <c r="E7" s="11" t="n">
        <v>105</v>
      </c>
      <c r="F7" s="11"/>
      <c r="G7" s="11" t="n">
        <v>22</v>
      </c>
      <c r="H7" s="11" t="n">
        <v>29</v>
      </c>
      <c r="I7" s="11" t="n">
        <v>24</v>
      </c>
      <c r="J7" s="11" t="n">
        <v>38</v>
      </c>
      <c r="K7" s="11" t="n">
        <v>46</v>
      </c>
      <c r="L7" s="11" t="n">
        <v>64</v>
      </c>
      <c r="M7" s="11"/>
      <c r="N7" s="11" t="n">
        <v>5</v>
      </c>
      <c r="O7" s="11" t="n">
        <v>62</v>
      </c>
      <c r="P7" s="11" t="n">
        <v>85</v>
      </c>
      <c r="Q7" s="11" t="n">
        <v>51</v>
      </c>
      <c r="R7" s="11" t="n">
        <v>19</v>
      </c>
      <c r="S7" s="11"/>
      <c r="T7" s="11" t="n">
        <v>27</v>
      </c>
      <c r="U7" s="11" t="n">
        <v>68</v>
      </c>
      <c r="V7" s="11" t="n">
        <v>39</v>
      </c>
      <c r="W7" s="11" t="n">
        <v>48</v>
      </c>
      <c r="X7" s="11"/>
      <c r="Y7" s="11" t="n">
        <v>76</v>
      </c>
      <c r="Z7" s="11" t="n">
        <v>35</v>
      </c>
      <c r="AA7" s="11" t="n">
        <v>57</v>
      </c>
      <c r="AB7" s="11" t="n">
        <v>29</v>
      </c>
      <c r="AC7" s="11" t="n">
        <v>15</v>
      </c>
      <c r="AD7" s="11" t="n">
        <v>11</v>
      </c>
      <c r="AE7" s="11"/>
      <c r="AF7" s="11" t="n">
        <v>138</v>
      </c>
      <c r="AG7" s="11"/>
      <c r="AH7" s="11" t="n">
        <v>148</v>
      </c>
      <c r="AI7" s="11"/>
      <c r="AJ7" s="11" t="n">
        <v>26</v>
      </c>
      <c r="AK7" s="11" t="n">
        <v>8</v>
      </c>
      <c r="AL7" s="11" t="n">
        <v>34</v>
      </c>
      <c r="AM7" s="11" t="n">
        <v>26</v>
      </c>
      <c r="AN7" s="11" t="n">
        <v>32</v>
      </c>
      <c r="AO7" s="11" t="n">
        <v>17</v>
      </c>
      <c r="AP7" s="11" t="n">
        <v>31</v>
      </c>
      <c r="AQ7" s="11" t="n">
        <v>7</v>
      </c>
      <c r="AR7" s="11" t="n">
        <v>7</v>
      </c>
      <c r="AS7" s="11" t="n">
        <v>16</v>
      </c>
      <c r="AT7" s="11" t="n">
        <v>7</v>
      </c>
      <c r="AU7" s="11" t="n">
        <v>12</v>
      </c>
    </row>
    <row r="8" ht="30" customHeight="1">
      <c r="B8" s="12" t="s">
        <v>20</v>
      </c>
      <c r="C8" s="12" t="n">
        <v>220</v>
      </c>
      <c r="D8" s="12" t="n">
        <v>123</v>
      </c>
      <c r="E8" s="12" t="n">
        <v>97</v>
      </c>
      <c r="F8" s="12"/>
      <c r="G8" s="12" t="n">
        <v>24</v>
      </c>
      <c r="H8" s="12" t="n">
        <v>34</v>
      </c>
      <c r="I8" s="12" t="n">
        <v>24</v>
      </c>
      <c r="J8" s="12" t="n">
        <v>35</v>
      </c>
      <c r="K8" s="12" t="n">
        <v>43</v>
      </c>
      <c r="L8" s="12" t="n">
        <v>60</v>
      </c>
      <c r="M8" s="12"/>
      <c r="N8" s="12" t="n">
        <v>5</v>
      </c>
      <c r="O8" s="12" t="n">
        <v>59</v>
      </c>
      <c r="P8" s="12" t="n">
        <v>78</v>
      </c>
      <c r="Q8" s="12" t="n">
        <v>56</v>
      </c>
      <c r="R8" s="12" t="n">
        <v>21</v>
      </c>
      <c r="S8" s="12"/>
      <c r="T8" s="12" t="n">
        <v>26</v>
      </c>
      <c r="U8" s="12" t="n">
        <v>66</v>
      </c>
      <c r="V8" s="12" t="n">
        <v>39</v>
      </c>
      <c r="W8" s="12" t="n">
        <v>50</v>
      </c>
      <c r="X8" s="12"/>
      <c r="Y8" s="12" t="n">
        <v>80</v>
      </c>
      <c r="Z8" s="12" t="n">
        <v>33</v>
      </c>
      <c r="AA8" s="12" t="n">
        <v>53</v>
      </c>
      <c r="AB8" s="12" t="n">
        <v>28</v>
      </c>
      <c r="AC8" s="12" t="n">
        <v>16</v>
      </c>
      <c r="AD8" s="12" t="n">
        <v>9</v>
      </c>
      <c r="AE8" s="12"/>
      <c r="AF8" s="12" t="n">
        <v>134</v>
      </c>
      <c r="AG8" s="12"/>
      <c r="AH8" s="12" t="n">
        <v>148</v>
      </c>
      <c r="AI8" s="12"/>
      <c r="AJ8" s="12" t="n">
        <v>23</v>
      </c>
      <c r="AK8" s="12" t="n">
        <v>6</v>
      </c>
      <c r="AL8" s="12" t="n">
        <v>36</v>
      </c>
      <c r="AM8" s="12" t="n">
        <v>27</v>
      </c>
      <c r="AN8" s="12" t="n">
        <v>37</v>
      </c>
      <c r="AO8" s="12" t="n">
        <v>16</v>
      </c>
      <c r="AP8" s="12" t="n">
        <v>30</v>
      </c>
      <c r="AQ8" s="12" t="n">
        <v>8</v>
      </c>
      <c r="AR8" s="12" t="n">
        <v>6</v>
      </c>
      <c r="AS8" s="12" t="n">
        <v>15</v>
      </c>
      <c r="AT8" s="12" t="n">
        <v>5</v>
      </c>
      <c r="AU8" s="12" t="n">
        <v>11</v>
      </c>
    </row>
    <row r="9">
      <c r="B9" s="20" t="s">
        <v>388</v>
      </c>
      <c r="C9" s="19" t="n">
        <v>0.541731179526251</v>
      </c>
      <c r="D9" s="19" t="n">
        <v>0.575155745879543</v>
      </c>
      <c r="E9" s="19" t="n">
        <v>0.499508988484074</v>
      </c>
      <c r="F9" s="19"/>
      <c r="G9" s="19" t="n">
        <v>0.594319699149109</v>
      </c>
      <c r="H9" s="19" t="n">
        <v>0.43957057424269</v>
      </c>
      <c r="I9" s="19" t="n">
        <v>0.611132484740479</v>
      </c>
      <c r="J9" s="19" t="n">
        <v>0.658570908083448</v>
      </c>
      <c r="K9" s="19" t="n">
        <v>0.573864564118414</v>
      </c>
      <c r="L9" s="19" t="n">
        <v>0.458696848043714</v>
      </c>
      <c r="M9" s="19"/>
      <c r="N9" s="19" t="n">
        <v>0.187689670550128</v>
      </c>
      <c r="O9" s="19" t="n">
        <v>0.576931609153833</v>
      </c>
      <c r="P9" s="19" t="n">
        <v>0.49763467305251</v>
      </c>
      <c r="Q9" s="19" t="n">
        <v>0.605054731386582</v>
      </c>
      <c r="R9" s="19" t="n">
        <v>0.53908510400654</v>
      </c>
      <c r="S9" s="19"/>
      <c r="T9" s="19" t="n">
        <v>0.368884170061421</v>
      </c>
      <c r="U9" s="19" t="n">
        <v>0.643245789847812</v>
      </c>
      <c r="V9" s="19" t="n">
        <v>0.513576576166487</v>
      </c>
      <c r="W9" s="19" t="n">
        <v>0.578002005303405</v>
      </c>
      <c r="X9" s="19"/>
      <c r="Y9" s="19" t="n">
        <v>0.589056317998037</v>
      </c>
      <c r="Z9" s="19" t="n">
        <v>0.573446244116954</v>
      </c>
      <c r="AA9" s="19" t="n">
        <v>0.464951013315345</v>
      </c>
      <c r="AB9" s="19" t="n">
        <v>0.495895145600984</v>
      </c>
      <c r="AC9" s="19" t="n">
        <v>0.567879950864274</v>
      </c>
      <c r="AD9" s="19" t="n">
        <v>0.553295954349234</v>
      </c>
      <c r="AE9" s="19"/>
      <c r="AF9" s="19" t="n">
        <v>0.553669443710814</v>
      </c>
      <c r="AG9" s="19"/>
      <c r="AH9" s="19" t="n">
        <v>0.529678991181159</v>
      </c>
      <c r="AI9" s="19"/>
      <c r="AJ9" s="19" t="n">
        <v>0.586036367019776</v>
      </c>
      <c r="AK9" s="19" t="n">
        <v>0.518525452195962</v>
      </c>
      <c r="AL9" s="19" t="n">
        <v>0.651363581517422</v>
      </c>
      <c r="AM9" s="19" t="n">
        <v>0.688318655778662</v>
      </c>
      <c r="AN9" s="19" t="n">
        <v>0.486093979756901</v>
      </c>
      <c r="AO9" s="19" t="n">
        <v>0.481916813097117</v>
      </c>
      <c r="AP9" s="19" t="n">
        <v>0.487196141545598</v>
      </c>
      <c r="AQ9" s="19" t="n">
        <v>0.537309171099355</v>
      </c>
      <c r="AR9" s="19" t="n">
        <v>0.846030535032418</v>
      </c>
      <c r="AS9" s="19" t="n">
        <v>0.256230559544191</v>
      </c>
      <c r="AT9" s="19" t="n">
        <v>0.718213354183577</v>
      </c>
      <c r="AU9" s="19" t="n">
        <v>0.317961695758919</v>
      </c>
    </row>
    <row r="10">
      <c r="B10" s="20" t="s">
        <v>376</v>
      </c>
      <c r="C10" s="19" t="n">
        <v>0.342690526241119</v>
      </c>
      <c r="D10" s="19" t="n">
        <v>0.319596967615475</v>
      </c>
      <c r="E10" s="19" t="n">
        <v>0.371862502141402</v>
      </c>
      <c r="F10" s="19"/>
      <c r="G10" s="19" t="n">
        <v>0.373070736145424</v>
      </c>
      <c r="H10" s="19" t="n">
        <v>0.405968841057709</v>
      </c>
      <c r="I10" s="19" t="n">
        <v>0.29828904378496</v>
      </c>
      <c r="J10" s="19" t="n">
        <v>0.24412623921768</v>
      </c>
      <c r="K10" s="19" t="n">
        <v>0.279005149734086</v>
      </c>
      <c r="L10" s="19" t="n">
        <v>0.416517314105749</v>
      </c>
      <c r="M10" s="19"/>
      <c r="N10" s="19" t="n">
        <v>0.626923285935639</v>
      </c>
      <c r="O10" s="19" t="n">
        <v>0.366075792477056</v>
      </c>
      <c r="P10" s="19" t="n">
        <v>0.362253575006232</v>
      </c>
      <c r="Q10" s="19" t="n">
        <v>0.339977824266605</v>
      </c>
      <c r="R10" s="19" t="n">
        <v>0.128038584196057</v>
      </c>
      <c r="S10" s="19"/>
      <c r="T10" s="19" t="n">
        <v>0.55383794419226</v>
      </c>
      <c r="U10" s="19" t="n">
        <v>0.280825719708708</v>
      </c>
      <c r="V10" s="19" t="n">
        <v>0.332208496609549</v>
      </c>
      <c r="W10" s="19" t="n">
        <v>0.305039158298935</v>
      </c>
      <c r="X10" s="19"/>
      <c r="Y10" s="19" t="n">
        <v>0.299555278212346</v>
      </c>
      <c r="Z10" s="19" t="n">
        <v>0.321436533348701</v>
      </c>
      <c r="AA10" s="19" t="n">
        <v>0.377795177235016</v>
      </c>
      <c r="AB10" s="19" t="n">
        <v>0.446353416043608</v>
      </c>
      <c r="AC10" s="19" t="n">
        <v>0.351430834071773</v>
      </c>
      <c r="AD10" s="19" t="n">
        <v>0.262491383808752</v>
      </c>
      <c r="AE10" s="19"/>
      <c r="AF10" s="19" t="n">
        <v>0.348173514728986</v>
      </c>
      <c r="AG10" s="19"/>
      <c r="AH10" s="19" t="n">
        <v>0.362399693678648</v>
      </c>
      <c r="AI10" s="19"/>
      <c r="AJ10" s="19" t="n">
        <v>0.278686904912932</v>
      </c>
      <c r="AK10" s="19" t="n">
        <v>0.364693844354876</v>
      </c>
      <c r="AL10" s="19" t="n">
        <v>0.233926568415669</v>
      </c>
      <c r="AM10" s="19" t="n">
        <v>0.272831234149206</v>
      </c>
      <c r="AN10" s="19" t="n">
        <v>0.385528197824599</v>
      </c>
      <c r="AO10" s="19" t="n">
        <v>0.465871510853015</v>
      </c>
      <c r="AP10" s="19" t="n">
        <v>0.338448628459724</v>
      </c>
      <c r="AQ10" s="19" t="n">
        <v>0.295468024567167</v>
      </c>
      <c r="AR10" s="19" t="n">
        <v>0.153969464967582</v>
      </c>
      <c r="AS10" s="19" t="n">
        <v>0.502591301862085</v>
      </c>
      <c r="AT10" s="19" t="n">
        <v>0.134041693920378</v>
      </c>
      <c r="AU10" s="19" t="n">
        <v>0.682038304241081</v>
      </c>
    </row>
    <row r="11">
      <c r="B11" s="20" t="s">
        <v>96</v>
      </c>
      <c r="C11" s="21" t="n">
        <v>0.11557829423263</v>
      </c>
      <c r="D11" s="21" t="n">
        <v>0.105247286504982</v>
      </c>
      <c r="E11" s="21" t="n">
        <v>0.128628509374523</v>
      </c>
      <c r="F11" s="21"/>
      <c r="G11" s="21" t="n">
        <v>0.0326095647054663</v>
      </c>
      <c r="H11" s="21" t="n">
        <v>0.154460584699601</v>
      </c>
      <c r="I11" s="21" t="n">
        <v>0.090578471474561</v>
      </c>
      <c r="J11" s="21" t="n">
        <v>0.0973028526988716</v>
      </c>
      <c r="K11" s="21" t="n">
        <v>0.1471302861475</v>
      </c>
      <c r="L11" s="21" t="n">
        <v>0.124785837850537</v>
      </c>
      <c r="M11" s="21"/>
      <c r="N11" s="21" t="n">
        <v>0.185387043514232</v>
      </c>
      <c r="O11" s="21" t="n">
        <v>0.0569925983691115</v>
      </c>
      <c r="P11" s="21" t="n">
        <v>0.140111751941258</v>
      </c>
      <c r="Q11" s="21" t="n">
        <v>0.054967444346813</v>
      </c>
      <c r="R11" s="21" t="n">
        <v>0.332876311797403</v>
      </c>
      <c r="S11" s="21"/>
      <c r="T11" s="21" t="n">
        <v>0.0772778857463187</v>
      </c>
      <c r="U11" s="21" t="n">
        <v>0.0759284904434798</v>
      </c>
      <c r="V11" s="21" t="n">
        <v>0.154214927223964</v>
      </c>
      <c r="W11" s="21" t="n">
        <v>0.11695883639766</v>
      </c>
      <c r="X11" s="21"/>
      <c r="Y11" s="21" t="n">
        <v>0.111388403789617</v>
      </c>
      <c r="Z11" s="21" t="n">
        <v>0.105117222534345</v>
      </c>
      <c r="AA11" s="21" t="n">
        <v>0.157253809449639</v>
      </c>
      <c r="AB11" s="21" t="n">
        <v>0.0577514383554081</v>
      </c>
      <c r="AC11" s="21" t="n">
        <v>0.0806892150639528</v>
      </c>
      <c r="AD11" s="21" t="n">
        <v>0.184212661842014</v>
      </c>
      <c r="AE11" s="21"/>
      <c r="AF11" s="21" t="n">
        <v>0.0981570415602001</v>
      </c>
      <c r="AG11" s="21"/>
      <c r="AH11" s="21" t="n">
        <v>0.107921315140193</v>
      </c>
      <c r="AI11" s="21"/>
      <c r="AJ11" s="21" t="n">
        <v>0.135276728067292</v>
      </c>
      <c r="AK11" s="21" t="n">
        <v>0.116780703449162</v>
      </c>
      <c r="AL11" s="21" t="n">
        <v>0.114709850066909</v>
      </c>
      <c r="AM11" s="21" t="n">
        <v>0.0388501100721324</v>
      </c>
      <c r="AN11" s="21" t="n">
        <v>0.1283778224185</v>
      </c>
      <c r="AO11" s="21" t="n">
        <v>0.0522116760498684</v>
      </c>
      <c r="AP11" s="21" t="n">
        <v>0.174355229994678</v>
      </c>
      <c r="AQ11" s="21" t="n">
        <v>0.167222804333478</v>
      </c>
      <c r="AR11" s="21" t="n">
        <v>0</v>
      </c>
      <c r="AS11" s="21" t="n">
        <v>0.241178138593724</v>
      </c>
      <c r="AT11" s="21" t="n">
        <v>0.147744951896045</v>
      </c>
      <c r="AU11" s="21" t="n">
        <v>0</v>
      </c>
    </row>
    <row r="12">
      <c r="B12" s="18" t="s">
        <v>356</v>
      </c>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391</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209</v>
      </c>
      <c r="D7" s="11" t="n">
        <v>97</v>
      </c>
      <c r="E7" s="11" t="n">
        <v>112</v>
      </c>
      <c r="F7" s="11"/>
      <c r="G7" s="11" t="n">
        <v>21</v>
      </c>
      <c r="H7" s="11" t="n">
        <v>28</v>
      </c>
      <c r="I7" s="11" t="n">
        <v>29</v>
      </c>
      <c r="J7" s="11" t="n">
        <v>35</v>
      </c>
      <c r="K7" s="11" t="n">
        <v>42</v>
      </c>
      <c r="L7" s="11" t="n">
        <v>54</v>
      </c>
      <c r="M7" s="11"/>
      <c r="N7" s="11" t="n">
        <v>4</v>
      </c>
      <c r="O7" s="11" t="n">
        <v>50</v>
      </c>
      <c r="P7" s="11" t="n">
        <v>74</v>
      </c>
      <c r="Q7" s="11" t="n">
        <v>46</v>
      </c>
      <c r="R7" s="11" t="n">
        <v>32</v>
      </c>
      <c r="S7" s="11"/>
      <c r="T7" s="11" t="n">
        <v>26</v>
      </c>
      <c r="U7" s="11" t="n">
        <v>61</v>
      </c>
      <c r="V7" s="11" t="n">
        <v>43</v>
      </c>
      <c r="W7" s="11" t="n">
        <v>44</v>
      </c>
      <c r="X7" s="11"/>
      <c r="Y7" s="11" t="n">
        <v>74</v>
      </c>
      <c r="Z7" s="11" t="n">
        <v>45</v>
      </c>
      <c r="AA7" s="11" t="n">
        <v>46</v>
      </c>
      <c r="AB7" s="11" t="n">
        <v>13</v>
      </c>
      <c r="AC7" s="11" t="n">
        <v>7</v>
      </c>
      <c r="AD7" s="11" t="n">
        <v>21</v>
      </c>
      <c r="AE7" s="11"/>
      <c r="AF7" s="11" t="n">
        <v>131</v>
      </c>
      <c r="AG7" s="11"/>
      <c r="AH7" s="11" t="n">
        <v>158</v>
      </c>
      <c r="AI7" s="11"/>
      <c r="AJ7" s="11" t="n">
        <v>16</v>
      </c>
      <c r="AK7" s="11" t="n">
        <v>7</v>
      </c>
      <c r="AL7" s="11" t="n">
        <v>44</v>
      </c>
      <c r="AM7" s="11" t="n">
        <v>31</v>
      </c>
      <c r="AN7" s="11" t="n">
        <v>32</v>
      </c>
      <c r="AO7" s="11" t="n">
        <v>14</v>
      </c>
      <c r="AP7" s="11" t="n">
        <v>34</v>
      </c>
      <c r="AQ7" s="11" t="n">
        <v>5</v>
      </c>
      <c r="AR7" s="11" t="n">
        <v>5</v>
      </c>
      <c r="AS7" s="11" t="n">
        <v>15</v>
      </c>
      <c r="AT7" s="11" t="n">
        <v>3</v>
      </c>
      <c r="AU7" s="11" t="n">
        <v>3</v>
      </c>
    </row>
    <row r="8" ht="30" customHeight="1">
      <c r="B8" s="12" t="s">
        <v>20</v>
      </c>
      <c r="C8" s="12" t="n">
        <v>211</v>
      </c>
      <c r="D8" s="12" t="n">
        <v>104</v>
      </c>
      <c r="E8" s="12" t="n">
        <v>108</v>
      </c>
      <c r="F8" s="12"/>
      <c r="G8" s="12" t="n">
        <v>23</v>
      </c>
      <c r="H8" s="12" t="n">
        <v>34</v>
      </c>
      <c r="I8" s="12" t="n">
        <v>30</v>
      </c>
      <c r="J8" s="12" t="n">
        <v>33</v>
      </c>
      <c r="K8" s="12" t="n">
        <v>39</v>
      </c>
      <c r="L8" s="12" t="n">
        <v>52</v>
      </c>
      <c r="M8" s="12"/>
      <c r="N8" s="12" t="n">
        <v>4</v>
      </c>
      <c r="O8" s="12" t="n">
        <v>48</v>
      </c>
      <c r="P8" s="12" t="n">
        <v>70</v>
      </c>
      <c r="Q8" s="12" t="n">
        <v>51</v>
      </c>
      <c r="R8" s="12" t="n">
        <v>36</v>
      </c>
      <c r="S8" s="12"/>
      <c r="T8" s="12" t="n">
        <v>26</v>
      </c>
      <c r="U8" s="12" t="n">
        <v>61</v>
      </c>
      <c r="V8" s="12" t="n">
        <v>43</v>
      </c>
      <c r="W8" s="12" t="n">
        <v>47</v>
      </c>
      <c r="X8" s="12"/>
      <c r="Y8" s="12" t="n">
        <v>81</v>
      </c>
      <c r="Z8" s="12" t="n">
        <v>43</v>
      </c>
      <c r="AA8" s="12" t="n">
        <v>44</v>
      </c>
      <c r="AB8" s="12" t="n">
        <v>12</v>
      </c>
      <c r="AC8" s="12" t="n">
        <v>8</v>
      </c>
      <c r="AD8" s="12" t="n">
        <v>19</v>
      </c>
      <c r="AE8" s="12"/>
      <c r="AF8" s="12" t="n">
        <v>131</v>
      </c>
      <c r="AG8" s="12"/>
      <c r="AH8" s="12" t="n">
        <v>162</v>
      </c>
      <c r="AI8" s="12"/>
      <c r="AJ8" s="12" t="n">
        <v>14</v>
      </c>
      <c r="AK8" s="12" t="n">
        <v>6</v>
      </c>
      <c r="AL8" s="12" t="n">
        <v>48</v>
      </c>
      <c r="AM8" s="12" t="n">
        <v>34</v>
      </c>
      <c r="AN8" s="12" t="n">
        <v>36</v>
      </c>
      <c r="AO8" s="12" t="n">
        <v>14</v>
      </c>
      <c r="AP8" s="12" t="n">
        <v>33</v>
      </c>
      <c r="AQ8" s="12" t="n">
        <v>5</v>
      </c>
      <c r="AR8" s="12" t="n">
        <v>4</v>
      </c>
      <c r="AS8" s="12" t="n">
        <v>14</v>
      </c>
      <c r="AT8" s="12" t="n">
        <v>2</v>
      </c>
      <c r="AU8" s="12" t="n">
        <v>3</v>
      </c>
    </row>
    <row r="9">
      <c r="B9" s="20" t="s">
        <v>390</v>
      </c>
      <c r="C9" s="19" t="n">
        <v>0.583399617990498</v>
      </c>
      <c r="D9" s="19" t="n">
        <v>0.592120133742272</v>
      </c>
      <c r="E9" s="19" t="n">
        <v>0.57500028587454</v>
      </c>
      <c r="F9" s="19"/>
      <c r="G9" s="19" t="n">
        <v>0.61005385536138</v>
      </c>
      <c r="H9" s="19" t="n">
        <v>0.637948169026586</v>
      </c>
      <c r="I9" s="19" t="n">
        <v>0.57275640198884</v>
      </c>
      <c r="J9" s="19" t="n">
        <v>0.704186931824028</v>
      </c>
      <c r="K9" s="19" t="n">
        <v>0.677631192310846</v>
      </c>
      <c r="L9" s="19" t="n">
        <v>0.392403378418705</v>
      </c>
      <c r="M9" s="19"/>
      <c r="N9" s="19" t="n">
        <v>0.552340776715394</v>
      </c>
      <c r="O9" s="19" t="n">
        <v>0.609894383168665</v>
      </c>
      <c r="P9" s="19" t="n">
        <v>0.543129163884416</v>
      </c>
      <c r="Q9" s="19" t="n">
        <v>0.622596388006784</v>
      </c>
      <c r="R9" s="19" t="n">
        <v>0.569015787972885</v>
      </c>
      <c r="S9" s="19"/>
      <c r="T9" s="19" t="n">
        <v>0.557756912540114</v>
      </c>
      <c r="U9" s="19" t="n">
        <v>0.702762323313722</v>
      </c>
      <c r="V9" s="19" t="n">
        <v>0.367028016739007</v>
      </c>
      <c r="W9" s="19" t="n">
        <v>0.554564061735516</v>
      </c>
      <c r="X9" s="19"/>
      <c r="Y9" s="19" t="n">
        <v>0.595081962966901</v>
      </c>
      <c r="Z9" s="19" t="n">
        <v>0.684605197885612</v>
      </c>
      <c r="AA9" s="19" t="n">
        <v>0.441759110417225</v>
      </c>
      <c r="AB9" s="19" t="n">
        <v>0.440180821872007</v>
      </c>
      <c r="AC9" s="19" t="n">
        <v>0.748714277732167</v>
      </c>
      <c r="AD9" s="19" t="n">
        <v>0.655984219428868</v>
      </c>
      <c r="AE9" s="19"/>
      <c r="AF9" s="19" t="n">
        <v>0.605360697574763</v>
      </c>
      <c r="AG9" s="19"/>
      <c r="AH9" s="19" t="n">
        <v>0.592834581721959</v>
      </c>
      <c r="AI9" s="19"/>
      <c r="AJ9" s="19" t="n">
        <v>0.763442946217637</v>
      </c>
      <c r="AK9" s="19" t="n">
        <v>0.707093088388088</v>
      </c>
      <c r="AL9" s="19" t="n">
        <v>0.450974006082698</v>
      </c>
      <c r="AM9" s="19" t="n">
        <v>0.641450668121718</v>
      </c>
      <c r="AN9" s="19" t="n">
        <v>0.522298613374368</v>
      </c>
      <c r="AO9" s="19" t="n">
        <v>0.625583789756773</v>
      </c>
      <c r="AP9" s="19" t="n">
        <v>0.711035275691417</v>
      </c>
      <c r="AQ9" s="19" t="n">
        <v>0.385255590278031</v>
      </c>
      <c r="AR9" s="19" t="n">
        <v>0.594097621831356</v>
      </c>
      <c r="AS9" s="19" t="n">
        <v>0.458599367002706</v>
      </c>
      <c r="AT9" s="19" t="n">
        <v>0.670635232640963</v>
      </c>
      <c r="AU9" s="19" t="n">
        <v>1</v>
      </c>
    </row>
    <row r="10">
      <c r="B10" s="20" t="s">
        <v>376</v>
      </c>
      <c r="C10" s="19" t="n">
        <v>0.251623186362707</v>
      </c>
      <c r="D10" s="19" t="n">
        <v>0.249438410640151</v>
      </c>
      <c r="E10" s="19" t="n">
        <v>0.25372749503148</v>
      </c>
      <c r="F10" s="19"/>
      <c r="G10" s="19" t="n">
        <v>0.233291437754539</v>
      </c>
      <c r="H10" s="19" t="n">
        <v>0.295730672971153</v>
      </c>
      <c r="I10" s="19" t="n">
        <v>0.257748039692446</v>
      </c>
      <c r="J10" s="19" t="n">
        <v>0.177810128173566</v>
      </c>
      <c r="K10" s="19" t="n">
        <v>0.182716925469054</v>
      </c>
      <c r="L10" s="19" t="n">
        <v>0.326465683792095</v>
      </c>
      <c r="M10" s="19"/>
      <c r="N10" s="19" t="n">
        <v>0</v>
      </c>
      <c r="O10" s="19" t="n">
        <v>0.260687997540538</v>
      </c>
      <c r="P10" s="19" t="n">
        <v>0.231155295404466</v>
      </c>
      <c r="Q10" s="19" t="n">
        <v>0.268519502965606</v>
      </c>
      <c r="R10" s="19" t="n">
        <v>0.305016308696924</v>
      </c>
      <c r="S10" s="19"/>
      <c r="T10" s="19" t="n">
        <v>0.294414969934566</v>
      </c>
      <c r="U10" s="19" t="n">
        <v>0.119946619514117</v>
      </c>
      <c r="V10" s="19" t="n">
        <v>0.3893348577618</v>
      </c>
      <c r="W10" s="19" t="n">
        <v>0.353450299023702</v>
      </c>
      <c r="X10" s="19"/>
      <c r="Y10" s="19" t="n">
        <v>0.309415230722516</v>
      </c>
      <c r="Z10" s="19" t="n">
        <v>0.199712112292191</v>
      </c>
      <c r="AA10" s="19" t="n">
        <v>0.279906959242439</v>
      </c>
      <c r="AB10" s="19" t="n">
        <v>0.325729573422328</v>
      </c>
      <c r="AC10" s="19" t="n">
        <v>0.135439166827407</v>
      </c>
      <c r="AD10" s="19" t="n">
        <v>0.0976400852391189</v>
      </c>
      <c r="AE10" s="19"/>
      <c r="AF10" s="19" t="n">
        <v>0.237640427216506</v>
      </c>
      <c r="AG10" s="19"/>
      <c r="AH10" s="19" t="n">
        <v>0.286767357088518</v>
      </c>
      <c r="AI10" s="19"/>
      <c r="AJ10" s="19" t="n">
        <v>0.112604434132288</v>
      </c>
      <c r="AK10" s="19" t="n">
        <v>0.292906911611912</v>
      </c>
      <c r="AL10" s="19" t="n">
        <v>0.318209252177858</v>
      </c>
      <c r="AM10" s="19" t="n">
        <v>0.272262549872619</v>
      </c>
      <c r="AN10" s="19" t="n">
        <v>0.329091417697855</v>
      </c>
      <c r="AO10" s="19" t="n">
        <v>0.132796333856773</v>
      </c>
      <c r="AP10" s="19" t="n">
        <v>0.184499009823627</v>
      </c>
      <c r="AQ10" s="19" t="n">
        <v>0.420198470725274</v>
      </c>
      <c r="AR10" s="19" t="n">
        <v>0.197903778882767</v>
      </c>
      <c r="AS10" s="19" t="n">
        <v>0.151008938048438</v>
      </c>
      <c r="AT10" s="19" t="n">
        <v>0.329364767359037</v>
      </c>
      <c r="AU10" s="19" t="n">
        <v>0</v>
      </c>
    </row>
    <row r="11">
      <c r="B11" s="20" t="s">
        <v>96</v>
      </c>
      <c r="C11" s="21" t="n">
        <v>0.164977195646795</v>
      </c>
      <c r="D11" s="21" t="n">
        <v>0.158441455617577</v>
      </c>
      <c r="E11" s="21" t="n">
        <v>0.17127221909398</v>
      </c>
      <c r="F11" s="21"/>
      <c r="G11" s="21" t="n">
        <v>0.156654706884081</v>
      </c>
      <c r="H11" s="21" t="n">
        <v>0.0663211580022602</v>
      </c>
      <c r="I11" s="21" t="n">
        <v>0.169495558318714</v>
      </c>
      <c r="J11" s="21" t="n">
        <v>0.118002940002405</v>
      </c>
      <c r="K11" s="21" t="n">
        <v>0.1396518822201</v>
      </c>
      <c r="L11" s="21" t="n">
        <v>0.2811309377892</v>
      </c>
      <c r="M11" s="21"/>
      <c r="N11" s="21" t="n">
        <v>0.447659223284606</v>
      </c>
      <c r="O11" s="21" t="n">
        <v>0.129417619290797</v>
      </c>
      <c r="P11" s="21" t="n">
        <v>0.225715540711118</v>
      </c>
      <c r="Q11" s="21" t="n">
        <v>0.10888410902761</v>
      </c>
      <c r="R11" s="21" t="n">
        <v>0.125967903330191</v>
      </c>
      <c r="S11" s="21"/>
      <c r="T11" s="21" t="n">
        <v>0.14782811752532</v>
      </c>
      <c r="U11" s="21" t="n">
        <v>0.177291057172161</v>
      </c>
      <c r="V11" s="21" t="n">
        <v>0.243637125499193</v>
      </c>
      <c r="W11" s="21" t="n">
        <v>0.0919856392407825</v>
      </c>
      <c r="X11" s="21"/>
      <c r="Y11" s="21" t="n">
        <v>0.0955028063105828</v>
      </c>
      <c r="Z11" s="21" t="n">
        <v>0.115682689822197</v>
      </c>
      <c r="AA11" s="21" t="n">
        <v>0.278333930340336</v>
      </c>
      <c r="AB11" s="21" t="n">
        <v>0.234089604705665</v>
      </c>
      <c r="AC11" s="21" t="n">
        <v>0.115846555440426</v>
      </c>
      <c r="AD11" s="21" t="n">
        <v>0.246375695332013</v>
      </c>
      <c r="AE11" s="21"/>
      <c r="AF11" s="21" t="n">
        <v>0.156998875208732</v>
      </c>
      <c r="AG11" s="21"/>
      <c r="AH11" s="21" t="n">
        <v>0.120398061189523</v>
      </c>
      <c r="AI11" s="21"/>
      <c r="AJ11" s="21" t="n">
        <v>0.123952619650075</v>
      </c>
      <c r="AK11" s="21" t="n">
        <v>0</v>
      </c>
      <c r="AL11" s="21" t="n">
        <v>0.230816741739444</v>
      </c>
      <c r="AM11" s="21" t="n">
        <v>0.0862867820056625</v>
      </c>
      <c r="AN11" s="21" t="n">
        <v>0.148609968927777</v>
      </c>
      <c r="AO11" s="21" t="n">
        <v>0.241619876386453</v>
      </c>
      <c r="AP11" s="21" t="n">
        <v>0.104465714484956</v>
      </c>
      <c r="AQ11" s="21" t="n">
        <v>0.194545938996694</v>
      </c>
      <c r="AR11" s="21" t="n">
        <v>0.207998599285877</v>
      </c>
      <c r="AS11" s="21" t="n">
        <v>0.390391694948856</v>
      </c>
      <c r="AT11" s="21" t="n">
        <v>0</v>
      </c>
      <c r="AU11" s="21" t="n">
        <v>0</v>
      </c>
    </row>
    <row r="12">
      <c r="B12" s="18" t="s">
        <v>356</v>
      </c>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393</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190</v>
      </c>
      <c r="D7" s="11" t="n">
        <v>89</v>
      </c>
      <c r="E7" s="11" t="n">
        <v>101</v>
      </c>
      <c r="F7" s="11"/>
      <c r="G7" s="11" t="n">
        <v>15</v>
      </c>
      <c r="H7" s="11" t="n">
        <v>35</v>
      </c>
      <c r="I7" s="11" t="n">
        <v>20</v>
      </c>
      <c r="J7" s="11" t="n">
        <v>35</v>
      </c>
      <c r="K7" s="11" t="n">
        <v>27</v>
      </c>
      <c r="L7" s="11" t="n">
        <v>58</v>
      </c>
      <c r="M7" s="11"/>
      <c r="N7" s="11" t="n">
        <v>5</v>
      </c>
      <c r="O7" s="11" t="n">
        <v>50</v>
      </c>
      <c r="P7" s="11" t="n">
        <v>80</v>
      </c>
      <c r="Q7" s="11" t="n">
        <v>43</v>
      </c>
      <c r="R7" s="11" t="n">
        <v>12</v>
      </c>
      <c r="S7" s="11"/>
      <c r="T7" s="11" t="n">
        <v>19</v>
      </c>
      <c r="U7" s="11" t="n">
        <v>55</v>
      </c>
      <c r="V7" s="11" t="n">
        <v>42</v>
      </c>
      <c r="W7" s="11" t="n">
        <v>35</v>
      </c>
      <c r="X7" s="11"/>
      <c r="Y7" s="11" t="n">
        <v>69</v>
      </c>
      <c r="Z7" s="11" t="n">
        <v>24</v>
      </c>
      <c r="AA7" s="11" t="n">
        <v>52</v>
      </c>
      <c r="AB7" s="11" t="n">
        <v>25</v>
      </c>
      <c r="AC7" s="11" t="n">
        <v>8</v>
      </c>
      <c r="AD7" s="11" t="n">
        <v>10</v>
      </c>
      <c r="AE7" s="11"/>
      <c r="AF7" s="11" t="n">
        <v>120</v>
      </c>
      <c r="AG7" s="11"/>
      <c r="AH7" s="11" t="n">
        <v>129</v>
      </c>
      <c r="AI7" s="11"/>
      <c r="AJ7" s="11" t="n">
        <v>18</v>
      </c>
      <c r="AK7" s="11" t="n">
        <v>4</v>
      </c>
      <c r="AL7" s="11" t="n">
        <v>35</v>
      </c>
      <c r="AM7" s="11" t="n">
        <v>35</v>
      </c>
      <c r="AN7" s="11" t="n">
        <v>24</v>
      </c>
      <c r="AO7" s="11" t="n">
        <v>16</v>
      </c>
      <c r="AP7" s="11" t="n">
        <v>20</v>
      </c>
      <c r="AQ7" s="11" t="n">
        <v>4</v>
      </c>
      <c r="AR7" s="11" t="n">
        <v>6</v>
      </c>
      <c r="AS7" s="11" t="n">
        <v>13</v>
      </c>
      <c r="AT7" s="11" t="n">
        <v>9</v>
      </c>
      <c r="AU7" s="11" t="n">
        <v>6</v>
      </c>
    </row>
    <row r="8" ht="30" customHeight="1">
      <c r="B8" s="12" t="s">
        <v>20</v>
      </c>
      <c r="C8" s="12" t="n">
        <v>189</v>
      </c>
      <c r="D8" s="12" t="n">
        <v>92</v>
      </c>
      <c r="E8" s="12" t="n">
        <v>96</v>
      </c>
      <c r="F8" s="12"/>
      <c r="G8" s="12" t="n">
        <v>16</v>
      </c>
      <c r="H8" s="12" t="n">
        <v>40</v>
      </c>
      <c r="I8" s="12" t="n">
        <v>20</v>
      </c>
      <c r="J8" s="12" t="n">
        <v>33</v>
      </c>
      <c r="K8" s="12" t="n">
        <v>25</v>
      </c>
      <c r="L8" s="12" t="n">
        <v>53</v>
      </c>
      <c r="M8" s="12"/>
      <c r="N8" s="12" t="n">
        <v>5</v>
      </c>
      <c r="O8" s="12" t="n">
        <v>47</v>
      </c>
      <c r="P8" s="12" t="n">
        <v>74</v>
      </c>
      <c r="Q8" s="12" t="n">
        <v>49</v>
      </c>
      <c r="R8" s="12" t="n">
        <v>13</v>
      </c>
      <c r="S8" s="12"/>
      <c r="T8" s="12" t="n">
        <v>19</v>
      </c>
      <c r="U8" s="12" t="n">
        <v>55</v>
      </c>
      <c r="V8" s="12" t="n">
        <v>41</v>
      </c>
      <c r="W8" s="12" t="n">
        <v>36</v>
      </c>
      <c r="X8" s="12"/>
      <c r="Y8" s="12" t="n">
        <v>75</v>
      </c>
      <c r="Z8" s="12" t="n">
        <v>23</v>
      </c>
      <c r="AA8" s="12" t="n">
        <v>48</v>
      </c>
      <c r="AB8" s="12" t="n">
        <v>23</v>
      </c>
      <c r="AC8" s="12" t="n">
        <v>8</v>
      </c>
      <c r="AD8" s="12" t="n">
        <v>9</v>
      </c>
      <c r="AE8" s="12"/>
      <c r="AF8" s="12" t="n">
        <v>120</v>
      </c>
      <c r="AG8" s="12"/>
      <c r="AH8" s="12" t="n">
        <v>131</v>
      </c>
      <c r="AI8" s="12"/>
      <c r="AJ8" s="12" t="n">
        <v>16</v>
      </c>
      <c r="AK8" s="12" t="n">
        <v>3</v>
      </c>
      <c r="AL8" s="12" t="n">
        <v>37</v>
      </c>
      <c r="AM8" s="12" t="n">
        <v>37</v>
      </c>
      <c r="AN8" s="12" t="n">
        <v>27</v>
      </c>
      <c r="AO8" s="12" t="n">
        <v>16</v>
      </c>
      <c r="AP8" s="12" t="n">
        <v>20</v>
      </c>
      <c r="AQ8" s="12" t="n">
        <v>4</v>
      </c>
      <c r="AR8" s="12" t="n">
        <v>5</v>
      </c>
      <c r="AS8" s="12" t="n">
        <v>12</v>
      </c>
      <c r="AT8" s="12" t="n">
        <v>7</v>
      </c>
      <c r="AU8" s="12" t="n">
        <v>6</v>
      </c>
    </row>
    <row r="9">
      <c r="B9" s="20" t="s">
        <v>392</v>
      </c>
      <c r="C9" s="19" t="n">
        <v>0.661036567805177</v>
      </c>
      <c r="D9" s="19" t="n">
        <v>0.709562892698955</v>
      </c>
      <c r="E9" s="19" t="n">
        <v>0.614363815369429</v>
      </c>
      <c r="F9" s="19"/>
      <c r="G9" s="19" t="n">
        <v>0.668289177401573</v>
      </c>
      <c r="H9" s="19" t="n">
        <v>0.595946415610192</v>
      </c>
      <c r="I9" s="19" t="n">
        <v>0.684752894850479</v>
      </c>
      <c r="J9" s="19" t="n">
        <v>0.711741850201496</v>
      </c>
      <c r="K9" s="19" t="n">
        <v>0.671387322515924</v>
      </c>
      <c r="L9" s="19" t="n">
        <v>0.662069375188771</v>
      </c>
      <c r="M9" s="19"/>
      <c r="N9" s="19" t="n">
        <v>0.599205470236317</v>
      </c>
      <c r="O9" s="19" t="n">
        <v>0.606051199489463</v>
      </c>
      <c r="P9" s="19" t="n">
        <v>0.689179140312424</v>
      </c>
      <c r="Q9" s="19" t="n">
        <v>0.631721536450079</v>
      </c>
      <c r="R9" s="19" t="n">
        <v>0.83147994384527</v>
      </c>
      <c r="S9" s="19"/>
      <c r="T9" s="19" t="n">
        <v>0.565913667348771</v>
      </c>
      <c r="U9" s="19" t="n">
        <v>0.67683267401638</v>
      </c>
      <c r="V9" s="19" t="n">
        <v>0.737412494925995</v>
      </c>
      <c r="W9" s="19" t="n">
        <v>0.639985226019327</v>
      </c>
      <c r="X9" s="19"/>
      <c r="Y9" s="19" t="n">
        <v>0.603634291864198</v>
      </c>
      <c r="Z9" s="19" t="n">
        <v>0.667221597399968</v>
      </c>
      <c r="AA9" s="19" t="n">
        <v>0.647562837641682</v>
      </c>
      <c r="AB9" s="19" t="n">
        <v>0.716099318291827</v>
      </c>
      <c r="AC9" s="19" t="n">
        <v>0.867730407269952</v>
      </c>
      <c r="AD9" s="19" t="n">
        <v>1</v>
      </c>
      <c r="AE9" s="19"/>
      <c r="AF9" s="19" t="n">
        <v>0.753286698131053</v>
      </c>
      <c r="AG9" s="19"/>
      <c r="AH9" s="19" t="n">
        <v>0.696030229629321</v>
      </c>
      <c r="AI9" s="19"/>
      <c r="AJ9" s="19" t="n">
        <v>0.615424548237548</v>
      </c>
      <c r="AK9" s="19" t="n">
        <v>1</v>
      </c>
      <c r="AL9" s="19" t="n">
        <v>0.675623079795112</v>
      </c>
      <c r="AM9" s="19" t="n">
        <v>0.672276042722233</v>
      </c>
      <c r="AN9" s="19" t="n">
        <v>0.583394158538725</v>
      </c>
      <c r="AO9" s="19" t="n">
        <v>0.891822724475505</v>
      </c>
      <c r="AP9" s="19" t="n">
        <v>0.437742633091262</v>
      </c>
      <c r="AQ9" s="19" t="n">
        <v>0.76781321935657</v>
      </c>
      <c r="AR9" s="19" t="n">
        <v>0.815608351616238</v>
      </c>
      <c r="AS9" s="19" t="n">
        <v>0.683206567055322</v>
      </c>
      <c r="AT9" s="19" t="n">
        <v>0.537112100223779</v>
      </c>
      <c r="AU9" s="19" t="n">
        <v>0.814369407061773</v>
      </c>
    </row>
    <row r="10">
      <c r="B10" s="20" t="s">
        <v>376</v>
      </c>
      <c r="C10" s="19" t="n">
        <v>0.223925498306229</v>
      </c>
      <c r="D10" s="19" t="n">
        <v>0.216424288159695</v>
      </c>
      <c r="E10" s="19" t="n">
        <v>0.231140182807972</v>
      </c>
      <c r="F10" s="19"/>
      <c r="G10" s="19" t="n">
        <v>0.278261151217339</v>
      </c>
      <c r="H10" s="19" t="n">
        <v>0.347759029885742</v>
      </c>
      <c r="I10" s="19" t="n">
        <v>0.207517252611767</v>
      </c>
      <c r="J10" s="19" t="n">
        <v>0.150949892896954</v>
      </c>
      <c r="K10" s="19" t="n">
        <v>0.18456537230505</v>
      </c>
      <c r="L10" s="19" t="n">
        <v>0.18504369302108</v>
      </c>
      <c r="M10" s="19"/>
      <c r="N10" s="19" t="n">
        <v>0.218513248718522</v>
      </c>
      <c r="O10" s="19" t="n">
        <v>0.224922104363059</v>
      </c>
      <c r="P10" s="19" t="n">
        <v>0.197800592860966</v>
      </c>
      <c r="Q10" s="19" t="n">
        <v>0.278133482962561</v>
      </c>
      <c r="R10" s="19" t="n">
        <v>0.16852005615473</v>
      </c>
      <c r="S10" s="19"/>
      <c r="T10" s="19" t="n">
        <v>0.328209170289147</v>
      </c>
      <c r="U10" s="19" t="n">
        <v>0.209410091084401</v>
      </c>
      <c r="V10" s="19" t="n">
        <v>0.140108193014579</v>
      </c>
      <c r="W10" s="19" t="n">
        <v>0.305896070183187</v>
      </c>
      <c r="X10" s="19"/>
      <c r="Y10" s="19" t="n">
        <v>0.312447348454948</v>
      </c>
      <c r="Z10" s="19" t="n">
        <v>0.214964282526583</v>
      </c>
      <c r="AA10" s="19" t="n">
        <v>0.18391577042584</v>
      </c>
      <c r="AB10" s="19" t="n">
        <v>0.12980040239706</v>
      </c>
      <c r="AC10" s="19" t="n">
        <v>0.132269592730048</v>
      </c>
      <c r="AD10" s="19" t="n">
        <v>0</v>
      </c>
      <c r="AE10" s="19"/>
      <c r="AF10" s="19" t="n">
        <v>0.157457948549282</v>
      </c>
      <c r="AG10" s="19"/>
      <c r="AH10" s="19" t="n">
        <v>0.230210738515633</v>
      </c>
      <c r="AI10" s="19"/>
      <c r="AJ10" s="19" t="n">
        <v>0.236427791208682</v>
      </c>
      <c r="AK10" s="19" t="n">
        <v>0</v>
      </c>
      <c r="AL10" s="19" t="n">
        <v>0.196583921823074</v>
      </c>
      <c r="AM10" s="19" t="n">
        <v>0.23304767060679</v>
      </c>
      <c r="AN10" s="19" t="n">
        <v>0.261163063623595</v>
      </c>
      <c r="AO10" s="19" t="n">
        <v>0.0549464504066882</v>
      </c>
      <c r="AP10" s="19" t="n">
        <v>0.422500078400436</v>
      </c>
      <c r="AQ10" s="19" t="n">
        <v>0.23218678064343</v>
      </c>
      <c r="AR10" s="19" t="n">
        <v>0.184391648383762</v>
      </c>
      <c r="AS10" s="19" t="n">
        <v>0.0931075401094823</v>
      </c>
      <c r="AT10" s="19" t="n">
        <v>0.358183810864479</v>
      </c>
      <c r="AU10" s="19" t="n">
        <v>0.185630592938227</v>
      </c>
    </row>
    <row r="11">
      <c r="B11" s="20" t="s">
        <v>96</v>
      </c>
      <c r="C11" s="21" t="n">
        <v>0.115037933888595</v>
      </c>
      <c r="D11" s="21" t="n">
        <v>0.0740128191413504</v>
      </c>
      <c r="E11" s="21" t="n">
        <v>0.1544960018226</v>
      </c>
      <c r="F11" s="21"/>
      <c r="G11" s="21" t="n">
        <v>0.0534496713810882</v>
      </c>
      <c r="H11" s="21" t="n">
        <v>0.0562945545040666</v>
      </c>
      <c r="I11" s="21" t="n">
        <v>0.107729852537754</v>
      </c>
      <c r="J11" s="21" t="n">
        <v>0.13730825690155</v>
      </c>
      <c r="K11" s="21" t="n">
        <v>0.144047305179026</v>
      </c>
      <c r="L11" s="21" t="n">
        <v>0.152886931790149</v>
      </c>
      <c r="M11" s="21"/>
      <c r="N11" s="21" t="n">
        <v>0.182281281045161</v>
      </c>
      <c r="O11" s="21" t="n">
        <v>0.169026696147478</v>
      </c>
      <c r="P11" s="21" t="n">
        <v>0.11302026682661</v>
      </c>
      <c r="Q11" s="21" t="n">
        <v>0.0901449805873602</v>
      </c>
      <c r="R11" s="21" t="n">
        <v>0</v>
      </c>
      <c r="S11" s="21"/>
      <c r="T11" s="21" t="n">
        <v>0.105877162362082</v>
      </c>
      <c r="U11" s="21" t="n">
        <v>0.113757234899219</v>
      </c>
      <c r="V11" s="21" t="n">
        <v>0.122479312059426</v>
      </c>
      <c r="W11" s="21" t="n">
        <v>0.0541187037974867</v>
      </c>
      <c r="X11" s="21"/>
      <c r="Y11" s="21" t="n">
        <v>0.0839183596808529</v>
      </c>
      <c r="Z11" s="21" t="n">
        <v>0.11781412007345</v>
      </c>
      <c r="AA11" s="21" t="n">
        <v>0.168521391932478</v>
      </c>
      <c r="AB11" s="21" t="n">
        <v>0.154100279311113</v>
      </c>
      <c r="AC11" s="21" t="n">
        <v>0</v>
      </c>
      <c r="AD11" s="21" t="n">
        <v>0</v>
      </c>
      <c r="AE11" s="21"/>
      <c r="AF11" s="21" t="n">
        <v>0.0892553533196649</v>
      </c>
      <c r="AG11" s="21"/>
      <c r="AH11" s="21" t="n">
        <v>0.0737590318550455</v>
      </c>
      <c r="AI11" s="21"/>
      <c r="AJ11" s="21" t="n">
        <v>0.14814766055377</v>
      </c>
      <c r="AK11" s="21" t="n">
        <v>0</v>
      </c>
      <c r="AL11" s="21" t="n">
        <v>0.127792998381814</v>
      </c>
      <c r="AM11" s="21" t="n">
        <v>0.0946762866709761</v>
      </c>
      <c r="AN11" s="21" t="n">
        <v>0.155442777837679</v>
      </c>
      <c r="AO11" s="21" t="n">
        <v>0.0532308251178071</v>
      </c>
      <c r="AP11" s="21" t="n">
        <v>0.139757288508302</v>
      </c>
      <c r="AQ11" s="21" t="n">
        <v>0</v>
      </c>
      <c r="AR11" s="21" t="n">
        <v>0</v>
      </c>
      <c r="AS11" s="21" t="n">
        <v>0.223685892835195</v>
      </c>
      <c r="AT11" s="21" t="n">
        <v>0.104704088911741</v>
      </c>
      <c r="AU11" s="21" t="n">
        <v>0</v>
      </c>
    </row>
    <row r="12">
      <c r="B12" s="18" t="s">
        <v>356</v>
      </c>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395</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208</v>
      </c>
      <c r="D7" s="11" t="n">
        <v>102</v>
      </c>
      <c r="E7" s="11" t="n">
        <v>106</v>
      </c>
      <c r="F7" s="11"/>
      <c r="G7" s="11" t="n">
        <v>24</v>
      </c>
      <c r="H7" s="11" t="n">
        <v>27</v>
      </c>
      <c r="I7" s="11" t="n">
        <v>36</v>
      </c>
      <c r="J7" s="11" t="n">
        <v>35</v>
      </c>
      <c r="K7" s="11" t="n">
        <v>30</v>
      </c>
      <c r="L7" s="11" t="n">
        <v>56</v>
      </c>
      <c r="M7" s="11"/>
      <c r="N7" s="11" t="n">
        <v>3</v>
      </c>
      <c r="O7" s="11" t="n">
        <v>48</v>
      </c>
      <c r="P7" s="11" t="n">
        <v>81</v>
      </c>
      <c r="Q7" s="11" t="n">
        <v>51</v>
      </c>
      <c r="R7" s="11" t="n">
        <v>25</v>
      </c>
      <c r="S7" s="11"/>
      <c r="T7" s="11" t="n">
        <v>23</v>
      </c>
      <c r="U7" s="11" t="n">
        <v>56</v>
      </c>
      <c r="V7" s="11" t="n">
        <v>42</v>
      </c>
      <c r="W7" s="11" t="n">
        <v>53</v>
      </c>
      <c r="X7" s="11"/>
      <c r="Y7" s="11" t="n">
        <v>81</v>
      </c>
      <c r="Z7" s="11" t="n">
        <v>31</v>
      </c>
      <c r="AA7" s="11" t="n">
        <v>51</v>
      </c>
      <c r="AB7" s="11" t="n">
        <v>14</v>
      </c>
      <c r="AC7" s="11" t="n">
        <v>14</v>
      </c>
      <c r="AD7" s="11" t="n">
        <v>16</v>
      </c>
      <c r="AE7" s="11"/>
      <c r="AF7" s="11" t="n">
        <v>134</v>
      </c>
      <c r="AG7" s="11"/>
      <c r="AH7" s="11" t="n">
        <v>161</v>
      </c>
      <c r="AI7" s="11"/>
      <c r="AJ7" s="11" t="n">
        <v>16</v>
      </c>
      <c r="AK7" s="11" t="n">
        <v>10</v>
      </c>
      <c r="AL7" s="11" t="n">
        <v>47</v>
      </c>
      <c r="AM7" s="11" t="n">
        <v>41</v>
      </c>
      <c r="AN7" s="11" t="n">
        <v>23</v>
      </c>
      <c r="AO7" s="11" t="n">
        <v>13</v>
      </c>
      <c r="AP7" s="11" t="n">
        <v>23</v>
      </c>
      <c r="AQ7" s="11" t="n">
        <v>6</v>
      </c>
      <c r="AR7" s="11" t="n">
        <v>7</v>
      </c>
      <c r="AS7" s="11" t="n">
        <v>12</v>
      </c>
      <c r="AT7" s="11" t="n">
        <v>4</v>
      </c>
      <c r="AU7" s="11" t="n">
        <v>6</v>
      </c>
    </row>
    <row r="8" ht="30" customHeight="1">
      <c r="B8" s="12" t="s">
        <v>20</v>
      </c>
      <c r="C8" s="12" t="n">
        <v>209</v>
      </c>
      <c r="D8" s="12" t="n">
        <v>109</v>
      </c>
      <c r="E8" s="12" t="n">
        <v>100</v>
      </c>
      <c r="F8" s="12"/>
      <c r="G8" s="12" t="n">
        <v>26</v>
      </c>
      <c r="H8" s="12" t="n">
        <v>33</v>
      </c>
      <c r="I8" s="12" t="n">
        <v>37</v>
      </c>
      <c r="J8" s="12" t="n">
        <v>33</v>
      </c>
      <c r="K8" s="12" t="n">
        <v>27</v>
      </c>
      <c r="L8" s="12" t="n">
        <v>53</v>
      </c>
      <c r="M8" s="12"/>
      <c r="N8" s="12" t="n">
        <v>3</v>
      </c>
      <c r="O8" s="12" t="n">
        <v>43</v>
      </c>
      <c r="P8" s="12" t="n">
        <v>77</v>
      </c>
      <c r="Q8" s="12" t="n">
        <v>58</v>
      </c>
      <c r="R8" s="12" t="n">
        <v>28</v>
      </c>
      <c r="S8" s="12"/>
      <c r="T8" s="12" t="n">
        <v>24</v>
      </c>
      <c r="U8" s="12" t="n">
        <v>53</v>
      </c>
      <c r="V8" s="12" t="n">
        <v>42</v>
      </c>
      <c r="W8" s="12" t="n">
        <v>57</v>
      </c>
      <c r="X8" s="12"/>
      <c r="Y8" s="12" t="n">
        <v>88</v>
      </c>
      <c r="Z8" s="12" t="n">
        <v>30</v>
      </c>
      <c r="AA8" s="12" t="n">
        <v>48</v>
      </c>
      <c r="AB8" s="12" t="n">
        <v>14</v>
      </c>
      <c r="AC8" s="12" t="n">
        <v>14</v>
      </c>
      <c r="AD8" s="12" t="n">
        <v>14</v>
      </c>
      <c r="AE8" s="12"/>
      <c r="AF8" s="12" t="n">
        <v>135</v>
      </c>
      <c r="AG8" s="12"/>
      <c r="AH8" s="12" t="n">
        <v>163</v>
      </c>
      <c r="AI8" s="12"/>
      <c r="AJ8" s="12" t="n">
        <v>15</v>
      </c>
      <c r="AK8" s="12" t="n">
        <v>8</v>
      </c>
      <c r="AL8" s="12" t="n">
        <v>49</v>
      </c>
      <c r="AM8" s="12" t="n">
        <v>45</v>
      </c>
      <c r="AN8" s="12" t="n">
        <v>27</v>
      </c>
      <c r="AO8" s="12" t="n">
        <v>12</v>
      </c>
      <c r="AP8" s="12" t="n">
        <v>21</v>
      </c>
      <c r="AQ8" s="12" t="n">
        <v>6</v>
      </c>
      <c r="AR8" s="12" t="n">
        <v>6</v>
      </c>
      <c r="AS8" s="12" t="n">
        <v>11</v>
      </c>
      <c r="AT8" s="12" t="n">
        <v>3</v>
      </c>
      <c r="AU8" s="12" t="n">
        <v>6</v>
      </c>
    </row>
    <row r="9">
      <c r="B9" s="20" t="s">
        <v>394</v>
      </c>
      <c r="C9" s="19" t="n">
        <v>0.704610048879218</v>
      </c>
      <c r="D9" s="19" t="n">
        <v>0.750836323846212</v>
      </c>
      <c r="E9" s="19" t="n">
        <v>0.654357794685895</v>
      </c>
      <c r="F9" s="19"/>
      <c r="G9" s="19" t="n">
        <v>0.700537338145426</v>
      </c>
      <c r="H9" s="19" t="n">
        <v>0.747311807669143</v>
      </c>
      <c r="I9" s="19" t="n">
        <v>0.682648762418022</v>
      </c>
      <c r="J9" s="19" t="n">
        <v>0.739501524654701</v>
      </c>
      <c r="K9" s="19" t="n">
        <v>0.706155289010675</v>
      </c>
      <c r="L9" s="19" t="n">
        <v>0.672566925970276</v>
      </c>
      <c r="M9" s="19"/>
      <c r="N9" s="19" t="n">
        <v>1</v>
      </c>
      <c r="O9" s="19" t="n">
        <v>0.706352095678002</v>
      </c>
      <c r="P9" s="19" t="n">
        <v>0.606387796926837</v>
      </c>
      <c r="Q9" s="19" t="n">
        <v>0.822535712719574</v>
      </c>
      <c r="R9" s="19" t="n">
        <v>0.697746002106392</v>
      </c>
      <c r="S9" s="19"/>
      <c r="T9" s="19" t="n">
        <v>0.75196866781847</v>
      </c>
      <c r="U9" s="19" t="n">
        <v>0.703033478153126</v>
      </c>
      <c r="V9" s="19" t="n">
        <v>0.733786754871699</v>
      </c>
      <c r="W9" s="19" t="n">
        <v>0.673861990183804</v>
      </c>
      <c r="X9" s="19"/>
      <c r="Y9" s="19" t="n">
        <v>0.73781500222893</v>
      </c>
      <c r="Z9" s="19" t="n">
        <v>0.729755726973085</v>
      </c>
      <c r="AA9" s="19" t="n">
        <v>0.659481179130361</v>
      </c>
      <c r="AB9" s="19" t="n">
        <v>0.662780667759989</v>
      </c>
      <c r="AC9" s="19" t="n">
        <v>0.693536702502708</v>
      </c>
      <c r="AD9" s="19" t="n">
        <v>0.6265189834417</v>
      </c>
      <c r="AE9" s="19"/>
      <c r="AF9" s="19" t="n">
        <v>0.677667643499545</v>
      </c>
      <c r="AG9" s="19"/>
      <c r="AH9" s="19" t="n">
        <v>0.718875882469858</v>
      </c>
      <c r="AI9" s="19"/>
      <c r="AJ9" s="19" t="n">
        <v>0.879639483293528</v>
      </c>
      <c r="AK9" s="19" t="n">
        <v>0.917670314116726</v>
      </c>
      <c r="AL9" s="19" t="n">
        <v>0.729777076847029</v>
      </c>
      <c r="AM9" s="19" t="n">
        <v>0.593776852733533</v>
      </c>
      <c r="AN9" s="19" t="n">
        <v>0.651347607248019</v>
      </c>
      <c r="AO9" s="19" t="n">
        <v>0.624743697595475</v>
      </c>
      <c r="AP9" s="19" t="n">
        <v>0.744432324807235</v>
      </c>
      <c r="AQ9" s="19" t="n">
        <v>0.835668909559042</v>
      </c>
      <c r="AR9" s="19" t="n">
        <v>0.722046296150268</v>
      </c>
      <c r="AS9" s="19" t="n">
        <v>0.605583451439791</v>
      </c>
      <c r="AT9" s="19" t="n">
        <v>0.755586941887953</v>
      </c>
      <c r="AU9" s="19" t="n">
        <v>0.86321503156911</v>
      </c>
    </row>
    <row r="10">
      <c r="B10" s="20" t="s">
        <v>376</v>
      </c>
      <c r="C10" s="19" t="n">
        <v>0.181574934912723</v>
      </c>
      <c r="D10" s="19" t="n">
        <v>0.121152077539419</v>
      </c>
      <c r="E10" s="19" t="n">
        <v>0.247260192701248</v>
      </c>
      <c r="F10" s="19"/>
      <c r="G10" s="19" t="n">
        <v>0.207436179956571</v>
      </c>
      <c r="H10" s="19" t="n">
        <v>0.252688192330858</v>
      </c>
      <c r="I10" s="19" t="n">
        <v>0.17831329812405</v>
      </c>
      <c r="J10" s="19" t="n">
        <v>0.0893189519011445</v>
      </c>
      <c r="K10" s="19" t="n">
        <v>0.154311057398753</v>
      </c>
      <c r="L10" s="19" t="n">
        <v>0.199491194729035</v>
      </c>
      <c r="M10" s="19"/>
      <c r="N10" s="19" t="n">
        <v>0</v>
      </c>
      <c r="O10" s="19" t="n">
        <v>0.22865034270437</v>
      </c>
      <c r="P10" s="19" t="n">
        <v>0.178594721102796</v>
      </c>
      <c r="Q10" s="19" t="n">
        <v>0.0996932230415799</v>
      </c>
      <c r="R10" s="19" t="n">
        <v>0.302253997893608</v>
      </c>
      <c r="S10" s="19"/>
      <c r="T10" s="19" t="n">
        <v>0.174968133847935</v>
      </c>
      <c r="U10" s="19" t="n">
        <v>0.150476736737531</v>
      </c>
      <c r="V10" s="19" t="n">
        <v>0.164167571572163</v>
      </c>
      <c r="W10" s="19" t="n">
        <v>0.200214375914933</v>
      </c>
      <c r="X10" s="19"/>
      <c r="Y10" s="19" t="n">
        <v>0.153222793731182</v>
      </c>
      <c r="Z10" s="19" t="n">
        <v>0.142203193916306</v>
      </c>
      <c r="AA10" s="19" t="n">
        <v>0.219903166355884</v>
      </c>
      <c r="AB10" s="19" t="n">
        <v>0.192417817559267</v>
      </c>
      <c r="AC10" s="19" t="n">
        <v>0.306463297497292</v>
      </c>
      <c r="AD10" s="19" t="n">
        <v>0.188817967992822</v>
      </c>
      <c r="AE10" s="19"/>
      <c r="AF10" s="19" t="n">
        <v>0.216049932158022</v>
      </c>
      <c r="AG10" s="19"/>
      <c r="AH10" s="19" t="n">
        <v>0.176459572527809</v>
      </c>
      <c r="AI10" s="19"/>
      <c r="AJ10" s="19" t="n">
        <v>0.120360516706472</v>
      </c>
      <c r="AK10" s="19" t="n">
        <v>0</v>
      </c>
      <c r="AL10" s="19" t="n">
        <v>0.141320243148759</v>
      </c>
      <c r="AM10" s="19" t="n">
        <v>0.240960266099609</v>
      </c>
      <c r="AN10" s="19" t="n">
        <v>0.19380688725169</v>
      </c>
      <c r="AO10" s="19" t="n">
        <v>0.375256302404525</v>
      </c>
      <c r="AP10" s="19" t="n">
        <v>0.215039280195087</v>
      </c>
      <c r="AQ10" s="19" t="n">
        <v>0</v>
      </c>
      <c r="AR10" s="19" t="n">
        <v>0.277953703849732</v>
      </c>
      <c r="AS10" s="19" t="n">
        <v>0.230493758296598</v>
      </c>
      <c r="AT10" s="19" t="n">
        <v>0</v>
      </c>
      <c r="AU10" s="19" t="n">
        <v>0</v>
      </c>
    </row>
    <row r="11">
      <c r="B11" s="20" t="s">
        <v>96</v>
      </c>
      <c r="C11" s="21" t="n">
        <v>0.113815016208059</v>
      </c>
      <c r="D11" s="21" t="n">
        <v>0.128011598614369</v>
      </c>
      <c r="E11" s="21" t="n">
        <v>0.0983820126128569</v>
      </c>
      <c r="F11" s="21"/>
      <c r="G11" s="21" t="n">
        <v>0.0920264818980037</v>
      </c>
      <c r="H11" s="21" t="n">
        <v>0</v>
      </c>
      <c r="I11" s="21" t="n">
        <v>0.139037939457928</v>
      </c>
      <c r="J11" s="21" t="n">
        <v>0.171179523444155</v>
      </c>
      <c r="K11" s="21" t="n">
        <v>0.139533653590572</v>
      </c>
      <c r="L11" s="21" t="n">
        <v>0.127941879300689</v>
      </c>
      <c r="M11" s="21"/>
      <c r="N11" s="21" t="n">
        <v>0</v>
      </c>
      <c r="O11" s="21" t="n">
        <v>0.0649975616176289</v>
      </c>
      <c r="P11" s="21" t="n">
        <v>0.215017481970367</v>
      </c>
      <c r="Q11" s="21" t="n">
        <v>0.0777710642388465</v>
      </c>
      <c r="R11" s="21" t="n">
        <v>0</v>
      </c>
      <c r="S11" s="21"/>
      <c r="T11" s="21" t="n">
        <v>0.0730631983335946</v>
      </c>
      <c r="U11" s="21" t="n">
        <v>0.146489785109343</v>
      </c>
      <c r="V11" s="21" t="n">
        <v>0.102045673556138</v>
      </c>
      <c r="W11" s="21" t="n">
        <v>0.125923633901263</v>
      </c>
      <c r="X11" s="21"/>
      <c r="Y11" s="21" t="n">
        <v>0.108962204039888</v>
      </c>
      <c r="Z11" s="21" t="n">
        <v>0.128041079110609</v>
      </c>
      <c r="AA11" s="21" t="n">
        <v>0.120615654513755</v>
      </c>
      <c r="AB11" s="21" t="n">
        <v>0.144801514680744</v>
      </c>
      <c r="AC11" s="21" t="n">
        <v>0</v>
      </c>
      <c r="AD11" s="21" t="n">
        <v>0.184663048565478</v>
      </c>
      <c r="AE11" s="21"/>
      <c r="AF11" s="21" t="n">
        <v>0.106282424342433</v>
      </c>
      <c r="AG11" s="21"/>
      <c r="AH11" s="21" t="n">
        <v>0.104664545002332</v>
      </c>
      <c r="AI11" s="21"/>
      <c r="AJ11" s="21" t="n">
        <v>0</v>
      </c>
      <c r="AK11" s="21" t="n">
        <v>0.0823296858832735</v>
      </c>
      <c r="AL11" s="21" t="n">
        <v>0.128902680004212</v>
      </c>
      <c r="AM11" s="21" t="n">
        <v>0.165262881166858</v>
      </c>
      <c r="AN11" s="21" t="n">
        <v>0.154845505500291</v>
      </c>
      <c r="AO11" s="21" t="n">
        <v>0</v>
      </c>
      <c r="AP11" s="21" t="n">
        <v>0.0405283949976783</v>
      </c>
      <c r="AQ11" s="21" t="n">
        <v>0.164331090440958</v>
      </c>
      <c r="AR11" s="21" t="n">
        <v>0</v>
      </c>
      <c r="AS11" s="21" t="n">
        <v>0.163922790263611</v>
      </c>
      <c r="AT11" s="21" t="n">
        <v>0.244413058112047</v>
      </c>
      <c r="AU11" s="21" t="n">
        <v>0.13678496843089</v>
      </c>
    </row>
    <row r="12">
      <c r="B12" s="18" t="s">
        <v>356</v>
      </c>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398</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189</v>
      </c>
      <c r="D7" s="11" t="n">
        <v>84</v>
      </c>
      <c r="E7" s="11" t="n">
        <v>105</v>
      </c>
      <c r="F7" s="11"/>
      <c r="G7" s="11" t="n">
        <v>13</v>
      </c>
      <c r="H7" s="11" t="n">
        <v>27</v>
      </c>
      <c r="I7" s="11" t="n">
        <v>32</v>
      </c>
      <c r="J7" s="11" t="n">
        <v>33</v>
      </c>
      <c r="K7" s="11" t="n">
        <v>28</v>
      </c>
      <c r="L7" s="11" t="n">
        <v>56</v>
      </c>
      <c r="M7" s="11"/>
      <c r="N7" s="11" t="n">
        <v>6</v>
      </c>
      <c r="O7" s="11" t="n">
        <v>53</v>
      </c>
      <c r="P7" s="11" t="n">
        <v>54</v>
      </c>
      <c r="Q7" s="11" t="n">
        <v>51</v>
      </c>
      <c r="R7" s="11" t="n">
        <v>23</v>
      </c>
      <c r="S7" s="11"/>
      <c r="T7" s="11" t="n">
        <v>24</v>
      </c>
      <c r="U7" s="11" t="n">
        <v>51</v>
      </c>
      <c r="V7" s="11" t="n">
        <v>40</v>
      </c>
      <c r="W7" s="11" t="n">
        <v>41</v>
      </c>
      <c r="X7" s="11"/>
      <c r="Y7" s="11" t="n">
        <v>62</v>
      </c>
      <c r="Z7" s="11" t="n">
        <v>29</v>
      </c>
      <c r="AA7" s="11" t="n">
        <v>50</v>
      </c>
      <c r="AB7" s="11" t="n">
        <v>21</v>
      </c>
      <c r="AC7" s="11" t="n">
        <v>12</v>
      </c>
      <c r="AD7" s="11" t="n">
        <v>12</v>
      </c>
      <c r="AE7" s="11"/>
      <c r="AF7" s="11" t="n">
        <v>119</v>
      </c>
      <c r="AG7" s="11"/>
      <c r="AH7" s="11" t="n">
        <v>134</v>
      </c>
      <c r="AI7" s="11"/>
      <c r="AJ7" s="11" t="n">
        <v>18</v>
      </c>
      <c r="AK7" s="11" t="n">
        <v>6</v>
      </c>
      <c r="AL7" s="11" t="n">
        <v>33</v>
      </c>
      <c r="AM7" s="11" t="n">
        <v>32</v>
      </c>
      <c r="AN7" s="11" t="n">
        <v>29</v>
      </c>
      <c r="AO7" s="11" t="n">
        <v>12</v>
      </c>
      <c r="AP7" s="11" t="n">
        <v>24</v>
      </c>
      <c r="AQ7" s="11" t="n">
        <v>6</v>
      </c>
      <c r="AR7" s="11" t="n">
        <v>4</v>
      </c>
      <c r="AS7" s="11" t="n">
        <v>12</v>
      </c>
      <c r="AT7" s="11" t="n">
        <v>8</v>
      </c>
      <c r="AU7" s="11" t="n">
        <v>5</v>
      </c>
    </row>
    <row r="8" ht="30" customHeight="1">
      <c r="B8" s="12" t="s">
        <v>20</v>
      </c>
      <c r="C8" s="12" t="n">
        <v>190</v>
      </c>
      <c r="D8" s="12" t="n">
        <v>89</v>
      </c>
      <c r="E8" s="12" t="n">
        <v>101</v>
      </c>
      <c r="F8" s="12"/>
      <c r="G8" s="12" t="n">
        <v>14</v>
      </c>
      <c r="H8" s="12" t="n">
        <v>32</v>
      </c>
      <c r="I8" s="12" t="n">
        <v>33</v>
      </c>
      <c r="J8" s="12" t="n">
        <v>31</v>
      </c>
      <c r="K8" s="12" t="n">
        <v>26</v>
      </c>
      <c r="L8" s="12" t="n">
        <v>54</v>
      </c>
      <c r="M8" s="12"/>
      <c r="N8" s="12" t="n">
        <v>6</v>
      </c>
      <c r="O8" s="12" t="n">
        <v>50</v>
      </c>
      <c r="P8" s="12" t="n">
        <v>52</v>
      </c>
      <c r="Q8" s="12" t="n">
        <v>57</v>
      </c>
      <c r="R8" s="12" t="n">
        <v>24</v>
      </c>
      <c r="S8" s="12"/>
      <c r="T8" s="12" t="n">
        <v>25</v>
      </c>
      <c r="U8" s="12" t="n">
        <v>51</v>
      </c>
      <c r="V8" s="12" t="n">
        <v>40</v>
      </c>
      <c r="W8" s="12" t="n">
        <v>42</v>
      </c>
      <c r="X8" s="12"/>
      <c r="Y8" s="12" t="n">
        <v>66</v>
      </c>
      <c r="Z8" s="12" t="n">
        <v>29</v>
      </c>
      <c r="AA8" s="12" t="n">
        <v>47</v>
      </c>
      <c r="AB8" s="12" t="n">
        <v>21</v>
      </c>
      <c r="AC8" s="12" t="n">
        <v>13</v>
      </c>
      <c r="AD8" s="12" t="n">
        <v>11</v>
      </c>
      <c r="AE8" s="12"/>
      <c r="AF8" s="12" t="n">
        <v>119</v>
      </c>
      <c r="AG8" s="12"/>
      <c r="AH8" s="12" t="n">
        <v>136</v>
      </c>
      <c r="AI8" s="12"/>
      <c r="AJ8" s="12" t="n">
        <v>16</v>
      </c>
      <c r="AK8" s="12" t="n">
        <v>5</v>
      </c>
      <c r="AL8" s="12" t="n">
        <v>36</v>
      </c>
      <c r="AM8" s="12" t="n">
        <v>34</v>
      </c>
      <c r="AN8" s="12" t="n">
        <v>33</v>
      </c>
      <c r="AO8" s="12" t="n">
        <v>12</v>
      </c>
      <c r="AP8" s="12" t="n">
        <v>23</v>
      </c>
      <c r="AQ8" s="12" t="n">
        <v>6</v>
      </c>
      <c r="AR8" s="12" t="n">
        <v>3</v>
      </c>
      <c r="AS8" s="12" t="n">
        <v>11</v>
      </c>
      <c r="AT8" s="12" t="n">
        <v>6</v>
      </c>
      <c r="AU8" s="12" t="n">
        <v>5</v>
      </c>
    </row>
    <row r="9">
      <c r="B9" s="20" t="s">
        <v>396</v>
      </c>
      <c r="C9" s="19" t="n">
        <v>0.209509636601024</v>
      </c>
      <c r="D9" s="19" t="n">
        <v>0.205421117333589</v>
      </c>
      <c r="E9" s="19" t="n">
        <v>0.213083280382693</v>
      </c>
      <c r="F9" s="19"/>
      <c r="G9" s="19" t="n">
        <v>0.173426068611111</v>
      </c>
      <c r="H9" s="19" t="n">
        <v>0.219543631266207</v>
      </c>
      <c r="I9" s="19" t="n">
        <v>0.199899760646698</v>
      </c>
      <c r="J9" s="19" t="n">
        <v>0.202802839153113</v>
      </c>
      <c r="K9" s="19" t="n">
        <v>0.24797352912061</v>
      </c>
      <c r="L9" s="19" t="n">
        <v>0.204203275290486</v>
      </c>
      <c r="M9" s="19"/>
      <c r="N9" s="19" t="n">
        <v>0</v>
      </c>
      <c r="O9" s="19" t="n">
        <v>0.259067724869026</v>
      </c>
      <c r="P9" s="19" t="n">
        <v>0.201873522128352</v>
      </c>
      <c r="Q9" s="19" t="n">
        <v>0.166929786797548</v>
      </c>
      <c r="R9" s="19" t="n">
        <v>0.247788554710601</v>
      </c>
      <c r="S9" s="19"/>
      <c r="T9" s="19" t="n">
        <v>0.155084128932809</v>
      </c>
      <c r="U9" s="19" t="n">
        <v>0.251192998274937</v>
      </c>
      <c r="V9" s="19" t="n">
        <v>0.137279786149668</v>
      </c>
      <c r="W9" s="19" t="n">
        <v>0.290836489421344</v>
      </c>
      <c r="X9" s="19"/>
      <c r="Y9" s="19" t="n">
        <v>0.236304030654662</v>
      </c>
      <c r="Z9" s="19" t="n">
        <v>0.139214222234759</v>
      </c>
      <c r="AA9" s="19" t="n">
        <v>0.203507641801153</v>
      </c>
      <c r="AB9" s="19" t="n">
        <v>0.33537625241294</v>
      </c>
      <c r="AC9" s="19" t="n">
        <v>0.134823158582208</v>
      </c>
      <c r="AD9" s="19" t="n">
        <v>0.168614976688791</v>
      </c>
      <c r="AE9" s="19"/>
      <c r="AF9" s="19" t="n">
        <v>0.218522632965806</v>
      </c>
      <c r="AG9" s="19"/>
      <c r="AH9" s="19" t="n">
        <v>0.219902640519355</v>
      </c>
      <c r="AI9" s="19"/>
      <c r="AJ9" s="19" t="n">
        <v>0.290470262221505</v>
      </c>
      <c r="AK9" s="19" t="n">
        <v>0.15896032917568</v>
      </c>
      <c r="AL9" s="19" t="n">
        <v>0.154188283543433</v>
      </c>
      <c r="AM9" s="19" t="n">
        <v>0.180918250012762</v>
      </c>
      <c r="AN9" s="19" t="n">
        <v>0.235512670442123</v>
      </c>
      <c r="AO9" s="19" t="n">
        <v>0.234324056146624</v>
      </c>
      <c r="AP9" s="19" t="n">
        <v>0.161637253024882</v>
      </c>
      <c r="AQ9" s="19" t="n">
        <v>0.349144349967135</v>
      </c>
      <c r="AR9" s="19" t="n">
        <v>0.496447489263123</v>
      </c>
      <c r="AS9" s="19" t="n">
        <v>0.154724659103304</v>
      </c>
      <c r="AT9" s="19" t="n">
        <v>0.12889662057947</v>
      </c>
      <c r="AU9" s="19" t="n">
        <v>0.421934790145914</v>
      </c>
    </row>
    <row r="10">
      <c r="B10" s="20" t="s">
        <v>397</v>
      </c>
      <c r="C10" s="19" t="n">
        <v>0.658966713919819</v>
      </c>
      <c r="D10" s="19" t="n">
        <v>0.651966152849232</v>
      </c>
      <c r="E10" s="19" t="n">
        <v>0.665085680201172</v>
      </c>
      <c r="F10" s="19"/>
      <c r="G10" s="19" t="n">
        <v>0.826573931388889</v>
      </c>
      <c r="H10" s="19" t="n">
        <v>0.740255471718102</v>
      </c>
      <c r="I10" s="19" t="n">
        <v>0.703316863246438</v>
      </c>
      <c r="J10" s="19" t="n">
        <v>0.681746100020014</v>
      </c>
      <c r="K10" s="19" t="n">
        <v>0.649056164717993</v>
      </c>
      <c r="L10" s="19" t="n">
        <v>0.531235501538624</v>
      </c>
      <c r="M10" s="19"/>
      <c r="N10" s="19" t="n">
        <v>0.827553224985842</v>
      </c>
      <c r="O10" s="19" t="n">
        <v>0.592412927613099</v>
      </c>
      <c r="P10" s="19" t="n">
        <v>0.603017349521081</v>
      </c>
      <c r="Q10" s="19" t="n">
        <v>0.777520228076307</v>
      </c>
      <c r="R10" s="19" t="n">
        <v>0.611700695095147</v>
      </c>
      <c r="S10" s="19"/>
      <c r="T10" s="19" t="n">
        <v>0.632280701812433</v>
      </c>
      <c r="U10" s="19" t="n">
        <v>0.621824440989605</v>
      </c>
      <c r="V10" s="19" t="n">
        <v>0.723939947607372</v>
      </c>
      <c r="W10" s="19" t="n">
        <v>0.637705420829824</v>
      </c>
      <c r="X10" s="19"/>
      <c r="Y10" s="19" t="n">
        <v>0.688949946030729</v>
      </c>
      <c r="Z10" s="19" t="n">
        <v>0.79886777838301</v>
      </c>
      <c r="AA10" s="19" t="n">
        <v>0.51769178220401</v>
      </c>
      <c r="AB10" s="19" t="n">
        <v>0.622629361335005</v>
      </c>
      <c r="AC10" s="19" t="n">
        <v>0.767485085547862</v>
      </c>
      <c r="AD10" s="19" t="n">
        <v>0.659635368663848</v>
      </c>
      <c r="AE10" s="19"/>
      <c r="AF10" s="19" t="n">
        <v>0.654832903324504</v>
      </c>
      <c r="AG10" s="19"/>
      <c r="AH10" s="19" t="n">
        <v>0.677518432155191</v>
      </c>
      <c r="AI10" s="19"/>
      <c r="AJ10" s="19" t="n">
        <v>0.557060649454753</v>
      </c>
      <c r="AK10" s="19" t="n">
        <v>0.84103967082432</v>
      </c>
      <c r="AL10" s="19" t="n">
        <v>0.819146650544033</v>
      </c>
      <c r="AM10" s="19" t="n">
        <v>0.611530746291029</v>
      </c>
      <c r="AN10" s="19" t="n">
        <v>0.603695504656796</v>
      </c>
      <c r="AO10" s="19" t="n">
        <v>0.690747737994307</v>
      </c>
      <c r="AP10" s="19" t="n">
        <v>0.700778944272215</v>
      </c>
      <c r="AQ10" s="19" t="n">
        <v>0.650855650032865</v>
      </c>
      <c r="AR10" s="19" t="n">
        <v>0.503552510736877</v>
      </c>
      <c r="AS10" s="19" t="n">
        <v>0.505077136046595</v>
      </c>
      <c r="AT10" s="19" t="n">
        <v>0.646190193504147</v>
      </c>
      <c r="AU10" s="19" t="n">
        <v>0.578065209854086</v>
      </c>
    </row>
    <row r="11">
      <c r="B11" s="20" t="s">
        <v>96</v>
      </c>
      <c r="C11" s="21" t="n">
        <v>0.131523649479157</v>
      </c>
      <c r="D11" s="21" t="n">
        <v>0.142612729817179</v>
      </c>
      <c r="E11" s="21" t="n">
        <v>0.121831039416135</v>
      </c>
      <c r="F11" s="21"/>
      <c r="G11" s="21" t="n">
        <v>0</v>
      </c>
      <c r="H11" s="21" t="n">
        <v>0.040200897015691</v>
      </c>
      <c r="I11" s="21" t="n">
        <v>0.0967833761068635</v>
      </c>
      <c r="J11" s="21" t="n">
        <v>0.115451060826873</v>
      </c>
      <c r="K11" s="21" t="n">
        <v>0.102970306161397</v>
      </c>
      <c r="L11" s="21" t="n">
        <v>0.26456122317089</v>
      </c>
      <c r="M11" s="21"/>
      <c r="N11" s="21" t="n">
        <v>0.172446775014158</v>
      </c>
      <c r="O11" s="21" t="n">
        <v>0.148519347517875</v>
      </c>
      <c r="P11" s="21" t="n">
        <v>0.195109128350566</v>
      </c>
      <c r="Q11" s="21" t="n">
        <v>0.055549985126145</v>
      </c>
      <c r="R11" s="21" t="n">
        <v>0.140510750194252</v>
      </c>
      <c r="S11" s="21"/>
      <c r="T11" s="21" t="n">
        <v>0.212635169254758</v>
      </c>
      <c r="U11" s="21" t="n">
        <v>0.126982560735458</v>
      </c>
      <c r="V11" s="21" t="n">
        <v>0.138780266242959</v>
      </c>
      <c r="W11" s="21" t="n">
        <v>0.0714580897488317</v>
      </c>
      <c r="X11" s="21"/>
      <c r="Y11" s="21" t="n">
        <v>0.0747460233146088</v>
      </c>
      <c r="Z11" s="21" t="n">
        <v>0.061917999382231</v>
      </c>
      <c r="AA11" s="21" t="n">
        <v>0.278800575994837</v>
      </c>
      <c r="AB11" s="21" t="n">
        <v>0.0419943862520544</v>
      </c>
      <c r="AC11" s="21" t="n">
        <v>0.0976917558699306</v>
      </c>
      <c r="AD11" s="21" t="n">
        <v>0.171749654647362</v>
      </c>
      <c r="AE11" s="21"/>
      <c r="AF11" s="21" t="n">
        <v>0.12664446370969</v>
      </c>
      <c r="AG11" s="21"/>
      <c r="AH11" s="21" t="n">
        <v>0.102578927325454</v>
      </c>
      <c r="AI11" s="21"/>
      <c r="AJ11" s="21" t="n">
        <v>0.152469088323743</v>
      </c>
      <c r="AK11" s="21" t="n">
        <v>0</v>
      </c>
      <c r="AL11" s="21" t="n">
        <v>0.0266650659125346</v>
      </c>
      <c r="AM11" s="21" t="n">
        <v>0.207551003696209</v>
      </c>
      <c r="AN11" s="21" t="n">
        <v>0.160791824901081</v>
      </c>
      <c r="AO11" s="21" t="n">
        <v>0.0749282058590693</v>
      </c>
      <c r="AP11" s="21" t="n">
        <v>0.137583802702903</v>
      </c>
      <c r="AQ11" s="21" t="n">
        <v>0</v>
      </c>
      <c r="AR11" s="21" t="n">
        <v>0</v>
      </c>
      <c r="AS11" s="21" t="n">
        <v>0.340198204850102</v>
      </c>
      <c r="AT11" s="21" t="n">
        <v>0.224913185916383</v>
      </c>
      <c r="AU11" s="21" t="n">
        <v>0</v>
      </c>
    </row>
    <row r="12">
      <c r="B12" s="18" t="s">
        <v>356</v>
      </c>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400</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204</v>
      </c>
      <c r="D7" s="11" t="n">
        <v>90</v>
      </c>
      <c r="E7" s="11" t="n">
        <v>114</v>
      </c>
      <c r="F7" s="11"/>
      <c r="G7" s="11" t="n">
        <v>28</v>
      </c>
      <c r="H7" s="11" t="n">
        <v>28</v>
      </c>
      <c r="I7" s="11" t="n">
        <v>27</v>
      </c>
      <c r="J7" s="11" t="n">
        <v>37</v>
      </c>
      <c r="K7" s="11" t="n">
        <v>32</v>
      </c>
      <c r="L7" s="11" t="n">
        <v>52</v>
      </c>
      <c r="M7" s="11"/>
      <c r="N7" s="11" t="n">
        <v>1</v>
      </c>
      <c r="O7" s="11" t="n">
        <v>52</v>
      </c>
      <c r="P7" s="11" t="n">
        <v>75</v>
      </c>
      <c r="Q7" s="11" t="n">
        <v>51</v>
      </c>
      <c r="R7" s="11" t="n">
        <v>25</v>
      </c>
      <c r="S7" s="11"/>
      <c r="T7" s="11" t="n">
        <v>31</v>
      </c>
      <c r="U7" s="11" t="n">
        <v>60</v>
      </c>
      <c r="V7" s="11" t="n">
        <v>46</v>
      </c>
      <c r="W7" s="11" t="n">
        <v>37</v>
      </c>
      <c r="X7" s="11"/>
      <c r="Y7" s="11" t="n">
        <v>65</v>
      </c>
      <c r="Z7" s="11" t="n">
        <v>31</v>
      </c>
      <c r="AA7" s="11" t="n">
        <v>50</v>
      </c>
      <c r="AB7" s="11" t="n">
        <v>24</v>
      </c>
      <c r="AC7" s="11" t="n">
        <v>16</v>
      </c>
      <c r="AD7" s="11" t="n">
        <v>15</v>
      </c>
      <c r="AE7" s="11"/>
      <c r="AF7" s="11" t="n">
        <v>120</v>
      </c>
      <c r="AG7" s="11"/>
      <c r="AH7" s="11" t="n">
        <v>152</v>
      </c>
      <c r="AI7" s="11"/>
      <c r="AJ7" s="11" t="n">
        <v>18</v>
      </c>
      <c r="AK7" s="11" t="n">
        <v>5</v>
      </c>
      <c r="AL7" s="11" t="n">
        <v>40</v>
      </c>
      <c r="AM7" s="11" t="n">
        <v>33</v>
      </c>
      <c r="AN7" s="11" t="n">
        <v>28</v>
      </c>
      <c r="AO7" s="11" t="n">
        <v>20</v>
      </c>
      <c r="AP7" s="11" t="n">
        <v>25</v>
      </c>
      <c r="AQ7" s="11" t="n">
        <v>7</v>
      </c>
      <c r="AR7" s="11" t="n">
        <v>3</v>
      </c>
      <c r="AS7" s="11" t="n">
        <v>12</v>
      </c>
      <c r="AT7" s="11" t="n">
        <v>5</v>
      </c>
      <c r="AU7" s="11" t="n">
        <v>8</v>
      </c>
    </row>
    <row r="8" ht="30" customHeight="1">
      <c r="B8" s="12" t="s">
        <v>20</v>
      </c>
      <c r="C8" s="12" t="n">
        <v>206</v>
      </c>
      <c r="D8" s="12" t="n">
        <v>97</v>
      </c>
      <c r="E8" s="12" t="n">
        <v>109</v>
      </c>
      <c r="F8" s="12"/>
      <c r="G8" s="12" t="n">
        <v>32</v>
      </c>
      <c r="H8" s="12" t="n">
        <v>33</v>
      </c>
      <c r="I8" s="12" t="n">
        <v>27</v>
      </c>
      <c r="J8" s="12" t="n">
        <v>36</v>
      </c>
      <c r="K8" s="12" t="n">
        <v>30</v>
      </c>
      <c r="L8" s="12" t="n">
        <v>48</v>
      </c>
      <c r="M8" s="12"/>
      <c r="N8" s="12" t="n">
        <v>1</v>
      </c>
      <c r="O8" s="12" t="n">
        <v>50</v>
      </c>
      <c r="P8" s="12" t="n">
        <v>69</v>
      </c>
      <c r="Q8" s="12" t="n">
        <v>56</v>
      </c>
      <c r="R8" s="12" t="n">
        <v>29</v>
      </c>
      <c r="S8" s="12"/>
      <c r="T8" s="12" t="n">
        <v>32</v>
      </c>
      <c r="U8" s="12" t="n">
        <v>58</v>
      </c>
      <c r="V8" s="12" t="n">
        <v>46</v>
      </c>
      <c r="W8" s="12" t="n">
        <v>41</v>
      </c>
      <c r="X8" s="12"/>
      <c r="Y8" s="12" t="n">
        <v>70</v>
      </c>
      <c r="Z8" s="12" t="n">
        <v>31</v>
      </c>
      <c r="AA8" s="12" t="n">
        <v>47</v>
      </c>
      <c r="AB8" s="12" t="n">
        <v>23</v>
      </c>
      <c r="AC8" s="12" t="n">
        <v>18</v>
      </c>
      <c r="AD8" s="12" t="n">
        <v>14</v>
      </c>
      <c r="AE8" s="12"/>
      <c r="AF8" s="12" t="n">
        <v>119</v>
      </c>
      <c r="AG8" s="12"/>
      <c r="AH8" s="12" t="n">
        <v>155</v>
      </c>
      <c r="AI8" s="12"/>
      <c r="AJ8" s="12" t="n">
        <v>17</v>
      </c>
      <c r="AK8" s="12" t="n">
        <v>4</v>
      </c>
      <c r="AL8" s="12" t="n">
        <v>42</v>
      </c>
      <c r="AM8" s="12" t="n">
        <v>35</v>
      </c>
      <c r="AN8" s="12" t="n">
        <v>32</v>
      </c>
      <c r="AO8" s="12" t="n">
        <v>20</v>
      </c>
      <c r="AP8" s="12" t="n">
        <v>23</v>
      </c>
      <c r="AQ8" s="12" t="n">
        <v>8</v>
      </c>
      <c r="AR8" s="12" t="n">
        <v>2</v>
      </c>
      <c r="AS8" s="12" t="n">
        <v>11</v>
      </c>
      <c r="AT8" s="12" t="n">
        <v>4</v>
      </c>
      <c r="AU8" s="12" t="n">
        <v>8</v>
      </c>
    </row>
    <row r="9">
      <c r="B9" s="20" t="s">
        <v>399</v>
      </c>
      <c r="C9" s="19" t="n">
        <v>0.206339561342444</v>
      </c>
      <c r="D9" s="19" t="n">
        <v>0.184506468378203</v>
      </c>
      <c r="E9" s="19" t="n">
        <v>0.225843012083341</v>
      </c>
      <c r="F9" s="19"/>
      <c r="G9" s="19" t="n">
        <v>0.0740024662951945</v>
      </c>
      <c r="H9" s="19" t="n">
        <v>0.101151301803196</v>
      </c>
      <c r="I9" s="19" t="n">
        <v>0.148320602000509</v>
      </c>
      <c r="J9" s="19" t="n">
        <v>0.359249169992184</v>
      </c>
      <c r="K9" s="19" t="n">
        <v>0.202926698179871</v>
      </c>
      <c r="L9" s="19" t="n">
        <v>0.285556347733857</v>
      </c>
      <c r="M9" s="19"/>
      <c r="N9" s="19" t="n">
        <v>0</v>
      </c>
      <c r="O9" s="19" t="n">
        <v>0.137563695991856</v>
      </c>
      <c r="P9" s="19" t="n">
        <v>0.231377752384484</v>
      </c>
      <c r="Q9" s="19" t="n">
        <v>0.230372973846864</v>
      </c>
      <c r="R9" s="19" t="n">
        <v>0.227080290864844</v>
      </c>
      <c r="S9" s="19"/>
      <c r="T9" s="19" t="n">
        <v>0.140677408481738</v>
      </c>
      <c r="U9" s="19" t="n">
        <v>0.236385094074367</v>
      </c>
      <c r="V9" s="19" t="n">
        <v>0.104034769715173</v>
      </c>
      <c r="W9" s="19" t="n">
        <v>0.282771334770163</v>
      </c>
      <c r="X9" s="19"/>
      <c r="Y9" s="19" t="n">
        <v>0.25022779122891</v>
      </c>
      <c r="Z9" s="19" t="n">
        <v>0.246978476195401</v>
      </c>
      <c r="AA9" s="19" t="n">
        <v>0.279230865229089</v>
      </c>
      <c r="AB9" s="19" t="n">
        <v>0.126622114805637</v>
      </c>
      <c r="AC9" s="19" t="n">
        <v>0.0718041366091067</v>
      </c>
      <c r="AD9" s="19" t="n">
        <v>0</v>
      </c>
      <c r="AE9" s="19"/>
      <c r="AF9" s="19" t="n">
        <v>0.208844920885797</v>
      </c>
      <c r="AG9" s="19"/>
      <c r="AH9" s="19" t="n">
        <v>0.184108463499663</v>
      </c>
      <c r="AI9" s="19"/>
      <c r="AJ9" s="19" t="n">
        <v>0.285918107478501</v>
      </c>
      <c r="AK9" s="19" t="n">
        <v>0</v>
      </c>
      <c r="AL9" s="19" t="n">
        <v>0.165953935406993</v>
      </c>
      <c r="AM9" s="19" t="n">
        <v>0.173454983251687</v>
      </c>
      <c r="AN9" s="19" t="n">
        <v>0.380302720133829</v>
      </c>
      <c r="AO9" s="19" t="n">
        <v>0.153225022541306</v>
      </c>
      <c r="AP9" s="19" t="n">
        <v>0.285852219044652</v>
      </c>
      <c r="AQ9" s="19" t="n">
        <v>0</v>
      </c>
      <c r="AR9" s="19" t="n">
        <v>0.330227813108959</v>
      </c>
      <c r="AS9" s="19" t="n">
        <v>0.0816528264485397</v>
      </c>
      <c r="AT9" s="19" t="n">
        <v>0</v>
      </c>
      <c r="AU9" s="19" t="n">
        <v>0.115887850634227</v>
      </c>
    </row>
    <row r="10">
      <c r="B10" s="20" t="s">
        <v>397</v>
      </c>
      <c r="C10" s="19" t="n">
        <v>0.707755154040285</v>
      </c>
      <c r="D10" s="19" t="n">
        <v>0.738336973824525</v>
      </c>
      <c r="E10" s="19" t="n">
        <v>0.680436486149033</v>
      </c>
      <c r="F10" s="19"/>
      <c r="G10" s="19" t="n">
        <v>0.891759095427632</v>
      </c>
      <c r="H10" s="19" t="n">
        <v>0.86535112564657</v>
      </c>
      <c r="I10" s="19" t="n">
        <v>0.727302168358058</v>
      </c>
      <c r="J10" s="19" t="n">
        <v>0.526633808841117</v>
      </c>
      <c r="K10" s="19" t="n">
        <v>0.712377885909396</v>
      </c>
      <c r="L10" s="19" t="n">
        <v>0.600984670460023</v>
      </c>
      <c r="M10" s="19"/>
      <c r="N10" s="19" t="n">
        <v>1</v>
      </c>
      <c r="O10" s="19" t="n">
        <v>0.708301976324545</v>
      </c>
      <c r="P10" s="19" t="n">
        <v>0.693106910528113</v>
      </c>
      <c r="Q10" s="19" t="n">
        <v>0.705986864407894</v>
      </c>
      <c r="R10" s="19" t="n">
        <v>0.734507185521674</v>
      </c>
      <c r="S10" s="19"/>
      <c r="T10" s="19" t="n">
        <v>0.764462418046744</v>
      </c>
      <c r="U10" s="19" t="n">
        <v>0.65216549697457</v>
      </c>
      <c r="V10" s="19" t="n">
        <v>0.804800010071375</v>
      </c>
      <c r="W10" s="19" t="n">
        <v>0.686390482053341</v>
      </c>
      <c r="X10" s="19"/>
      <c r="Y10" s="19" t="n">
        <v>0.706322905619026</v>
      </c>
      <c r="Z10" s="19" t="n">
        <v>0.590747257294079</v>
      </c>
      <c r="AA10" s="19" t="n">
        <v>0.623827717684799</v>
      </c>
      <c r="AB10" s="19" t="n">
        <v>0.834141705626902</v>
      </c>
      <c r="AC10" s="19" t="n">
        <v>0.928195863390893</v>
      </c>
      <c r="AD10" s="19" t="n">
        <v>0.860057191296289</v>
      </c>
      <c r="AE10" s="19"/>
      <c r="AF10" s="19" t="n">
        <v>0.708922491848844</v>
      </c>
      <c r="AG10" s="19"/>
      <c r="AH10" s="19" t="n">
        <v>0.75339240464742</v>
      </c>
      <c r="AI10" s="19"/>
      <c r="AJ10" s="19" t="n">
        <v>0.714081892521499</v>
      </c>
      <c r="AK10" s="19" t="n">
        <v>0.813667953560315</v>
      </c>
      <c r="AL10" s="19" t="n">
        <v>0.687687980205646</v>
      </c>
      <c r="AM10" s="19" t="n">
        <v>0.767912234959877</v>
      </c>
      <c r="AN10" s="19" t="n">
        <v>0.518882884383709</v>
      </c>
      <c r="AO10" s="19" t="n">
        <v>0.801368208100016</v>
      </c>
      <c r="AP10" s="19" t="n">
        <v>0.643116955708341</v>
      </c>
      <c r="AQ10" s="19" t="n">
        <v>0.8720150307615</v>
      </c>
      <c r="AR10" s="19" t="n">
        <v>0.669772186891041</v>
      </c>
      <c r="AS10" s="19" t="n">
        <v>0.736680643930408</v>
      </c>
      <c r="AT10" s="19" t="n">
        <v>1</v>
      </c>
      <c r="AU10" s="19" t="n">
        <v>0.884112149365773</v>
      </c>
    </row>
    <row r="11">
      <c r="B11" s="20" t="s">
        <v>96</v>
      </c>
      <c r="C11" s="21" t="n">
        <v>0.0859052846172716</v>
      </c>
      <c r="D11" s="21" t="n">
        <v>0.0771565577972728</v>
      </c>
      <c r="E11" s="21" t="n">
        <v>0.0937205017676257</v>
      </c>
      <c r="F11" s="21"/>
      <c r="G11" s="21" t="n">
        <v>0.0342384382771738</v>
      </c>
      <c r="H11" s="21" t="n">
        <v>0.0334975725502341</v>
      </c>
      <c r="I11" s="21" t="n">
        <v>0.124377229641433</v>
      </c>
      <c r="J11" s="21" t="n">
        <v>0.1141170211667</v>
      </c>
      <c r="K11" s="21" t="n">
        <v>0.0846954159107324</v>
      </c>
      <c r="L11" s="21" t="n">
        <v>0.11345898180612</v>
      </c>
      <c r="M11" s="21"/>
      <c r="N11" s="21" t="n">
        <v>0</v>
      </c>
      <c r="O11" s="21" t="n">
        <v>0.1541343276836</v>
      </c>
      <c r="P11" s="21" t="n">
        <v>0.0755153370874031</v>
      </c>
      <c r="Q11" s="21" t="n">
        <v>0.0636401617452414</v>
      </c>
      <c r="R11" s="21" t="n">
        <v>0.0384125236134823</v>
      </c>
      <c r="S11" s="21"/>
      <c r="T11" s="21" t="n">
        <v>0.0948601734715176</v>
      </c>
      <c r="U11" s="21" t="n">
        <v>0.111449408951063</v>
      </c>
      <c r="V11" s="21" t="n">
        <v>0.0911652202134528</v>
      </c>
      <c r="W11" s="21" t="n">
        <v>0.0308381831764964</v>
      </c>
      <c r="X11" s="21"/>
      <c r="Y11" s="21" t="n">
        <v>0.0434493031520644</v>
      </c>
      <c r="Z11" s="21" t="n">
        <v>0.16227426651052</v>
      </c>
      <c r="AA11" s="21" t="n">
        <v>0.0969414170861113</v>
      </c>
      <c r="AB11" s="21" t="n">
        <v>0.0392361795674617</v>
      </c>
      <c r="AC11" s="21" t="n">
        <v>0</v>
      </c>
      <c r="AD11" s="21" t="n">
        <v>0.139942808703711</v>
      </c>
      <c r="AE11" s="21"/>
      <c r="AF11" s="21" t="n">
        <v>0.0822325872653589</v>
      </c>
      <c r="AG11" s="21"/>
      <c r="AH11" s="21" t="n">
        <v>0.0624991318529168</v>
      </c>
      <c r="AI11" s="21"/>
      <c r="AJ11" s="21" t="n">
        <v>0</v>
      </c>
      <c r="AK11" s="21" t="n">
        <v>0.186332046439685</v>
      </c>
      <c r="AL11" s="21" t="n">
        <v>0.146358084387361</v>
      </c>
      <c r="AM11" s="21" t="n">
        <v>0.0586327817884359</v>
      </c>
      <c r="AN11" s="21" t="n">
        <v>0.100814395482462</v>
      </c>
      <c r="AO11" s="21" t="n">
        <v>0.045406769358678</v>
      </c>
      <c r="AP11" s="21" t="n">
        <v>0.0710308252470073</v>
      </c>
      <c r="AQ11" s="21" t="n">
        <v>0.1279849692385</v>
      </c>
      <c r="AR11" s="21" t="n">
        <v>0</v>
      </c>
      <c r="AS11" s="21" t="n">
        <v>0.181666529621052</v>
      </c>
      <c r="AT11" s="21" t="n">
        <v>0</v>
      </c>
      <c r="AU11" s="21" t="n">
        <v>0</v>
      </c>
    </row>
    <row r="12">
      <c r="B12" s="18" t="s">
        <v>356</v>
      </c>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402</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208</v>
      </c>
      <c r="D7" s="11" t="n">
        <v>94</v>
      </c>
      <c r="E7" s="11" t="n">
        <v>113</v>
      </c>
      <c r="F7" s="11"/>
      <c r="G7" s="11" t="n">
        <v>24</v>
      </c>
      <c r="H7" s="11" t="n">
        <v>27</v>
      </c>
      <c r="I7" s="11" t="n">
        <v>34</v>
      </c>
      <c r="J7" s="11" t="n">
        <v>31</v>
      </c>
      <c r="K7" s="11" t="n">
        <v>46</v>
      </c>
      <c r="L7" s="11" t="n">
        <v>46</v>
      </c>
      <c r="M7" s="11"/>
      <c r="N7" s="11" t="n">
        <v>3</v>
      </c>
      <c r="O7" s="11" t="n">
        <v>67</v>
      </c>
      <c r="P7" s="11" t="n">
        <v>63</v>
      </c>
      <c r="Q7" s="11" t="n">
        <v>52</v>
      </c>
      <c r="R7" s="11" t="n">
        <v>22</v>
      </c>
      <c r="S7" s="11"/>
      <c r="T7" s="11" t="n">
        <v>25</v>
      </c>
      <c r="U7" s="11" t="n">
        <v>54</v>
      </c>
      <c r="V7" s="11" t="n">
        <v>39</v>
      </c>
      <c r="W7" s="11" t="n">
        <v>44</v>
      </c>
      <c r="X7" s="11"/>
      <c r="Y7" s="11" t="n">
        <v>75</v>
      </c>
      <c r="Z7" s="11" t="n">
        <v>35</v>
      </c>
      <c r="AA7" s="11" t="n">
        <v>38</v>
      </c>
      <c r="AB7" s="11" t="n">
        <v>28</v>
      </c>
      <c r="AC7" s="11" t="n">
        <v>14</v>
      </c>
      <c r="AD7" s="11" t="n">
        <v>16</v>
      </c>
      <c r="AE7" s="11"/>
      <c r="AF7" s="11" t="n">
        <v>128</v>
      </c>
      <c r="AG7" s="11"/>
      <c r="AH7" s="11" t="n">
        <v>152</v>
      </c>
      <c r="AI7" s="11"/>
      <c r="AJ7" s="11" t="n">
        <v>18</v>
      </c>
      <c r="AK7" s="11" t="n">
        <v>7</v>
      </c>
      <c r="AL7" s="11" t="n">
        <v>51</v>
      </c>
      <c r="AM7" s="11" t="n">
        <v>34</v>
      </c>
      <c r="AN7" s="11" t="n">
        <v>20</v>
      </c>
      <c r="AO7" s="11" t="n">
        <v>19</v>
      </c>
      <c r="AP7" s="11" t="n">
        <v>23</v>
      </c>
      <c r="AQ7" s="11" t="n">
        <v>2</v>
      </c>
      <c r="AR7" s="11" t="n">
        <v>2</v>
      </c>
      <c r="AS7" s="11" t="n">
        <v>17</v>
      </c>
      <c r="AT7" s="11" t="n">
        <v>8</v>
      </c>
      <c r="AU7" s="11" t="n">
        <v>7</v>
      </c>
    </row>
    <row r="8" ht="30" customHeight="1">
      <c r="B8" s="12" t="s">
        <v>20</v>
      </c>
      <c r="C8" s="12" t="n">
        <v>208</v>
      </c>
      <c r="D8" s="12" t="n">
        <v>102</v>
      </c>
      <c r="E8" s="12" t="n">
        <v>105</v>
      </c>
      <c r="F8" s="12"/>
      <c r="G8" s="12" t="n">
        <v>27</v>
      </c>
      <c r="H8" s="12" t="n">
        <v>32</v>
      </c>
      <c r="I8" s="12" t="n">
        <v>34</v>
      </c>
      <c r="J8" s="12" t="n">
        <v>29</v>
      </c>
      <c r="K8" s="12" t="n">
        <v>43</v>
      </c>
      <c r="L8" s="12" t="n">
        <v>44</v>
      </c>
      <c r="M8" s="12"/>
      <c r="N8" s="12" t="n">
        <v>3</v>
      </c>
      <c r="O8" s="12" t="n">
        <v>65</v>
      </c>
      <c r="P8" s="12" t="n">
        <v>58</v>
      </c>
      <c r="Q8" s="12" t="n">
        <v>58</v>
      </c>
      <c r="R8" s="12" t="n">
        <v>24</v>
      </c>
      <c r="S8" s="12"/>
      <c r="T8" s="12" t="n">
        <v>26</v>
      </c>
      <c r="U8" s="12" t="n">
        <v>53</v>
      </c>
      <c r="V8" s="12" t="n">
        <v>38</v>
      </c>
      <c r="W8" s="12" t="n">
        <v>47</v>
      </c>
      <c r="X8" s="12"/>
      <c r="Y8" s="12" t="n">
        <v>79</v>
      </c>
      <c r="Z8" s="12" t="n">
        <v>33</v>
      </c>
      <c r="AA8" s="12" t="n">
        <v>36</v>
      </c>
      <c r="AB8" s="12" t="n">
        <v>26</v>
      </c>
      <c r="AC8" s="12" t="n">
        <v>16</v>
      </c>
      <c r="AD8" s="12" t="n">
        <v>15</v>
      </c>
      <c r="AE8" s="12"/>
      <c r="AF8" s="12" t="n">
        <v>125</v>
      </c>
      <c r="AG8" s="12"/>
      <c r="AH8" s="12" t="n">
        <v>154</v>
      </c>
      <c r="AI8" s="12"/>
      <c r="AJ8" s="12" t="n">
        <v>15</v>
      </c>
      <c r="AK8" s="12" t="n">
        <v>6</v>
      </c>
      <c r="AL8" s="12" t="n">
        <v>55</v>
      </c>
      <c r="AM8" s="12" t="n">
        <v>35</v>
      </c>
      <c r="AN8" s="12" t="n">
        <v>23</v>
      </c>
      <c r="AO8" s="12" t="n">
        <v>19</v>
      </c>
      <c r="AP8" s="12" t="n">
        <v>22</v>
      </c>
      <c r="AQ8" s="12" t="n">
        <v>2</v>
      </c>
      <c r="AR8" s="12" t="n">
        <v>2</v>
      </c>
      <c r="AS8" s="12" t="n">
        <v>15</v>
      </c>
      <c r="AT8" s="12" t="n">
        <v>6</v>
      </c>
      <c r="AU8" s="12" t="n">
        <v>7</v>
      </c>
    </row>
    <row r="9">
      <c r="B9" s="20" t="s">
        <v>401</v>
      </c>
      <c r="C9" s="19" t="n">
        <v>0.314198752077873</v>
      </c>
      <c r="D9" s="19" t="n">
        <v>0.298111894538332</v>
      </c>
      <c r="E9" s="19" t="n">
        <v>0.332790470701523</v>
      </c>
      <c r="F9" s="19"/>
      <c r="G9" s="19" t="n">
        <v>0.216110321892005</v>
      </c>
      <c r="H9" s="19" t="n">
        <v>0.287164675028461</v>
      </c>
      <c r="I9" s="19" t="n">
        <v>0.246810607582643</v>
      </c>
      <c r="J9" s="19" t="n">
        <v>0.26828825007668</v>
      </c>
      <c r="K9" s="19" t="n">
        <v>0.437731112468641</v>
      </c>
      <c r="L9" s="19" t="n">
        <v>0.357087315383698</v>
      </c>
      <c r="M9" s="19"/>
      <c r="N9" s="19" t="n">
        <v>0</v>
      </c>
      <c r="O9" s="19" t="n">
        <v>0.339330491493841</v>
      </c>
      <c r="P9" s="19" t="n">
        <v>0.345802393416342</v>
      </c>
      <c r="Q9" s="19" t="n">
        <v>0.27258591610642</v>
      </c>
      <c r="R9" s="19" t="n">
        <v>0.323899534183736</v>
      </c>
      <c r="S9" s="19"/>
      <c r="T9" s="19" t="n">
        <v>0.292838320164065</v>
      </c>
      <c r="U9" s="19" t="n">
        <v>0.353994500745417</v>
      </c>
      <c r="V9" s="19" t="n">
        <v>0.309755347514516</v>
      </c>
      <c r="W9" s="19" t="n">
        <v>0.382129992905497</v>
      </c>
      <c r="X9" s="19"/>
      <c r="Y9" s="19" t="n">
        <v>0.325234710406132</v>
      </c>
      <c r="Z9" s="19" t="n">
        <v>0.254140158740085</v>
      </c>
      <c r="AA9" s="19" t="n">
        <v>0.387957932680331</v>
      </c>
      <c r="AB9" s="19" t="n">
        <v>0.343109794261101</v>
      </c>
      <c r="AC9" s="19" t="n">
        <v>0.275054892042747</v>
      </c>
      <c r="AD9" s="19" t="n">
        <v>0.245823116798331</v>
      </c>
      <c r="AE9" s="19"/>
      <c r="AF9" s="19" t="n">
        <v>0.305676014248802</v>
      </c>
      <c r="AG9" s="19"/>
      <c r="AH9" s="19" t="n">
        <v>0.28846423721105</v>
      </c>
      <c r="AI9" s="19"/>
      <c r="AJ9" s="19" t="n">
        <v>0.3217273898623</v>
      </c>
      <c r="AK9" s="19" t="n">
        <v>0.291356052683204</v>
      </c>
      <c r="AL9" s="19" t="n">
        <v>0.25243979132075</v>
      </c>
      <c r="AM9" s="19" t="n">
        <v>0.208773574350435</v>
      </c>
      <c r="AN9" s="19" t="n">
        <v>0.337362139977238</v>
      </c>
      <c r="AO9" s="19" t="n">
        <v>0.462019493948338</v>
      </c>
      <c r="AP9" s="19" t="n">
        <v>0.302436551070181</v>
      </c>
      <c r="AQ9" s="19" t="n">
        <v>1</v>
      </c>
      <c r="AR9" s="19" t="n">
        <v>1</v>
      </c>
      <c r="AS9" s="19" t="n">
        <v>0.276481404029324</v>
      </c>
      <c r="AT9" s="19" t="n">
        <v>0.492671325779253</v>
      </c>
      <c r="AU9" s="19" t="n">
        <v>0.459996293079807</v>
      </c>
    </row>
    <row r="10">
      <c r="B10" s="20" t="s">
        <v>397</v>
      </c>
      <c r="C10" s="19" t="n">
        <v>0.56958520696922</v>
      </c>
      <c r="D10" s="19" t="n">
        <v>0.610510170287135</v>
      </c>
      <c r="E10" s="19" t="n">
        <v>0.525823808312116</v>
      </c>
      <c r="F10" s="19"/>
      <c r="G10" s="19" t="n">
        <v>0.783889678107995</v>
      </c>
      <c r="H10" s="19" t="n">
        <v>0.672631781316553</v>
      </c>
      <c r="I10" s="19" t="n">
        <v>0.63483456125772</v>
      </c>
      <c r="J10" s="19" t="n">
        <v>0.604457296499977</v>
      </c>
      <c r="K10" s="19" t="n">
        <v>0.436924786959493</v>
      </c>
      <c r="L10" s="19" t="n">
        <v>0.417203771892993</v>
      </c>
      <c r="M10" s="19"/>
      <c r="N10" s="19" t="n">
        <v>1</v>
      </c>
      <c r="O10" s="19" t="n">
        <v>0.558379693845776</v>
      </c>
      <c r="P10" s="19" t="n">
        <v>0.47682566147684</v>
      </c>
      <c r="Q10" s="19" t="n">
        <v>0.623119293609636</v>
      </c>
      <c r="R10" s="19" t="n">
        <v>0.622103667764502</v>
      </c>
      <c r="S10" s="19"/>
      <c r="T10" s="19" t="n">
        <v>0.634815273231611</v>
      </c>
      <c r="U10" s="19" t="n">
        <v>0.508344214903719</v>
      </c>
      <c r="V10" s="19" t="n">
        <v>0.614171237157433</v>
      </c>
      <c r="W10" s="19" t="n">
        <v>0.54743239851049</v>
      </c>
      <c r="X10" s="19"/>
      <c r="Y10" s="19" t="n">
        <v>0.563508615731607</v>
      </c>
      <c r="Z10" s="19" t="n">
        <v>0.691474378783123</v>
      </c>
      <c r="AA10" s="19" t="n">
        <v>0.390769170648593</v>
      </c>
      <c r="AB10" s="19" t="n">
        <v>0.554365120482414</v>
      </c>
      <c r="AC10" s="19" t="n">
        <v>0.724945107957253</v>
      </c>
      <c r="AD10" s="19" t="n">
        <v>0.567023868696905</v>
      </c>
      <c r="AE10" s="19"/>
      <c r="AF10" s="19" t="n">
        <v>0.593736147619883</v>
      </c>
      <c r="AG10" s="19"/>
      <c r="AH10" s="19" t="n">
        <v>0.61662416967043</v>
      </c>
      <c r="AI10" s="19"/>
      <c r="AJ10" s="19" t="n">
        <v>0.6782726101377</v>
      </c>
      <c r="AK10" s="19" t="n">
        <v>0.584101858775503</v>
      </c>
      <c r="AL10" s="19" t="n">
        <v>0.621334280388234</v>
      </c>
      <c r="AM10" s="19" t="n">
        <v>0.604262813444391</v>
      </c>
      <c r="AN10" s="19" t="n">
        <v>0.61054832117381</v>
      </c>
      <c r="AO10" s="19" t="n">
        <v>0.438208038535676</v>
      </c>
      <c r="AP10" s="19" t="n">
        <v>0.514945491284429</v>
      </c>
      <c r="AQ10" s="19" t="n">
        <v>0</v>
      </c>
      <c r="AR10" s="19" t="n">
        <v>0</v>
      </c>
      <c r="AS10" s="19" t="n">
        <v>0.542553811859714</v>
      </c>
      <c r="AT10" s="19" t="n">
        <v>0.507328674220747</v>
      </c>
      <c r="AU10" s="19" t="n">
        <v>0.540003706920193</v>
      </c>
    </row>
    <row r="11">
      <c r="B11" s="20" t="s">
        <v>96</v>
      </c>
      <c r="C11" s="21" t="n">
        <v>0.116216040952907</v>
      </c>
      <c r="D11" s="21" t="n">
        <v>0.091377935174533</v>
      </c>
      <c r="E11" s="21" t="n">
        <v>0.141385720986361</v>
      </c>
      <c r="F11" s="21"/>
      <c r="G11" s="21" t="n">
        <v>0</v>
      </c>
      <c r="H11" s="21" t="n">
        <v>0.0402035436549859</v>
      </c>
      <c r="I11" s="21" t="n">
        <v>0.118354831159637</v>
      </c>
      <c r="J11" s="21" t="n">
        <v>0.127254453423342</v>
      </c>
      <c r="K11" s="21" t="n">
        <v>0.125344100571867</v>
      </c>
      <c r="L11" s="21" t="n">
        <v>0.225708912723309</v>
      </c>
      <c r="M11" s="21"/>
      <c r="N11" s="21" t="n">
        <v>0</v>
      </c>
      <c r="O11" s="21" t="n">
        <v>0.102289814660382</v>
      </c>
      <c r="P11" s="21" t="n">
        <v>0.177371945106818</v>
      </c>
      <c r="Q11" s="21" t="n">
        <v>0.104294790283944</v>
      </c>
      <c r="R11" s="21" t="n">
        <v>0.0539967980517622</v>
      </c>
      <c r="S11" s="21"/>
      <c r="T11" s="21" t="n">
        <v>0.072346406604324</v>
      </c>
      <c r="U11" s="21" t="n">
        <v>0.137661284350864</v>
      </c>
      <c r="V11" s="21" t="n">
        <v>0.0760734153280506</v>
      </c>
      <c r="W11" s="21" t="n">
        <v>0.0704376085840131</v>
      </c>
      <c r="X11" s="21"/>
      <c r="Y11" s="21" t="n">
        <v>0.111256673862261</v>
      </c>
      <c r="Z11" s="21" t="n">
        <v>0.0543854624767919</v>
      </c>
      <c r="AA11" s="21" t="n">
        <v>0.221272896671076</v>
      </c>
      <c r="AB11" s="21" t="n">
        <v>0.102525085256485</v>
      </c>
      <c r="AC11" s="21" t="n">
        <v>0</v>
      </c>
      <c r="AD11" s="21" t="n">
        <v>0.187153014504763</v>
      </c>
      <c r="AE11" s="21"/>
      <c r="AF11" s="21" t="n">
        <v>0.100587838131315</v>
      </c>
      <c r="AG11" s="21"/>
      <c r="AH11" s="21" t="n">
        <v>0.0949115931185199</v>
      </c>
      <c r="AI11" s="21"/>
      <c r="AJ11" s="21" t="n">
        <v>0</v>
      </c>
      <c r="AK11" s="21" t="n">
        <v>0.124542088541292</v>
      </c>
      <c r="AL11" s="21" t="n">
        <v>0.126225928291016</v>
      </c>
      <c r="AM11" s="21" t="n">
        <v>0.186963612205175</v>
      </c>
      <c r="AN11" s="21" t="n">
        <v>0.0520895388489514</v>
      </c>
      <c r="AO11" s="21" t="n">
        <v>0.0997724675159858</v>
      </c>
      <c r="AP11" s="21" t="n">
        <v>0.182617957645389</v>
      </c>
      <c r="AQ11" s="21" t="n">
        <v>0</v>
      </c>
      <c r="AR11" s="21" t="n">
        <v>0</v>
      </c>
      <c r="AS11" s="21" t="n">
        <v>0.180964784110962</v>
      </c>
      <c r="AT11" s="21" t="n">
        <v>0</v>
      </c>
      <c r="AU11" s="21" t="n">
        <v>0</v>
      </c>
    </row>
    <row r="12">
      <c r="B12" s="18" t="s">
        <v>356</v>
      </c>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404</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224</v>
      </c>
      <c r="D7" s="11" t="n">
        <v>117</v>
      </c>
      <c r="E7" s="11" t="n">
        <v>107</v>
      </c>
      <c r="F7" s="11"/>
      <c r="G7" s="11" t="n">
        <v>17</v>
      </c>
      <c r="H7" s="11" t="n">
        <v>30</v>
      </c>
      <c r="I7" s="11" t="n">
        <v>28</v>
      </c>
      <c r="J7" s="11" t="n">
        <v>41</v>
      </c>
      <c r="K7" s="11" t="n">
        <v>39</v>
      </c>
      <c r="L7" s="11" t="n">
        <v>69</v>
      </c>
      <c r="M7" s="11"/>
      <c r="N7" s="11" t="n">
        <v>2</v>
      </c>
      <c r="O7" s="11" t="n">
        <v>66</v>
      </c>
      <c r="P7" s="11" t="n">
        <v>72</v>
      </c>
      <c r="Q7" s="11" t="n">
        <v>55</v>
      </c>
      <c r="R7" s="11" t="n">
        <v>27</v>
      </c>
      <c r="S7" s="11"/>
      <c r="T7" s="11" t="n">
        <v>31</v>
      </c>
      <c r="U7" s="11" t="n">
        <v>52</v>
      </c>
      <c r="V7" s="11" t="n">
        <v>62</v>
      </c>
      <c r="W7" s="11" t="n">
        <v>38</v>
      </c>
      <c r="X7" s="11"/>
      <c r="Y7" s="11" t="n">
        <v>79</v>
      </c>
      <c r="Z7" s="11" t="n">
        <v>35</v>
      </c>
      <c r="AA7" s="11" t="n">
        <v>63</v>
      </c>
      <c r="AB7" s="11" t="n">
        <v>24</v>
      </c>
      <c r="AC7" s="11" t="n">
        <v>11</v>
      </c>
      <c r="AD7" s="11" t="n">
        <v>12</v>
      </c>
      <c r="AE7" s="11"/>
      <c r="AF7" s="11" t="n">
        <v>141</v>
      </c>
      <c r="AG7" s="11"/>
      <c r="AH7" s="11" t="n">
        <v>165</v>
      </c>
      <c r="AI7" s="11"/>
      <c r="AJ7" s="11" t="n">
        <v>15</v>
      </c>
      <c r="AK7" s="11" t="n">
        <v>8</v>
      </c>
      <c r="AL7" s="11" t="n">
        <v>46</v>
      </c>
      <c r="AM7" s="11" t="n">
        <v>42</v>
      </c>
      <c r="AN7" s="11" t="n">
        <v>20</v>
      </c>
      <c r="AO7" s="11" t="n">
        <v>11</v>
      </c>
      <c r="AP7" s="11" t="n">
        <v>37</v>
      </c>
      <c r="AQ7" s="11" t="n">
        <v>7</v>
      </c>
      <c r="AR7" s="11" t="n">
        <v>8</v>
      </c>
      <c r="AS7" s="11" t="n">
        <v>20</v>
      </c>
      <c r="AT7" s="11" t="n">
        <v>6</v>
      </c>
      <c r="AU7" s="11" t="n">
        <v>4</v>
      </c>
    </row>
    <row r="8" ht="30" customHeight="1">
      <c r="B8" s="12" t="s">
        <v>20</v>
      </c>
      <c r="C8" s="12" t="n">
        <v>223</v>
      </c>
      <c r="D8" s="12" t="n">
        <v>122</v>
      </c>
      <c r="E8" s="12" t="n">
        <v>101</v>
      </c>
      <c r="F8" s="12"/>
      <c r="G8" s="12" t="n">
        <v>18</v>
      </c>
      <c r="H8" s="12" t="n">
        <v>36</v>
      </c>
      <c r="I8" s="12" t="n">
        <v>29</v>
      </c>
      <c r="J8" s="12" t="n">
        <v>40</v>
      </c>
      <c r="K8" s="12" t="n">
        <v>36</v>
      </c>
      <c r="L8" s="12" t="n">
        <v>64</v>
      </c>
      <c r="M8" s="12"/>
      <c r="N8" s="12" t="n">
        <v>2</v>
      </c>
      <c r="O8" s="12" t="n">
        <v>60</v>
      </c>
      <c r="P8" s="12" t="n">
        <v>68</v>
      </c>
      <c r="Q8" s="12" t="n">
        <v>61</v>
      </c>
      <c r="R8" s="12" t="n">
        <v>30</v>
      </c>
      <c r="S8" s="12"/>
      <c r="T8" s="12" t="n">
        <v>30</v>
      </c>
      <c r="U8" s="12" t="n">
        <v>50</v>
      </c>
      <c r="V8" s="12" t="n">
        <v>61</v>
      </c>
      <c r="W8" s="12" t="n">
        <v>41</v>
      </c>
      <c r="X8" s="12"/>
      <c r="Y8" s="12" t="n">
        <v>86</v>
      </c>
      <c r="Z8" s="12" t="n">
        <v>33</v>
      </c>
      <c r="AA8" s="12" t="n">
        <v>58</v>
      </c>
      <c r="AB8" s="12" t="n">
        <v>23</v>
      </c>
      <c r="AC8" s="12" t="n">
        <v>12</v>
      </c>
      <c r="AD8" s="12" t="n">
        <v>10</v>
      </c>
      <c r="AE8" s="12"/>
      <c r="AF8" s="12" t="n">
        <v>139</v>
      </c>
      <c r="AG8" s="12"/>
      <c r="AH8" s="12" t="n">
        <v>167</v>
      </c>
      <c r="AI8" s="12"/>
      <c r="AJ8" s="12" t="n">
        <v>13</v>
      </c>
      <c r="AK8" s="12" t="n">
        <v>6</v>
      </c>
      <c r="AL8" s="12" t="n">
        <v>48</v>
      </c>
      <c r="AM8" s="12" t="n">
        <v>45</v>
      </c>
      <c r="AN8" s="12" t="n">
        <v>23</v>
      </c>
      <c r="AO8" s="12" t="n">
        <v>11</v>
      </c>
      <c r="AP8" s="12" t="n">
        <v>35</v>
      </c>
      <c r="AQ8" s="12" t="n">
        <v>7</v>
      </c>
      <c r="AR8" s="12" t="n">
        <v>7</v>
      </c>
      <c r="AS8" s="12" t="n">
        <v>18</v>
      </c>
      <c r="AT8" s="12" t="n">
        <v>4</v>
      </c>
      <c r="AU8" s="12" t="n">
        <v>4</v>
      </c>
    </row>
    <row r="9">
      <c r="B9" s="20" t="s">
        <v>403</v>
      </c>
      <c r="C9" s="19" t="n">
        <v>0.312792093552146</v>
      </c>
      <c r="D9" s="19" t="n">
        <v>0.253659565837572</v>
      </c>
      <c r="E9" s="19" t="n">
        <v>0.384357794058052</v>
      </c>
      <c r="F9" s="19"/>
      <c r="G9" s="19" t="n">
        <v>0.232995652913482</v>
      </c>
      <c r="H9" s="19" t="n">
        <v>0.353970650870027</v>
      </c>
      <c r="I9" s="19" t="n">
        <v>0.143963348640426</v>
      </c>
      <c r="J9" s="19" t="n">
        <v>0.394062602926635</v>
      </c>
      <c r="K9" s="19" t="n">
        <v>0.284678098070731</v>
      </c>
      <c r="L9" s="19" t="n">
        <v>0.352936558781437</v>
      </c>
      <c r="M9" s="19"/>
      <c r="N9" s="19" t="n">
        <v>0</v>
      </c>
      <c r="O9" s="19" t="n">
        <v>0.36448730576513</v>
      </c>
      <c r="P9" s="19" t="n">
        <v>0.241823312453801</v>
      </c>
      <c r="Q9" s="19" t="n">
        <v>0.284463959758633</v>
      </c>
      <c r="R9" s="19" t="n">
        <v>0.402843813294939</v>
      </c>
      <c r="S9" s="19"/>
      <c r="T9" s="19" t="n">
        <v>0.394753931430559</v>
      </c>
      <c r="U9" s="19" t="n">
        <v>0.286075358515752</v>
      </c>
      <c r="V9" s="19" t="n">
        <v>0.312821558264692</v>
      </c>
      <c r="W9" s="19" t="n">
        <v>0.298943407668063</v>
      </c>
      <c r="X9" s="19"/>
      <c r="Y9" s="19" t="n">
        <v>0.26315991864433</v>
      </c>
      <c r="Z9" s="19" t="n">
        <v>0.238742335277578</v>
      </c>
      <c r="AA9" s="19" t="n">
        <v>0.366047340602199</v>
      </c>
      <c r="AB9" s="19" t="n">
        <v>0.442609050608784</v>
      </c>
      <c r="AC9" s="19" t="n">
        <v>0.356115842083584</v>
      </c>
      <c r="AD9" s="19" t="n">
        <v>0.327005772473203</v>
      </c>
      <c r="AE9" s="19"/>
      <c r="AF9" s="19" t="n">
        <v>0.328875370916848</v>
      </c>
      <c r="AG9" s="19"/>
      <c r="AH9" s="19" t="n">
        <v>0.316618865983753</v>
      </c>
      <c r="AI9" s="19"/>
      <c r="AJ9" s="19" t="n">
        <v>0.299405090708911</v>
      </c>
      <c r="AK9" s="19" t="n">
        <v>0.50730244731808</v>
      </c>
      <c r="AL9" s="19" t="n">
        <v>0.259414436840453</v>
      </c>
      <c r="AM9" s="19" t="n">
        <v>0.316911589325432</v>
      </c>
      <c r="AN9" s="19" t="n">
        <v>0.378928368114341</v>
      </c>
      <c r="AO9" s="19" t="n">
        <v>0.375930677275958</v>
      </c>
      <c r="AP9" s="19" t="n">
        <v>0.301670933175912</v>
      </c>
      <c r="AQ9" s="19" t="n">
        <v>0.586221988008266</v>
      </c>
      <c r="AR9" s="19" t="n">
        <v>0.12691711385713</v>
      </c>
      <c r="AS9" s="19" t="n">
        <v>0.260105655316672</v>
      </c>
      <c r="AT9" s="19" t="n">
        <v>0.503343873717708</v>
      </c>
      <c r="AU9" s="19" t="n">
        <v>0</v>
      </c>
    </row>
    <row r="10">
      <c r="B10" s="20" t="s">
        <v>397</v>
      </c>
      <c r="C10" s="19" t="n">
        <v>0.564682218708705</v>
      </c>
      <c r="D10" s="19" t="n">
        <v>0.637001533372576</v>
      </c>
      <c r="E10" s="19" t="n">
        <v>0.477157084674033</v>
      </c>
      <c r="F10" s="19"/>
      <c r="G10" s="19" t="n">
        <v>0.715431634541895</v>
      </c>
      <c r="H10" s="19" t="n">
        <v>0.581767354029893</v>
      </c>
      <c r="I10" s="19" t="n">
        <v>0.710826115383663</v>
      </c>
      <c r="J10" s="19" t="n">
        <v>0.480021785405503</v>
      </c>
      <c r="K10" s="19" t="n">
        <v>0.561548949541817</v>
      </c>
      <c r="L10" s="19" t="n">
        <v>0.501954591166952</v>
      </c>
      <c r="M10" s="19"/>
      <c r="N10" s="19" t="n">
        <v>0.445493918232018</v>
      </c>
      <c r="O10" s="19" t="n">
        <v>0.533931341225769</v>
      </c>
      <c r="P10" s="19" t="n">
        <v>0.638399369732289</v>
      </c>
      <c r="Q10" s="19" t="n">
        <v>0.574088760863035</v>
      </c>
      <c r="R10" s="19" t="n">
        <v>0.484420963985521</v>
      </c>
      <c r="S10" s="19"/>
      <c r="T10" s="19" t="n">
        <v>0.54085222130092</v>
      </c>
      <c r="U10" s="19" t="n">
        <v>0.56237380020932</v>
      </c>
      <c r="V10" s="19" t="n">
        <v>0.621618561686689</v>
      </c>
      <c r="W10" s="19" t="n">
        <v>0.568801345099946</v>
      </c>
      <c r="X10" s="19"/>
      <c r="Y10" s="19" t="n">
        <v>0.624053843953531</v>
      </c>
      <c r="Z10" s="19" t="n">
        <v>0.625271251897624</v>
      </c>
      <c r="AA10" s="19" t="n">
        <v>0.45961504786225</v>
      </c>
      <c r="AB10" s="19" t="n">
        <v>0.430835168346488</v>
      </c>
      <c r="AC10" s="19" t="n">
        <v>0.643884157916416</v>
      </c>
      <c r="AD10" s="19" t="n">
        <v>0.672994227526797</v>
      </c>
      <c r="AE10" s="19"/>
      <c r="AF10" s="19" t="n">
        <v>0.543961928203855</v>
      </c>
      <c r="AG10" s="19"/>
      <c r="AH10" s="19" t="n">
        <v>0.585729792154216</v>
      </c>
      <c r="AI10" s="19"/>
      <c r="AJ10" s="19" t="n">
        <v>0.641090224241259</v>
      </c>
      <c r="AK10" s="19" t="n">
        <v>0.49269755268192</v>
      </c>
      <c r="AL10" s="19" t="n">
        <v>0.637458211873611</v>
      </c>
      <c r="AM10" s="19" t="n">
        <v>0.521591603666125</v>
      </c>
      <c r="AN10" s="19" t="n">
        <v>0.523493043339374</v>
      </c>
      <c r="AO10" s="19" t="n">
        <v>0.446058635516947</v>
      </c>
      <c r="AP10" s="19" t="n">
        <v>0.612985389996668</v>
      </c>
      <c r="AQ10" s="19" t="n">
        <v>0.413778011991734</v>
      </c>
      <c r="AR10" s="19" t="n">
        <v>0.87308288614287</v>
      </c>
      <c r="AS10" s="19" t="n">
        <v>0.394373551051893</v>
      </c>
      <c r="AT10" s="19" t="n">
        <v>0.326825716806945</v>
      </c>
      <c r="AU10" s="19" t="n">
        <v>1</v>
      </c>
    </row>
    <row r="11">
      <c r="B11" s="20" t="s">
        <v>96</v>
      </c>
      <c r="C11" s="21" t="n">
        <v>0.12252568773915</v>
      </c>
      <c r="D11" s="21" t="n">
        <v>0.109338900789852</v>
      </c>
      <c r="E11" s="21" t="n">
        <v>0.138485121267915</v>
      </c>
      <c r="F11" s="21"/>
      <c r="G11" s="21" t="n">
        <v>0.0515727125446232</v>
      </c>
      <c r="H11" s="21" t="n">
        <v>0.0642619951000803</v>
      </c>
      <c r="I11" s="21" t="n">
        <v>0.145210535975911</v>
      </c>
      <c r="J11" s="21" t="n">
        <v>0.125915611667862</v>
      </c>
      <c r="K11" s="21" t="n">
        <v>0.153772952387452</v>
      </c>
      <c r="L11" s="21" t="n">
        <v>0.145108850051611</v>
      </c>
      <c r="M11" s="21"/>
      <c r="N11" s="21" t="n">
        <v>0.554506081767982</v>
      </c>
      <c r="O11" s="21" t="n">
        <v>0.101581353009101</v>
      </c>
      <c r="P11" s="21" t="n">
        <v>0.11977731781391</v>
      </c>
      <c r="Q11" s="21" t="n">
        <v>0.141447279378332</v>
      </c>
      <c r="R11" s="21" t="n">
        <v>0.11273522271954</v>
      </c>
      <c r="S11" s="21"/>
      <c r="T11" s="21" t="n">
        <v>0.0643938472685214</v>
      </c>
      <c r="U11" s="21" t="n">
        <v>0.151550841274928</v>
      </c>
      <c r="V11" s="21" t="n">
        <v>0.0655598800486194</v>
      </c>
      <c r="W11" s="21" t="n">
        <v>0.132255247231991</v>
      </c>
      <c r="X11" s="21"/>
      <c r="Y11" s="21" t="n">
        <v>0.112786237402139</v>
      </c>
      <c r="Z11" s="21" t="n">
        <v>0.135986412824798</v>
      </c>
      <c r="AA11" s="21" t="n">
        <v>0.17433761153555</v>
      </c>
      <c r="AB11" s="21" t="n">
        <v>0.126555781044728</v>
      </c>
      <c r="AC11" s="21" t="n">
        <v>0</v>
      </c>
      <c r="AD11" s="21" t="n">
        <v>0</v>
      </c>
      <c r="AE11" s="21"/>
      <c r="AF11" s="21" t="n">
        <v>0.127162700879297</v>
      </c>
      <c r="AG11" s="21"/>
      <c r="AH11" s="21" t="n">
        <v>0.09765134186203</v>
      </c>
      <c r="AI11" s="21"/>
      <c r="AJ11" s="21" t="n">
        <v>0.0595046850498296</v>
      </c>
      <c r="AK11" s="21" t="n">
        <v>0</v>
      </c>
      <c r="AL11" s="21" t="n">
        <v>0.103127351285936</v>
      </c>
      <c r="AM11" s="21" t="n">
        <v>0.161496807008443</v>
      </c>
      <c r="AN11" s="21" t="n">
        <v>0.0975785885462853</v>
      </c>
      <c r="AO11" s="21" t="n">
        <v>0.178010687207095</v>
      </c>
      <c r="AP11" s="21" t="n">
        <v>0.0853436768274205</v>
      </c>
      <c r="AQ11" s="21" t="n">
        <v>0</v>
      </c>
      <c r="AR11" s="21" t="n">
        <v>0</v>
      </c>
      <c r="AS11" s="21" t="n">
        <v>0.345520793631436</v>
      </c>
      <c r="AT11" s="21" t="n">
        <v>0.169830409475346</v>
      </c>
      <c r="AU11" s="21" t="n">
        <v>0</v>
      </c>
    </row>
    <row r="12">
      <c r="B12" s="18" t="s">
        <v>356</v>
      </c>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406</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185</v>
      </c>
      <c r="D7" s="11" t="n">
        <v>90</v>
      </c>
      <c r="E7" s="11" t="n">
        <v>95</v>
      </c>
      <c r="F7" s="11"/>
      <c r="G7" s="11" t="n">
        <v>17</v>
      </c>
      <c r="H7" s="11" t="n">
        <v>29</v>
      </c>
      <c r="I7" s="11" t="n">
        <v>30</v>
      </c>
      <c r="J7" s="11" t="n">
        <v>33</v>
      </c>
      <c r="K7" s="11" t="n">
        <v>34</v>
      </c>
      <c r="L7" s="11" t="n">
        <v>42</v>
      </c>
      <c r="M7" s="11"/>
      <c r="N7" s="11" t="n">
        <v>3</v>
      </c>
      <c r="O7" s="11" t="n">
        <v>46</v>
      </c>
      <c r="P7" s="11" t="n">
        <v>64</v>
      </c>
      <c r="Q7" s="11" t="n">
        <v>51</v>
      </c>
      <c r="R7" s="11" t="n">
        <v>21</v>
      </c>
      <c r="S7" s="11"/>
      <c r="T7" s="11" t="n">
        <v>19</v>
      </c>
      <c r="U7" s="11" t="n">
        <v>52</v>
      </c>
      <c r="V7" s="11" t="n">
        <v>30</v>
      </c>
      <c r="W7" s="11" t="n">
        <v>47</v>
      </c>
      <c r="X7" s="11"/>
      <c r="Y7" s="11" t="n">
        <v>69</v>
      </c>
      <c r="Z7" s="11" t="n">
        <v>37</v>
      </c>
      <c r="AA7" s="11" t="n">
        <v>40</v>
      </c>
      <c r="AB7" s="11" t="n">
        <v>18</v>
      </c>
      <c r="AC7" s="11" t="n">
        <v>9</v>
      </c>
      <c r="AD7" s="11" t="n">
        <v>11</v>
      </c>
      <c r="AE7" s="11"/>
      <c r="AF7" s="11" t="n">
        <v>116</v>
      </c>
      <c r="AG7" s="11"/>
      <c r="AH7" s="11" t="n">
        <v>138</v>
      </c>
      <c r="AI7" s="11"/>
      <c r="AJ7" s="11" t="n">
        <v>18</v>
      </c>
      <c r="AK7" s="11" t="n">
        <v>6</v>
      </c>
      <c r="AL7" s="11" t="n">
        <v>28</v>
      </c>
      <c r="AM7" s="11" t="n">
        <v>31</v>
      </c>
      <c r="AN7" s="11" t="n">
        <v>28</v>
      </c>
      <c r="AO7" s="11" t="n">
        <v>10</v>
      </c>
      <c r="AP7" s="11" t="n">
        <v>26</v>
      </c>
      <c r="AQ7" s="11" t="n">
        <v>8</v>
      </c>
      <c r="AR7" s="11" t="n">
        <v>3</v>
      </c>
      <c r="AS7" s="11" t="n">
        <v>11</v>
      </c>
      <c r="AT7" s="11" t="n">
        <v>10</v>
      </c>
      <c r="AU7" s="11" t="n">
        <v>6</v>
      </c>
    </row>
    <row r="8" ht="30" customHeight="1">
      <c r="B8" s="12" t="s">
        <v>20</v>
      </c>
      <c r="C8" s="12" t="n">
        <v>187</v>
      </c>
      <c r="D8" s="12" t="n">
        <v>95</v>
      </c>
      <c r="E8" s="12" t="n">
        <v>92</v>
      </c>
      <c r="F8" s="12"/>
      <c r="G8" s="12" t="n">
        <v>19</v>
      </c>
      <c r="H8" s="12" t="n">
        <v>35</v>
      </c>
      <c r="I8" s="12" t="n">
        <v>31</v>
      </c>
      <c r="J8" s="12" t="n">
        <v>31</v>
      </c>
      <c r="K8" s="12" t="n">
        <v>31</v>
      </c>
      <c r="L8" s="12" t="n">
        <v>40</v>
      </c>
      <c r="M8" s="12"/>
      <c r="N8" s="12" t="n">
        <v>3</v>
      </c>
      <c r="O8" s="12" t="n">
        <v>42</v>
      </c>
      <c r="P8" s="12" t="n">
        <v>61</v>
      </c>
      <c r="Q8" s="12" t="n">
        <v>58</v>
      </c>
      <c r="R8" s="12" t="n">
        <v>24</v>
      </c>
      <c r="S8" s="12"/>
      <c r="T8" s="12" t="n">
        <v>20</v>
      </c>
      <c r="U8" s="12" t="n">
        <v>52</v>
      </c>
      <c r="V8" s="12" t="n">
        <v>30</v>
      </c>
      <c r="W8" s="12" t="n">
        <v>50</v>
      </c>
      <c r="X8" s="12"/>
      <c r="Y8" s="12" t="n">
        <v>75</v>
      </c>
      <c r="Z8" s="12" t="n">
        <v>36</v>
      </c>
      <c r="AA8" s="12" t="n">
        <v>38</v>
      </c>
      <c r="AB8" s="12" t="n">
        <v>18</v>
      </c>
      <c r="AC8" s="12" t="n">
        <v>10</v>
      </c>
      <c r="AD8" s="12" t="n">
        <v>10</v>
      </c>
      <c r="AE8" s="12"/>
      <c r="AF8" s="12" t="n">
        <v>117</v>
      </c>
      <c r="AG8" s="12"/>
      <c r="AH8" s="12" t="n">
        <v>143</v>
      </c>
      <c r="AI8" s="12"/>
      <c r="AJ8" s="12" t="n">
        <v>17</v>
      </c>
      <c r="AK8" s="12" t="n">
        <v>5</v>
      </c>
      <c r="AL8" s="12" t="n">
        <v>30</v>
      </c>
      <c r="AM8" s="12" t="n">
        <v>32</v>
      </c>
      <c r="AN8" s="12" t="n">
        <v>33</v>
      </c>
      <c r="AO8" s="12" t="n">
        <v>10</v>
      </c>
      <c r="AP8" s="12" t="n">
        <v>25</v>
      </c>
      <c r="AQ8" s="12" t="n">
        <v>9</v>
      </c>
      <c r="AR8" s="12" t="n">
        <v>2</v>
      </c>
      <c r="AS8" s="12" t="n">
        <v>10</v>
      </c>
      <c r="AT8" s="12" t="n">
        <v>8</v>
      </c>
      <c r="AU8" s="12" t="n">
        <v>6</v>
      </c>
    </row>
    <row r="9">
      <c r="B9" s="20" t="s">
        <v>405</v>
      </c>
      <c r="C9" s="19" t="n">
        <v>0.415097667326149</v>
      </c>
      <c r="D9" s="19" t="n">
        <v>0.368113708586035</v>
      </c>
      <c r="E9" s="19" t="n">
        <v>0.463841969273617</v>
      </c>
      <c r="F9" s="19"/>
      <c r="G9" s="19" t="n">
        <v>0.379482462388932</v>
      </c>
      <c r="H9" s="19" t="n">
        <v>0.357155183291524</v>
      </c>
      <c r="I9" s="19" t="n">
        <v>0.445812825790399</v>
      </c>
      <c r="J9" s="19" t="n">
        <v>0.438329032184485</v>
      </c>
      <c r="K9" s="19" t="n">
        <v>0.421378648809354</v>
      </c>
      <c r="L9" s="19" t="n">
        <v>0.435982256165259</v>
      </c>
      <c r="M9" s="19"/>
      <c r="N9" s="19" t="n">
        <v>0.348565416982262</v>
      </c>
      <c r="O9" s="19" t="n">
        <v>0.426537727249411</v>
      </c>
      <c r="P9" s="19" t="n">
        <v>0.342508644637192</v>
      </c>
      <c r="Q9" s="19" t="n">
        <v>0.423363023665618</v>
      </c>
      <c r="R9" s="19" t="n">
        <v>0.568494851980777</v>
      </c>
      <c r="S9" s="19"/>
      <c r="T9" s="19" t="n">
        <v>0.359539487752392</v>
      </c>
      <c r="U9" s="19" t="n">
        <v>0.411653216825358</v>
      </c>
      <c r="V9" s="19" t="n">
        <v>0.249110944252011</v>
      </c>
      <c r="W9" s="19" t="n">
        <v>0.512893710117634</v>
      </c>
      <c r="X9" s="19"/>
      <c r="Y9" s="19" t="n">
        <v>0.379025940492781</v>
      </c>
      <c r="Z9" s="19" t="n">
        <v>0.496576365342246</v>
      </c>
      <c r="AA9" s="19" t="n">
        <v>0.423012227085157</v>
      </c>
      <c r="AB9" s="19" t="n">
        <v>0.509345335269707</v>
      </c>
      <c r="AC9" s="19" t="n">
        <v>0.128974815940774</v>
      </c>
      <c r="AD9" s="19" t="n">
        <v>0.531284230423423</v>
      </c>
      <c r="AE9" s="19"/>
      <c r="AF9" s="19" t="n">
        <v>0.381329333884587</v>
      </c>
      <c r="AG9" s="19"/>
      <c r="AH9" s="19" t="n">
        <v>0.408980450430964</v>
      </c>
      <c r="AI9" s="19"/>
      <c r="AJ9" s="19" t="n">
        <v>0.434179756111648</v>
      </c>
      <c r="AK9" s="19" t="n">
        <v>0.6922995864126</v>
      </c>
      <c r="AL9" s="19" t="n">
        <v>0.551129603946211</v>
      </c>
      <c r="AM9" s="19" t="n">
        <v>0.380187897602516</v>
      </c>
      <c r="AN9" s="19" t="n">
        <v>0.254344108066935</v>
      </c>
      <c r="AO9" s="19" t="n">
        <v>0.458189436459671</v>
      </c>
      <c r="AP9" s="19" t="n">
        <v>0.225265024596625</v>
      </c>
      <c r="AQ9" s="19" t="n">
        <v>0.580670603056029</v>
      </c>
      <c r="AR9" s="19" t="n">
        <v>0.321041750834371</v>
      </c>
      <c r="AS9" s="19" t="n">
        <v>0.499759832984342</v>
      </c>
      <c r="AT9" s="19" t="n">
        <v>0.666020034697821</v>
      </c>
      <c r="AU9" s="19" t="n">
        <v>0.532406607171063</v>
      </c>
    </row>
    <row r="10">
      <c r="B10" s="20" t="s">
        <v>397</v>
      </c>
      <c r="C10" s="19" t="n">
        <v>0.455142945688984</v>
      </c>
      <c r="D10" s="19" t="n">
        <v>0.524089185209983</v>
      </c>
      <c r="E10" s="19" t="n">
        <v>0.383613504418537</v>
      </c>
      <c r="F10" s="19"/>
      <c r="G10" s="19" t="n">
        <v>0.620517537611068</v>
      </c>
      <c r="H10" s="19" t="n">
        <v>0.613673345853831</v>
      </c>
      <c r="I10" s="19" t="n">
        <v>0.422018094234924</v>
      </c>
      <c r="J10" s="19" t="n">
        <v>0.379933214197602</v>
      </c>
      <c r="K10" s="19" t="n">
        <v>0.349274894314157</v>
      </c>
      <c r="L10" s="19" t="n">
        <v>0.40266746166311</v>
      </c>
      <c r="M10" s="19"/>
      <c r="N10" s="19" t="n">
        <v>0.334083097416559</v>
      </c>
      <c r="O10" s="19" t="n">
        <v>0.382753353476991</v>
      </c>
      <c r="P10" s="19" t="n">
        <v>0.456104188884071</v>
      </c>
      <c r="Q10" s="19" t="n">
        <v>0.522883148024404</v>
      </c>
      <c r="R10" s="19" t="n">
        <v>0.431505148019224</v>
      </c>
      <c r="S10" s="19"/>
      <c r="T10" s="19" t="n">
        <v>0.393965475662541</v>
      </c>
      <c r="U10" s="19" t="n">
        <v>0.452479370988151</v>
      </c>
      <c r="V10" s="19" t="n">
        <v>0.606870349436088</v>
      </c>
      <c r="W10" s="19" t="n">
        <v>0.421161673896912</v>
      </c>
      <c r="X10" s="19"/>
      <c r="Y10" s="19" t="n">
        <v>0.53512016439546</v>
      </c>
      <c r="Z10" s="19" t="n">
        <v>0.341200197079222</v>
      </c>
      <c r="AA10" s="19" t="n">
        <v>0.381854978264191</v>
      </c>
      <c r="AB10" s="19" t="n">
        <v>0.333207107440942</v>
      </c>
      <c r="AC10" s="19" t="n">
        <v>0.871025184059226</v>
      </c>
      <c r="AD10" s="19" t="n">
        <v>0.379959539017542</v>
      </c>
      <c r="AE10" s="19"/>
      <c r="AF10" s="19" t="n">
        <v>0.463846590548375</v>
      </c>
      <c r="AG10" s="19"/>
      <c r="AH10" s="19" t="n">
        <v>0.501454934674782</v>
      </c>
      <c r="AI10" s="19"/>
      <c r="AJ10" s="19" t="n">
        <v>0.428526762381616</v>
      </c>
      <c r="AK10" s="19" t="n">
        <v>0.3077004135874</v>
      </c>
      <c r="AL10" s="19" t="n">
        <v>0.385760214024135</v>
      </c>
      <c r="AM10" s="19" t="n">
        <v>0.462991754234618</v>
      </c>
      <c r="AN10" s="19" t="n">
        <v>0.553173865231265</v>
      </c>
      <c r="AO10" s="19" t="n">
        <v>0.364109097891139</v>
      </c>
      <c r="AP10" s="19" t="n">
        <v>0.561787886027568</v>
      </c>
      <c r="AQ10" s="19" t="n">
        <v>0.419329396943971</v>
      </c>
      <c r="AR10" s="19" t="n">
        <v>0.678958249165629</v>
      </c>
      <c r="AS10" s="19" t="n">
        <v>0.500240167015658</v>
      </c>
      <c r="AT10" s="19" t="n">
        <v>0.333979965302179</v>
      </c>
      <c r="AU10" s="19" t="n">
        <v>0.180941895778229</v>
      </c>
    </row>
    <row r="11">
      <c r="B11" s="20" t="s">
        <v>96</v>
      </c>
      <c r="C11" s="21" t="n">
        <v>0.129759386984867</v>
      </c>
      <c r="D11" s="21" t="n">
        <v>0.107797106203981</v>
      </c>
      <c r="E11" s="21" t="n">
        <v>0.152544526307846</v>
      </c>
      <c r="F11" s="21"/>
      <c r="G11" s="21" t="n">
        <v>0</v>
      </c>
      <c r="H11" s="21" t="n">
        <v>0.0291714708546447</v>
      </c>
      <c r="I11" s="21" t="n">
        <v>0.132169079974676</v>
      </c>
      <c r="J11" s="21" t="n">
        <v>0.181737753617913</v>
      </c>
      <c r="K11" s="21" t="n">
        <v>0.229346456876489</v>
      </c>
      <c r="L11" s="21" t="n">
        <v>0.161350282171632</v>
      </c>
      <c r="M11" s="21"/>
      <c r="N11" s="21" t="n">
        <v>0.317351485601179</v>
      </c>
      <c r="O11" s="21" t="n">
        <v>0.190708919273598</v>
      </c>
      <c r="P11" s="21" t="n">
        <v>0.201387166478736</v>
      </c>
      <c r="Q11" s="21" t="n">
        <v>0.0537538283099776</v>
      </c>
      <c r="R11" s="21" t="n">
        <v>0</v>
      </c>
      <c r="S11" s="21"/>
      <c r="T11" s="21" t="n">
        <v>0.246495036585067</v>
      </c>
      <c r="U11" s="21" t="n">
        <v>0.135867412186491</v>
      </c>
      <c r="V11" s="21" t="n">
        <v>0.144018706311901</v>
      </c>
      <c r="W11" s="21" t="n">
        <v>0.0659446159854535</v>
      </c>
      <c r="X11" s="21"/>
      <c r="Y11" s="21" t="n">
        <v>0.0858538951117591</v>
      </c>
      <c r="Z11" s="21" t="n">
        <v>0.162223437578533</v>
      </c>
      <c r="AA11" s="21" t="n">
        <v>0.195132794650652</v>
      </c>
      <c r="AB11" s="21" t="n">
        <v>0.157447557289351</v>
      </c>
      <c r="AC11" s="21" t="n">
        <v>0</v>
      </c>
      <c r="AD11" s="21" t="n">
        <v>0.0887562305590354</v>
      </c>
      <c r="AE11" s="21"/>
      <c r="AF11" s="21" t="n">
        <v>0.154824075567038</v>
      </c>
      <c r="AG11" s="21"/>
      <c r="AH11" s="21" t="n">
        <v>0.0895646148942538</v>
      </c>
      <c r="AI11" s="21"/>
      <c r="AJ11" s="21" t="n">
        <v>0.137293481506736</v>
      </c>
      <c r="AK11" s="21" t="n">
        <v>0</v>
      </c>
      <c r="AL11" s="21" t="n">
        <v>0.0631101820296539</v>
      </c>
      <c r="AM11" s="21" t="n">
        <v>0.156820348162866</v>
      </c>
      <c r="AN11" s="21" t="n">
        <v>0.1924820267018</v>
      </c>
      <c r="AO11" s="21" t="n">
        <v>0.17770146564919</v>
      </c>
      <c r="AP11" s="21" t="n">
        <v>0.212947089375808</v>
      </c>
      <c r="AQ11" s="21" t="n">
        <v>0</v>
      </c>
      <c r="AR11" s="21" t="n">
        <v>0</v>
      </c>
      <c r="AS11" s="21" t="n">
        <v>0</v>
      </c>
      <c r="AT11" s="21" t="n">
        <v>0</v>
      </c>
      <c r="AU11" s="21" t="n">
        <v>0.286651497050708</v>
      </c>
    </row>
    <row r="12">
      <c r="B12" s="18" t="s">
        <v>356</v>
      </c>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408</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201</v>
      </c>
      <c r="D7" s="11" t="n">
        <v>87</v>
      </c>
      <c r="E7" s="11" t="n">
        <v>114</v>
      </c>
      <c r="F7" s="11"/>
      <c r="G7" s="11" t="n">
        <v>24</v>
      </c>
      <c r="H7" s="11" t="n">
        <v>22</v>
      </c>
      <c r="I7" s="11" t="n">
        <v>31</v>
      </c>
      <c r="J7" s="11" t="n">
        <v>35</v>
      </c>
      <c r="K7" s="11" t="n">
        <v>33</v>
      </c>
      <c r="L7" s="11" t="n">
        <v>56</v>
      </c>
      <c r="M7" s="11"/>
      <c r="N7" s="11" t="n">
        <v>4</v>
      </c>
      <c r="O7" s="11" t="n">
        <v>48</v>
      </c>
      <c r="P7" s="11" t="n">
        <v>78</v>
      </c>
      <c r="Q7" s="11" t="n">
        <v>35</v>
      </c>
      <c r="R7" s="11" t="n">
        <v>35</v>
      </c>
      <c r="S7" s="11"/>
      <c r="T7" s="11" t="n">
        <v>19</v>
      </c>
      <c r="U7" s="11" t="n">
        <v>65</v>
      </c>
      <c r="V7" s="11" t="n">
        <v>51</v>
      </c>
      <c r="W7" s="11" t="n">
        <v>35</v>
      </c>
      <c r="X7" s="11"/>
      <c r="Y7" s="11" t="n">
        <v>74</v>
      </c>
      <c r="Z7" s="11" t="n">
        <v>42</v>
      </c>
      <c r="AA7" s="11" t="n">
        <v>44</v>
      </c>
      <c r="AB7" s="11" t="n">
        <v>23</v>
      </c>
      <c r="AC7" s="11" t="n">
        <v>10</v>
      </c>
      <c r="AD7" s="11" t="n">
        <v>8</v>
      </c>
      <c r="AE7" s="11"/>
      <c r="AF7" s="11" t="n">
        <v>128</v>
      </c>
      <c r="AG7" s="11"/>
      <c r="AH7" s="11" t="n">
        <v>146</v>
      </c>
      <c r="AI7" s="11"/>
      <c r="AJ7" s="11" t="n">
        <v>17</v>
      </c>
      <c r="AK7" s="11" t="n">
        <v>7</v>
      </c>
      <c r="AL7" s="11" t="n">
        <v>43</v>
      </c>
      <c r="AM7" s="11" t="n">
        <v>34</v>
      </c>
      <c r="AN7" s="11" t="n">
        <v>27</v>
      </c>
      <c r="AO7" s="11" t="n">
        <v>17</v>
      </c>
      <c r="AP7" s="11" t="n">
        <v>22</v>
      </c>
      <c r="AQ7" s="11" t="n">
        <v>6</v>
      </c>
      <c r="AR7" s="11" t="n">
        <v>4</v>
      </c>
      <c r="AS7" s="11" t="n">
        <v>12</v>
      </c>
      <c r="AT7" s="11" t="n">
        <v>4</v>
      </c>
      <c r="AU7" s="11" t="n">
        <v>8</v>
      </c>
    </row>
    <row r="8" ht="30" customHeight="1">
      <c r="B8" s="12" t="s">
        <v>20</v>
      </c>
      <c r="C8" s="12" t="n">
        <v>201</v>
      </c>
      <c r="D8" s="12" t="n">
        <v>93</v>
      </c>
      <c r="E8" s="12" t="n">
        <v>108</v>
      </c>
      <c r="F8" s="12"/>
      <c r="G8" s="12" t="n">
        <v>27</v>
      </c>
      <c r="H8" s="12" t="n">
        <v>26</v>
      </c>
      <c r="I8" s="12" t="n">
        <v>32</v>
      </c>
      <c r="J8" s="12" t="n">
        <v>33</v>
      </c>
      <c r="K8" s="12" t="n">
        <v>30</v>
      </c>
      <c r="L8" s="12" t="n">
        <v>53</v>
      </c>
      <c r="M8" s="12"/>
      <c r="N8" s="12" t="n">
        <v>4</v>
      </c>
      <c r="O8" s="12" t="n">
        <v>44</v>
      </c>
      <c r="P8" s="12" t="n">
        <v>73</v>
      </c>
      <c r="Q8" s="12" t="n">
        <v>39</v>
      </c>
      <c r="R8" s="12" t="n">
        <v>40</v>
      </c>
      <c r="S8" s="12"/>
      <c r="T8" s="12" t="n">
        <v>19</v>
      </c>
      <c r="U8" s="12" t="n">
        <v>63</v>
      </c>
      <c r="V8" s="12" t="n">
        <v>51</v>
      </c>
      <c r="W8" s="12" t="n">
        <v>38</v>
      </c>
      <c r="X8" s="12"/>
      <c r="Y8" s="12" t="n">
        <v>79</v>
      </c>
      <c r="Z8" s="12" t="n">
        <v>42</v>
      </c>
      <c r="AA8" s="12" t="n">
        <v>41</v>
      </c>
      <c r="AB8" s="12" t="n">
        <v>21</v>
      </c>
      <c r="AC8" s="12" t="n">
        <v>10</v>
      </c>
      <c r="AD8" s="12" t="n">
        <v>7</v>
      </c>
      <c r="AE8" s="12"/>
      <c r="AF8" s="12" t="n">
        <v>128</v>
      </c>
      <c r="AG8" s="12"/>
      <c r="AH8" s="12" t="n">
        <v>149</v>
      </c>
      <c r="AI8" s="12"/>
      <c r="AJ8" s="12" t="n">
        <v>14</v>
      </c>
      <c r="AK8" s="12" t="n">
        <v>6</v>
      </c>
      <c r="AL8" s="12" t="n">
        <v>46</v>
      </c>
      <c r="AM8" s="12" t="n">
        <v>36</v>
      </c>
      <c r="AN8" s="12" t="n">
        <v>31</v>
      </c>
      <c r="AO8" s="12" t="n">
        <v>16</v>
      </c>
      <c r="AP8" s="12" t="n">
        <v>22</v>
      </c>
      <c r="AQ8" s="12" t="n">
        <v>6</v>
      </c>
      <c r="AR8" s="12" t="n">
        <v>3</v>
      </c>
      <c r="AS8" s="12" t="n">
        <v>11</v>
      </c>
      <c r="AT8" s="12" t="n">
        <v>3</v>
      </c>
      <c r="AU8" s="12" t="n">
        <v>8</v>
      </c>
    </row>
    <row r="9">
      <c r="B9" s="20" t="s">
        <v>407</v>
      </c>
      <c r="C9" s="19" t="n">
        <v>0.495745289009429</v>
      </c>
      <c r="D9" s="19" t="n">
        <v>0.424951060739358</v>
      </c>
      <c r="E9" s="19" t="n">
        <v>0.556820527581479</v>
      </c>
      <c r="F9" s="19"/>
      <c r="G9" s="19" t="n">
        <v>0.302105417892824</v>
      </c>
      <c r="H9" s="19" t="n">
        <v>0.397093444409614</v>
      </c>
      <c r="I9" s="19" t="n">
        <v>0.56202717416151</v>
      </c>
      <c r="J9" s="19" t="n">
        <v>0.651138764004756</v>
      </c>
      <c r="K9" s="19" t="n">
        <v>0.489090121402017</v>
      </c>
      <c r="L9" s="19" t="n">
        <v>0.507066883937494</v>
      </c>
      <c r="M9" s="19"/>
      <c r="N9" s="19" t="n">
        <v>0.576059180086212</v>
      </c>
      <c r="O9" s="19" t="n">
        <v>0.451267667795913</v>
      </c>
      <c r="P9" s="19" t="n">
        <v>0.49654043279959</v>
      </c>
      <c r="Q9" s="19" t="n">
        <v>0.648063284102227</v>
      </c>
      <c r="R9" s="19" t="n">
        <v>0.371456777093786</v>
      </c>
      <c r="S9" s="19"/>
      <c r="T9" s="19" t="n">
        <v>0.278640606324153</v>
      </c>
      <c r="U9" s="19" t="n">
        <v>0.432778005064083</v>
      </c>
      <c r="V9" s="19" t="n">
        <v>0.580261677624079</v>
      </c>
      <c r="W9" s="19" t="n">
        <v>0.452015032668771</v>
      </c>
      <c r="X9" s="19"/>
      <c r="Y9" s="19" t="n">
        <v>0.519508118351745</v>
      </c>
      <c r="Z9" s="19" t="n">
        <v>0.48660843948493</v>
      </c>
      <c r="AA9" s="19" t="n">
        <v>0.489677515598782</v>
      </c>
      <c r="AB9" s="19" t="n">
        <v>0.501495869049795</v>
      </c>
      <c r="AC9" s="19" t="n">
        <v>0.319108669671075</v>
      </c>
      <c r="AD9" s="19" t="n">
        <v>0.556591905801274</v>
      </c>
      <c r="AE9" s="19"/>
      <c r="AF9" s="19" t="n">
        <v>0.547436208644904</v>
      </c>
      <c r="AG9" s="19"/>
      <c r="AH9" s="19" t="n">
        <v>0.498844921732625</v>
      </c>
      <c r="AI9" s="19"/>
      <c r="AJ9" s="19" t="n">
        <v>0.477807531372862</v>
      </c>
      <c r="AK9" s="19" t="n">
        <v>0.683856063814261</v>
      </c>
      <c r="AL9" s="19" t="n">
        <v>0.432615453870238</v>
      </c>
      <c r="AM9" s="19" t="n">
        <v>0.578670856873543</v>
      </c>
      <c r="AN9" s="19" t="n">
        <v>0.499559292442021</v>
      </c>
      <c r="AO9" s="19" t="n">
        <v>0.562812470296502</v>
      </c>
      <c r="AP9" s="19" t="n">
        <v>0.471483779130451</v>
      </c>
      <c r="AQ9" s="19" t="n">
        <v>0.6941535343382</v>
      </c>
      <c r="AR9" s="19" t="n">
        <v>0.238997574128353</v>
      </c>
      <c r="AS9" s="19" t="n">
        <v>0.495878025942783</v>
      </c>
      <c r="AT9" s="19" t="n">
        <v>0.49280445109433</v>
      </c>
      <c r="AU9" s="19" t="n">
        <v>0.226011089528037</v>
      </c>
    </row>
    <row r="10">
      <c r="B10" s="20" t="s">
        <v>397</v>
      </c>
      <c r="C10" s="19" t="n">
        <v>0.389117552052094</v>
      </c>
      <c r="D10" s="19" t="n">
        <v>0.461907203274882</v>
      </c>
      <c r="E10" s="19" t="n">
        <v>0.326320832282109</v>
      </c>
      <c r="F10" s="19"/>
      <c r="G10" s="19" t="n">
        <v>0.640077966834389</v>
      </c>
      <c r="H10" s="19" t="n">
        <v>0.554026561615771</v>
      </c>
      <c r="I10" s="19" t="n">
        <v>0.417269617197487</v>
      </c>
      <c r="J10" s="19" t="n">
        <v>0.237940411096977</v>
      </c>
      <c r="K10" s="19" t="n">
        <v>0.30032039615395</v>
      </c>
      <c r="L10" s="19" t="n">
        <v>0.310261994544008</v>
      </c>
      <c r="M10" s="19"/>
      <c r="N10" s="19" t="n">
        <v>0.219488257802836</v>
      </c>
      <c r="O10" s="19" t="n">
        <v>0.360502977225741</v>
      </c>
      <c r="P10" s="19" t="n">
        <v>0.406825081293014</v>
      </c>
      <c r="Q10" s="19" t="n">
        <v>0.25697646973796</v>
      </c>
      <c r="R10" s="19" t="n">
        <v>0.545324774040847</v>
      </c>
      <c r="S10" s="19"/>
      <c r="T10" s="19" t="n">
        <v>0.41563936970653</v>
      </c>
      <c r="U10" s="19" t="n">
        <v>0.442889141586817</v>
      </c>
      <c r="V10" s="19" t="n">
        <v>0.32565411842562</v>
      </c>
      <c r="W10" s="19" t="n">
        <v>0.466743144571005</v>
      </c>
      <c r="X10" s="19"/>
      <c r="Y10" s="19" t="n">
        <v>0.439040649080668</v>
      </c>
      <c r="Z10" s="19" t="n">
        <v>0.451865238593462</v>
      </c>
      <c r="AA10" s="19" t="n">
        <v>0.278304846913316</v>
      </c>
      <c r="AB10" s="19" t="n">
        <v>0.267303449362783</v>
      </c>
      <c r="AC10" s="19" t="n">
        <v>0.555290413267214</v>
      </c>
      <c r="AD10" s="19" t="n">
        <v>0.22495037666326</v>
      </c>
      <c r="AE10" s="19"/>
      <c r="AF10" s="19" t="n">
        <v>0.344002707972588</v>
      </c>
      <c r="AG10" s="19"/>
      <c r="AH10" s="19" t="n">
        <v>0.426711534956597</v>
      </c>
      <c r="AI10" s="19"/>
      <c r="AJ10" s="19" t="n">
        <v>0.293028754574172</v>
      </c>
      <c r="AK10" s="19" t="n">
        <v>0.199610502578631</v>
      </c>
      <c r="AL10" s="19" t="n">
        <v>0.443483735490337</v>
      </c>
      <c r="AM10" s="19" t="n">
        <v>0.312310009424427</v>
      </c>
      <c r="AN10" s="19" t="n">
        <v>0.333930973320977</v>
      </c>
      <c r="AO10" s="19" t="n">
        <v>0.385731951830331</v>
      </c>
      <c r="AP10" s="19" t="n">
        <v>0.391305014290457</v>
      </c>
      <c r="AQ10" s="19" t="n">
        <v>0.3058464656618</v>
      </c>
      <c r="AR10" s="19" t="n">
        <v>0.522004851743293</v>
      </c>
      <c r="AS10" s="19" t="n">
        <v>0.504121974057217</v>
      </c>
      <c r="AT10" s="19" t="n">
        <v>0.507195548905669</v>
      </c>
      <c r="AU10" s="19" t="n">
        <v>0.773988910471963</v>
      </c>
    </row>
    <row r="11">
      <c r="B11" s="20" t="s">
        <v>96</v>
      </c>
      <c r="C11" s="21" t="n">
        <v>0.115137158938476</v>
      </c>
      <c r="D11" s="21" t="n">
        <v>0.11314173598576</v>
      </c>
      <c r="E11" s="21" t="n">
        <v>0.116858640136412</v>
      </c>
      <c r="F11" s="21"/>
      <c r="G11" s="21" t="n">
        <v>0.0578166152727865</v>
      </c>
      <c r="H11" s="21" t="n">
        <v>0.048879993974615</v>
      </c>
      <c r="I11" s="21" t="n">
        <v>0.0207032086410028</v>
      </c>
      <c r="J11" s="21" t="n">
        <v>0.110920824898267</v>
      </c>
      <c r="K11" s="21" t="n">
        <v>0.210589482444033</v>
      </c>
      <c r="L11" s="21" t="n">
        <v>0.182671121518498</v>
      </c>
      <c r="M11" s="21"/>
      <c r="N11" s="21" t="n">
        <v>0.204452562110951</v>
      </c>
      <c r="O11" s="21" t="n">
        <v>0.188229354978346</v>
      </c>
      <c r="P11" s="21" t="n">
        <v>0.0966344859073959</v>
      </c>
      <c r="Q11" s="21" t="n">
        <v>0.094960246159813</v>
      </c>
      <c r="R11" s="21" t="n">
        <v>0.0832184488653669</v>
      </c>
      <c r="S11" s="21"/>
      <c r="T11" s="21" t="n">
        <v>0.305720023969317</v>
      </c>
      <c r="U11" s="21" t="n">
        <v>0.1243328533491</v>
      </c>
      <c r="V11" s="21" t="n">
        <v>0.094084203950301</v>
      </c>
      <c r="W11" s="21" t="n">
        <v>0.0812418227602247</v>
      </c>
      <c r="X11" s="21"/>
      <c r="Y11" s="21" t="n">
        <v>0.0414512325675867</v>
      </c>
      <c r="Z11" s="21" t="n">
        <v>0.0615263219216083</v>
      </c>
      <c r="AA11" s="21" t="n">
        <v>0.232017637487901</v>
      </c>
      <c r="AB11" s="21" t="n">
        <v>0.231200681587422</v>
      </c>
      <c r="AC11" s="21" t="n">
        <v>0.125600917061711</v>
      </c>
      <c r="AD11" s="21" t="n">
        <v>0.218457717535466</v>
      </c>
      <c r="AE11" s="21"/>
      <c r="AF11" s="21" t="n">
        <v>0.108561083382508</v>
      </c>
      <c r="AG11" s="21"/>
      <c r="AH11" s="21" t="n">
        <v>0.0744435433107775</v>
      </c>
      <c r="AI11" s="21"/>
      <c r="AJ11" s="21" t="n">
        <v>0.229163714052965</v>
      </c>
      <c r="AK11" s="21" t="n">
        <v>0.116533433607108</v>
      </c>
      <c r="AL11" s="21" t="n">
        <v>0.123900810639425</v>
      </c>
      <c r="AM11" s="21" t="n">
        <v>0.10901913370203</v>
      </c>
      <c r="AN11" s="21" t="n">
        <v>0.166509734237002</v>
      </c>
      <c r="AO11" s="21" t="n">
        <v>0.0514555778731669</v>
      </c>
      <c r="AP11" s="21" t="n">
        <v>0.137211206579091</v>
      </c>
      <c r="AQ11" s="21" t="n">
        <v>0</v>
      </c>
      <c r="AR11" s="21" t="n">
        <v>0.238997574128353</v>
      </c>
      <c r="AS11" s="21" t="n">
        <v>0</v>
      </c>
      <c r="AT11" s="21" t="n">
        <v>0</v>
      </c>
      <c r="AU11" s="21" t="n">
        <v>0</v>
      </c>
    </row>
    <row r="12">
      <c r="B12" s="18" t="s">
        <v>356</v>
      </c>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115</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1016</v>
      </c>
      <c r="D7" s="11" t="n">
        <v>479</v>
      </c>
      <c r="E7" s="11" t="n">
        <v>535</v>
      </c>
      <c r="F7" s="11"/>
      <c r="G7" s="11" t="n">
        <v>101</v>
      </c>
      <c r="H7" s="11" t="n">
        <v>138</v>
      </c>
      <c r="I7" s="11" t="n">
        <v>148</v>
      </c>
      <c r="J7" s="11" t="n">
        <v>176</v>
      </c>
      <c r="K7" s="11" t="n">
        <v>187</v>
      </c>
      <c r="L7" s="11" t="n">
        <v>266</v>
      </c>
      <c r="M7" s="11"/>
      <c r="N7" s="11" t="n">
        <v>20</v>
      </c>
      <c r="O7" s="11" t="n">
        <v>265</v>
      </c>
      <c r="P7" s="11" t="n">
        <v>363</v>
      </c>
      <c r="Q7" s="11" t="n">
        <v>242</v>
      </c>
      <c r="R7" s="11" t="n">
        <v>121</v>
      </c>
      <c r="S7" s="11"/>
      <c r="T7" s="11" t="n">
        <v>119</v>
      </c>
      <c r="U7" s="11" t="n">
        <v>291</v>
      </c>
      <c r="V7" s="11" t="n">
        <v>216</v>
      </c>
      <c r="W7" s="11" t="n">
        <v>213</v>
      </c>
      <c r="X7" s="11"/>
      <c r="Y7" s="11" t="n">
        <v>361</v>
      </c>
      <c r="Z7" s="11" t="n">
        <v>178</v>
      </c>
      <c r="AA7" s="11" t="n">
        <v>234</v>
      </c>
      <c r="AB7" s="11" t="n">
        <v>114</v>
      </c>
      <c r="AC7" s="11" t="n">
        <v>56</v>
      </c>
      <c r="AD7" s="11" t="n">
        <v>67</v>
      </c>
      <c r="AE7" s="11"/>
      <c r="AF7" s="11" t="n">
        <v>631</v>
      </c>
      <c r="AG7" s="11"/>
      <c r="AH7" s="11" t="n">
        <v>748</v>
      </c>
      <c r="AI7" s="11"/>
      <c r="AJ7" s="11" t="n">
        <v>86</v>
      </c>
      <c r="AK7" s="11" t="n">
        <v>36</v>
      </c>
      <c r="AL7" s="11" t="n">
        <v>202</v>
      </c>
      <c r="AM7" s="11" t="n">
        <v>160</v>
      </c>
      <c r="AN7" s="11" t="n">
        <v>132</v>
      </c>
      <c r="AO7" s="11" t="n">
        <v>68</v>
      </c>
      <c r="AP7" s="11" t="n">
        <v>130</v>
      </c>
      <c r="AQ7" s="11" t="n">
        <v>32</v>
      </c>
      <c r="AR7" s="11" t="n">
        <v>26</v>
      </c>
      <c r="AS7" s="11" t="n">
        <v>74</v>
      </c>
      <c r="AT7" s="11" t="n">
        <v>30</v>
      </c>
      <c r="AU7" s="11" t="n">
        <v>40</v>
      </c>
    </row>
    <row r="8" ht="30" customHeight="1">
      <c r="B8" s="12" t="s">
        <v>20</v>
      </c>
      <c r="C8" s="12" t="n">
        <v>1016</v>
      </c>
      <c r="D8" s="12" t="n">
        <v>506</v>
      </c>
      <c r="E8" s="12" t="n">
        <v>508</v>
      </c>
      <c r="F8" s="12"/>
      <c r="G8" s="12" t="n">
        <v>112</v>
      </c>
      <c r="H8" s="12" t="n">
        <v>163</v>
      </c>
      <c r="I8" s="12" t="n">
        <v>150</v>
      </c>
      <c r="J8" s="12" t="n">
        <v>168</v>
      </c>
      <c r="K8" s="12" t="n">
        <v>173</v>
      </c>
      <c r="L8" s="12" t="n">
        <v>251</v>
      </c>
      <c r="M8" s="12"/>
      <c r="N8" s="12" t="n">
        <v>19</v>
      </c>
      <c r="O8" s="12" t="n">
        <v>248</v>
      </c>
      <c r="P8" s="12" t="n">
        <v>339</v>
      </c>
      <c r="Q8" s="12" t="n">
        <v>270</v>
      </c>
      <c r="R8" s="12" t="n">
        <v>134</v>
      </c>
      <c r="S8" s="12"/>
      <c r="T8" s="12" t="n">
        <v>119</v>
      </c>
      <c r="U8" s="12" t="n">
        <v>288</v>
      </c>
      <c r="V8" s="12" t="n">
        <v>215</v>
      </c>
      <c r="W8" s="12" t="n">
        <v>224</v>
      </c>
      <c r="X8" s="12"/>
      <c r="Y8" s="12" t="n">
        <v>389</v>
      </c>
      <c r="Z8" s="12" t="n">
        <v>172</v>
      </c>
      <c r="AA8" s="12" t="n">
        <v>220</v>
      </c>
      <c r="AB8" s="12" t="n">
        <v>108</v>
      </c>
      <c r="AC8" s="12" t="n">
        <v>59</v>
      </c>
      <c r="AD8" s="12" t="n">
        <v>61</v>
      </c>
      <c r="AE8" s="12"/>
      <c r="AF8" s="12" t="n">
        <v>624</v>
      </c>
      <c r="AG8" s="12"/>
      <c r="AH8" s="12" t="n">
        <v>760</v>
      </c>
      <c r="AI8" s="12"/>
      <c r="AJ8" s="12" t="n">
        <v>77</v>
      </c>
      <c r="AK8" s="12" t="n">
        <v>29</v>
      </c>
      <c r="AL8" s="12" t="n">
        <v>215</v>
      </c>
      <c r="AM8" s="12" t="n">
        <v>169</v>
      </c>
      <c r="AN8" s="12" t="n">
        <v>151</v>
      </c>
      <c r="AO8" s="12" t="n">
        <v>67</v>
      </c>
      <c r="AP8" s="12" t="n">
        <v>123</v>
      </c>
      <c r="AQ8" s="12" t="n">
        <v>35</v>
      </c>
      <c r="AR8" s="12" t="n">
        <v>22</v>
      </c>
      <c r="AS8" s="12" t="n">
        <v>67</v>
      </c>
      <c r="AT8" s="12" t="n">
        <v>23</v>
      </c>
      <c r="AU8" s="12" t="n">
        <v>38</v>
      </c>
    </row>
    <row r="9">
      <c r="B9" s="20" t="s">
        <v>105</v>
      </c>
      <c r="C9" s="19" t="n">
        <v>0.384704291007497</v>
      </c>
      <c r="D9" s="19" t="n">
        <v>0.456329488506872</v>
      </c>
      <c r="E9" s="19" t="n">
        <v>0.31282306947898</v>
      </c>
      <c r="F9" s="19"/>
      <c r="G9" s="19" t="n">
        <v>0.710757339581681</v>
      </c>
      <c r="H9" s="19" t="n">
        <v>0.544941411470251</v>
      </c>
      <c r="I9" s="19" t="n">
        <v>0.521911906772192</v>
      </c>
      <c r="J9" s="19" t="n">
        <v>0.304702691378791</v>
      </c>
      <c r="K9" s="19" t="n">
        <v>0.266248633913418</v>
      </c>
      <c r="L9" s="19" t="n">
        <v>0.187948258103285</v>
      </c>
      <c r="M9" s="19"/>
      <c r="N9" s="19" t="n">
        <v>0.56717684355566</v>
      </c>
      <c r="O9" s="19" t="n">
        <v>0.318724439859859</v>
      </c>
      <c r="P9" s="19" t="n">
        <v>0.347851938572009</v>
      </c>
      <c r="Q9" s="19" t="n">
        <v>0.482969408187138</v>
      </c>
      <c r="R9" s="19" t="n">
        <v>0.367910779319062</v>
      </c>
      <c r="S9" s="19"/>
      <c r="T9" s="19" t="n">
        <v>0.493099114324712</v>
      </c>
      <c r="U9" s="19" t="n">
        <v>0.400699647972804</v>
      </c>
      <c r="V9" s="19" t="n">
        <v>0.37157967955735</v>
      </c>
      <c r="W9" s="19" t="n">
        <v>0.363290827012625</v>
      </c>
      <c r="X9" s="19"/>
      <c r="Y9" s="19" t="n">
        <v>0.48167958214888</v>
      </c>
      <c r="Z9" s="19" t="n">
        <v>0.316294511080269</v>
      </c>
      <c r="AA9" s="19" t="n">
        <v>0.200129060120984</v>
      </c>
      <c r="AB9" s="19" t="n">
        <v>0.352556528765629</v>
      </c>
      <c r="AC9" s="19" t="n">
        <v>0.715361048576316</v>
      </c>
      <c r="AD9" s="19" t="n">
        <v>0.3506869561576</v>
      </c>
      <c r="AE9" s="19"/>
      <c r="AF9" s="19" t="n">
        <v>0.358357614683404</v>
      </c>
      <c r="AG9" s="19"/>
      <c r="AH9" s="19" t="n">
        <v>0.443541858098708</v>
      </c>
      <c r="AI9" s="19"/>
      <c r="AJ9" s="19" t="n">
        <v>0.417051695685629</v>
      </c>
      <c r="AK9" s="19" t="n">
        <v>0.321991793414506</v>
      </c>
      <c r="AL9" s="19" t="n">
        <v>0.427895597584156</v>
      </c>
      <c r="AM9" s="19" t="n">
        <v>0.423683758527545</v>
      </c>
      <c r="AN9" s="19" t="n">
        <v>0.315517885946397</v>
      </c>
      <c r="AO9" s="19" t="n">
        <v>0.482081825329109</v>
      </c>
      <c r="AP9" s="19" t="n">
        <v>0.336206725914596</v>
      </c>
      <c r="AQ9" s="19" t="n">
        <v>0.354089631215122</v>
      </c>
      <c r="AR9" s="19" t="n">
        <v>0.325802545558886</v>
      </c>
      <c r="AS9" s="19" t="n">
        <v>0.29477316660309</v>
      </c>
      <c r="AT9" s="19" t="n">
        <v>0.149006167779914</v>
      </c>
      <c r="AU9" s="19" t="n">
        <v>0.573022656221904</v>
      </c>
    </row>
    <row r="10">
      <c r="B10" s="20" t="s">
        <v>106</v>
      </c>
      <c r="C10" s="19" t="n">
        <v>0.285476734004486</v>
      </c>
      <c r="D10" s="19" t="n">
        <v>0.258677426435111</v>
      </c>
      <c r="E10" s="19" t="n">
        <v>0.31333391304054</v>
      </c>
      <c r="F10" s="19"/>
      <c r="G10" s="19" t="n">
        <v>0.18896880519339</v>
      </c>
      <c r="H10" s="19" t="n">
        <v>0.325668603143781</v>
      </c>
      <c r="I10" s="19" t="n">
        <v>0.283419586243597</v>
      </c>
      <c r="J10" s="19" t="n">
        <v>0.35680055399381</v>
      </c>
      <c r="K10" s="19" t="n">
        <v>0.300958905162849</v>
      </c>
      <c r="L10" s="19" t="n">
        <v>0.245309914275907</v>
      </c>
      <c r="M10" s="19"/>
      <c r="N10" s="19" t="n">
        <v>0.266318342306743</v>
      </c>
      <c r="O10" s="19" t="n">
        <v>0.231283588945547</v>
      </c>
      <c r="P10" s="19" t="n">
        <v>0.290735986078477</v>
      </c>
      <c r="Q10" s="19" t="n">
        <v>0.273311910529842</v>
      </c>
      <c r="R10" s="19" t="n">
        <v>0.404504579310941</v>
      </c>
      <c r="S10" s="19"/>
      <c r="T10" s="19" t="n">
        <v>0.212826239208523</v>
      </c>
      <c r="U10" s="19" t="n">
        <v>0.221215306711333</v>
      </c>
      <c r="V10" s="19" t="n">
        <v>0.34066128119843</v>
      </c>
      <c r="W10" s="19" t="n">
        <v>0.348928196752209</v>
      </c>
      <c r="X10" s="19"/>
      <c r="Y10" s="19" t="n">
        <v>0.316583080773638</v>
      </c>
      <c r="Z10" s="19" t="n">
        <v>0.333135292427478</v>
      </c>
      <c r="AA10" s="19" t="n">
        <v>0.232482773089194</v>
      </c>
      <c r="AB10" s="19" t="n">
        <v>0.26528737410062</v>
      </c>
      <c r="AC10" s="19" t="n">
        <v>0.216511591017326</v>
      </c>
      <c r="AD10" s="19" t="n">
        <v>0.276293105196975</v>
      </c>
      <c r="AE10" s="19"/>
      <c r="AF10" s="19" t="n">
        <v>0.287678220232695</v>
      </c>
      <c r="AG10" s="19"/>
      <c r="AH10" s="19" t="n">
        <v>0.297052589132187</v>
      </c>
      <c r="AI10" s="19"/>
      <c r="AJ10" s="19" t="n">
        <v>0.313571616972666</v>
      </c>
      <c r="AK10" s="19" t="n">
        <v>0.293688217538969</v>
      </c>
      <c r="AL10" s="19" t="n">
        <v>0.239024616141744</v>
      </c>
      <c r="AM10" s="19" t="n">
        <v>0.258250507022575</v>
      </c>
      <c r="AN10" s="19" t="n">
        <v>0.289205560297746</v>
      </c>
      <c r="AO10" s="19" t="n">
        <v>0.259864918295302</v>
      </c>
      <c r="AP10" s="19" t="n">
        <v>0.369004516687498</v>
      </c>
      <c r="AQ10" s="19" t="n">
        <v>0.463995961255574</v>
      </c>
      <c r="AR10" s="19" t="n">
        <v>0.372594854894813</v>
      </c>
      <c r="AS10" s="19" t="n">
        <v>0.227100983946581</v>
      </c>
      <c r="AT10" s="19" t="n">
        <v>0.231718777034526</v>
      </c>
      <c r="AU10" s="19" t="n">
        <v>0.286762443278656</v>
      </c>
    </row>
    <row r="11">
      <c r="B11" s="20" t="s">
        <v>107</v>
      </c>
      <c r="C11" s="19" t="n">
        <v>0.155145090257968</v>
      </c>
      <c r="D11" s="19" t="n">
        <v>0.140723163549178</v>
      </c>
      <c r="E11" s="19" t="n">
        <v>0.168157334785653</v>
      </c>
      <c r="F11" s="19"/>
      <c r="G11" s="19" t="n">
        <v>0.0866633483474414</v>
      </c>
      <c r="H11" s="19" t="n">
        <v>0.0888200891997693</v>
      </c>
      <c r="I11" s="19" t="n">
        <v>0.121217502616788</v>
      </c>
      <c r="J11" s="19" t="n">
        <v>0.193031657674538</v>
      </c>
      <c r="K11" s="19" t="n">
        <v>0.199037359883715</v>
      </c>
      <c r="L11" s="19" t="n">
        <v>0.193494388455634</v>
      </c>
      <c r="M11" s="19"/>
      <c r="N11" s="19" t="n">
        <v>0.0639900433770728</v>
      </c>
      <c r="O11" s="19" t="n">
        <v>0.186745868523948</v>
      </c>
      <c r="P11" s="19" t="n">
        <v>0.161753950228485</v>
      </c>
      <c r="Q11" s="19" t="n">
        <v>0.132637177645585</v>
      </c>
      <c r="R11" s="19" t="n">
        <v>0.143946422133905</v>
      </c>
      <c r="S11" s="19"/>
      <c r="T11" s="19" t="n">
        <v>0.124265722452839</v>
      </c>
      <c r="U11" s="19" t="n">
        <v>0.196696701293233</v>
      </c>
      <c r="V11" s="19" t="n">
        <v>0.134942459888869</v>
      </c>
      <c r="W11" s="19" t="n">
        <v>0.130553163708444</v>
      </c>
      <c r="X11" s="19"/>
      <c r="Y11" s="19" t="n">
        <v>0.130293680259969</v>
      </c>
      <c r="Z11" s="19" t="n">
        <v>0.176763013200872</v>
      </c>
      <c r="AA11" s="19" t="n">
        <v>0.20273270394083</v>
      </c>
      <c r="AB11" s="19" t="n">
        <v>0.143003565555131</v>
      </c>
      <c r="AC11" s="19" t="n">
        <v>0.0681273604063583</v>
      </c>
      <c r="AD11" s="19" t="n">
        <v>0.18647544913827</v>
      </c>
      <c r="AE11" s="19"/>
      <c r="AF11" s="19" t="n">
        <v>0.172504352573517</v>
      </c>
      <c r="AG11" s="19"/>
      <c r="AH11" s="19" t="n">
        <v>0.139003608219637</v>
      </c>
      <c r="AI11" s="19"/>
      <c r="AJ11" s="19" t="n">
        <v>0.143218580840989</v>
      </c>
      <c r="AK11" s="19" t="n">
        <v>0.281971175751106</v>
      </c>
      <c r="AL11" s="19" t="n">
        <v>0.162370367954499</v>
      </c>
      <c r="AM11" s="19" t="n">
        <v>0.136406740533881</v>
      </c>
      <c r="AN11" s="19" t="n">
        <v>0.167391922653168</v>
      </c>
      <c r="AO11" s="19" t="n">
        <v>0.0681470626873419</v>
      </c>
      <c r="AP11" s="19" t="n">
        <v>0.156171939633211</v>
      </c>
      <c r="AQ11" s="19" t="n">
        <v>0.0939549216436517</v>
      </c>
      <c r="AR11" s="19" t="n">
        <v>0.0349895909356805</v>
      </c>
      <c r="AS11" s="19" t="n">
        <v>0.256842719967019</v>
      </c>
      <c r="AT11" s="19" t="n">
        <v>0.326592242040199</v>
      </c>
      <c r="AU11" s="19" t="n">
        <v>0.0692260384663495</v>
      </c>
    </row>
    <row r="12">
      <c r="B12" s="20" t="s">
        <v>108</v>
      </c>
      <c r="C12" s="19" t="n">
        <v>0.0878525374334057</v>
      </c>
      <c r="D12" s="19" t="n">
        <v>0.0785130619675401</v>
      </c>
      <c r="E12" s="19" t="n">
        <v>0.0975144861520091</v>
      </c>
      <c r="F12" s="19"/>
      <c r="G12" s="19" t="n">
        <v>0</v>
      </c>
      <c r="H12" s="19" t="n">
        <v>0.0405698961861988</v>
      </c>
      <c r="I12" s="19" t="n">
        <v>0.0309418157856205</v>
      </c>
      <c r="J12" s="19" t="n">
        <v>0.0868565020262828</v>
      </c>
      <c r="K12" s="19" t="n">
        <v>0.142778972012937</v>
      </c>
      <c r="L12" s="19" t="n">
        <v>0.154760937091835</v>
      </c>
      <c r="M12" s="19"/>
      <c r="N12" s="19" t="n">
        <v>0</v>
      </c>
      <c r="O12" s="19" t="n">
        <v>0.131766950917137</v>
      </c>
      <c r="P12" s="19" t="n">
        <v>0.0939165221745872</v>
      </c>
      <c r="Q12" s="19" t="n">
        <v>0.0533200166009865</v>
      </c>
      <c r="R12" s="19" t="n">
        <v>0.0678607485277291</v>
      </c>
      <c r="S12" s="19"/>
      <c r="T12" s="19" t="n">
        <v>0.0498079383645271</v>
      </c>
      <c r="U12" s="19" t="n">
        <v>0.0871846121943308</v>
      </c>
      <c r="V12" s="19" t="n">
        <v>0.0877751691257316</v>
      </c>
      <c r="W12" s="19" t="n">
        <v>0.104860536274929</v>
      </c>
      <c r="X12" s="19"/>
      <c r="Y12" s="19" t="n">
        <v>0.0487730613948703</v>
      </c>
      <c r="Z12" s="19" t="n">
        <v>0.117347183265466</v>
      </c>
      <c r="AA12" s="19" t="n">
        <v>0.14606345872709</v>
      </c>
      <c r="AB12" s="19" t="n">
        <v>0.122115800410176</v>
      </c>
      <c r="AC12" s="19" t="n">
        <v>0</v>
      </c>
      <c r="AD12" s="19" t="n">
        <v>0.0775140189216084</v>
      </c>
      <c r="AE12" s="19"/>
      <c r="AF12" s="19" t="n">
        <v>0.0923902629683007</v>
      </c>
      <c r="AG12" s="19"/>
      <c r="AH12" s="19" t="n">
        <v>0.0694938613441359</v>
      </c>
      <c r="AI12" s="19"/>
      <c r="AJ12" s="19" t="n">
        <v>0.0645940714419206</v>
      </c>
      <c r="AK12" s="19" t="n">
        <v>0.0242168059212648</v>
      </c>
      <c r="AL12" s="19" t="n">
        <v>0.0781448216324973</v>
      </c>
      <c r="AM12" s="19" t="n">
        <v>0.0972849684319821</v>
      </c>
      <c r="AN12" s="19" t="n">
        <v>0.0927405828789257</v>
      </c>
      <c r="AO12" s="19" t="n">
        <v>0.110215464686947</v>
      </c>
      <c r="AP12" s="19" t="n">
        <v>0.0870299892994059</v>
      </c>
      <c r="AQ12" s="19" t="n">
        <v>0.0597668047166609</v>
      </c>
      <c r="AR12" s="19" t="n">
        <v>0.160120268553027</v>
      </c>
      <c r="AS12" s="19" t="n">
        <v>0.102577113761146</v>
      </c>
      <c r="AT12" s="19" t="n">
        <v>0.168939380109422</v>
      </c>
      <c r="AU12" s="19" t="n">
        <v>0.0493195150860624</v>
      </c>
    </row>
    <row r="13">
      <c r="B13" s="20" t="s">
        <v>109</v>
      </c>
      <c r="C13" s="19" t="n">
        <v>0.0775788691176106</v>
      </c>
      <c r="D13" s="19" t="n">
        <v>0.0570496433480439</v>
      </c>
      <c r="E13" s="19" t="n">
        <v>0.0983582711682164</v>
      </c>
      <c r="F13" s="19"/>
      <c r="G13" s="19" t="n">
        <v>0.0136105068774877</v>
      </c>
      <c r="H13" s="19" t="n">
        <v>0</v>
      </c>
      <c r="I13" s="19" t="n">
        <v>0.0360315572848952</v>
      </c>
      <c r="J13" s="19" t="n">
        <v>0.0469158234917628</v>
      </c>
      <c r="K13" s="19" t="n">
        <v>0.0863044567180645</v>
      </c>
      <c r="L13" s="19" t="n">
        <v>0.195953745339287</v>
      </c>
      <c r="M13" s="19"/>
      <c r="N13" s="19" t="n">
        <v>0.102514770760524</v>
      </c>
      <c r="O13" s="19" t="n">
        <v>0.120259699435489</v>
      </c>
      <c r="P13" s="19" t="n">
        <v>0.0954467689568861</v>
      </c>
      <c r="Q13" s="19" t="n">
        <v>0.0462322606411554</v>
      </c>
      <c r="R13" s="19" t="n">
        <v>0.0157774707083621</v>
      </c>
      <c r="S13" s="19"/>
      <c r="T13" s="19" t="n">
        <v>0.103805737580402</v>
      </c>
      <c r="U13" s="19" t="n">
        <v>0.084853599285806</v>
      </c>
      <c r="V13" s="19" t="n">
        <v>0.0609614135360817</v>
      </c>
      <c r="W13" s="19" t="n">
        <v>0.0480292277521389</v>
      </c>
      <c r="X13" s="19"/>
      <c r="Y13" s="19" t="n">
        <v>0.0201666247054983</v>
      </c>
      <c r="Z13" s="19" t="n">
        <v>0.0564600000259152</v>
      </c>
      <c r="AA13" s="19" t="n">
        <v>0.192935766642734</v>
      </c>
      <c r="AB13" s="19" t="n">
        <v>0.0989084609893269</v>
      </c>
      <c r="AC13" s="19" t="n">
        <v>0</v>
      </c>
      <c r="AD13" s="19" t="n">
        <v>0.0957934621075452</v>
      </c>
      <c r="AE13" s="19"/>
      <c r="AF13" s="19" t="n">
        <v>0.0786142792425264</v>
      </c>
      <c r="AG13" s="19"/>
      <c r="AH13" s="19" t="n">
        <v>0.0425990483283357</v>
      </c>
      <c r="AI13" s="19"/>
      <c r="AJ13" s="19" t="n">
        <v>0.0510917082795331</v>
      </c>
      <c r="AK13" s="19" t="n">
        <v>0.0781320073741535</v>
      </c>
      <c r="AL13" s="19" t="n">
        <v>0.0785915042303071</v>
      </c>
      <c r="AM13" s="19" t="n">
        <v>0.0843740254840168</v>
      </c>
      <c r="AN13" s="19" t="n">
        <v>0.12833489403323</v>
      </c>
      <c r="AO13" s="19" t="n">
        <v>0.0643491403379484</v>
      </c>
      <c r="AP13" s="19" t="n">
        <v>0.0444712460210425</v>
      </c>
      <c r="AQ13" s="19" t="n">
        <v>0.0281926811689916</v>
      </c>
      <c r="AR13" s="19" t="n">
        <v>0.106492740057593</v>
      </c>
      <c r="AS13" s="19" t="n">
        <v>0.0897477007644475</v>
      </c>
      <c r="AT13" s="19" t="n">
        <v>0.0929485928768534</v>
      </c>
      <c r="AU13" s="19" t="n">
        <v>0.021669346947028</v>
      </c>
    </row>
    <row r="14">
      <c r="B14" s="20" t="s">
        <v>66</v>
      </c>
      <c r="C14" s="21" t="n">
        <v>0.00924247817903331</v>
      </c>
      <c r="D14" s="21" t="n">
        <v>0.00870721619325467</v>
      </c>
      <c r="E14" s="21" t="n">
        <v>0.00981292537460117</v>
      </c>
      <c r="F14" s="21"/>
      <c r="G14" s="21" t="n">
        <v>0</v>
      </c>
      <c r="H14" s="21" t="n">
        <v>0</v>
      </c>
      <c r="I14" s="21" t="n">
        <v>0.00647763129690765</v>
      </c>
      <c r="J14" s="21" t="n">
        <v>0.0116927714348156</v>
      </c>
      <c r="K14" s="21" t="n">
        <v>0.00467167230901662</v>
      </c>
      <c r="L14" s="21" t="n">
        <v>0.0225327567340506</v>
      </c>
      <c r="M14" s="21"/>
      <c r="N14" s="21" t="n">
        <v>0</v>
      </c>
      <c r="O14" s="21" t="n">
        <v>0.0112194523180194</v>
      </c>
      <c r="P14" s="21" t="n">
        <v>0.0102948339895559</v>
      </c>
      <c r="Q14" s="21" t="n">
        <v>0.0115292263952934</v>
      </c>
      <c r="R14" s="21" t="n">
        <v>0</v>
      </c>
      <c r="S14" s="21"/>
      <c r="T14" s="21" t="n">
        <v>0.0161952480689965</v>
      </c>
      <c r="U14" s="21" t="n">
        <v>0.00935013254249357</v>
      </c>
      <c r="V14" s="21" t="n">
        <v>0.00407999669353742</v>
      </c>
      <c r="W14" s="21" t="n">
        <v>0.00433804849965337</v>
      </c>
      <c r="X14" s="21"/>
      <c r="Y14" s="21" t="n">
        <v>0.00250397071714425</v>
      </c>
      <c r="Z14" s="21" t="n">
        <v>0</v>
      </c>
      <c r="AA14" s="21" t="n">
        <v>0.0256562374791682</v>
      </c>
      <c r="AB14" s="21" t="n">
        <v>0.0181282701791167</v>
      </c>
      <c r="AC14" s="21" t="n">
        <v>0</v>
      </c>
      <c r="AD14" s="21" t="n">
        <v>0.0132370084780013</v>
      </c>
      <c r="AE14" s="21"/>
      <c r="AF14" s="21" t="n">
        <v>0.0104552702995568</v>
      </c>
      <c r="AG14" s="21"/>
      <c r="AH14" s="21" t="n">
        <v>0.00830903487699647</v>
      </c>
      <c r="AI14" s="21"/>
      <c r="AJ14" s="21" t="n">
        <v>0.0104723267792619</v>
      </c>
      <c r="AK14" s="21" t="n">
        <v>0</v>
      </c>
      <c r="AL14" s="21" t="n">
        <v>0.0139730924567966</v>
      </c>
      <c r="AM14" s="21" t="n">
        <v>0</v>
      </c>
      <c r="AN14" s="21" t="n">
        <v>0.00680915419053344</v>
      </c>
      <c r="AO14" s="21" t="n">
        <v>0.0153415886633517</v>
      </c>
      <c r="AP14" s="21" t="n">
        <v>0.00711558244424666</v>
      </c>
      <c r="AQ14" s="21" t="n">
        <v>0</v>
      </c>
      <c r="AR14" s="21" t="n">
        <v>0</v>
      </c>
      <c r="AS14" s="21" t="n">
        <v>0.0289583149577166</v>
      </c>
      <c r="AT14" s="21" t="n">
        <v>0.0307948401590848</v>
      </c>
      <c r="AU14" s="21" t="n">
        <v>0</v>
      </c>
    </row>
    <row r="15">
      <c r="B15" s="18"/>
    </row>
    <row r="16">
      <c r="B16" t="s">
        <v>70</v>
      </c>
    </row>
    <row r="17">
      <c r="B17" t="s">
        <v>71</v>
      </c>
    </row>
    <row r="19">
      <c r="B19"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410</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205</v>
      </c>
      <c r="D7" s="11" t="n">
        <v>105</v>
      </c>
      <c r="E7" s="11" t="n">
        <v>100</v>
      </c>
      <c r="F7" s="11"/>
      <c r="G7" s="11" t="n">
        <v>16</v>
      </c>
      <c r="H7" s="11" t="n">
        <v>34</v>
      </c>
      <c r="I7" s="11" t="n">
        <v>31</v>
      </c>
      <c r="J7" s="11" t="n">
        <v>32</v>
      </c>
      <c r="K7" s="11" t="n">
        <v>30</v>
      </c>
      <c r="L7" s="11" t="n">
        <v>62</v>
      </c>
      <c r="M7" s="11"/>
      <c r="N7" s="11" t="n">
        <v>2</v>
      </c>
      <c r="O7" s="11" t="n">
        <v>54</v>
      </c>
      <c r="P7" s="11" t="n">
        <v>80</v>
      </c>
      <c r="Q7" s="11" t="n">
        <v>44</v>
      </c>
      <c r="R7" s="11" t="n">
        <v>23</v>
      </c>
      <c r="S7" s="11"/>
      <c r="T7" s="11" t="n">
        <v>22</v>
      </c>
      <c r="U7" s="11" t="n">
        <v>63</v>
      </c>
      <c r="V7" s="11" t="n">
        <v>40</v>
      </c>
      <c r="W7" s="11" t="n">
        <v>49</v>
      </c>
      <c r="X7" s="11"/>
      <c r="Y7" s="11" t="n">
        <v>78</v>
      </c>
      <c r="Z7" s="11" t="n">
        <v>30</v>
      </c>
      <c r="AA7" s="11" t="n">
        <v>52</v>
      </c>
      <c r="AB7" s="11" t="n">
        <v>21</v>
      </c>
      <c r="AC7" s="11" t="n">
        <v>10</v>
      </c>
      <c r="AD7" s="11" t="n">
        <v>14</v>
      </c>
      <c r="AE7" s="11"/>
      <c r="AF7" s="11" t="n">
        <v>126</v>
      </c>
      <c r="AG7" s="11"/>
      <c r="AH7" s="11" t="n">
        <v>155</v>
      </c>
      <c r="AI7" s="11"/>
      <c r="AJ7" s="11" t="n">
        <v>14</v>
      </c>
      <c r="AK7" s="11" t="n">
        <v>10</v>
      </c>
      <c r="AL7" s="11" t="n">
        <v>40</v>
      </c>
      <c r="AM7" s="11" t="n">
        <v>32</v>
      </c>
      <c r="AN7" s="11" t="n">
        <v>28</v>
      </c>
      <c r="AO7" s="11" t="n">
        <v>11</v>
      </c>
      <c r="AP7" s="11" t="n">
        <v>24</v>
      </c>
      <c r="AQ7" s="11" t="n">
        <v>9</v>
      </c>
      <c r="AR7" s="11" t="n">
        <v>9</v>
      </c>
      <c r="AS7" s="11" t="n">
        <v>16</v>
      </c>
      <c r="AT7" s="11" t="n">
        <v>5</v>
      </c>
      <c r="AU7" s="11" t="n">
        <v>7</v>
      </c>
    </row>
    <row r="8" ht="30" customHeight="1">
      <c r="B8" s="12" t="s">
        <v>20</v>
      </c>
      <c r="C8" s="12" t="n">
        <v>204</v>
      </c>
      <c r="D8" s="12" t="n">
        <v>110</v>
      </c>
      <c r="E8" s="12" t="n">
        <v>95</v>
      </c>
      <c r="F8" s="12"/>
      <c r="G8" s="12" t="n">
        <v>17</v>
      </c>
      <c r="H8" s="12" t="n">
        <v>40</v>
      </c>
      <c r="I8" s="12" t="n">
        <v>31</v>
      </c>
      <c r="J8" s="12" t="n">
        <v>31</v>
      </c>
      <c r="K8" s="12" t="n">
        <v>28</v>
      </c>
      <c r="L8" s="12" t="n">
        <v>58</v>
      </c>
      <c r="M8" s="12"/>
      <c r="N8" s="12" t="n">
        <v>2</v>
      </c>
      <c r="O8" s="12" t="n">
        <v>51</v>
      </c>
      <c r="P8" s="12" t="n">
        <v>74</v>
      </c>
      <c r="Q8" s="12" t="n">
        <v>49</v>
      </c>
      <c r="R8" s="12" t="n">
        <v>26</v>
      </c>
      <c r="S8" s="12"/>
      <c r="T8" s="12" t="n">
        <v>21</v>
      </c>
      <c r="U8" s="12" t="n">
        <v>62</v>
      </c>
      <c r="V8" s="12" t="n">
        <v>39</v>
      </c>
      <c r="W8" s="12" t="n">
        <v>51</v>
      </c>
      <c r="X8" s="12"/>
      <c r="Y8" s="12" t="n">
        <v>85</v>
      </c>
      <c r="Z8" s="12" t="n">
        <v>28</v>
      </c>
      <c r="AA8" s="12" t="n">
        <v>48</v>
      </c>
      <c r="AB8" s="12" t="n">
        <v>21</v>
      </c>
      <c r="AC8" s="12" t="n">
        <v>10</v>
      </c>
      <c r="AD8" s="12" t="n">
        <v>13</v>
      </c>
      <c r="AE8" s="12"/>
      <c r="AF8" s="12" t="n">
        <v>124</v>
      </c>
      <c r="AG8" s="12"/>
      <c r="AH8" s="12" t="n">
        <v>158</v>
      </c>
      <c r="AI8" s="12"/>
      <c r="AJ8" s="12" t="n">
        <v>12</v>
      </c>
      <c r="AK8" s="12" t="n">
        <v>8</v>
      </c>
      <c r="AL8" s="12" t="n">
        <v>42</v>
      </c>
      <c r="AM8" s="12" t="n">
        <v>34</v>
      </c>
      <c r="AN8" s="12" t="n">
        <v>32</v>
      </c>
      <c r="AO8" s="12" t="n">
        <v>11</v>
      </c>
      <c r="AP8" s="12" t="n">
        <v>22</v>
      </c>
      <c r="AQ8" s="12" t="n">
        <v>10</v>
      </c>
      <c r="AR8" s="12" t="n">
        <v>8</v>
      </c>
      <c r="AS8" s="12" t="n">
        <v>14</v>
      </c>
      <c r="AT8" s="12" t="n">
        <v>4</v>
      </c>
      <c r="AU8" s="12" t="n">
        <v>6</v>
      </c>
    </row>
    <row r="9">
      <c r="B9" s="20" t="s">
        <v>409</v>
      </c>
      <c r="C9" s="19" t="n">
        <v>0.631780314656428</v>
      </c>
      <c r="D9" s="19" t="n">
        <v>0.641498861518904</v>
      </c>
      <c r="E9" s="19" t="n">
        <v>0.620551420454173</v>
      </c>
      <c r="F9" s="19"/>
      <c r="G9" s="19" t="n">
        <v>0.584017955337535</v>
      </c>
      <c r="H9" s="19" t="n">
        <v>0.598312806495956</v>
      </c>
      <c r="I9" s="19" t="n">
        <v>0.624794972128845</v>
      </c>
      <c r="J9" s="19" t="n">
        <v>0.680974640574064</v>
      </c>
      <c r="K9" s="19" t="n">
        <v>0.749828965832623</v>
      </c>
      <c r="L9" s="19" t="n">
        <v>0.589781023560789</v>
      </c>
      <c r="M9" s="19"/>
      <c r="N9" s="19" t="n">
        <v>0.5</v>
      </c>
      <c r="O9" s="19" t="n">
        <v>0.559449830636523</v>
      </c>
      <c r="P9" s="19" t="n">
        <v>0.603740427038399</v>
      </c>
      <c r="Q9" s="19" t="n">
        <v>0.741557160886215</v>
      </c>
      <c r="R9" s="19" t="n">
        <v>0.664254944168416</v>
      </c>
      <c r="S9" s="19"/>
      <c r="T9" s="19" t="n">
        <v>0.443975522524076</v>
      </c>
      <c r="U9" s="19" t="n">
        <v>0.608657304641603</v>
      </c>
      <c r="V9" s="19" t="n">
        <v>0.654118177360133</v>
      </c>
      <c r="W9" s="19" t="n">
        <v>0.766529858070063</v>
      </c>
      <c r="X9" s="19"/>
      <c r="Y9" s="19" t="n">
        <v>0.665722160148034</v>
      </c>
      <c r="Z9" s="19" t="n">
        <v>0.628015618295982</v>
      </c>
      <c r="AA9" s="19" t="n">
        <v>0.567460920006059</v>
      </c>
      <c r="AB9" s="19" t="n">
        <v>0.618458233492308</v>
      </c>
      <c r="AC9" s="19" t="n">
        <v>0.583965322412703</v>
      </c>
      <c r="AD9" s="19" t="n">
        <v>0.716889542098625</v>
      </c>
      <c r="AE9" s="19"/>
      <c r="AF9" s="19" t="n">
        <v>0.651638223980114</v>
      </c>
      <c r="AG9" s="19"/>
      <c r="AH9" s="19" t="n">
        <v>0.632184709977628</v>
      </c>
      <c r="AI9" s="19"/>
      <c r="AJ9" s="19" t="n">
        <v>0.714567553860068</v>
      </c>
      <c r="AK9" s="19" t="n">
        <v>0.490483802272167</v>
      </c>
      <c r="AL9" s="19" t="n">
        <v>0.623483596167618</v>
      </c>
      <c r="AM9" s="19" t="n">
        <v>0.524843753404661</v>
      </c>
      <c r="AN9" s="19" t="n">
        <v>0.667789588458247</v>
      </c>
      <c r="AO9" s="19" t="n">
        <v>0.820432708215234</v>
      </c>
      <c r="AP9" s="19" t="n">
        <v>0.612843679986497</v>
      </c>
      <c r="AQ9" s="19" t="n">
        <v>0.903210203710978</v>
      </c>
      <c r="AR9" s="19" t="n">
        <v>0.88345269603662</v>
      </c>
      <c r="AS9" s="19" t="n">
        <v>0.555953930605116</v>
      </c>
      <c r="AT9" s="19" t="n">
        <v>0.636031859957792</v>
      </c>
      <c r="AU9" s="19" t="n">
        <v>0.27264359268752</v>
      </c>
    </row>
    <row r="10">
      <c r="B10" s="20" t="s">
        <v>397</v>
      </c>
      <c r="C10" s="19" t="n">
        <v>0.222793985018396</v>
      </c>
      <c r="D10" s="19" t="n">
        <v>0.235527365844529</v>
      </c>
      <c r="E10" s="19" t="n">
        <v>0.208081725237489</v>
      </c>
      <c r="F10" s="19"/>
      <c r="G10" s="19" t="n">
        <v>0.415982044662465</v>
      </c>
      <c r="H10" s="19" t="n">
        <v>0.267623720725306</v>
      </c>
      <c r="I10" s="19" t="n">
        <v>0.232204595264307</v>
      </c>
      <c r="J10" s="19" t="n">
        <v>0.19230946013048</v>
      </c>
      <c r="K10" s="19" t="n">
        <v>0.155637918134031</v>
      </c>
      <c r="L10" s="19" t="n">
        <v>0.178769704604053</v>
      </c>
      <c r="M10" s="19"/>
      <c r="N10" s="19" t="n">
        <v>0.5</v>
      </c>
      <c r="O10" s="19" t="n">
        <v>0.232124573795757</v>
      </c>
      <c r="P10" s="19" t="n">
        <v>0.212122255621232</v>
      </c>
      <c r="Q10" s="19" t="n">
        <v>0.216094306785098</v>
      </c>
      <c r="R10" s="19" t="n">
        <v>0.206762348884274</v>
      </c>
      <c r="S10" s="19"/>
      <c r="T10" s="19" t="n">
        <v>0.364865464788296</v>
      </c>
      <c r="U10" s="19" t="n">
        <v>0.185307293308171</v>
      </c>
      <c r="V10" s="19" t="n">
        <v>0.223556924780972</v>
      </c>
      <c r="W10" s="19" t="n">
        <v>0.192696091329756</v>
      </c>
      <c r="X10" s="19"/>
      <c r="Y10" s="19" t="n">
        <v>0.224800677933476</v>
      </c>
      <c r="Z10" s="19" t="n">
        <v>0.267023370962027</v>
      </c>
      <c r="AA10" s="19" t="n">
        <v>0.17687931175145</v>
      </c>
      <c r="AB10" s="19" t="n">
        <v>0.184063881549823</v>
      </c>
      <c r="AC10" s="19" t="n">
        <v>0.416034677587297</v>
      </c>
      <c r="AD10" s="19" t="n">
        <v>0.205866572420177</v>
      </c>
      <c r="AE10" s="19"/>
      <c r="AF10" s="19" t="n">
        <v>0.195727566798044</v>
      </c>
      <c r="AG10" s="19"/>
      <c r="AH10" s="19" t="n">
        <v>0.249190327112728</v>
      </c>
      <c r="AI10" s="19"/>
      <c r="AJ10" s="19" t="n">
        <v>0.156447153394036</v>
      </c>
      <c r="AK10" s="19" t="n">
        <v>0.333154881557297</v>
      </c>
      <c r="AL10" s="19" t="n">
        <v>0.300104648199011</v>
      </c>
      <c r="AM10" s="19" t="n">
        <v>0.207639476038738</v>
      </c>
      <c r="AN10" s="19" t="n">
        <v>0.163721956717488</v>
      </c>
      <c r="AO10" s="19" t="n">
        <v>0.179567291784766</v>
      </c>
      <c r="AP10" s="19" t="n">
        <v>0.387156320013502</v>
      </c>
      <c r="AQ10" s="19" t="n">
        <v>0.0967897962890222</v>
      </c>
      <c r="AR10" s="19" t="n">
        <v>0</v>
      </c>
      <c r="AS10" s="19" t="n">
        <v>0.0590996302212918</v>
      </c>
      <c r="AT10" s="19" t="n">
        <v>0.181984070021104</v>
      </c>
      <c r="AU10" s="19" t="n">
        <v>0.438516014953427</v>
      </c>
    </row>
    <row r="11">
      <c r="B11" s="20" t="s">
        <v>96</v>
      </c>
      <c r="C11" s="21" t="n">
        <v>0.145425700325177</v>
      </c>
      <c r="D11" s="21" t="n">
        <v>0.122973772636567</v>
      </c>
      <c r="E11" s="21" t="n">
        <v>0.171366854308337</v>
      </c>
      <c r="F11" s="21"/>
      <c r="G11" s="21" t="n">
        <v>0</v>
      </c>
      <c r="H11" s="21" t="n">
        <v>0.134063472778738</v>
      </c>
      <c r="I11" s="21" t="n">
        <v>0.143000432606848</v>
      </c>
      <c r="J11" s="21" t="n">
        <v>0.126715899295456</v>
      </c>
      <c r="K11" s="21" t="n">
        <v>0.0945331160333458</v>
      </c>
      <c r="L11" s="21" t="n">
        <v>0.231449271835158</v>
      </c>
      <c r="M11" s="21"/>
      <c r="N11" s="21" t="n">
        <v>0</v>
      </c>
      <c r="O11" s="21" t="n">
        <v>0.20842559556772</v>
      </c>
      <c r="P11" s="21" t="n">
        <v>0.184137317340368</v>
      </c>
      <c r="Q11" s="21" t="n">
        <v>0.0423485323286869</v>
      </c>
      <c r="R11" s="21" t="n">
        <v>0.12898270694731</v>
      </c>
      <c r="S11" s="21"/>
      <c r="T11" s="21" t="n">
        <v>0.191159012687627</v>
      </c>
      <c r="U11" s="21" t="n">
        <v>0.206035402050226</v>
      </c>
      <c r="V11" s="21" t="n">
        <v>0.122324897858895</v>
      </c>
      <c r="W11" s="21" t="n">
        <v>0.040774050600181</v>
      </c>
      <c r="X11" s="21"/>
      <c r="Y11" s="21" t="n">
        <v>0.10947716191849</v>
      </c>
      <c r="Z11" s="21" t="n">
        <v>0.104961010741991</v>
      </c>
      <c r="AA11" s="21" t="n">
        <v>0.255659768242491</v>
      </c>
      <c r="AB11" s="21" t="n">
        <v>0.197477884957869</v>
      </c>
      <c r="AC11" s="21" t="n">
        <v>0</v>
      </c>
      <c r="AD11" s="21" t="n">
        <v>0.0772438854811982</v>
      </c>
      <c r="AE11" s="21"/>
      <c r="AF11" s="21" t="n">
        <v>0.152634209221842</v>
      </c>
      <c r="AG11" s="21"/>
      <c r="AH11" s="21" t="n">
        <v>0.118624962909644</v>
      </c>
      <c r="AI11" s="21"/>
      <c r="AJ11" s="21" t="n">
        <v>0.128985292745896</v>
      </c>
      <c r="AK11" s="21" t="n">
        <v>0.176361316170536</v>
      </c>
      <c r="AL11" s="21" t="n">
        <v>0.0764117556333704</v>
      </c>
      <c r="AM11" s="21" t="n">
        <v>0.267516770556601</v>
      </c>
      <c r="AN11" s="21" t="n">
        <v>0.168488454824266</v>
      </c>
      <c r="AO11" s="21" t="n">
        <v>0</v>
      </c>
      <c r="AP11" s="21" t="n">
        <v>0</v>
      </c>
      <c r="AQ11" s="21" t="n">
        <v>0</v>
      </c>
      <c r="AR11" s="21" t="n">
        <v>0.11654730396338</v>
      </c>
      <c r="AS11" s="21" t="n">
        <v>0.384946439173592</v>
      </c>
      <c r="AT11" s="21" t="n">
        <v>0.181984070021104</v>
      </c>
      <c r="AU11" s="21" t="n">
        <v>0.288840392359052</v>
      </c>
    </row>
    <row r="12">
      <c r="B12" s="18" t="s">
        <v>356</v>
      </c>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412</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205</v>
      </c>
      <c r="D7" s="11" t="n">
        <v>103</v>
      </c>
      <c r="E7" s="11" t="n">
        <v>101</v>
      </c>
      <c r="F7" s="11"/>
      <c r="G7" s="11" t="n">
        <v>19</v>
      </c>
      <c r="H7" s="11" t="n">
        <v>27</v>
      </c>
      <c r="I7" s="11" t="n">
        <v>31</v>
      </c>
      <c r="J7" s="11" t="n">
        <v>39</v>
      </c>
      <c r="K7" s="11" t="n">
        <v>42</v>
      </c>
      <c r="L7" s="11" t="n">
        <v>47</v>
      </c>
      <c r="M7" s="11"/>
      <c r="N7" s="11" t="n">
        <v>9</v>
      </c>
      <c r="O7" s="11" t="n">
        <v>47</v>
      </c>
      <c r="P7" s="11" t="n">
        <v>89</v>
      </c>
      <c r="Q7" s="11" t="n">
        <v>42</v>
      </c>
      <c r="R7" s="11" t="n">
        <v>17</v>
      </c>
      <c r="S7" s="11"/>
      <c r="T7" s="11" t="n">
        <v>27</v>
      </c>
      <c r="U7" s="11" t="n">
        <v>65</v>
      </c>
      <c r="V7" s="11" t="n">
        <v>38</v>
      </c>
      <c r="W7" s="11" t="n">
        <v>38</v>
      </c>
      <c r="X7" s="11"/>
      <c r="Y7" s="11" t="n">
        <v>66</v>
      </c>
      <c r="Z7" s="11" t="n">
        <v>45</v>
      </c>
      <c r="AA7" s="11" t="n">
        <v>41</v>
      </c>
      <c r="AB7" s="11" t="n">
        <v>25</v>
      </c>
      <c r="AC7" s="11" t="n">
        <v>9</v>
      </c>
      <c r="AD7" s="11" t="n">
        <v>18</v>
      </c>
      <c r="AE7" s="11"/>
      <c r="AF7" s="11" t="n">
        <v>126</v>
      </c>
      <c r="AG7" s="11"/>
      <c r="AH7" s="11" t="n">
        <v>152</v>
      </c>
      <c r="AI7" s="11"/>
      <c r="AJ7" s="11" t="n">
        <v>15</v>
      </c>
      <c r="AK7" s="11" t="n">
        <v>7</v>
      </c>
      <c r="AL7" s="11" t="n">
        <v>39</v>
      </c>
      <c r="AM7" s="11" t="n">
        <v>30</v>
      </c>
      <c r="AN7" s="11" t="n">
        <v>28</v>
      </c>
      <c r="AO7" s="11" t="n">
        <v>13</v>
      </c>
      <c r="AP7" s="11" t="n">
        <v>27</v>
      </c>
      <c r="AQ7" s="11" t="n">
        <v>7</v>
      </c>
      <c r="AR7" s="11" t="n">
        <v>5</v>
      </c>
      <c r="AS7" s="11" t="n">
        <v>17</v>
      </c>
      <c r="AT7" s="11" t="n">
        <v>2</v>
      </c>
      <c r="AU7" s="11" t="n">
        <v>15</v>
      </c>
    </row>
    <row r="8" ht="30" customHeight="1">
      <c r="B8" s="12" t="s">
        <v>20</v>
      </c>
      <c r="C8" s="12" t="n">
        <v>204</v>
      </c>
      <c r="D8" s="12" t="n">
        <v>107</v>
      </c>
      <c r="E8" s="12" t="n">
        <v>95</v>
      </c>
      <c r="F8" s="12"/>
      <c r="G8" s="12" t="n">
        <v>22</v>
      </c>
      <c r="H8" s="12" t="n">
        <v>30</v>
      </c>
      <c r="I8" s="12" t="n">
        <v>30</v>
      </c>
      <c r="J8" s="12" t="n">
        <v>38</v>
      </c>
      <c r="K8" s="12" t="n">
        <v>38</v>
      </c>
      <c r="L8" s="12" t="n">
        <v>44</v>
      </c>
      <c r="M8" s="12"/>
      <c r="N8" s="12" t="n">
        <v>9</v>
      </c>
      <c r="O8" s="12" t="n">
        <v>45</v>
      </c>
      <c r="P8" s="12" t="n">
        <v>83</v>
      </c>
      <c r="Q8" s="12" t="n">
        <v>46</v>
      </c>
      <c r="R8" s="12" t="n">
        <v>20</v>
      </c>
      <c r="S8" s="12"/>
      <c r="T8" s="12" t="n">
        <v>26</v>
      </c>
      <c r="U8" s="12" t="n">
        <v>65</v>
      </c>
      <c r="V8" s="12" t="n">
        <v>38</v>
      </c>
      <c r="W8" s="12" t="n">
        <v>38</v>
      </c>
      <c r="X8" s="12"/>
      <c r="Y8" s="12" t="n">
        <v>71</v>
      </c>
      <c r="Z8" s="12" t="n">
        <v>42</v>
      </c>
      <c r="AA8" s="12" t="n">
        <v>39</v>
      </c>
      <c r="AB8" s="12" t="n">
        <v>24</v>
      </c>
      <c r="AC8" s="12" t="n">
        <v>10</v>
      </c>
      <c r="AD8" s="12" t="n">
        <v>16</v>
      </c>
      <c r="AE8" s="12"/>
      <c r="AF8" s="12" t="n">
        <v>124</v>
      </c>
      <c r="AG8" s="12"/>
      <c r="AH8" s="12" t="n">
        <v>152</v>
      </c>
      <c r="AI8" s="12"/>
      <c r="AJ8" s="12" t="n">
        <v>13</v>
      </c>
      <c r="AK8" s="12" t="n">
        <v>6</v>
      </c>
      <c r="AL8" s="12" t="n">
        <v>42</v>
      </c>
      <c r="AM8" s="12" t="n">
        <v>31</v>
      </c>
      <c r="AN8" s="12" t="n">
        <v>31</v>
      </c>
      <c r="AO8" s="12" t="n">
        <v>12</v>
      </c>
      <c r="AP8" s="12" t="n">
        <v>25</v>
      </c>
      <c r="AQ8" s="12" t="n">
        <v>8</v>
      </c>
      <c r="AR8" s="12" t="n">
        <v>4</v>
      </c>
      <c r="AS8" s="12" t="n">
        <v>15</v>
      </c>
      <c r="AT8" s="12" t="n">
        <v>2</v>
      </c>
      <c r="AU8" s="12" t="n">
        <v>15</v>
      </c>
    </row>
    <row r="9">
      <c r="B9" s="20" t="s">
        <v>411</v>
      </c>
      <c r="C9" s="19" t="n">
        <v>0.59017346103034</v>
      </c>
      <c r="D9" s="19" t="n">
        <v>0.586157009606987</v>
      </c>
      <c r="E9" s="19" t="n">
        <v>0.600918192191026</v>
      </c>
      <c r="F9" s="19"/>
      <c r="G9" s="19" t="n">
        <v>0.535925961310885</v>
      </c>
      <c r="H9" s="19" t="n">
        <v>0.600639391234856</v>
      </c>
      <c r="I9" s="19" t="n">
        <v>0.539751445467723</v>
      </c>
      <c r="J9" s="19" t="n">
        <v>0.574905619518364</v>
      </c>
      <c r="K9" s="19" t="n">
        <v>0.667228431034243</v>
      </c>
      <c r="L9" s="19" t="n">
        <v>0.590911768202289</v>
      </c>
      <c r="M9" s="19"/>
      <c r="N9" s="19" t="n">
        <v>0.419814249276112</v>
      </c>
      <c r="O9" s="19" t="n">
        <v>0.62585653019</v>
      </c>
      <c r="P9" s="19" t="n">
        <v>0.511555114430626</v>
      </c>
      <c r="Q9" s="19" t="n">
        <v>0.708174083675476</v>
      </c>
      <c r="R9" s="19" t="n">
        <v>0.671395314341214</v>
      </c>
      <c r="S9" s="19"/>
      <c r="T9" s="19" t="n">
        <v>0.440201496531753</v>
      </c>
      <c r="U9" s="19" t="n">
        <v>0.682939349157147</v>
      </c>
      <c r="V9" s="19" t="n">
        <v>0.510808187258807</v>
      </c>
      <c r="W9" s="19" t="n">
        <v>0.695457329461589</v>
      </c>
      <c r="X9" s="19"/>
      <c r="Y9" s="19" t="n">
        <v>0.52923706135564</v>
      </c>
      <c r="Z9" s="19" t="n">
        <v>0.70878637557766</v>
      </c>
      <c r="AA9" s="19" t="n">
        <v>0.603769996601132</v>
      </c>
      <c r="AB9" s="19" t="n">
        <v>0.514985780880824</v>
      </c>
      <c r="AC9" s="19" t="n">
        <v>0.761883319080247</v>
      </c>
      <c r="AD9" s="19" t="n">
        <v>0.561903235417935</v>
      </c>
      <c r="AE9" s="19"/>
      <c r="AF9" s="19" t="n">
        <v>0.606713670951666</v>
      </c>
      <c r="AG9" s="19"/>
      <c r="AH9" s="19" t="n">
        <v>0.606045782232003</v>
      </c>
      <c r="AI9" s="19"/>
      <c r="AJ9" s="19" t="n">
        <v>0.679874974585903</v>
      </c>
      <c r="AK9" s="19" t="n">
        <v>0.88773619619567</v>
      </c>
      <c r="AL9" s="19" t="n">
        <v>0.516277889315721</v>
      </c>
      <c r="AM9" s="19" t="n">
        <v>0.559804509843273</v>
      </c>
      <c r="AN9" s="19" t="n">
        <v>0.649304994187559</v>
      </c>
      <c r="AO9" s="19" t="n">
        <v>0.468931088843587</v>
      </c>
      <c r="AP9" s="19" t="n">
        <v>0.668660997154593</v>
      </c>
      <c r="AQ9" s="19" t="n">
        <v>0.742530047405896</v>
      </c>
      <c r="AR9" s="19" t="n">
        <v>0.582744911070239</v>
      </c>
      <c r="AS9" s="19" t="n">
        <v>0.451530547937547</v>
      </c>
      <c r="AT9" s="19" t="n">
        <v>1</v>
      </c>
      <c r="AU9" s="19" t="n">
        <v>0.527423209560452</v>
      </c>
    </row>
    <row r="10">
      <c r="B10" s="20" t="s">
        <v>397</v>
      </c>
      <c r="C10" s="19" t="n">
        <v>0.293402415964336</v>
      </c>
      <c r="D10" s="19" t="n">
        <v>0.32267209497348</v>
      </c>
      <c r="E10" s="19" t="n">
        <v>0.263602280555376</v>
      </c>
      <c r="F10" s="19"/>
      <c r="G10" s="19" t="n">
        <v>0.32163605416849</v>
      </c>
      <c r="H10" s="19" t="n">
        <v>0.399360608765144</v>
      </c>
      <c r="I10" s="19" t="n">
        <v>0.344406964451781</v>
      </c>
      <c r="J10" s="19" t="n">
        <v>0.319591625687256</v>
      </c>
      <c r="K10" s="19" t="n">
        <v>0.146102578900073</v>
      </c>
      <c r="L10" s="19" t="n">
        <v>0.276967562938026</v>
      </c>
      <c r="M10" s="19"/>
      <c r="N10" s="19" t="n">
        <v>0.478813881167285</v>
      </c>
      <c r="O10" s="19" t="n">
        <v>0.261622342362848</v>
      </c>
      <c r="P10" s="19" t="n">
        <v>0.325726382301683</v>
      </c>
      <c r="Q10" s="19" t="n">
        <v>0.24495821408393</v>
      </c>
      <c r="R10" s="19" t="n">
        <v>0.224582401150272</v>
      </c>
      <c r="S10" s="19"/>
      <c r="T10" s="19" t="n">
        <v>0.460166658956465</v>
      </c>
      <c r="U10" s="19" t="n">
        <v>0.251745567782414</v>
      </c>
      <c r="V10" s="19" t="n">
        <v>0.364058925995004</v>
      </c>
      <c r="W10" s="19" t="n">
        <v>0.203643893604674</v>
      </c>
      <c r="X10" s="19"/>
      <c r="Y10" s="19" t="n">
        <v>0.371383465957792</v>
      </c>
      <c r="Z10" s="19" t="n">
        <v>0.162340997180692</v>
      </c>
      <c r="AA10" s="19" t="n">
        <v>0.269666782125295</v>
      </c>
      <c r="AB10" s="19" t="n">
        <v>0.406333329650687</v>
      </c>
      <c r="AC10" s="19" t="n">
        <v>0.238116680919753</v>
      </c>
      <c r="AD10" s="19" t="n">
        <v>0.233090608237799</v>
      </c>
      <c r="AE10" s="19"/>
      <c r="AF10" s="19" t="n">
        <v>0.311172341578936</v>
      </c>
      <c r="AG10" s="19"/>
      <c r="AH10" s="19" t="n">
        <v>0.293258737018946</v>
      </c>
      <c r="AI10" s="19"/>
      <c r="AJ10" s="19" t="n">
        <v>0.203537925738114</v>
      </c>
      <c r="AK10" s="19" t="n">
        <v>0</v>
      </c>
      <c r="AL10" s="19" t="n">
        <v>0.307714292809377</v>
      </c>
      <c r="AM10" s="19" t="n">
        <v>0.281140936331875</v>
      </c>
      <c r="AN10" s="19" t="n">
        <v>0.285000305609822</v>
      </c>
      <c r="AO10" s="19" t="n">
        <v>0.380714617353083</v>
      </c>
      <c r="AP10" s="19" t="n">
        <v>0.295934261608565</v>
      </c>
      <c r="AQ10" s="19" t="n">
        <v>0.129377516904017</v>
      </c>
      <c r="AR10" s="19" t="n">
        <v>0.417255088929761</v>
      </c>
      <c r="AS10" s="19" t="n">
        <v>0.379693414870012</v>
      </c>
      <c r="AT10" s="19" t="n">
        <v>0</v>
      </c>
      <c r="AU10" s="19" t="n">
        <v>0.415257871894897</v>
      </c>
    </row>
    <row r="11">
      <c r="B11" s="20" t="s">
        <v>96</v>
      </c>
      <c r="C11" s="21" t="n">
        <v>0.116424123005324</v>
      </c>
      <c r="D11" s="21" t="n">
        <v>0.0911708954195331</v>
      </c>
      <c r="E11" s="21" t="n">
        <v>0.135479527253598</v>
      </c>
      <c r="F11" s="21"/>
      <c r="G11" s="21" t="n">
        <v>0.142437984520624</v>
      </c>
      <c r="H11" s="21" t="n">
        <v>0</v>
      </c>
      <c r="I11" s="21" t="n">
        <v>0.115841590080496</v>
      </c>
      <c r="J11" s="21" t="n">
        <v>0.10550275479438</v>
      </c>
      <c r="K11" s="21" t="n">
        <v>0.186668990065684</v>
      </c>
      <c r="L11" s="21" t="n">
        <v>0.132120668859685</v>
      </c>
      <c r="M11" s="21"/>
      <c r="N11" s="21" t="n">
        <v>0.101371869556603</v>
      </c>
      <c r="O11" s="21" t="n">
        <v>0.112521127447153</v>
      </c>
      <c r="P11" s="21" t="n">
        <v>0.162718503267691</v>
      </c>
      <c r="Q11" s="21" t="n">
        <v>0.046867702240594</v>
      </c>
      <c r="R11" s="21" t="n">
        <v>0.104022284508514</v>
      </c>
      <c r="S11" s="21"/>
      <c r="T11" s="21" t="n">
        <v>0.0996318445117824</v>
      </c>
      <c r="U11" s="21" t="n">
        <v>0.0653150830604391</v>
      </c>
      <c r="V11" s="21" t="n">
        <v>0.12513288674619</v>
      </c>
      <c r="W11" s="21" t="n">
        <v>0.100898776933738</v>
      </c>
      <c r="X11" s="21"/>
      <c r="Y11" s="21" t="n">
        <v>0.099379472686568</v>
      </c>
      <c r="Z11" s="21" t="n">
        <v>0.128872627241648</v>
      </c>
      <c r="AA11" s="21" t="n">
        <v>0.126563221273573</v>
      </c>
      <c r="AB11" s="21" t="n">
        <v>0.0786808894684885</v>
      </c>
      <c r="AC11" s="21" t="n">
        <v>0</v>
      </c>
      <c r="AD11" s="21" t="n">
        <v>0.205006156344266</v>
      </c>
      <c r="AE11" s="21"/>
      <c r="AF11" s="21" t="n">
        <v>0.0821139874693979</v>
      </c>
      <c r="AG11" s="21"/>
      <c r="AH11" s="21" t="n">
        <v>0.100695480749051</v>
      </c>
      <c r="AI11" s="21"/>
      <c r="AJ11" s="21" t="n">
        <v>0.116587099675983</v>
      </c>
      <c r="AK11" s="21" t="n">
        <v>0.11226380380433</v>
      </c>
      <c r="AL11" s="21" t="n">
        <v>0.176007817874902</v>
      </c>
      <c r="AM11" s="21" t="n">
        <v>0.159054553824852</v>
      </c>
      <c r="AN11" s="21" t="n">
        <v>0.0656947002026189</v>
      </c>
      <c r="AO11" s="21" t="n">
        <v>0.15035429380333</v>
      </c>
      <c r="AP11" s="21" t="n">
        <v>0.0354047412368423</v>
      </c>
      <c r="AQ11" s="21" t="n">
        <v>0.128092435690088</v>
      </c>
      <c r="AR11" s="21" t="n">
        <v>0</v>
      </c>
      <c r="AS11" s="21" t="n">
        <v>0.168776037192441</v>
      </c>
      <c r="AT11" s="21" t="n">
        <v>0</v>
      </c>
      <c r="AU11" s="21" t="n">
        <v>0.0573189185446518</v>
      </c>
    </row>
    <row r="12">
      <c r="B12" s="18" t="s">
        <v>356</v>
      </c>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414</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213</v>
      </c>
      <c r="D7" s="11" t="n">
        <v>104</v>
      </c>
      <c r="E7" s="11" t="n">
        <v>107</v>
      </c>
      <c r="F7" s="11"/>
      <c r="G7" s="11" t="n">
        <v>21</v>
      </c>
      <c r="H7" s="11" t="n">
        <v>28</v>
      </c>
      <c r="I7" s="11" t="n">
        <v>25</v>
      </c>
      <c r="J7" s="11" t="n">
        <v>38</v>
      </c>
      <c r="K7" s="11" t="n">
        <v>50</v>
      </c>
      <c r="L7" s="11" t="n">
        <v>51</v>
      </c>
      <c r="M7" s="11"/>
      <c r="N7" s="11" t="n">
        <v>7</v>
      </c>
      <c r="O7" s="11" t="n">
        <v>48</v>
      </c>
      <c r="P7" s="11" t="n">
        <v>79</v>
      </c>
      <c r="Q7" s="11" t="n">
        <v>54</v>
      </c>
      <c r="R7" s="11" t="n">
        <v>25</v>
      </c>
      <c r="S7" s="11"/>
      <c r="T7" s="11" t="n">
        <v>20</v>
      </c>
      <c r="U7" s="11" t="n">
        <v>60</v>
      </c>
      <c r="V7" s="11" t="n">
        <v>42</v>
      </c>
      <c r="W7" s="11" t="n">
        <v>50</v>
      </c>
      <c r="X7" s="11"/>
      <c r="Y7" s="11" t="n">
        <v>81</v>
      </c>
      <c r="Z7" s="11" t="n">
        <v>32</v>
      </c>
      <c r="AA7" s="11" t="n">
        <v>45</v>
      </c>
      <c r="AB7" s="11" t="n">
        <v>27</v>
      </c>
      <c r="AC7" s="11" t="n">
        <v>11</v>
      </c>
      <c r="AD7" s="11" t="n">
        <v>17</v>
      </c>
      <c r="AE7" s="11"/>
      <c r="AF7" s="11" t="n">
        <v>141</v>
      </c>
      <c r="AG7" s="11"/>
      <c r="AH7" s="11" t="n">
        <v>155</v>
      </c>
      <c r="AI7" s="11"/>
      <c r="AJ7" s="11" t="n">
        <v>27</v>
      </c>
      <c r="AK7" s="11" t="n">
        <v>9</v>
      </c>
      <c r="AL7" s="11" t="n">
        <v>40</v>
      </c>
      <c r="AM7" s="11" t="n">
        <v>30</v>
      </c>
      <c r="AN7" s="11" t="n">
        <v>23</v>
      </c>
      <c r="AO7" s="11" t="n">
        <v>13</v>
      </c>
      <c r="AP7" s="11" t="n">
        <v>26</v>
      </c>
      <c r="AQ7" s="11" t="n">
        <v>5</v>
      </c>
      <c r="AR7" s="11" t="n">
        <v>9</v>
      </c>
      <c r="AS7" s="11" t="n">
        <v>12</v>
      </c>
      <c r="AT7" s="11" t="n">
        <v>10</v>
      </c>
      <c r="AU7" s="11" t="n">
        <v>9</v>
      </c>
    </row>
    <row r="8" ht="30" customHeight="1">
      <c r="B8" s="12" t="s">
        <v>20</v>
      </c>
      <c r="C8" s="12" t="n">
        <v>209</v>
      </c>
      <c r="D8" s="12" t="n">
        <v>107</v>
      </c>
      <c r="E8" s="12" t="n">
        <v>99</v>
      </c>
      <c r="F8" s="12"/>
      <c r="G8" s="12" t="n">
        <v>22</v>
      </c>
      <c r="H8" s="12" t="n">
        <v>33</v>
      </c>
      <c r="I8" s="12" t="n">
        <v>25</v>
      </c>
      <c r="J8" s="12" t="n">
        <v>36</v>
      </c>
      <c r="K8" s="12" t="n">
        <v>45</v>
      </c>
      <c r="L8" s="12" t="n">
        <v>47</v>
      </c>
      <c r="M8" s="12"/>
      <c r="N8" s="12" t="n">
        <v>6</v>
      </c>
      <c r="O8" s="12" t="n">
        <v>44</v>
      </c>
      <c r="P8" s="12" t="n">
        <v>72</v>
      </c>
      <c r="Q8" s="12" t="n">
        <v>60</v>
      </c>
      <c r="R8" s="12" t="n">
        <v>26</v>
      </c>
      <c r="S8" s="12"/>
      <c r="T8" s="12" t="n">
        <v>17</v>
      </c>
      <c r="U8" s="12" t="n">
        <v>61</v>
      </c>
      <c r="V8" s="12" t="n">
        <v>42</v>
      </c>
      <c r="W8" s="12" t="n">
        <v>51</v>
      </c>
      <c r="X8" s="12"/>
      <c r="Y8" s="12" t="n">
        <v>87</v>
      </c>
      <c r="Z8" s="12" t="n">
        <v>30</v>
      </c>
      <c r="AA8" s="12" t="n">
        <v>42</v>
      </c>
      <c r="AB8" s="12" t="n">
        <v>24</v>
      </c>
      <c r="AC8" s="12" t="n">
        <v>10</v>
      </c>
      <c r="AD8" s="12" t="n">
        <v>15</v>
      </c>
      <c r="AE8" s="12"/>
      <c r="AF8" s="12" t="n">
        <v>137</v>
      </c>
      <c r="AG8" s="12"/>
      <c r="AH8" s="12" t="n">
        <v>155</v>
      </c>
      <c r="AI8" s="12"/>
      <c r="AJ8" s="12" t="n">
        <v>25</v>
      </c>
      <c r="AK8" s="12" t="n">
        <v>7</v>
      </c>
      <c r="AL8" s="12" t="n">
        <v>42</v>
      </c>
      <c r="AM8" s="12" t="n">
        <v>33</v>
      </c>
      <c r="AN8" s="12" t="n">
        <v>26</v>
      </c>
      <c r="AO8" s="12" t="n">
        <v>13</v>
      </c>
      <c r="AP8" s="12" t="n">
        <v>25</v>
      </c>
      <c r="AQ8" s="12" t="n">
        <v>5</v>
      </c>
      <c r="AR8" s="12" t="n">
        <v>8</v>
      </c>
      <c r="AS8" s="12" t="n">
        <v>11</v>
      </c>
      <c r="AT8" s="12" t="n">
        <v>7</v>
      </c>
      <c r="AU8" s="12" t="n">
        <v>8</v>
      </c>
    </row>
    <row r="9">
      <c r="B9" s="20" t="s">
        <v>413</v>
      </c>
      <c r="C9" s="19" t="n">
        <v>0.701652832317325</v>
      </c>
      <c r="D9" s="19" t="n">
        <v>0.709255432020827</v>
      </c>
      <c r="E9" s="19" t="n">
        <v>0.707654943905678</v>
      </c>
      <c r="F9" s="19"/>
      <c r="G9" s="19" t="n">
        <v>0.689742290929434</v>
      </c>
      <c r="H9" s="19" t="n">
        <v>0.689707852877879</v>
      </c>
      <c r="I9" s="19" t="n">
        <v>0.666272529141443</v>
      </c>
      <c r="J9" s="19" t="n">
        <v>0.789925497662533</v>
      </c>
      <c r="K9" s="19" t="n">
        <v>0.69174145016936</v>
      </c>
      <c r="L9" s="19" t="n">
        <v>0.677561130708983</v>
      </c>
      <c r="M9" s="19"/>
      <c r="N9" s="19" t="n">
        <v>0.41582305036864</v>
      </c>
      <c r="O9" s="19" t="n">
        <v>0.725214879561332</v>
      </c>
      <c r="P9" s="19" t="n">
        <v>0.714779924695468</v>
      </c>
      <c r="Q9" s="19" t="n">
        <v>0.670756121651149</v>
      </c>
      <c r="R9" s="19" t="n">
        <v>0.762528171889249</v>
      </c>
      <c r="S9" s="19"/>
      <c r="T9" s="19" t="n">
        <v>0.388577375297198</v>
      </c>
      <c r="U9" s="19" t="n">
        <v>0.706424751974428</v>
      </c>
      <c r="V9" s="19" t="n">
        <v>0.660286935949306</v>
      </c>
      <c r="W9" s="19" t="n">
        <v>0.759092247827228</v>
      </c>
      <c r="X9" s="19"/>
      <c r="Y9" s="19" t="n">
        <v>0.719333932330991</v>
      </c>
      <c r="Z9" s="19" t="n">
        <v>0.7156252275645</v>
      </c>
      <c r="AA9" s="19" t="n">
        <v>0.614504301759867</v>
      </c>
      <c r="AB9" s="19" t="n">
        <v>0.745824199907378</v>
      </c>
      <c r="AC9" s="19" t="n">
        <v>0.804539883183055</v>
      </c>
      <c r="AD9" s="19" t="n">
        <v>0.671526934436483</v>
      </c>
      <c r="AE9" s="19"/>
      <c r="AF9" s="19" t="n">
        <v>0.660344448522784</v>
      </c>
      <c r="AG9" s="19"/>
      <c r="AH9" s="19" t="n">
        <v>0.69725615195334</v>
      </c>
      <c r="AI9" s="19"/>
      <c r="AJ9" s="19" t="n">
        <v>0.67241642678508</v>
      </c>
      <c r="AK9" s="19" t="n">
        <v>1</v>
      </c>
      <c r="AL9" s="19" t="n">
        <v>0.711903731413891</v>
      </c>
      <c r="AM9" s="19" t="n">
        <v>0.673037004485043</v>
      </c>
      <c r="AN9" s="19" t="n">
        <v>0.694598463497884</v>
      </c>
      <c r="AO9" s="19" t="n">
        <v>0.750765738207675</v>
      </c>
      <c r="AP9" s="19" t="n">
        <v>0.823885410542127</v>
      </c>
      <c r="AQ9" s="19" t="n">
        <v>0.615310295490774</v>
      </c>
      <c r="AR9" s="19" t="n">
        <v>0.67900438472538</v>
      </c>
      <c r="AS9" s="19" t="n">
        <v>0.496811591219348</v>
      </c>
      <c r="AT9" s="19" t="n">
        <v>0.808312163214936</v>
      </c>
      <c r="AU9" s="19" t="n">
        <v>0.437038600281189</v>
      </c>
    </row>
    <row r="10">
      <c r="B10" s="20" t="s">
        <v>397</v>
      </c>
      <c r="C10" s="19" t="n">
        <v>0.219920531025331</v>
      </c>
      <c r="D10" s="19" t="n">
        <v>0.228085708237935</v>
      </c>
      <c r="E10" s="19" t="n">
        <v>0.205419563655064</v>
      </c>
      <c r="F10" s="19"/>
      <c r="G10" s="19" t="n">
        <v>0.220405311001649</v>
      </c>
      <c r="H10" s="19" t="n">
        <v>0.282286567158102</v>
      </c>
      <c r="I10" s="19" t="n">
        <v>0.283536292186855</v>
      </c>
      <c r="J10" s="19" t="n">
        <v>0.129123756986609</v>
      </c>
      <c r="K10" s="19" t="n">
        <v>0.212242425310248</v>
      </c>
      <c r="L10" s="19" t="n">
        <v>0.217567131848307</v>
      </c>
      <c r="M10" s="19"/>
      <c r="N10" s="19" t="n">
        <v>0.450045830966744</v>
      </c>
      <c r="O10" s="19" t="n">
        <v>0.192362567714385</v>
      </c>
      <c r="P10" s="19" t="n">
        <v>0.208817287925417</v>
      </c>
      <c r="Q10" s="19" t="n">
        <v>0.276546069480062</v>
      </c>
      <c r="R10" s="19" t="n">
        <v>0.113764435508191</v>
      </c>
      <c r="S10" s="19"/>
      <c r="T10" s="19" t="n">
        <v>0.462431842547834</v>
      </c>
      <c r="U10" s="19" t="n">
        <v>0.208376616095078</v>
      </c>
      <c r="V10" s="19" t="n">
        <v>0.248826771026161</v>
      </c>
      <c r="W10" s="19" t="n">
        <v>0.166212417298705</v>
      </c>
      <c r="X10" s="19"/>
      <c r="Y10" s="19" t="n">
        <v>0.244109099984413</v>
      </c>
      <c r="Z10" s="19" t="n">
        <v>0.187736288684183</v>
      </c>
      <c r="AA10" s="19" t="n">
        <v>0.225027796221486</v>
      </c>
      <c r="AB10" s="19" t="n">
        <v>0.181300123879968</v>
      </c>
      <c r="AC10" s="19" t="n">
        <v>0.0995454862715574</v>
      </c>
      <c r="AD10" s="19" t="n">
        <v>0.274627076307245</v>
      </c>
      <c r="AE10" s="19"/>
      <c r="AF10" s="19" t="n">
        <v>0.261655941869427</v>
      </c>
      <c r="AG10" s="19"/>
      <c r="AH10" s="19" t="n">
        <v>0.249512024018519</v>
      </c>
      <c r="AI10" s="19"/>
      <c r="AJ10" s="19" t="n">
        <v>0.227277893385981</v>
      </c>
      <c r="AK10" s="19" t="n">
        <v>0</v>
      </c>
      <c r="AL10" s="19" t="n">
        <v>0.210973651094388</v>
      </c>
      <c r="AM10" s="19" t="n">
        <v>0.230475704405058</v>
      </c>
      <c r="AN10" s="19" t="n">
        <v>0.265443956366308</v>
      </c>
      <c r="AO10" s="19" t="n">
        <v>0.171773595699867</v>
      </c>
      <c r="AP10" s="19" t="n">
        <v>0.10430888406041</v>
      </c>
      <c r="AQ10" s="19" t="n">
        <v>0</v>
      </c>
      <c r="AR10" s="19" t="n">
        <v>0.32099561527462</v>
      </c>
      <c r="AS10" s="19" t="n">
        <v>0.430454487274472</v>
      </c>
      <c r="AT10" s="19" t="n">
        <v>0.191687836785064</v>
      </c>
      <c r="AU10" s="19" t="n">
        <v>0.447758420117376</v>
      </c>
    </row>
    <row r="11">
      <c r="B11" s="20" t="s">
        <v>96</v>
      </c>
      <c r="C11" s="21" t="n">
        <v>0.0784266366573435</v>
      </c>
      <c r="D11" s="21" t="n">
        <v>0.062658859741237</v>
      </c>
      <c r="E11" s="21" t="n">
        <v>0.0869254924392581</v>
      </c>
      <c r="F11" s="21"/>
      <c r="G11" s="21" t="n">
        <v>0.0898523980689165</v>
      </c>
      <c r="H11" s="21" t="n">
        <v>0.0280055799640195</v>
      </c>
      <c r="I11" s="21" t="n">
        <v>0.0501911786717019</v>
      </c>
      <c r="J11" s="21" t="n">
        <v>0.0809507453508575</v>
      </c>
      <c r="K11" s="21" t="n">
        <v>0.0960161245203923</v>
      </c>
      <c r="L11" s="21" t="n">
        <v>0.10487173744271</v>
      </c>
      <c r="M11" s="21"/>
      <c r="N11" s="21" t="n">
        <v>0.134131118664616</v>
      </c>
      <c r="O11" s="21" t="n">
        <v>0.0824225527242827</v>
      </c>
      <c r="P11" s="21" t="n">
        <v>0.0764027873791153</v>
      </c>
      <c r="Q11" s="21" t="n">
        <v>0.0526978088687889</v>
      </c>
      <c r="R11" s="21" t="n">
        <v>0.12370739260256</v>
      </c>
      <c r="S11" s="21"/>
      <c r="T11" s="21" t="n">
        <v>0.148990782154968</v>
      </c>
      <c r="U11" s="21" t="n">
        <v>0.0851986319304933</v>
      </c>
      <c r="V11" s="21" t="n">
        <v>0.0908862930245333</v>
      </c>
      <c r="W11" s="21" t="n">
        <v>0.074695334874067</v>
      </c>
      <c r="X11" s="21"/>
      <c r="Y11" s="21" t="n">
        <v>0.0365569676845957</v>
      </c>
      <c r="Z11" s="21" t="n">
        <v>0.0966384837513168</v>
      </c>
      <c r="AA11" s="21" t="n">
        <v>0.160467902018647</v>
      </c>
      <c r="AB11" s="21" t="n">
        <v>0.0728756762126539</v>
      </c>
      <c r="AC11" s="21" t="n">
        <v>0.0959146305453877</v>
      </c>
      <c r="AD11" s="21" t="n">
        <v>0.053845989256272</v>
      </c>
      <c r="AE11" s="21"/>
      <c r="AF11" s="21" t="n">
        <v>0.0779996096077889</v>
      </c>
      <c r="AG11" s="21"/>
      <c r="AH11" s="21" t="n">
        <v>0.0532318240281407</v>
      </c>
      <c r="AI11" s="21"/>
      <c r="AJ11" s="21" t="n">
        <v>0.100305679828939</v>
      </c>
      <c r="AK11" s="21" t="n">
        <v>0</v>
      </c>
      <c r="AL11" s="21" t="n">
        <v>0.0771226174917212</v>
      </c>
      <c r="AM11" s="21" t="n">
        <v>0.0964872911098994</v>
      </c>
      <c r="AN11" s="21" t="n">
        <v>0.0399575801358079</v>
      </c>
      <c r="AO11" s="21" t="n">
        <v>0.0774606660924588</v>
      </c>
      <c r="AP11" s="21" t="n">
        <v>0.0718057053974626</v>
      </c>
      <c r="AQ11" s="21" t="n">
        <v>0.384689704509226</v>
      </c>
      <c r="AR11" s="21" t="n">
        <v>0</v>
      </c>
      <c r="AS11" s="21" t="n">
        <v>0.0727339215061791</v>
      </c>
      <c r="AT11" s="21" t="n">
        <v>0</v>
      </c>
      <c r="AU11" s="21" t="n">
        <v>0.115202979601436</v>
      </c>
    </row>
    <row r="12">
      <c r="B12" s="18" t="s">
        <v>356</v>
      </c>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416</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198</v>
      </c>
      <c r="D7" s="11" t="n">
        <v>84</v>
      </c>
      <c r="E7" s="11" t="n">
        <v>114</v>
      </c>
      <c r="F7" s="11"/>
      <c r="G7" s="11" t="n">
        <v>23</v>
      </c>
      <c r="H7" s="11" t="n">
        <v>24</v>
      </c>
      <c r="I7" s="11" t="n">
        <v>27</v>
      </c>
      <c r="J7" s="11" t="n">
        <v>33</v>
      </c>
      <c r="K7" s="11" t="n">
        <v>40</v>
      </c>
      <c r="L7" s="11" t="n">
        <v>51</v>
      </c>
      <c r="M7" s="11"/>
      <c r="N7" s="11" t="n">
        <v>3</v>
      </c>
      <c r="O7" s="11" t="n">
        <v>49</v>
      </c>
      <c r="P7" s="11" t="n">
        <v>72</v>
      </c>
      <c r="Q7" s="11" t="n">
        <v>49</v>
      </c>
      <c r="R7" s="11" t="n">
        <v>24</v>
      </c>
      <c r="S7" s="11"/>
      <c r="T7" s="11" t="n">
        <v>20</v>
      </c>
      <c r="U7" s="11" t="n">
        <v>60</v>
      </c>
      <c r="V7" s="11" t="n">
        <v>44</v>
      </c>
      <c r="W7" s="11" t="n">
        <v>47</v>
      </c>
      <c r="X7" s="11"/>
      <c r="Y7" s="11" t="n">
        <v>73</v>
      </c>
      <c r="Z7" s="11" t="n">
        <v>40</v>
      </c>
      <c r="AA7" s="11" t="n">
        <v>45</v>
      </c>
      <c r="AB7" s="11" t="n">
        <v>17</v>
      </c>
      <c r="AC7" s="11" t="n">
        <v>10</v>
      </c>
      <c r="AD7" s="11" t="n">
        <v>11</v>
      </c>
      <c r="AE7" s="11"/>
      <c r="AF7" s="11" t="n">
        <v>117</v>
      </c>
      <c r="AG7" s="11"/>
      <c r="AH7" s="11" t="n">
        <v>147</v>
      </c>
      <c r="AI7" s="11"/>
      <c r="AJ7" s="11" t="n">
        <v>12</v>
      </c>
      <c r="AK7" s="11" t="n">
        <v>7</v>
      </c>
      <c r="AL7" s="11" t="n">
        <v>44</v>
      </c>
      <c r="AM7" s="11" t="n">
        <v>22</v>
      </c>
      <c r="AN7" s="11" t="n">
        <v>33</v>
      </c>
      <c r="AO7" s="11" t="n">
        <v>10</v>
      </c>
      <c r="AP7" s="11" t="n">
        <v>26</v>
      </c>
      <c r="AQ7" s="11" t="n">
        <v>7</v>
      </c>
      <c r="AR7" s="11" t="n">
        <v>5</v>
      </c>
      <c r="AS7" s="11" t="n">
        <v>19</v>
      </c>
      <c r="AT7" s="11" t="n">
        <v>2</v>
      </c>
      <c r="AU7" s="11" t="n">
        <v>11</v>
      </c>
    </row>
    <row r="8" ht="30" customHeight="1">
      <c r="B8" s="12" t="s">
        <v>20</v>
      </c>
      <c r="C8" s="12" t="n">
        <v>200</v>
      </c>
      <c r="D8" s="12" t="n">
        <v>90</v>
      </c>
      <c r="E8" s="12" t="n">
        <v>110</v>
      </c>
      <c r="F8" s="12"/>
      <c r="G8" s="12" t="n">
        <v>26</v>
      </c>
      <c r="H8" s="12" t="n">
        <v>29</v>
      </c>
      <c r="I8" s="12" t="n">
        <v>28</v>
      </c>
      <c r="J8" s="12" t="n">
        <v>32</v>
      </c>
      <c r="K8" s="12" t="n">
        <v>37</v>
      </c>
      <c r="L8" s="12" t="n">
        <v>49</v>
      </c>
      <c r="M8" s="12"/>
      <c r="N8" s="12" t="n">
        <v>3</v>
      </c>
      <c r="O8" s="12" t="n">
        <v>45</v>
      </c>
      <c r="P8" s="12" t="n">
        <v>69</v>
      </c>
      <c r="Q8" s="12" t="n">
        <v>55</v>
      </c>
      <c r="R8" s="12" t="n">
        <v>26</v>
      </c>
      <c r="S8" s="12"/>
      <c r="T8" s="12" t="n">
        <v>21</v>
      </c>
      <c r="U8" s="12" t="n">
        <v>60</v>
      </c>
      <c r="V8" s="12" t="n">
        <v>44</v>
      </c>
      <c r="W8" s="12" t="n">
        <v>49</v>
      </c>
      <c r="X8" s="12"/>
      <c r="Y8" s="12" t="n">
        <v>79</v>
      </c>
      <c r="Z8" s="12" t="n">
        <v>39</v>
      </c>
      <c r="AA8" s="12" t="n">
        <v>43</v>
      </c>
      <c r="AB8" s="12" t="n">
        <v>15</v>
      </c>
      <c r="AC8" s="12" t="n">
        <v>10</v>
      </c>
      <c r="AD8" s="12" t="n">
        <v>11</v>
      </c>
      <c r="AE8" s="12"/>
      <c r="AF8" s="12" t="n">
        <v>118</v>
      </c>
      <c r="AG8" s="12"/>
      <c r="AH8" s="12" t="n">
        <v>151</v>
      </c>
      <c r="AI8" s="12"/>
      <c r="AJ8" s="12" t="n">
        <v>10</v>
      </c>
      <c r="AK8" s="12" t="n">
        <v>6</v>
      </c>
      <c r="AL8" s="12" t="n">
        <v>47</v>
      </c>
      <c r="AM8" s="12" t="n">
        <v>23</v>
      </c>
      <c r="AN8" s="12" t="n">
        <v>38</v>
      </c>
      <c r="AO8" s="12" t="n">
        <v>10</v>
      </c>
      <c r="AP8" s="12" t="n">
        <v>25</v>
      </c>
      <c r="AQ8" s="12" t="n">
        <v>8</v>
      </c>
      <c r="AR8" s="12" t="n">
        <v>4</v>
      </c>
      <c r="AS8" s="12" t="n">
        <v>17</v>
      </c>
      <c r="AT8" s="12" t="n">
        <v>2</v>
      </c>
      <c r="AU8" s="12" t="n">
        <v>11</v>
      </c>
    </row>
    <row r="9">
      <c r="B9" s="20" t="s">
        <v>415</v>
      </c>
      <c r="C9" s="19" t="n">
        <v>0.748249346655906</v>
      </c>
      <c r="D9" s="19" t="n">
        <v>0.751874577393247</v>
      </c>
      <c r="E9" s="19" t="n">
        <v>0.745271556713635</v>
      </c>
      <c r="F9" s="19"/>
      <c r="G9" s="19" t="n">
        <v>0.780510964643317</v>
      </c>
      <c r="H9" s="19" t="n">
        <v>0.744063901872552</v>
      </c>
      <c r="I9" s="19" t="n">
        <v>0.689934137824389</v>
      </c>
      <c r="J9" s="19" t="n">
        <v>0.915616398848938</v>
      </c>
      <c r="K9" s="19" t="n">
        <v>0.722941291783352</v>
      </c>
      <c r="L9" s="19" t="n">
        <v>0.67797666774701</v>
      </c>
      <c r="M9" s="19"/>
      <c r="N9" s="19" t="n">
        <v>0.699809497466193</v>
      </c>
      <c r="O9" s="19" t="n">
        <v>0.803273295541565</v>
      </c>
      <c r="P9" s="19" t="n">
        <v>0.70749683228272</v>
      </c>
      <c r="Q9" s="19" t="n">
        <v>0.703469277260283</v>
      </c>
      <c r="R9" s="19" t="n">
        <v>0.852953670393105</v>
      </c>
      <c r="S9" s="19"/>
      <c r="T9" s="19" t="n">
        <v>0.67631289384004</v>
      </c>
      <c r="U9" s="19" t="n">
        <v>0.739359566527841</v>
      </c>
      <c r="V9" s="19" t="n">
        <v>0.810135377249643</v>
      </c>
      <c r="W9" s="19" t="n">
        <v>0.837100469934752</v>
      </c>
      <c r="X9" s="19"/>
      <c r="Y9" s="19" t="n">
        <v>0.733827701471359</v>
      </c>
      <c r="Z9" s="19" t="n">
        <v>0.794644456318511</v>
      </c>
      <c r="AA9" s="19" t="n">
        <v>0.701596586692253</v>
      </c>
      <c r="AB9" s="19" t="n">
        <v>0.729126573494299</v>
      </c>
      <c r="AC9" s="19" t="n">
        <v>0.89508262720855</v>
      </c>
      <c r="AD9" s="19" t="n">
        <v>0.919832673300582</v>
      </c>
      <c r="AE9" s="19"/>
      <c r="AF9" s="19" t="n">
        <v>0.750072608094723</v>
      </c>
      <c r="AG9" s="19"/>
      <c r="AH9" s="19" t="n">
        <v>0.780299638414516</v>
      </c>
      <c r="AI9" s="19"/>
      <c r="AJ9" s="19" t="n">
        <v>0.778456746944803</v>
      </c>
      <c r="AK9" s="19" t="n">
        <v>0.850572861765535</v>
      </c>
      <c r="AL9" s="19" t="n">
        <v>0.751020779322382</v>
      </c>
      <c r="AM9" s="19" t="n">
        <v>0.574227663439879</v>
      </c>
      <c r="AN9" s="19" t="n">
        <v>0.748536527204792</v>
      </c>
      <c r="AO9" s="19" t="n">
        <v>0.62454563944394</v>
      </c>
      <c r="AP9" s="19" t="n">
        <v>0.808876425107917</v>
      </c>
      <c r="AQ9" s="19" t="n">
        <v>0.730419918136932</v>
      </c>
      <c r="AR9" s="19" t="n">
        <v>0.818047456602225</v>
      </c>
      <c r="AS9" s="19" t="n">
        <v>0.773454897570008</v>
      </c>
      <c r="AT9" s="19" t="n">
        <v>1</v>
      </c>
      <c r="AU9" s="19" t="n">
        <v>0.911050593413366</v>
      </c>
    </row>
    <row r="10">
      <c r="B10" s="20" t="s">
        <v>397</v>
      </c>
      <c r="C10" s="19" t="n">
        <v>0.160918151187566</v>
      </c>
      <c r="D10" s="19" t="n">
        <v>0.177977279929891</v>
      </c>
      <c r="E10" s="19" t="n">
        <v>0.146905663245891</v>
      </c>
      <c r="F10" s="19"/>
      <c r="G10" s="19" t="n">
        <v>0.147551980862696</v>
      </c>
      <c r="H10" s="19" t="n">
        <v>0.255936098127448</v>
      </c>
      <c r="I10" s="19" t="n">
        <v>0.264759042154765</v>
      </c>
      <c r="J10" s="19" t="n">
        <v>0.0267751612629792</v>
      </c>
      <c r="K10" s="19" t="n">
        <v>0.158424719960057</v>
      </c>
      <c r="L10" s="19" t="n">
        <v>0.140635569974078</v>
      </c>
      <c r="M10" s="19"/>
      <c r="N10" s="19" t="n">
        <v>0.300190502533807</v>
      </c>
      <c r="O10" s="19" t="n">
        <v>0.103807098584154</v>
      </c>
      <c r="P10" s="19" t="n">
        <v>0.169661978353493</v>
      </c>
      <c r="Q10" s="19" t="n">
        <v>0.235162742849941</v>
      </c>
      <c r="R10" s="19" t="n">
        <v>0.069559558729097</v>
      </c>
      <c r="S10" s="19"/>
      <c r="T10" s="19" t="n">
        <v>0.2882644292471</v>
      </c>
      <c r="U10" s="19" t="n">
        <v>0.166953968886868</v>
      </c>
      <c r="V10" s="19" t="n">
        <v>0.102065103630118</v>
      </c>
      <c r="W10" s="19" t="n">
        <v>0.114410749265791</v>
      </c>
      <c r="X10" s="19"/>
      <c r="Y10" s="19" t="n">
        <v>0.196180032912392</v>
      </c>
      <c r="Z10" s="19" t="n">
        <v>0.158883915118811</v>
      </c>
      <c r="AA10" s="19" t="n">
        <v>0.133400236074523</v>
      </c>
      <c r="AB10" s="19" t="n">
        <v>0.166967524745191</v>
      </c>
      <c r="AC10" s="19" t="n">
        <v>0.10491737279145</v>
      </c>
      <c r="AD10" s="19" t="n">
        <v>0</v>
      </c>
      <c r="AE10" s="19"/>
      <c r="AF10" s="19" t="n">
        <v>0.175783741834361</v>
      </c>
      <c r="AG10" s="19"/>
      <c r="AH10" s="19" t="n">
        <v>0.173515898419854</v>
      </c>
      <c r="AI10" s="19"/>
      <c r="AJ10" s="19" t="n">
        <v>0.0751907599743616</v>
      </c>
      <c r="AK10" s="19" t="n">
        <v>0.149427138234465</v>
      </c>
      <c r="AL10" s="19" t="n">
        <v>0.155167569653202</v>
      </c>
      <c r="AM10" s="19" t="n">
        <v>0.299285476439699</v>
      </c>
      <c r="AN10" s="19" t="n">
        <v>0.196721558403502</v>
      </c>
      <c r="AO10" s="19" t="n">
        <v>0.17740474306036</v>
      </c>
      <c r="AP10" s="19" t="n">
        <v>0.121112772965051</v>
      </c>
      <c r="AQ10" s="19" t="n">
        <v>0.134790040931534</v>
      </c>
      <c r="AR10" s="19" t="n">
        <v>0</v>
      </c>
      <c r="AS10" s="19" t="n">
        <v>0.123945662181815</v>
      </c>
      <c r="AT10" s="19" t="n">
        <v>0</v>
      </c>
      <c r="AU10" s="19" t="n">
        <v>0.0889494065866342</v>
      </c>
    </row>
    <row r="11">
      <c r="B11" s="20" t="s">
        <v>96</v>
      </c>
      <c r="C11" s="21" t="n">
        <v>0.0908325021565286</v>
      </c>
      <c r="D11" s="21" t="n">
        <v>0.0701481426768615</v>
      </c>
      <c r="E11" s="21" t="n">
        <v>0.107822780040474</v>
      </c>
      <c r="F11" s="21"/>
      <c r="G11" s="21" t="n">
        <v>0.0719370544939866</v>
      </c>
      <c r="H11" s="21" t="n">
        <v>0</v>
      </c>
      <c r="I11" s="21" t="n">
        <v>0.0453068200208464</v>
      </c>
      <c r="J11" s="21" t="n">
        <v>0.0576084398880827</v>
      </c>
      <c r="K11" s="21" t="n">
        <v>0.118633988256591</v>
      </c>
      <c r="L11" s="21" t="n">
        <v>0.181387762278912</v>
      </c>
      <c r="M11" s="21"/>
      <c r="N11" s="21" t="n">
        <v>0</v>
      </c>
      <c r="O11" s="21" t="n">
        <v>0.0929196058742815</v>
      </c>
      <c r="P11" s="21" t="n">
        <v>0.122841189363787</v>
      </c>
      <c r="Q11" s="21" t="n">
        <v>0.061367979889776</v>
      </c>
      <c r="R11" s="21" t="n">
        <v>0.0774867708777977</v>
      </c>
      <c r="S11" s="21"/>
      <c r="T11" s="21" t="n">
        <v>0.0354226769128597</v>
      </c>
      <c r="U11" s="21" t="n">
        <v>0.0936864645852912</v>
      </c>
      <c r="V11" s="21" t="n">
        <v>0.0877995191202398</v>
      </c>
      <c r="W11" s="21" t="n">
        <v>0.0484887807994567</v>
      </c>
      <c r="X11" s="21"/>
      <c r="Y11" s="21" t="n">
        <v>0.0699922656162483</v>
      </c>
      <c r="Z11" s="21" t="n">
        <v>0.0464716285626781</v>
      </c>
      <c r="AA11" s="21" t="n">
        <v>0.165003177233224</v>
      </c>
      <c r="AB11" s="21" t="n">
        <v>0.10390590176051</v>
      </c>
      <c r="AC11" s="21" t="n">
        <v>0</v>
      </c>
      <c r="AD11" s="21" t="n">
        <v>0.0801673266994175</v>
      </c>
      <c r="AE11" s="21"/>
      <c r="AF11" s="21" t="n">
        <v>0.0741436500709164</v>
      </c>
      <c r="AG11" s="21"/>
      <c r="AH11" s="21" t="n">
        <v>0.0461844631656297</v>
      </c>
      <c r="AI11" s="21"/>
      <c r="AJ11" s="21" t="n">
        <v>0.146352493080836</v>
      </c>
      <c r="AK11" s="21" t="n">
        <v>0</v>
      </c>
      <c r="AL11" s="21" t="n">
        <v>0.0938116510244158</v>
      </c>
      <c r="AM11" s="21" t="n">
        <v>0.126486860120422</v>
      </c>
      <c r="AN11" s="21" t="n">
        <v>0.0547419143917062</v>
      </c>
      <c r="AO11" s="21" t="n">
        <v>0.1980496174957</v>
      </c>
      <c r="AP11" s="21" t="n">
        <v>0.0700108019270315</v>
      </c>
      <c r="AQ11" s="21" t="n">
        <v>0.134790040931534</v>
      </c>
      <c r="AR11" s="21" t="n">
        <v>0.181952543397775</v>
      </c>
      <c r="AS11" s="21" t="n">
        <v>0.102599440248177</v>
      </c>
      <c r="AT11" s="21" t="n">
        <v>0</v>
      </c>
      <c r="AU11" s="21" t="n">
        <v>0</v>
      </c>
    </row>
    <row r="12">
      <c r="B12" s="18" t="s">
        <v>356</v>
      </c>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419</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209</v>
      </c>
      <c r="D7" s="11" t="n">
        <v>94</v>
      </c>
      <c r="E7" s="11" t="n">
        <v>115</v>
      </c>
      <c r="F7" s="11"/>
      <c r="G7" s="11" t="n">
        <v>21</v>
      </c>
      <c r="H7" s="11" t="n">
        <v>27</v>
      </c>
      <c r="I7" s="11" t="n">
        <v>36</v>
      </c>
      <c r="J7" s="11" t="n">
        <v>38</v>
      </c>
      <c r="K7" s="11" t="n">
        <v>42</v>
      </c>
      <c r="L7" s="11" t="n">
        <v>45</v>
      </c>
      <c r="M7" s="11"/>
      <c r="N7" s="11" t="n">
        <v>4</v>
      </c>
      <c r="O7" s="11" t="n">
        <v>52</v>
      </c>
      <c r="P7" s="11" t="n">
        <v>83</v>
      </c>
      <c r="Q7" s="11" t="n">
        <v>49</v>
      </c>
      <c r="R7" s="11" t="n">
        <v>20</v>
      </c>
      <c r="S7" s="11"/>
      <c r="T7" s="11" t="n">
        <v>22</v>
      </c>
      <c r="U7" s="11" t="n">
        <v>55</v>
      </c>
      <c r="V7" s="11" t="n">
        <v>48</v>
      </c>
      <c r="W7" s="11" t="n">
        <v>43</v>
      </c>
      <c r="X7" s="11"/>
      <c r="Y7" s="11" t="n">
        <v>73</v>
      </c>
      <c r="Z7" s="11" t="n">
        <v>40</v>
      </c>
      <c r="AA7" s="11" t="n">
        <v>40</v>
      </c>
      <c r="AB7" s="11" t="n">
        <v>28</v>
      </c>
      <c r="AC7" s="11" t="n">
        <v>7</v>
      </c>
      <c r="AD7" s="11" t="n">
        <v>19</v>
      </c>
      <c r="AE7" s="11"/>
      <c r="AF7" s="11" t="n">
        <v>133</v>
      </c>
      <c r="AG7" s="11"/>
      <c r="AH7" s="11" t="n">
        <v>145</v>
      </c>
      <c r="AI7" s="11"/>
      <c r="AJ7" s="11" t="n">
        <v>18</v>
      </c>
      <c r="AK7" s="11" t="n">
        <v>9</v>
      </c>
      <c r="AL7" s="11" t="n">
        <v>33</v>
      </c>
      <c r="AM7" s="11" t="n">
        <v>34</v>
      </c>
      <c r="AN7" s="11" t="n">
        <v>31</v>
      </c>
      <c r="AO7" s="11" t="n">
        <v>11</v>
      </c>
      <c r="AP7" s="11" t="n">
        <v>28</v>
      </c>
      <c r="AQ7" s="11" t="n">
        <v>5</v>
      </c>
      <c r="AR7" s="11" t="n">
        <v>8</v>
      </c>
      <c r="AS7" s="11" t="n">
        <v>16</v>
      </c>
      <c r="AT7" s="11" t="n">
        <v>7</v>
      </c>
      <c r="AU7" s="11" t="n">
        <v>9</v>
      </c>
    </row>
    <row r="8" ht="30" customHeight="1">
      <c r="B8" s="12" t="s">
        <v>20</v>
      </c>
      <c r="C8" s="12" t="n">
        <v>206</v>
      </c>
      <c r="D8" s="12" t="n">
        <v>100</v>
      </c>
      <c r="E8" s="12" t="n">
        <v>107</v>
      </c>
      <c r="F8" s="12"/>
      <c r="G8" s="12" t="n">
        <v>23</v>
      </c>
      <c r="H8" s="12" t="n">
        <v>32</v>
      </c>
      <c r="I8" s="12" t="n">
        <v>36</v>
      </c>
      <c r="J8" s="12" t="n">
        <v>36</v>
      </c>
      <c r="K8" s="12" t="n">
        <v>38</v>
      </c>
      <c r="L8" s="12" t="n">
        <v>42</v>
      </c>
      <c r="M8" s="12"/>
      <c r="N8" s="12" t="n">
        <v>4</v>
      </c>
      <c r="O8" s="12" t="n">
        <v>49</v>
      </c>
      <c r="P8" s="12" t="n">
        <v>77</v>
      </c>
      <c r="Q8" s="12" t="n">
        <v>54</v>
      </c>
      <c r="R8" s="12" t="n">
        <v>23</v>
      </c>
      <c r="S8" s="12"/>
      <c r="T8" s="12" t="n">
        <v>22</v>
      </c>
      <c r="U8" s="12" t="n">
        <v>53</v>
      </c>
      <c r="V8" s="12" t="n">
        <v>48</v>
      </c>
      <c r="W8" s="12" t="n">
        <v>45</v>
      </c>
      <c r="X8" s="12"/>
      <c r="Y8" s="12" t="n">
        <v>79</v>
      </c>
      <c r="Z8" s="12" t="n">
        <v>38</v>
      </c>
      <c r="AA8" s="12" t="n">
        <v>37</v>
      </c>
      <c r="AB8" s="12" t="n">
        <v>26</v>
      </c>
      <c r="AC8" s="12" t="n">
        <v>7</v>
      </c>
      <c r="AD8" s="12" t="n">
        <v>17</v>
      </c>
      <c r="AE8" s="12"/>
      <c r="AF8" s="12" t="n">
        <v>131</v>
      </c>
      <c r="AG8" s="12"/>
      <c r="AH8" s="12" t="n">
        <v>146</v>
      </c>
      <c r="AI8" s="12"/>
      <c r="AJ8" s="12" t="n">
        <v>15</v>
      </c>
      <c r="AK8" s="12" t="n">
        <v>7</v>
      </c>
      <c r="AL8" s="12" t="n">
        <v>35</v>
      </c>
      <c r="AM8" s="12" t="n">
        <v>36</v>
      </c>
      <c r="AN8" s="12" t="n">
        <v>36</v>
      </c>
      <c r="AO8" s="12" t="n">
        <v>11</v>
      </c>
      <c r="AP8" s="12" t="n">
        <v>27</v>
      </c>
      <c r="AQ8" s="12" t="n">
        <v>5</v>
      </c>
      <c r="AR8" s="12" t="n">
        <v>7</v>
      </c>
      <c r="AS8" s="12" t="n">
        <v>14</v>
      </c>
      <c r="AT8" s="12" t="n">
        <v>6</v>
      </c>
      <c r="AU8" s="12" t="n">
        <v>9</v>
      </c>
    </row>
    <row r="9">
      <c r="B9" s="20" t="s">
        <v>417</v>
      </c>
      <c r="C9" s="19" t="n">
        <v>0.209602425255478</v>
      </c>
      <c r="D9" s="19" t="n">
        <v>0.217445031429028</v>
      </c>
      <c r="E9" s="19" t="n">
        <v>0.202301424931794</v>
      </c>
      <c r="F9" s="19"/>
      <c r="G9" s="19" t="n">
        <v>0.0343541465759123</v>
      </c>
      <c r="H9" s="19" t="n">
        <v>0.271537631972957</v>
      </c>
      <c r="I9" s="19" t="n">
        <v>0.256629668869741</v>
      </c>
      <c r="J9" s="19" t="n">
        <v>0.27631185160358</v>
      </c>
      <c r="K9" s="19" t="n">
        <v>0.180533591553273</v>
      </c>
      <c r="L9" s="19" t="n">
        <v>0.186040771148076</v>
      </c>
      <c r="M9" s="19"/>
      <c r="N9" s="19" t="n">
        <v>0</v>
      </c>
      <c r="O9" s="19" t="n">
        <v>0.13071112775833</v>
      </c>
      <c r="P9" s="19" t="n">
        <v>0.231663666068105</v>
      </c>
      <c r="Q9" s="19" t="n">
        <v>0.189878598963972</v>
      </c>
      <c r="R9" s="19" t="n">
        <v>0.392527819341606</v>
      </c>
      <c r="S9" s="19"/>
      <c r="T9" s="19" t="n">
        <v>0.0514090367696097</v>
      </c>
      <c r="U9" s="19" t="n">
        <v>0.2211238735535</v>
      </c>
      <c r="V9" s="19" t="n">
        <v>0.151742141777284</v>
      </c>
      <c r="W9" s="19" t="n">
        <v>0.33554206383457</v>
      </c>
      <c r="X9" s="19"/>
      <c r="Y9" s="19" t="n">
        <v>0.286316382437005</v>
      </c>
      <c r="Z9" s="19" t="n">
        <v>0.159313870875955</v>
      </c>
      <c r="AA9" s="19" t="n">
        <v>0.207377140570437</v>
      </c>
      <c r="AB9" s="19" t="n">
        <v>0.261345754849296</v>
      </c>
      <c r="AC9" s="19" t="n">
        <v>0</v>
      </c>
      <c r="AD9" s="19" t="n">
        <v>0</v>
      </c>
      <c r="AE9" s="19"/>
      <c r="AF9" s="19" t="n">
        <v>0.222819162695354</v>
      </c>
      <c r="AG9" s="19"/>
      <c r="AH9" s="19" t="n">
        <v>0.221140202196359</v>
      </c>
      <c r="AI9" s="19"/>
      <c r="AJ9" s="19" t="n">
        <v>0.213312498783022</v>
      </c>
      <c r="AK9" s="19" t="n">
        <v>0</v>
      </c>
      <c r="AL9" s="19" t="n">
        <v>0.216168751723186</v>
      </c>
      <c r="AM9" s="19" t="n">
        <v>0.202679739716233</v>
      </c>
      <c r="AN9" s="19" t="n">
        <v>0.260084247681606</v>
      </c>
      <c r="AO9" s="19" t="n">
        <v>0.35746478561313</v>
      </c>
      <c r="AP9" s="19" t="n">
        <v>0.180596287291447</v>
      </c>
      <c r="AQ9" s="19" t="n">
        <v>0.653109703643427</v>
      </c>
      <c r="AR9" s="19" t="n">
        <v>0.140298107388378</v>
      </c>
      <c r="AS9" s="19" t="n">
        <v>0.128816784357389</v>
      </c>
      <c r="AT9" s="19" t="n">
        <v>0</v>
      </c>
      <c r="AU9" s="19" t="n">
        <v>0.109996921509105</v>
      </c>
    </row>
    <row r="10">
      <c r="B10" s="20" t="s">
        <v>418</v>
      </c>
      <c r="C10" s="19" t="n">
        <v>0.687168658194701</v>
      </c>
      <c r="D10" s="19" t="n">
        <v>0.674326741308935</v>
      </c>
      <c r="E10" s="19" t="n">
        <v>0.699123719722069</v>
      </c>
      <c r="F10" s="19"/>
      <c r="G10" s="19" t="n">
        <v>0.91766610691557</v>
      </c>
      <c r="H10" s="19" t="n">
        <v>0.694480943960458</v>
      </c>
      <c r="I10" s="19" t="n">
        <v>0.681793774681159</v>
      </c>
      <c r="J10" s="19" t="n">
        <v>0.609132999575896</v>
      </c>
      <c r="K10" s="19" t="n">
        <v>0.691094700405421</v>
      </c>
      <c r="L10" s="19" t="n">
        <v>0.625776275986211</v>
      </c>
      <c r="M10" s="19"/>
      <c r="N10" s="19" t="n">
        <v>1</v>
      </c>
      <c r="O10" s="19" t="n">
        <v>0.779136217732918</v>
      </c>
      <c r="P10" s="19" t="n">
        <v>0.621360514495826</v>
      </c>
      <c r="Q10" s="19" t="n">
        <v>0.705468200468747</v>
      </c>
      <c r="R10" s="19" t="n">
        <v>0.607472180658394</v>
      </c>
      <c r="S10" s="19"/>
      <c r="T10" s="19" t="n">
        <v>0.898247716883965</v>
      </c>
      <c r="U10" s="19" t="n">
        <v>0.677370909250302</v>
      </c>
      <c r="V10" s="19" t="n">
        <v>0.726105513355269</v>
      </c>
      <c r="W10" s="19" t="n">
        <v>0.596341845773144</v>
      </c>
      <c r="X10" s="19"/>
      <c r="Y10" s="19" t="n">
        <v>0.652659995354863</v>
      </c>
      <c r="Z10" s="19" t="n">
        <v>0.743280097757212</v>
      </c>
      <c r="AA10" s="19" t="n">
        <v>0.580961501863119</v>
      </c>
      <c r="AB10" s="19" t="n">
        <v>0.630524161205279</v>
      </c>
      <c r="AC10" s="19" t="n">
        <v>1</v>
      </c>
      <c r="AD10" s="19" t="n">
        <v>0.952658249901669</v>
      </c>
      <c r="AE10" s="19"/>
      <c r="AF10" s="19" t="n">
        <v>0.69597154911943</v>
      </c>
      <c r="AG10" s="19"/>
      <c r="AH10" s="19" t="n">
        <v>0.697118407422962</v>
      </c>
      <c r="AI10" s="19"/>
      <c r="AJ10" s="19" t="n">
        <v>0.680758765571786</v>
      </c>
      <c r="AK10" s="19" t="n">
        <v>0.889761104529517</v>
      </c>
      <c r="AL10" s="19" t="n">
        <v>0.631424338880457</v>
      </c>
      <c r="AM10" s="19" t="n">
        <v>0.663079280486391</v>
      </c>
      <c r="AN10" s="19" t="n">
        <v>0.705267230696042</v>
      </c>
      <c r="AO10" s="19" t="n">
        <v>0.64253521438687</v>
      </c>
      <c r="AP10" s="19" t="n">
        <v>0.755274793677498</v>
      </c>
      <c r="AQ10" s="19" t="n">
        <v>0.346890296356573</v>
      </c>
      <c r="AR10" s="19" t="n">
        <v>0.738263991321322</v>
      </c>
      <c r="AS10" s="19" t="n">
        <v>0.62295100393254</v>
      </c>
      <c r="AT10" s="19" t="n">
        <v>0.873416841640532</v>
      </c>
      <c r="AU10" s="19" t="n">
        <v>0.793257050117803</v>
      </c>
    </row>
    <row r="11">
      <c r="B11" s="20" t="s">
        <v>96</v>
      </c>
      <c r="C11" s="21" t="n">
        <v>0.103228916549821</v>
      </c>
      <c r="D11" s="21" t="n">
        <v>0.108228227262037</v>
      </c>
      <c r="E11" s="21" t="n">
        <v>0.0985748553461376</v>
      </c>
      <c r="F11" s="21"/>
      <c r="G11" s="21" t="n">
        <v>0.0479797465085176</v>
      </c>
      <c r="H11" s="21" t="n">
        <v>0.0339814240665853</v>
      </c>
      <c r="I11" s="21" t="n">
        <v>0.0615765564490993</v>
      </c>
      <c r="J11" s="21" t="n">
        <v>0.114555148820524</v>
      </c>
      <c r="K11" s="21" t="n">
        <v>0.128371708041306</v>
      </c>
      <c r="L11" s="21" t="n">
        <v>0.188182952865714</v>
      </c>
      <c r="M11" s="21"/>
      <c r="N11" s="21" t="n">
        <v>0</v>
      </c>
      <c r="O11" s="21" t="n">
        <v>0.0901526545087517</v>
      </c>
      <c r="P11" s="21" t="n">
        <v>0.146975819436069</v>
      </c>
      <c r="Q11" s="21" t="n">
        <v>0.104653200567281</v>
      </c>
      <c r="R11" s="21" t="n">
        <v>0</v>
      </c>
      <c r="S11" s="21"/>
      <c r="T11" s="21" t="n">
        <v>0.0503432463464259</v>
      </c>
      <c r="U11" s="21" t="n">
        <v>0.101505217196198</v>
      </c>
      <c r="V11" s="21" t="n">
        <v>0.122152344867447</v>
      </c>
      <c r="W11" s="21" t="n">
        <v>0.0681160903922854</v>
      </c>
      <c r="X11" s="21"/>
      <c r="Y11" s="21" t="n">
        <v>0.061023622208132</v>
      </c>
      <c r="Z11" s="21" t="n">
        <v>0.097406031366833</v>
      </c>
      <c r="AA11" s="21" t="n">
        <v>0.211661357566445</v>
      </c>
      <c r="AB11" s="21" t="n">
        <v>0.108130083945425</v>
      </c>
      <c r="AC11" s="21" t="n">
        <v>0</v>
      </c>
      <c r="AD11" s="21" t="n">
        <v>0.0473417500983313</v>
      </c>
      <c r="AE11" s="21"/>
      <c r="AF11" s="21" t="n">
        <v>0.0812092881852164</v>
      </c>
      <c r="AG11" s="21"/>
      <c r="AH11" s="21" t="n">
        <v>0.0817413903806783</v>
      </c>
      <c r="AI11" s="21"/>
      <c r="AJ11" s="21" t="n">
        <v>0.105928735645192</v>
      </c>
      <c r="AK11" s="21" t="n">
        <v>0.110238895470483</v>
      </c>
      <c r="AL11" s="21" t="n">
        <v>0.152406909396357</v>
      </c>
      <c r="AM11" s="21" t="n">
        <v>0.134240979797375</v>
      </c>
      <c r="AN11" s="21" t="n">
        <v>0.0346485216223514</v>
      </c>
      <c r="AO11" s="21" t="n">
        <v>0</v>
      </c>
      <c r="AP11" s="21" t="n">
        <v>0.064128919031055</v>
      </c>
      <c r="AQ11" s="21" t="n">
        <v>0</v>
      </c>
      <c r="AR11" s="21" t="n">
        <v>0.1214379012903</v>
      </c>
      <c r="AS11" s="21" t="n">
        <v>0.248232211710071</v>
      </c>
      <c r="AT11" s="21" t="n">
        <v>0.126583158359468</v>
      </c>
      <c r="AU11" s="21" t="n">
        <v>0.0967460283730926</v>
      </c>
    </row>
    <row r="12">
      <c r="B12" s="18" t="s">
        <v>356</v>
      </c>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421</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217</v>
      </c>
      <c r="D7" s="11" t="n">
        <v>102</v>
      </c>
      <c r="E7" s="11" t="n">
        <v>114</v>
      </c>
      <c r="F7" s="11"/>
      <c r="G7" s="11" t="n">
        <v>19</v>
      </c>
      <c r="H7" s="11" t="n">
        <v>32</v>
      </c>
      <c r="I7" s="11" t="n">
        <v>26</v>
      </c>
      <c r="J7" s="11" t="n">
        <v>39</v>
      </c>
      <c r="K7" s="11" t="n">
        <v>44</v>
      </c>
      <c r="L7" s="11" t="n">
        <v>57</v>
      </c>
      <c r="M7" s="11"/>
      <c r="N7" s="11" t="n">
        <v>10</v>
      </c>
      <c r="O7" s="11" t="n">
        <v>49</v>
      </c>
      <c r="P7" s="11" t="n">
        <v>89</v>
      </c>
      <c r="Q7" s="11" t="n">
        <v>43</v>
      </c>
      <c r="R7" s="11" t="n">
        <v>25</v>
      </c>
      <c r="S7" s="11"/>
      <c r="T7" s="11" t="n">
        <v>30</v>
      </c>
      <c r="U7" s="11" t="n">
        <v>63</v>
      </c>
      <c r="V7" s="11" t="n">
        <v>44</v>
      </c>
      <c r="W7" s="11" t="n">
        <v>45</v>
      </c>
      <c r="X7" s="11"/>
      <c r="Y7" s="11" t="n">
        <v>73</v>
      </c>
      <c r="Z7" s="11" t="n">
        <v>45</v>
      </c>
      <c r="AA7" s="11" t="n">
        <v>46</v>
      </c>
      <c r="AB7" s="11" t="n">
        <v>30</v>
      </c>
      <c r="AC7" s="11" t="n">
        <v>9</v>
      </c>
      <c r="AD7" s="11" t="n">
        <v>14</v>
      </c>
      <c r="AE7" s="11"/>
      <c r="AF7" s="11" t="n">
        <v>145</v>
      </c>
      <c r="AG7" s="11"/>
      <c r="AH7" s="11" t="n">
        <v>155</v>
      </c>
      <c r="AI7" s="11"/>
      <c r="AJ7" s="11" t="n">
        <v>22</v>
      </c>
      <c r="AK7" s="11" t="n">
        <v>3</v>
      </c>
      <c r="AL7" s="11" t="n">
        <v>43</v>
      </c>
      <c r="AM7" s="11" t="n">
        <v>30</v>
      </c>
      <c r="AN7" s="11" t="n">
        <v>27</v>
      </c>
      <c r="AO7" s="11" t="n">
        <v>18</v>
      </c>
      <c r="AP7" s="11" t="n">
        <v>29</v>
      </c>
      <c r="AQ7" s="11" t="n">
        <v>6</v>
      </c>
      <c r="AR7" s="11" t="n">
        <v>6</v>
      </c>
      <c r="AS7" s="11" t="n">
        <v>16</v>
      </c>
      <c r="AT7" s="11" t="n">
        <v>9</v>
      </c>
      <c r="AU7" s="11" t="n">
        <v>8</v>
      </c>
    </row>
    <row r="8" ht="30" customHeight="1">
      <c r="B8" s="12" t="s">
        <v>20</v>
      </c>
      <c r="C8" s="12" t="n">
        <v>216</v>
      </c>
      <c r="D8" s="12" t="n">
        <v>109</v>
      </c>
      <c r="E8" s="12" t="n">
        <v>106</v>
      </c>
      <c r="F8" s="12"/>
      <c r="G8" s="12" t="n">
        <v>21</v>
      </c>
      <c r="H8" s="12" t="n">
        <v>36</v>
      </c>
      <c r="I8" s="12" t="n">
        <v>27</v>
      </c>
      <c r="J8" s="12" t="n">
        <v>37</v>
      </c>
      <c r="K8" s="12" t="n">
        <v>41</v>
      </c>
      <c r="L8" s="12" t="n">
        <v>54</v>
      </c>
      <c r="M8" s="12"/>
      <c r="N8" s="12" t="n">
        <v>10</v>
      </c>
      <c r="O8" s="12" t="n">
        <v>47</v>
      </c>
      <c r="P8" s="12" t="n">
        <v>82</v>
      </c>
      <c r="Q8" s="12" t="n">
        <v>49</v>
      </c>
      <c r="R8" s="12" t="n">
        <v>27</v>
      </c>
      <c r="S8" s="12"/>
      <c r="T8" s="12" t="n">
        <v>30</v>
      </c>
      <c r="U8" s="12" t="n">
        <v>61</v>
      </c>
      <c r="V8" s="12" t="n">
        <v>42</v>
      </c>
      <c r="W8" s="12" t="n">
        <v>49</v>
      </c>
      <c r="X8" s="12"/>
      <c r="Y8" s="12" t="n">
        <v>78</v>
      </c>
      <c r="Z8" s="12" t="n">
        <v>43</v>
      </c>
      <c r="AA8" s="12" t="n">
        <v>44</v>
      </c>
      <c r="AB8" s="12" t="n">
        <v>29</v>
      </c>
      <c r="AC8" s="12" t="n">
        <v>9</v>
      </c>
      <c r="AD8" s="12" t="n">
        <v>13</v>
      </c>
      <c r="AE8" s="12"/>
      <c r="AF8" s="12" t="n">
        <v>142</v>
      </c>
      <c r="AG8" s="12"/>
      <c r="AH8" s="12" t="n">
        <v>158</v>
      </c>
      <c r="AI8" s="12"/>
      <c r="AJ8" s="12" t="n">
        <v>21</v>
      </c>
      <c r="AK8" s="12" t="n">
        <v>2</v>
      </c>
      <c r="AL8" s="12" t="n">
        <v>46</v>
      </c>
      <c r="AM8" s="12" t="n">
        <v>31</v>
      </c>
      <c r="AN8" s="12" t="n">
        <v>32</v>
      </c>
      <c r="AO8" s="12" t="n">
        <v>17</v>
      </c>
      <c r="AP8" s="12" t="n">
        <v>27</v>
      </c>
      <c r="AQ8" s="12" t="n">
        <v>6</v>
      </c>
      <c r="AR8" s="12" t="n">
        <v>5</v>
      </c>
      <c r="AS8" s="12" t="n">
        <v>14</v>
      </c>
      <c r="AT8" s="12" t="n">
        <v>7</v>
      </c>
      <c r="AU8" s="12" t="n">
        <v>8</v>
      </c>
    </row>
    <row r="9">
      <c r="B9" s="20" t="s">
        <v>420</v>
      </c>
      <c r="C9" s="19" t="n">
        <v>0.191555418373592</v>
      </c>
      <c r="D9" s="19" t="n">
        <v>0.183241173037372</v>
      </c>
      <c r="E9" s="19" t="n">
        <v>0.201894972732448</v>
      </c>
      <c r="F9" s="19"/>
      <c r="G9" s="19" t="n">
        <v>0.308030548443088</v>
      </c>
      <c r="H9" s="19" t="n">
        <v>0.207134329187481</v>
      </c>
      <c r="I9" s="19" t="n">
        <v>0.191148396926544</v>
      </c>
      <c r="J9" s="19" t="n">
        <v>0.228834634683555</v>
      </c>
      <c r="K9" s="19" t="n">
        <v>0.124612294276006</v>
      </c>
      <c r="L9" s="19" t="n">
        <v>0.160936254501323</v>
      </c>
      <c r="M9" s="19"/>
      <c r="N9" s="19" t="n">
        <v>0</v>
      </c>
      <c r="O9" s="19" t="n">
        <v>0.281986755724013</v>
      </c>
      <c r="P9" s="19" t="n">
        <v>0.202253587876266</v>
      </c>
      <c r="Q9" s="19" t="n">
        <v>0.190707130515523</v>
      </c>
      <c r="R9" s="19" t="n">
        <v>0.0772968168808398</v>
      </c>
      <c r="S9" s="19"/>
      <c r="T9" s="19" t="n">
        <v>0.225938658028843</v>
      </c>
      <c r="U9" s="19" t="n">
        <v>0.247091484041206</v>
      </c>
      <c r="V9" s="19" t="n">
        <v>0.13559863550081</v>
      </c>
      <c r="W9" s="19" t="n">
        <v>0.159661601499225</v>
      </c>
      <c r="X9" s="19"/>
      <c r="Y9" s="19" t="n">
        <v>0.251547748722083</v>
      </c>
      <c r="Z9" s="19" t="n">
        <v>0.153473197347766</v>
      </c>
      <c r="AA9" s="19" t="n">
        <v>0.153573926888766</v>
      </c>
      <c r="AB9" s="19" t="n">
        <v>0.160453605353097</v>
      </c>
      <c r="AC9" s="19" t="n">
        <v>0.233381338164231</v>
      </c>
      <c r="AD9" s="19" t="n">
        <v>0.123412095506622</v>
      </c>
      <c r="AE9" s="19"/>
      <c r="AF9" s="19" t="n">
        <v>0.170745763096239</v>
      </c>
      <c r="AG9" s="19"/>
      <c r="AH9" s="19" t="n">
        <v>0.20316940922817</v>
      </c>
      <c r="AI9" s="19"/>
      <c r="AJ9" s="19" t="n">
        <v>0.281470546205641</v>
      </c>
      <c r="AK9" s="19" t="n">
        <v>0</v>
      </c>
      <c r="AL9" s="19" t="n">
        <v>0.10731091676582</v>
      </c>
      <c r="AM9" s="19" t="n">
        <v>0.257309784125922</v>
      </c>
      <c r="AN9" s="19" t="n">
        <v>0.305909934825607</v>
      </c>
      <c r="AO9" s="19" t="n">
        <v>0.20391072528974</v>
      </c>
      <c r="AP9" s="19" t="n">
        <v>0.0683600477283769</v>
      </c>
      <c r="AQ9" s="19" t="n">
        <v>0.332074479455957</v>
      </c>
      <c r="AR9" s="19" t="n">
        <v>0.197484785769335</v>
      </c>
      <c r="AS9" s="19" t="n">
        <v>0.212027984273595</v>
      </c>
      <c r="AT9" s="19" t="n">
        <v>0.227475090999224</v>
      </c>
      <c r="AU9" s="19" t="n">
        <v>0</v>
      </c>
    </row>
    <row r="10">
      <c r="B10" s="20" t="s">
        <v>418</v>
      </c>
      <c r="C10" s="19" t="n">
        <v>0.692241135308726</v>
      </c>
      <c r="D10" s="19" t="n">
        <v>0.71842699403876</v>
      </c>
      <c r="E10" s="19" t="n">
        <v>0.671978360036762</v>
      </c>
      <c r="F10" s="19"/>
      <c r="G10" s="19" t="n">
        <v>0.644304369010452</v>
      </c>
      <c r="H10" s="19" t="n">
        <v>0.765457298527808</v>
      </c>
      <c r="I10" s="19" t="n">
        <v>0.722927483693805</v>
      </c>
      <c r="J10" s="19" t="n">
        <v>0.693085173403559</v>
      </c>
      <c r="K10" s="19" t="n">
        <v>0.743879835914996</v>
      </c>
      <c r="L10" s="19" t="n">
        <v>0.607264529879761</v>
      </c>
      <c r="M10" s="19"/>
      <c r="N10" s="19" t="n">
        <v>0.81717830434967</v>
      </c>
      <c r="O10" s="19" t="n">
        <v>0.656826964131341</v>
      </c>
      <c r="P10" s="19" t="n">
        <v>0.626080783886335</v>
      </c>
      <c r="Q10" s="19" t="n">
        <v>0.764266844871031</v>
      </c>
      <c r="R10" s="19" t="n">
        <v>0.769890907788129</v>
      </c>
      <c r="S10" s="19"/>
      <c r="T10" s="19" t="n">
        <v>0.743119916755857</v>
      </c>
      <c r="U10" s="19" t="n">
        <v>0.633790837061964</v>
      </c>
      <c r="V10" s="19" t="n">
        <v>0.709359682455695</v>
      </c>
      <c r="W10" s="19" t="n">
        <v>0.755131939452548</v>
      </c>
      <c r="X10" s="19"/>
      <c r="Y10" s="19" t="n">
        <v>0.656996436266692</v>
      </c>
      <c r="Z10" s="19" t="n">
        <v>0.761834680455045</v>
      </c>
      <c r="AA10" s="19" t="n">
        <v>0.605774302149262</v>
      </c>
      <c r="AB10" s="19" t="n">
        <v>0.739644390182724</v>
      </c>
      <c r="AC10" s="19" t="n">
        <v>0.766618661835769</v>
      </c>
      <c r="AD10" s="19" t="n">
        <v>0.803098333468902</v>
      </c>
      <c r="AE10" s="19"/>
      <c r="AF10" s="19" t="n">
        <v>0.722133273073284</v>
      </c>
      <c r="AG10" s="19"/>
      <c r="AH10" s="19" t="n">
        <v>0.716774212999961</v>
      </c>
      <c r="AI10" s="19"/>
      <c r="AJ10" s="19" t="n">
        <v>0.641555373485141</v>
      </c>
      <c r="AK10" s="19" t="n">
        <v>1</v>
      </c>
      <c r="AL10" s="19" t="n">
        <v>0.733674656400511</v>
      </c>
      <c r="AM10" s="19" t="n">
        <v>0.552059169523018</v>
      </c>
      <c r="AN10" s="19" t="n">
        <v>0.589755939999795</v>
      </c>
      <c r="AO10" s="19" t="n">
        <v>0.796089274710259</v>
      </c>
      <c r="AP10" s="19" t="n">
        <v>0.801383117710659</v>
      </c>
      <c r="AQ10" s="19" t="n">
        <v>0.667925520544043</v>
      </c>
      <c r="AR10" s="19" t="n">
        <v>0.802515214230665</v>
      </c>
      <c r="AS10" s="19" t="n">
        <v>0.662076728089389</v>
      </c>
      <c r="AT10" s="19" t="n">
        <v>0.772524909000776</v>
      </c>
      <c r="AU10" s="19" t="n">
        <v>0.785611222687941</v>
      </c>
    </row>
    <row r="11">
      <c r="B11" s="20" t="s">
        <v>96</v>
      </c>
      <c r="C11" s="21" t="n">
        <v>0.116203446317682</v>
      </c>
      <c r="D11" s="21" t="n">
        <v>0.0983318329238682</v>
      </c>
      <c r="E11" s="21" t="n">
        <v>0.126126667230789</v>
      </c>
      <c r="F11" s="21"/>
      <c r="G11" s="21" t="n">
        <v>0.0476650825464599</v>
      </c>
      <c r="H11" s="21" t="n">
        <v>0.027408372284711</v>
      </c>
      <c r="I11" s="21" t="n">
        <v>0.0859241193796511</v>
      </c>
      <c r="J11" s="21" t="n">
        <v>0.0780801919128865</v>
      </c>
      <c r="K11" s="21" t="n">
        <v>0.131507869808998</v>
      </c>
      <c r="L11" s="21" t="n">
        <v>0.231799215618916</v>
      </c>
      <c r="M11" s="21"/>
      <c r="N11" s="21" t="n">
        <v>0.18282169565033</v>
      </c>
      <c r="O11" s="21" t="n">
        <v>0.0611862801446455</v>
      </c>
      <c r="P11" s="21" t="n">
        <v>0.171665628237399</v>
      </c>
      <c r="Q11" s="21" t="n">
        <v>0.0450260246134466</v>
      </c>
      <c r="R11" s="21" t="n">
        <v>0.152812275331032</v>
      </c>
      <c r="S11" s="21"/>
      <c r="T11" s="21" t="n">
        <v>0.0309414252153002</v>
      </c>
      <c r="U11" s="21" t="n">
        <v>0.119117678896831</v>
      </c>
      <c r="V11" s="21" t="n">
        <v>0.155041682043495</v>
      </c>
      <c r="W11" s="21" t="n">
        <v>0.0852064590482271</v>
      </c>
      <c r="X11" s="21"/>
      <c r="Y11" s="21" t="n">
        <v>0.0914558150112247</v>
      </c>
      <c r="Z11" s="21" t="n">
        <v>0.0846921221971894</v>
      </c>
      <c r="AA11" s="21" t="n">
        <v>0.240651770961973</v>
      </c>
      <c r="AB11" s="21" t="n">
        <v>0.0999020044641797</v>
      </c>
      <c r="AC11" s="21" t="n">
        <v>0</v>
      </c>
      <c r="AD11" s="21" t="n">
        <v>0.073489571024476</v>
      </c>
      <c r="AE11" s="21"/>
      <c r="AF11" s="21" t="n">
        <v>0.107120963830477</v>
      </c>
      <c r="AG11" s="21"/>
      <c r="AH11" s="21" t="n">
        <v>0.080056377771869</v>
      </c>
      <c r="AI11" s="21"/>
      <c r="AJ11" s="21" t="n">
        <v>0.0769740803092181</v>
      </c>
      <c r="AK11" s="21" t="n">
        <v>0</v>
      </c>
      <c r="AL11" s="21" t="n">
        <v>0.159014426833669</v>
      </c>
      <c r="AM11" s="21" t="n">
        <v>0.190631046351059</v>
      </c>
      <c r="AN11" s="21" t="n">
        <v>0.104334125174599</v>
      </c>
      <c r="AO11" s="21" t="n">
        <v>0</v>
      </c>
      <c r="AP11" s="21" t="n">
        <v>0.130256834560964</v>
      </c>
      <c r="AQ11" s="21" t="n">
        <v>0</v>
      </c>
      <c r="AR11" s="21" t="n">
        <v>0</v>
      </c>
      <c r="AS11" s="21" t="n">
        <v>0.125895287637016</v>
      </c>
      <c r="AT11" s="21" t="n">
        <v>0</v>
      </c>
      <c r="AU11" s="21" t="n">
        <v>0.214388777312059</v>
      </c>
    </row>
    <row r="12">
      <c r="B12" s="18" t="s">
        <v>356</v>
      </c>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423</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203</v>
      </c>
      <c r="D7" s="11" t="n">
        <v>97</v>
      </c>
      <c r="E7" s="11" t="n">
        <v>106</v>
      </c>
      <c r="F7" s="11"/>
      <c r="G7" s="11" t="n">
        <v>16</v>
      </c>
      <c r="H7" s="11" t="n">
        <v>29</v>
      </c>
      <c r="I7" s="11" t="n">
        <v>35</v>
      </c>
      <c r="J7" s="11" t="n">
        <v>35</v>
      </c>
      <c r="K7" s="11" t="n">
        <v>32</v>
      </c>
      <c r="L7" s="11" t="n">
        <v>56</v>
      </c>
      <c r="M7" s="11"/>
      <c r="N7" s="11" t="n">
        <v>2</v>
      </c>
      <c r="O7" s="11" t="n">
        <v>56</v>
      </c>
      <c r="P7" s="11" t="n">
        <v>59</v>
      </c>
      <c r="Q7" s="11" t="n">
        <v>56</v>
      </c>
      <c r="R7" s="11" t="n">
        <v>28</v>
      </c>
      <c r="S7" s="11"/>
      <c r="T7" s="11" t="n">
        <v>29</v>
      </c>
      <c r="U7" s="11" t="n">
        <v>63</v>
      </c>
      <c r="V7" s="11" t="n">
        <v>39</v>
      </c>
      <c r="W7" s="11" t="n">
        <v>43</v>
      </c>
      <c r="X7" s="11"/>
      <c r="Y7" s="11" t="n">
        <v>70</v>
      </c>
      <c r="Z7" s="11" t="n">
        <v>36</v>
      </c>
      <c r="AA7" s="11" t="n">
        <v>47</v>
      </c>
      <c r="AB7" s="11" t="n">
        <v>23</v>
      </c>
      <c r="AC7" s="11" t="n">
        <v>12</v>
      </c>
      <c r="AD7" s="11" t="n">
        <v>12</v>
      </c>
      <c r="AE7" s="11"/>
      <c r="AF7" s="11" t="n">
        <v>117</v>
      </c>
      <c r="AG7" s="11"/>
      <c r="AH7" s="11" t="n">
        <v>160</v>
      </c>
      <c r="AI7" s="11"/>
      <c r="AJ7" s="11" t="n">
        <v>12</v>
      </c>
      <c r="AK7" s="11" t="n">
        <v>12</v>
      </c>
      <c r="AL7" s="11" t="n">
        <v>31</v>
      </c>
      <c r="AM7" s="11" t="n">
        <v>33</v>
      </c>
      <c r="AN7" s="11" t="n">
        <v>34</v>
      </c>
      <c r="AO7" s="11" t="n">
        <v>13</v>
      </c>
      <c r="AP7" s="11" t="n">
        <v>25</v>
      </c>
      <c r="AQ7" s="11" t="n">
        <v>5</v>
      </c>
      <c r="AR7" s="11" t="n">
        <v>5</v>
      </c>
      <c r="AS7" s="11" t="n">
        <v>17</v>
      </c>
      <c r="AT7" s="11" t="n">
        <v>5</v>
      </c>
      <c r="AU7" s="11" t="n">
        <v>11</v>
      </c>
    </row>
    <row r="8" ht="30" customHeight="1">
      <c r="B8" s="12" t="s">
        <v>20</v>
      </c>
      <c r="C8" s="12" t="n">
        <v>204</v>
      </c>
      <c r="D8" s="12" t="n">
        <v>103</v>
      </c>
      <c r="E8" s="12" t="n">
        <v>102</v>
      </c>
      <c r="F8" s="12"/>
      <c r="G8" s="12" t="n">
        <v>17</v>
      </c>
      <c r="H8" s="12" t="n">
        <v>35</v>
      </c>
      <c r="I8" s="12" t="n">
        <v>34</v>
      </c>
      <c r="J8" s="12" t="n">
        <v>34</v>
      </c>
      <c r="K8" s="12" t="n">
        <v>30</v>
      </c>
      <c r="L8" s="12" t="n">
        <v>53</v>
      </c>
      <c r="M8" s="12"/>
      <c r="N8" s="12" t="n">
        <v>2</v>
      </c>
      <c r="O8" s="12" t="n">
        <v>53</v>
      </c>
      <c r="P8" s="12" t="n">
        <v>55</v>
      </c>
      <c r="Q8" s="12" t="n">
        <v>61</v>
      </c>
      <c r="R8" s="12" t="n">
        <v>31</v>
      </c>
      <c r="S8" s="12"/>
      <c r="T8" s="12" t="n">
        <v>29</v>
      </c>
      <c r="U8" s="12" t="n">
        <v>64</v>
      </c>
      <c r="V8" s="12" t="n">
        <v>40</v>
      </c>
      <c r="W8" s="12" t="n">
        <v>44</v>
      </c>
      <c r="X8" s="12"/>
      <c r="Y8" s="12" t="n">
        <v>76</v>
      </c>
      <c r="Z8" s="12" t="n">
        <v>36</v>
      </c>
      <c r="AA8" s="12" t="n">
        <v>44</v>
      </c>
      <c r="AB8" s="12" t="n">
        <v>21</v>
      </c>
      <c r="AC8" s="12" t="n">
        <v>13</v>
      </c>
      <c r="AD8" s="12" t="n">
        <v>11</v>
      </c>
      <c r="AE8" s="12"/>
      <c r="AF8" s="12" t="n">
        <v>117</v>
      </c>
      <c r="AG8" s="12"/>
      <c r="AH8" s="12" t="n">
        <v>164</v>
      </c>
      <c r="AI8" s="12"/>
      <c r="AJ8" s="12" t="n">
        <v>11</v>
      </c>
      <c r="AK8" s="12" t="n">
        <v>10</v>
      </c>
      <c r="AL8" s="12" t="n">
        <v>33</v>
      </c>
      <c r="AM8" s="12" t="n">
        <v>34</v>
      </c>
      <c r="AN8" s="12" t="n">
        <v>38</v>
      </c>
      <c r="AO8" s="12" t="n">
        <v>13</v>
      </c>
      <c r="AP8" s="12" t="n">
        <v>25</v>
      </c>
      <c r="AQ8" s="12" t="n">
        <v>6</v>
      </c>
      <c r="AR8" s="12" t="n">
        <v>5</v>
      </c>
      <c r="AS8" s="12" t="n">
        <v>15</v>
      </c>
      <c r="AT8" s="12" t="n">
        <v>4</v>
      </c>
      <c r="AU8" s="12" t="n">
        <v>11</v>
      </c>
    </row>
    <row r="9">
      <c r="B9" s="20" t="s">
        <v>422</v>
      </c>
      <c r="C9" s="19" t="n">
        <v>0.247851717480192</v>
      </c>
      <c r="D9" s="19" t="n">
        <v>0.298923225577477</v>
      </c>
      <c r="E9" s="19" t="n">
        <v>0.196310200903195</v>
      </c>
      <c r="F9" s="19"/>
      <c r="G9" s="19" t="n">
        <v>0.202178528388456</v>
      </c>
      <c r="H9" s="19" t="n">
        <v>0.241818177499354</v>
      </c>
      <c r="I9" s="19" t="n">
        <v>0.24968813690958</v>
      </c>
      <c r="J9" s="19" t="n">
        <v>0.398720281009724</v>
      </c>
      <c r="K9" s="19" t="n">
        <v>0.173350270186234</v>
      </c>
      <c r="L9" s="19" t="n">
        <v>0.211220690975398</v>
      </c>
      <c r="M9" s="19"/>
      <c r="N9" s="19" t="n">
        <v>0</v>
      </c>
      <c r="O9" s="19" t="n">
        <v>0.203604067269527</v>
      </c>
      <c r="P9" s="19" t="n">
        <v>0.238814242965028</v>
      </c>
      <c r="Q9" s="19" t="n">
        <v>0.242649987832039</v>
      </c>
      <c r="R9" s="19" t="n">
        <v>0.343083437878479</v>
      </c>
      <c r="S9" s="19"/>
      <c r="T9" s="19" t="n">
        <v>0.312978988341419</v>
      </c>
      <c r="U9" s="19" t="n">
        <v>0.240849756933308</v>
      </c>
      <c r="V9" s="19" t="n">
        <v>0.281694778540405</v>
      </c>
      <c r="W9" s="19" t="n">
        <v>0.257001354463514</v>
      </c>
      <c r="X9" s="19"/>
      <c r="Y9" s="19" t="n">
        <v>0.338252109120562</v>
      </c>
      <c r="Z9" s="19" t="n">
        <v>0.191519450762537</v>
      </c>
      <c r="AA9" s="19" t="n">
        <v>0.205260764908627</v>
      </c>
      <c r="AB9" s="19" t="n">
        <v>0.219671426406695</v>
      </c>
      <c r="AC9" s="19" t="n">
        <v>0.167293114906368</v>
      </c>
      <c r="AD9" s="19" t="n">
        <v>0.192062077959251</v>
      </c>
      <c r="AE9" s="19"/>
      <c r="AF9" s="19" t="n">
        <v>0.279760888128058</v>
      </c>
      <c r="AG9" s="19"/>
      <c r="AH9" s="19" t="n">
        <v>0.248185570113534</v>
      </c>
      <c r="AI9" s="19"/>
      <c r="AJ9" s="19" t="n">
        <v>0.358602035403087</v>
      </c>
      <c r="AK9" s="19" t="n">
        <v>0.328613348173451</v>
      </c>
      <c r="AL9" s="19" t="n">
        <v>0.288352709992569</v>
      </c>
      <c r="AM9" s="19" t="n">
        <v>0.179060503471181</v>
      </c>
      <c r="AN9" s="19" t="n">
        <v>0.210697608007836</v>
      </c>
      <c r="AO9" s="19" t="n">
        <v>0.147313677744493</v>
      </c>
      <c r="AP9" s="19" t="n">
        <v>0.162183161492403</v>
      </c>
      <c r="AQ9" s="19" t="n">
        <v>0.607017060713176</v>
      </c>
      <c r="AR9" s="19" t="n">
        <v>0.590376336393739</v>
      </c>
      <c r="AS9" s="19" t="n">
        <v>0.251876233091583</v>
      </c>
      <c r="AT9" s="19" t="n">
        <v>0.218161543281919</v>
      </c>
      <c r="AU9" s="19" t="n">
        <v>0.264050369340601</v>
      </c>
    </row>
    <row r="10">
      <c r="B10" s="20" t="s">
        <v>418</v>
      </c>
      <c r="C10" s="19" t="n">
        <v>0.646177376039323</v>
      </c>
      <c r="D10" s="19" t="n">
        <v>0.620825024636022</v>
      </c>
      <c r="E10" s="19" t="n">
        <v>0.671763043837305</v>
      </c>
      <c r="F10" s="19"/>
      <c r="G10" s="19" t="n">
        <v>0.740886270424849</v>
      </c>
      <c r="H10" s="19" t="n">
        <v>0.650726762590768</v>
      </c>
      <c r="I10" s="19" t="n">
        <v>0.654263810560929</v>
      </c>
      <c r="J10" s="19" t="n">
        <v>0.493933657984886</v>
      </c>
      <c r="K10" s="19" t="n">
        <v>0.717398241986917</v>
      </c>
      <c r="L10" s="19" t="n">
        <v>0.664137270336939</v>
      </c>
      <c r="M10" s="19"/>
      <c r="N10" s="19" t="n">
        <v>1</v>
      </c>
      <c r="O10" s="19" t="n">
        <v>0.66117932105345</v>
      </c>
      <c r="P10" s="19" t="n">
        <v>0.625897263333783</v>
      </c>
      <c r="Q10" s="19" t="n">
        <v>0.680227278822621</v>
      </c>
      <c r="R10" s="19" t="n">
        <v>0.582757854807085</v>
      </c>
      <c r="S10" s="19"/>
      <c r="T10" s="19" t="n">
        <v>0.60431179558239</v>
      </c>
      <c r="U10" s="19" t="n">
        <v>0.590510505170206</v>
      </c>
      <c r="V10" s="19" t="n">
        <v>0.696654284022544</v>
      </c>
      <c r="W10" s="19" t="n">
        <v>0.742998645536486</v>
      </c>
      <c r="X10" s="19"/>
      <c r="Y10" s="19" t="n">
        <v>0.591043273698863</v>
      </c>
      <c r="Z10" s="19" t="n">
        <v>0.753240263746718</v>
      </c>
      <c r="AA10" s="19" t="n">
        <v>0.643967964671608</v>
      </c>
      <c r="AB10" s="19" t="n">
        <v>0.612914429220698</v>
      </c>
      <c r="AC10" s="19" t="n">
        <v>0.660103458295486</v>
      </c>
      <c r="AD10" s="19" t="n">
        <v>0.735078967978587</v>
      </c>
      <c r="AE10" s="19"/>
      <c r="AF10" s="19" t="n">
        <v>0.63447636435113</v>
      </c>
      <c r="AG10" s="19"/>
      <c r="AH10" s="19" t="n">
        <v>0.674134836760081</v>
      </c>
      <c r="AI10" s="19"/>
      <c r="AJ10" s="19" t="n">
        <v>0.570147924530873</v>
      </c>
      <c r="AK10" s="19" t="n">
        <v>0.671386651826549</v>
      </c>
      <c r="AL10" s="19" t="n">
        <v>0.649917772375</v>
      </c>
      <c r="AM10" s="19" t="n">
        <v>0.693977404499095</v>
      </c>
      <c r="AN10" s="19" t="n">
        <v>0.646119735189022</v>
      </c>
      <c r="AO10" s="19" t="n">
        <v>0.773782321026842</v>
      </c>
      <c r="AP10" s="19" t="n">
        <v>0.718445928910863</v>
      </c>
      <c r="AQ10" s="19" t="n">
        <v>0.392982939286824</v>
      </c>
      <c r="AR10" s="19" t="n">
        <v>0.409623663606261</v>
      </c>
      <c r="AS10" s="19" t="n">
        <v>0.421560907062029</v>
      </c>
      <c r="AT10" s="19" t="n">
        <v>0.781838456718081</v>
      </c>
      <c r="AU10" s="19" t="n">
        <v>0.735949630659399</v>
      </c>
    </row>
    <row r="11">
      <c r="B11" s="20" t="s">
        <v>96</v>
      </c>
      <c r="C11" s="21" t="n">
        <v>0.105970906480485</v>
      </c>
      <c r="D11" s="21" t="n">
        <v>0.080251749786501</v>
      </c>
      <c r="E11" s="21" t="n">
        <v>0.1319267552595</v>
      </c>
      <c r="F11" s="21"/>
      <c r="G11" s="21" t="n">
        <v>0.0569352011866945</v>
      </c>
      <c r="H11" s="21" t="n">
        <v>0.107455059909878</v>
      </c>
      <c r="I11" s="21" t="n">
        <v>0.0960480525294902</v>
      </c>
      <c r="J11" s="21" t="n">
        <v>0.107346061005389</v>
      </c>
      <c r="K11" s="21" t="n">
        <v>0.109251487826849</v>
      </c>
      <c r="L11" s="21" t="n">
        <v>0.124642038687664</v>
      </c>
      <c r="M11" s="21"/>
      <c r="N11" s="21" t="n">
        <v>0</v>
      </c>
      <c r="O11" s="21" t="n">
        <v>0.135216611677024</v>
      </c>
      <c r="P11" s="21" t="n">
        <v>0.135288493701189</v>
      </c>
      <c r="Q11" s="21" t="n">
        <v>0.0771227333453401</v>
      </c>
      <c r="R11" s="21" t="n">
        <v>0.0741587073144361</v>
      </c>
      <c r="S11" s="21"/>
      <c r="T11" s="21" t="n">
        <v>0.0827092160761908</v>
      </c>
      <c r="U11" s="21" t="n">
        <v>0.168639737896485</v>
      </c>
      <c r="V11" s="21" t="n">
        <v>0.0216509374370509</v>
      </c>
      <c r="W11" s="21" t="n">
        <v>0</v>
      </c>
      <c r="X11" s="21"/>
      <c r="Y11" s="21" t="n">
        <v>0.070704617180575</v>
      </c>
      <c r="Z11" s="21" t="n">
        <v>0.0552402854907446</v>
      </c>
      <c r="AA11" s="21" t="n">
        <v>0.150771270419766</v>
      </c>
      <c r="AB11" s="21" t="n">
        <v>0.167414144372607</v>
      </c>
      <c r="AC11" s="21" t="n">
        <v>0.172603426798146</v>
      </c>
      <c r="AD11" s="21" t="n">
        <v>0.0728589540621613</v>
      </c>
      <c r="AE11" s="21"/>
      <c r="AF11" s="21" t="n">
        <v>0.0857627475208119</v>
      </c>
      <c r="AG11" s="21"/>
      <c r="AH11" s="21" t="n">
        <v>0.0776795931263853</v>
      </c>
      <c r="AI11" s="21"/>
      <c r="AJ11" s="21" t="n">
        <v>0.0712500400660395</v>
      </c>
      <c r="AK11" s="21" t="n">
        <v>0</v>
      </c>
      <c r="AL11" s="21" t="n">
        <v>0.0617295176324308</v>
      </c>
      <c r="AM11" s="21" t="n">
        <v>0.126962092029724</v>
      </c>
      <c r="AN11" s="21" t="n">
        <v>0.143182656803141</v>
      </c>
      <c r="AO11" s="21" t="n">
        <v>0.0789040012286648</v>
      </c>
      <c r="AP11" s="21" t="n">
        <v>0.119370909596733</v>
      </c>
      <c r="AQ11" s="21" t="n">
        <v>0</v>
      </c>
      <c r="AR11" s="21" t="n">
        <v>0</v>
      </c>
      <c r="AS11" s="21" t="n">
        <v>0.326562859846388</v>
      </c>
      <c r="AT11" s="21" t="n">
        <v>0</v>
      </c>
      <c r="AU11" s="21" t="n">
        <v>0</v>
      </c>
    </row>
    <row r="12">
      <c r="B12" s="18" t="s">
        <v>356</v>
      </c>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425</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174</v>
      </c>
      <c r="D7" s="11" t="n">
        <v>81</v>
      </c>
      <c r="E7" s="11" t="n">
        <v>93</v>
      </c>
      <c r="F7" s="11"/>
      <c r="G7" s="11" t="n">
        <v>23</v>
      </c>
      <c r="H7" s="11" t="n">
        <v>25</v>
      </c>
      <c r="I7" s="11" t="n">
        <v>24</v>
      </c>
      <c r="J7" s="11" t="n">
        <v>44</v>
      </c>
      <c r="K7" s="11" t="n">
        <v>23</v>
      </c>
      <c r="L7" s="11" t="n">
        <v>35</v>
      </c>
      <c r="M7" s="11"/>
      <c r="N7" s="11" t="n">
        <v>6</v>
      </c>
      <c r="O7" s="11" t="n">
        <v>48</v>
      </c>
      <c r="P7" s="11" t="n">
        <v>58</v>
      </c>
      <c r="Q7" s="11" t="n">
        <v>43</v>
      </c>
      <c r="R7" s="11" t="n">
        <v>17</v>
      </c>
      <c r="S7" s="11"/>
      <c r="T7" s="11" t="n">
        <v>22</v>
      </c>
      <c r="U7" s="11" t="n">
        <v>42</v>
      </c>
      <c r="V7" s="11" t="n">
        <v>43</v>
      </c>
      <c r="W7" s="11" t="n">
        <v>39</v>
      </c>
      <c r="X7" s="11"/>
      <c r="Y7" s="11" t="n">
        <v>60</v>
      </c>
      <c r="Z7" s="11" t="n">
        <v>36</v>
      </c>
      <c r="AA7" s="11" t="n">
        <v>32</v>
      </c>
      <c r="AB7" s="11" t="n">
        <v>22</v>
      </c>
      <c r="AC7" s="11" t="n">
        <v>12</v>
      </c>
      <c r="AD7" s="11" t="n">
        <v>11</v>
      </c>
      <c r="AE7" s="11"/>
      <c r="AF7" s="11" t="n">
        <v>112</v>
      </c>
      <c r="AG7" s="11"/>
      <c r="AH7" s="11" t="n">
        <v>123</v>
      </c>
      <c r="AI7" s="11"/>
      <c r="AJ7" s="11" t="n">
        <v>17</v>
      </c>
      <c r="AK7" s="11" t="n">
        <v>8</v>
      </c>
      <c r="AL7" s="11" t="n">
        <v>36</v>
      </c>
      <c r="AM7" s="11" t="n">
        <v>24</v>
      </c>
      <c r="AN7" s="11" t="n">
        <v>25</v>
      </c>
      <c r="AO7" s="11" t="n">
        <v>13</v>
      </c>
      <c r="AP7" s="11" t="n">
        <v>20</v>
      </c>
      <c r="AQ7" s="11" t="n">
        <v>5</v>
      </c>
      <c r="AR7" s="11" t="n">
        <v>6</v>
      </c>
      <c r="AS7" s="11" t="n">
        <v>10</v>
      </c>
      <c r="AT7" s="11" t="n">
        <v>2</v>
      </c>
      <c r="AU7" s="11" t="n">
        <v>8</v>
      </c>
    </row>
    <row r="8" ht="30" customHeight="1">
      <c r="B8" s="12" t="s">
        <v>20</v>
      </c>
      <c r="C8" s="12" t="n">
        <v>175</v>
      </c>
      <c r="D8" s="12" t="n">
        <v>86</v>
      </c>
      <c r="E8" s="12" t="n">
        <v>89</v>
      </c>
      <c r="F8" s="12"/>
      <c r="G8" s="12" t="n">
        <v>26</v>
      </c>
      <c r="H8" s="12" t="n">
        <v>29</v>
      </c>
      <c r="I8" s="12" t="n">
        <v>24</v>
      </c>
      <c r="J8" s="12" t="n">
        <v>42</v>
      </c>
      <c r="K8" s="12" t="n">
        <v>21</v>
      </c>
      <c r="L8" s="12" t="n">
        <v>33</v>
      </c>
      <c r="M8" s="12"/>
      <c r="N8" s="12" t="n">
        <v>5</v>
      </c>
      <c r="O8" s="12" t="n">
        <v>46</v>
      </c>
      <c r="P8" s="12" t="n">
        <v>55</v>
      </c>
      <c r="Q8" s="12" t="n">
        <v>47</v>
      </c>
      <c r="R8" s="12" t="n">
        <v>18</v>
      </c>
      <c r="S8" s="12"/>
      <c r="T8" s="12" t="n">
        <v>23</v>
      </c>
      <c r="U8" s="12" t="n">
        <v>40</v>
      </c>
      <c r="V8" s="12" t="n">
        <v>44</v>
      </c>
      <c r="W8" s="12" t="n">
        <v>41</v>
      </c>
      <c r="X8" s="12"/>
      <c r="Y8" s="12" t="n">
        <v>65</v>
      </c>
      <c r="Z8" s="12" t="n">
        <v>35</v>
      </c>
      <c r="AA8" s="12" t="n">
        <v>30</v>
      </c>
      <c r="AB8" s="12" t="n">
        <v>21</v>
      </c>
      <c r="AC8" s="12" t="n">
        <v>12</v>
      </c>
      <c r="AD8" s="12" t="n">
        <v>10</v>
      </c>
      <c r="AE8" s="12"/>
      <c r="AF8" s="12" t="n">
        <v>111</v>
      </c>
      <c r="AG8" s="12"/>
      <c r="AH8" s="12" t="n">
        <v>125</v>
      </c>
      <c r="AI8" s="12"/>
      <c r="AJ8" s="12" t="n">
        <v>16</v>
      </c>
      <c r="AK8" s="12" t="n">
        <v>7</v>
      </c>
      <c r="AL8" s="12" t="n">
        <v>39</v>
      </c>
      <c r="AM8" s="12" t="n">
        <v>25</v>
      </c>
      <c r="AN8" s="12" t="n">
        <v>28</v>
      </c>
      <c r="AO8" s="12" t="n">
        <v>13</v>
      </c>
      <c r="AP8" s="12" t="n">
        <v>19</v>
      </c>
      <c r="AQ8" s="12" t="n">
        <v>6</v>
      </c>
      <c r="AR8" s="12" t="n">
        <v>5</v>
      </c>
      <c r="AS8" s="12" t="n">
        <v>9</v>
      </c>
      <c r="AT8" s="12" t="n">
        <v>2</v>
      </c>
      <c r="AU8" s="12" t="n">
        <v>7</v>
      </c>
    </row>
    <row r="9">
      <c r="B9" s="20" t="s">
        <v>424</v>
      </c>
      <c r="C9" s="19" t="n">
        <v>0.343419040747807</v>
      </c>
      <c r="D9" s="19" t="n">
        <v>0.361626246990372</v>
      </c>
      <c r="E9" s="19" t="n">
        <v>0.325761055446203</v>
      </c>
      <c r="F9" s="19"/>
      <c r="G9" s="19" t="n">
        <v>0.290838719278552</v>
      </c>
      <c r="H9" s="19" t="n">
        <v>0.387084816697591</v>
      </c>
      <c r="I9" s="19" t="n">
        <v>0.435446876618524</v>
      </c>
      <c r="J9" s="19" t="n">
        <v>0.375010461088912</v>
      </c>
      <c r="K9" s="19" t="n">
        <v>0.284028143811473</v>
      </c>
      <c r="L9" s="19" t="n">
        <v>0.277596876799839</v>
      </c>
      <c r="M9" s="19"/>
      <c r="N9" s="19" t="n">
        <v>0.35318050074188</v>
      </c>
      <c r="O9" s="19" t="n">
        <v>0.350266044649529</v>
      </c>
      <c r="P9" s="19" t="n">
        <v>0.34185157942525</v>
      </c>
      <c r="Q9" s="19" t="n">
        <v>0.343809111891524</v>
      </c>
      <c r="R9" s="19" t="n">
        <v>0.298651624131221</v>
      </c>
      <c r="S9" s="19"/>
      <c r="T9" s="19" t="n">
        <v>0.239658522032879</v>
      </c>
      <c r="U9" s="19" t="n">
        <v>0.428764792588952</v>
      </c>
      <c r="V9" s="19" t="n">
        <v>0.377583376380751</v>
      </c>
      <c r="W9" s="19" t="n">
        <v>0.342722826070465</v>
      </c>
      <c r="X9" s="19"/>
      <c r="Y9" s="19" t="n">
        <v>0.430599512319478</v>
      </c>
      <c r="Z9" s="19" t="n">
        <v>0.337829116903141</v>
      </c>
      <c r="AA9" s="19" t="n">
        <v>0.335373932228797</v>
      </c>
      <c r="AB9" s="19" t="n">
        <v>0.175668117940902</v>
      </c>
      <c r="AC9" s="19" t="n">
        <v>0.294511000410575</v>
      </c>
      <c r="AD9" s="19" t="n">
        <v>0.271977842634433</v>
      </c>
      <c r="AE9" s="19"/>
      <c r="AF9" s="19" t="n">
        <v>0.357581808419027</v>
      </c>
      <c r="AG9" s="19"/>
      <c r="AH9" s="19" t="n">
        <v>0.351582585306489</v>
      </c>
      <c r="AI9" s="19"/>
      <c r="AJ9" s="19" t="n">
        <v>0.367117596033909</v>
      </c>
      <c r="AK9" s="19" t="n">
        <v>0.250931509050242</v>
      </c>
      <c r="AL9" s="19" t="n">
        <v>0.190726863290213</v>
      </c>
      <c r="AM9" s="19" t="n">
        <v>0.465326373264434</v>
      </c>
      <c r="AN9" s="19" t="n">
        <v>0.481913260976289</v>
      </c>
      <c r="AO9" s="19" t="n">
        <v>0.511287609130953</v>
      </c>
      <c r="AP9" s="19" t="n">
        <v>0.164314007205952</v>
      </c>
      <c r="AQ9" s="19" t="n">
        <v>0.410575275569425</v>
      </c>
      <c r="AR9" s="19" t="n">
        <v>0.630111033239808</v>
      </c>
      <c r="AS9" s="19" t="n">
        <v>0.204730643950199</v>
      </c>
      <c r="AT9" s="19" t="n">
        <v>0</v>
      </c>
      <c r="AU9" s="19" t="n">
        <v>0.376651110837651</v>
      </c>
    </row>
    <row r="10">
      <c r="B10" s="20" t="s">
        <v>418</v>
      </c>
      <c r="C10" s="19" t="n">
        <v>0.570523876521787</v>
      </c>
      <c r="D10" s="19" t="n">
        <v>0.569605011884327</v>
      </c>
      <c r="E10" s="19" t="n">
        <v>0.571415023578961</v>
      </c>
      <c r="F10" s="19"/>
      <c r="G10" s="19" t="n">
        <v>0.667592419350477</v>
      </c>
      <c r="H10" s="19" t="n">
        <v>0.575001987223544</v>
      </c>
      <c r="I10" s="19" t="n">
        <v>0.517576615371658</v>
      </c>
      <c r="J10" s="19" t="n">
        <v>0.577179200535858</v>
      </c>
      <c r="K10" s="19" t="n">
        <v>0.58345111022174</v>
      </c>
      <c r="L10" s="19" t="n">
        <v>0.512378731662184</v>
      </c>
      <c r="M10" s="19"/>
      <c r="N10" s="19" t="n">
        <v>0.474963627211528</v>
      </c>
      <c r="O10" s="19" t="n">
        <v>0.547630079681888</v>
      </c>
      <c r="P10" s="19" t="n">
        <v>0.605953852776335</v>
      </c>
      <c r="Q10" s="19" t="n">
        <v>0.542306129631281</v>
      </c>
      <c r="R10" s="19" t="n">
        <v>0.640944350953129</v>
      </c>
      <c r="S10" s="19"/>
      <c r="T10" s="19" t="n">
        <v>0.632384462850549</v>
      </c>
      <c r="U10" s="19" t="n">
        <v>0.524435766174409</v>
      </c>
      <c r="V10" s="19" t="n">
        <v>0.508959396955036</v>
      </c>
      <c r="W10" s="19" t="n">
        <v>0.550372376550671</v>
      </c>
      <c r="X10" s="19"/>
      <c r="Y10" s="19" t="n">
        <v>0.569400487680522</v>
      </c>
      <c r="Z10" s="19" t="n">
        <v>0.572575071367956</v>
      </c>
      <c r="AA10" s="19" t="n">
        <v>0.501617988289795</v>
      </c>
      <c r="AB10" s="19" t="n">
        <v>0.62369519371643</v>
      </c>
      <c r="AC10" s="19" t="n">
        <v>0.705488999589425</v>
      </c>
      <c r="AD10" s="19" t="n">
        <v>0.452383389467604</v>
      </c>
      <c r="AE10" s="19"/>
      <c r="AF10" s="19" t="n">
        <v>0.552387844306976</v>
      </c>
      <c r="AG10" s="19"/>
      <c r="AH10" s="19" t="n">
        <v>0.585393861258536</v>
      </c>
      <c r="AI10" s="19"/>
      <c r="AJ10" s="19" t="n">
        <v>0.58157207796752</v>
      </c>
      <c r="AK10" s="19" t="n">
        <v>0.749068490949758</v>
      </c>
      <c r="AL10" s="19" t="n">
        <v>0.674297957258236</v>
      </c>
      <c r="AM10" s="19" t="n">
        <v>0.378305370710925</v>
      </c>
      <c r="AN10" s="19" t="n">
        <v>0.440668023962909</v>
      </c>
      <c r="AO10" s="19" t="n">
        <v>0.488712390869047</v>
      </c>
      <c r="AP10" s="19" t="n">
        <v>0.788339794447843</v>
      </c>
      <c r="AQ10" s="19" t="n">
        <v>0.589424724430575</v>
      </c>
      <c r="AR10" s="19" t="n">
        <v>0.369888966760192</v>
      </c>
      <c r="AS10" s="19" t="n">
        <v>0.566666102308633</v>
      </c>
      <c r="AT10" s="19" t="n">
        <v>1</v>
      </c>
      <c r="AU10" s="19" t="n">
        <v>0.623348889162349</v>
      </c>
    </row>
    <row r="11">
      <c r="B11" s="20" t="s">
        <v>96</v>
      </c>
      <c r="C11" s="21" t="n">
        <v>0.0860570827304055</v>
      </c>
      <c r="D11" s="21" t="n">
        <v>0.0687687411253002</v>
      </c>
      <c r="E11" s="21" t="n">
        <v>0.102823920974836</v>
      </c>
      <c r="F11" s="21"/>
      <c r="G11" s="21" t="n">
        <v>0.0415688613709703</v>
      </c>
      <c r="H11" s="21" t="n">
        <v>0.0379131960788648</v>
      </c>
      <c r="I11" s="21" t="n">
        <v>0.0469765080098172</v>
      </c>
      <c r="J11" s="21" t="n">
        <v>0.0478103383752297</v>
      </c>
      <c r="K11" s="21" t="n">
        <v>0.132520745966787</v>
      </c>
      <c r="L11" s="21" t="n">
        <v>0.210024391537977</v>
      </c>
      <c r="M11" s="21"/>
      <c r="N11" s="21" t="n">
        <v>0.171855872046593</v>
      </c>
      <c r="O11" s="21" t="n">
        <v>0.102103875668582</v>
      </c>
      <c r="P11" s="21" t="n">
        <v>0.0521945677984156</v>
      </c>
      <c r="Q11" s="21" t="n">
        <v>0.113884758477195</v>
      </c>
      <c r="R11" s="21" t="n">
        <v>0.0604040249156499</v>
      </c>
      <c r="S11" s="21"/>
      <c r="T11" s="21" t="n">
        <v>0.127957015116572</v>
      </c>
      <c r="U11" s="21" t="n">
        <v>0.0467994412366389</v>
      </c>
      <c r="V11" s="21" t="n">
        <v>0.113457226664213</v>
      </c>
      <c r="W11" s="21" t="n">
        <v>0.106904797378864</v>
      </c>
      <c r="X11" s="21"/>
      <c r="Y11" s="21" t="n">
        <v>0</v>
      </c>
      <c r="Z11" s="21" t="n">
        <v>0.0895958117289031</v>
      </c>
      <c r="AA11" s="21" t="n">
        <v>0.163008079481408</v>
      </c>
      <c r="AB11" s="21" t="n">
        <v>0.200636688342668</v>
      </c>
      <c r="AC11" s="21" t="n">
        <v>0</v>
      </c>
      <c r="AD11" s="21" t="n">
        <v>0.275638767897964</v>
      </c>
      <c r="AE11" s="21"/>
      <c r="AF11" s="21" t="n">
        <v>0.090030347273997</v>
      </c>
      <c r="AG11" s="21"/>
      <c r="AH11" s="21" t="n">
        <v>0.0630235534349752</v>
      </c>
      <c r="AI11" s="21"/>
      <c r="AJ11" s="21" t="n">
        <v>0.0513103259985705</v>
      </c>
      <c r="AK11" s="21" t="n">
        <v>0</v>
      </c>
      <c r="AL11" s="21" t="n">
        <v>0.134975179451551</v>
      </c>
      <c r="AM11" s="21" t="n">
        <v>0.156368256024642</v>
      </c>
      <c r="AN11" s="21" t="n">
        <v>0.077418715060802</v>
      </c>
      <c r="AO11" s="21" t="n">
        <v>0</v>
      </c>
      <c r="AP11" s="21" t="n">
        <v>0.0473461983462048</v>
      </c>
      <c r="AQ11" s="21" t="n">
        <v>0</v>
      </c>
      <c r="AR11" s="21" t="n">
        <v>0</v>
      </c>
      <c r="AS11" s="21" t="n">
        <v>0.228603253741168</v>
      </c>
      <c r="AT11" s="21" t="n">
        <v>0</v>
      </c>
      <c r="AU11" s="21" t="n">
        <v>0</v>
      </c>
    </row>
    <row r="12">
      <c r="B12" s="18" t="s">
        <v>356</v>
      </c>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427</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200</v>
      </c>
      <c r="D7" s="11" t="n">
        <v>100</v>
      </c>
      <c r="E7" s="11" t="n">
        <v>99</v>
      </c>
      <c r="F7" s="11"/>
      <c r="G7" s="11" t="n">
        <v>22</v>
      </c>
      <c r="H7" s="11" t="n">
        <v>28</v>
      </c>
      <c r="I7" s="11" t="n">
        <v>27</v>
      </c>
      <c r="J7" s="11" t="n">
        <v>37</v>
      </c>
      <c r="K7" s="11" t="n">
        <v>29</v>
      </c>
      <c r="L7" s="11" t="n">
        <v>57</v>
      </c>
      <c r="M7" s="11"/>
      <c r="N7" s="11" t="n">
        <v>4</v>
      </c>
      <c r="O7" s="11" t="n">
        <v>48</v>
      </c>
      <c r="P7" s="11" t="n">
        <v>68</v>
      </c>
      <c r="Q7" s="11" t="n">
        <v>54</v>
      </c>
      <c r="R7" s="11" t="n">
        <v>25</v>
      </c>
      <c r="S7" s="11"/>
      <c r="T7" s="11" t="n">
        <v>21</v>
      </c>
      <c r="U7" s="11" t="n">
        <v>59</v>
      </c>
      <c r="V7" s="11" t="n">
        <v>39</v>
      </c>
      <c r="W7" s="11" t="n">
        <v>44</v>
      </c>
      <c r="X7" s="11"/>
      <c r="Y7" s="11" t="n">
        <v>73</v>
      </c>
      <c r="Z7" s="11" t="n">
        <v>29</v>
      </c>
      <c r="AA7" s="11" t="n">
        <v>49</v>
      </c>
      <c r="AB7" s="11" t="n">
        <v>19</v>
      </c>
      <c r="AC7" s="11" t="n">
        <v>17</v>
      </c>
      <c r="AD7" s="11" t="n">
        <v>12</v>
      </c>
      <c r="AE7" s="11"/>
      <c r="AF7" s="11" t="n">
        <v>120</v>
      </c>
      <c r="AG7" s="11"/>
      <c r="AH7" s="11" t="n">
        <v>143</v>
      </c>
      <c r="AI7" s="11"/>
      <c r="AJ7" s="11" t="n">
        <v>16</v>
      </c>
      <c r="AK7" s="11" t="n">
        <v>8</v>
      </c>
      <c r="AL7" s="11" t="n">
        <v>45</v>
      </c>
      <c r="AM7" s="11" t="n">
        <v>39</v>
      </c>
      <c r="AN7" s="11" t="n">
        <v>29</v>
      </c>
      <c r="AO7" s="11" t="n">
        <v>10</v>
      </c>
      <c r="AP7" s="11" t="n">
        <v>23</v>
      </c>
      <c r="AQ7" s="11" t="n">
        <v>7</v>
      </c>
      <c r="AR7" s="11" t="n">
        <v>5</v>
      </c>
      <c r="AS7" s="11" t="n">
        <v>9</v>
      </c>
      <c r="AT7" s="11" t="n">
        <v>4</v>
      </c>
      <c r="AU7" s="11" t="n">
        <v>5</v>
      </c>
    </row>
    <row r="8" ht="30" customHeight="1">
      <c r="B8" s="12" t="s">
        <v>20</v>
      </c>
      <c r="C8" s="12" t="n">
        <v>204</v>
      </c>
      <c r="D8" s="12" t="n">
        <v>108</v>
      </c>
      <c r="E8" s="12" t="n">
        <v>95</v>
      </c>
      <c r="F8" s="12"/>
      <c r="G8" s="12" t="n">
        <v>23</v>
      </c>
      <c r="H8" s="12" t="n">
        <v>34</v>
      </c>
      <c r="I8" s="12" t="n">
        <v>29</v>
      </c>
      <c r="J8" s="12" t="n">
        <v>36</v>
      </c>
      <c r="K8" s="12" t="n">
        <v>28</v>
      </c>
      <c r="L8" s="12" t="n">
        <v>54</v>
      </c>
      <c r="M8" s="12"/>
      <c r="N8" s="12" t="n">
        <v>4</v>
      </c>
      <c r="O8" s="12" t="n">
        <v>45</v>
      </c>
      <c r="P8" s="12" t="n">
        <v>64</v>
      </c>
      <c r="Q8" s="12" t="n">
        <v>61</v>
      </c>
      <c r="R8" s="12" t="n">
        <v>29</v>
      </c>
      <c r="S8" s="12"/>
      <c r="T8" s="12" t="n">
        <v>22</v>
      </c>
      <c r="U8" s="12" t="n">
        <v>60</v>
      </c>
      <c r="V8" s="12" t="n">
        <v>38</v>
      </c>
      <c r="W8" s="12" t="n">
        <v>47</v>
      </c>
      <c r="X8" s="12"/>
      <c r="Y8" s="12" t="n">
        <v>82</v>
      </c>
      <c r="Z8" s="12" t="n">
        <v>29</v>
      </c>
      <c r="AA8" s="12" t="n">
        <v>46</v>
      </c>
      <c r="AB8" s="12" t="n">
        <v>18</v>
      </c>
      <c r="AC8" s="12" t="n">
        <v>17</v>
      </c>
      <c r="AD8" s="12" t="n">
        <v>11</v>
      </c>
      <c r="AE8" s="12"/>
      <c r="AF8" s="12" t="n">
        <v>122</v>
      </c>
      <c r="AG8" s="12"/>
      <c r="AH8" s="12" t="n">
        <v>149</v>
      </c>
      <c r="AI8" s="12"/>
      <c r="AJ8" s="12" t="n">
        <v>14</v>
      </c>
      <c r="AK8" s="12" t="n">
        <v>6</v>
      </c>
      <c r="AL8" s="12" t="n">
        <v>49</v>
      </c>
      <c r="AM8" s="12" t="n">
        <v>42</v>
      </c>
      <c r="AN8" s="12" t="n">
        <v>34</v>
      </c>
      <c r="AO8" s="12" t="n">
        <v>10</v>
      </c>
      <c r="AP8" s="12" t="n">
        <v>21</v>
      </c>
      <c r="AQ8" s="12" t="n">
        <v>8</v>
      </c>
      <c r="AR8" s="12" t="n">
        <v>4</v>
      </c>
      <c r="AS8" s="12" t="n">
        <v>8</v>
      </c>
      <c r="AT8" s="12" t="n">
        <v>3</v>
      </c>
      <c r="AU8" s="12" t="n">
        <v>5</v>
      </c>
    </row>
    <row r="9">
      <c r="B9" s="20" t="s">
        <v>426</v>
      </c>
      <c r="C9" s="19" t="n">
        <v>0.353612172537954</v>
      </c>
      <c r="D9" s="19" t="n">
        <v>0.383086046496422</v>
      </c>
      <c r="E9" s="19" t="n">
        <v>0.324071835853107</v>
      </c>
      <c r="F9" s="19"/>
      <c r="G9" s="19" t="n">
        <v>0.381372100706039</v>
      </c>
      <c r="H9" s="19" t="n">
        <v>0.309039868934671</v>
      </c>
      <c r="I9" s="19" t="n">
        <v>0.21701336046448</v>
      </c>
      <c r="J9" s="19" t="n">
        <v>0.443248619479812</v>
      </c>
      <c r="K9" s="19" t="n">
        <v>0.311431180021383</v>
      </c>
      <c r="L9" s="19" t="n">
        <v>0.403577067679316</v>
      </c>
      <c r="M9" s="19"/>
      <c r="N9" s="19" t="n">
        <v>0.505932461778499</v>
      </c>
      <c r="O9" s="19" t="n">
        <v>0.435145852921016</v>
      </c>
      <c r="P9" s="19" t="n">
        <v>0.309149413753628</v>
      </c>
      <c r="Q9" s="19" t="n">
        <v>0.335786352844669</v>
      </c>
      <c r="R9" s="19" t="n">
        <v>0.318195156323578</v>
      </c>
      <c r="S9" s="19"/>
      <c r="T9" s="19" t="n">
        <v>0.203946371521015</v>
      </c>
      <c r="U9" s="19" t="n">
        <v>0.470422520001609</v>
      </c>
      <c r="V9" s="19" t="n">
        <v>0.296614963873041</v>
      </c>
      <c r="W9" s="19" t="n">
        <v>0.426771390100251</v>
      </c>
      <c r="X9" s="19"/>
      <c r="Y9" s="19" t="n">
        <v>0.398117499447207</v>
      </c>
      <c r="Z9" s="19" t="n">
        <v>0.29373438137894</v>
      </c>
      <c r="AA9" s="19" t="n">
        <v>0.425557813007945</v>
      </c>
      <c r="AB9" s="19" t="n">
        <v>0.252426430597061</v>
      </c>
      <c r="AC9" s="19" t="n">
        <v>0.258441385312867</v>
      </c>
      <c r="AD9" s="19" t="n">
        <v>0.229733473945616</v>
      </c>
      <c r="AE9" s="19"/>
      <c r="AF9" s="19" t="n">
        <v>0.36626279421274</v>
      </c>
      <c r="AG9" s="19"/>
      <c r="AH9" s="19" t="n">
        <v>0.347747669573924</v>
      </c>
      <c r="AI9" s="19"/>
      <c r="AJ9" s="19" t="n">
        <v>0.12626028560507</v>
      </c>
      <c r="AK9" s="19" t="n">
        <v>0.501578224313893</v>
      </c>
      <c r="AL9" s="19" t="n">
        <v>0.441309174430257</v>
      </c>
      <c r="AM9" s="19" t="n">
        <v>0.517044392858881</v>
      </c>
      <c r="AN9" s="19" t="n">
        <v>0.230853222875935</v>
      </c>
      <c r="AO9" s="19" t="n">
        <v>0.480809791934806</v>
      </c>
      <c r="AP9" s="19" t="n">
        <v>0.253424225541222</v>
      </c>
      <c r="AQ9" s="19" t="n">
        <v>0.145011323030997</v>
      </c>
      <c r="AR9" s="19" t="n">
        <v>0.38659120119252</v>
      </c>
      <c r="AS9" s="19" t="n">
        <v>0.215026101560874</v>
      </c>
      <c r="AT9" s="19" t="n">
        <v>0.269788496949096</v>
      </c>
      <c r="AU9" s="19" t="n">
        <v>0.17749509125495</v>
      </c>
    </row>
    <row r="10">
      <c r="B10" s="20" t="s">
        <v>418</v>
      </c>
      <c r="C10" s="19" t="n">
        <v>0.531221400761048</v>
      </c>
      <c r="D10" s="19" t="n">
        <v>0.506878947380883</v>
      </c>
      <c r="E10" s="19" t="n">
        <v>0.55374901011099</v>
      </c>
      <c r="F10" s="19"/>
      <c r="G10" s="19" t="n">
        <v>0.585491559347964</v>
      </c>
      <c r="H10" s="19" t="n">
        <v>0.588768139082268</v>
      </c>
      <c r="I10" s="19" t="n">
        <v>0.665934797291969</v>
      </c>
      <c r="J10" s="19" t="n">
        <v>0.402923633053841</v>
      </c>
      <c r="K10" s="19" t="n">
        <v>0.551890919342558</v>
      </c>
      <c r="L10" s="19" t="n">
        <v>0.475740458436225</v>
      </c>
      <c r="M10" s="19"/>
      <c r="N10" s="19" t="n">
        <v>0.24133565737206</v>
      </c>
      <c r="O10" s="19" t="n">
        <v>0.458353887309844</v>
      </c>
      <c r="P10" s="19" t="n">
        <v>0.564354145318825</v>
      </c>
      <c r="Q10" s="19" t="n">
        <v>0.561095556973528</v>
      </c>
      <c r="R10" s="19" t="n">
        <v>0.569828461516846</v>
      </c>
      <c r="S10" s="19"/>
      <c r="T10" s="19" t="n">
        <v>0.623679845033423</v>
      </c>
      <c r="U10" s="19" t="n">
        <v>0.464732663457449</v>
      </c>
      <c r="V10" s="19" t="n">
        <v>0.524702817041534</v>
      </c>
      <c r="W10" s="19" t="n">
        <v>0.483852044807164</v>
      </c>
      <c r="X10" s="19"/>
      <c r="Y10" s="19" t="n">
        <v>0.46574374929254</v>
      </c>
      <c r="Z10" s="19" t="n">
        <v>0.636371991482177</v>
      </c>
      <c r="AA10" s="19" t="n">
        <v>0.452609789973531</v>
      </c>
      <c r="AB10" s="19" t="n">
        <v>0.593707249617225</v>
      </c>
      <c r="AC10" s="19" t="n">
        <v>0.741558614687133</v>
      </c>
      <c r="AD10" s="19" t="n">
        <v>0.595755427638427</v>
      </c>
      <c r="AE10" s="19"/>
      <c r="AF10" s="19" t="n">
        <v>0.527871527818527</v>
      </c>
      <c r="AG10" s="19"/>
      <c r="AH10" s="19" t="n">
        <v>0.5620962786384</v>
      </c>
      <c r="AI10" s="19"/>
      <c r="AJ10" s="19" t="n">
        <v>0.639906962539735</v>
      </c>
      <c r="AK10" s="19" t="n">
        <v>0.498421775686107</v>
      </c>
      <c r="AL10" s="19" t="n">
        <v>0.454796036066796</v>
      </c>
      <c r="AM10" s="19" t="n">
        <v>0.351884509223048</v>
      </c>
      <c r="AN10" s="19" t="n">
        <v>0.733187760295838</v>
      </c>
      <c r="AO10" s="19" t="n">
        <v>0.430924235353334</v>
      </c>
      <c r="AP10" s="19" t="n">
        <v>0.66731540759622</v>
      </c>
      <c r="AQ10" s="19" t="n">
        <v>0.723335612284521</v>
      </c>
      <c r="AR10" s="19" t="n">
        <v>0.61340879880748</v>
      </c>
      <c r="AS10" s="19" t="n">
        <v>0.323646151783513</v>
      </c>
      <c r="AT10" s="19" t="n">
        <v>0.730211503050904</v>
      </c>
      <c r="AU10" s="19" t="n">
        <v>0.626052515105749</v>
      </c>
    </row>
    <row r="11">
      <c r="B11" s="20" t="s">
        <v>96</v>
      </c>
      <c r="C11" s="21" t="n">
        <v>0.115166426700998</v>
      </c>
      <c r="D11" s="21" t="n">
        <v>0.110035006122694</v>
      </c>
      <c r="E11" s="21" t="n">
        <v>0.122179154035902</v>
      </c>
      <c r="F11" s="21"/>
      <c r="G11" s="21" t="n">
        <v>0.0331363399459969</v>
      </c>
      <c r="H11" s="21" t="n">
        <v>0.102191991983061</v>
      </c>
      <c r="I11" s="21" t="n">
        <v>0.117051842243552</v>
      </c>
      <c r="J11" s="21" t="n">
        <v>0.153827747466347</v>
      </c>
      <c r="K11" s="21" t="n">
        <v>0.136677900636059</v>
      </c>
      <c r="L11" s="21" t="n">
        <v>0.120682473884459</v>
      </c>
      <c r="M11" s="21"/>
      <c r="N11" s="21" t="n">
        <v>0.25273188084944</v>
      </c>
      <c r="O11" s="21" t="n">
        <v>0.10650025976914</v>
      </c>
      <c r="P11" s="21" t="n">
        <v>0.126496440927546</v>
      </c>
      <c r="Q11" s="21" t="n">
        <v>0.103118090181803</v>
      </c>
      <c r="R11" s="21" t="n">
        <v>0.111976382159576</v>
      </c>
      <c r="S11" s="21"/>
      <c r="T11" s="21" t="n">
        <v>0.172373783445562</v>
      </c>
      <c r="U11" s="21" t="n">
        <v>0.0648448165409425</v>
      </c>
      <c r="V11" s="21" t="n">
        <v>0.178682219085424</v>
      </c>
      <c r="W11" s="21" t="n">
        <v>0.0893765650925851</v>
      </c>
      <c r="X11" s="21"/>
      <c r="Y11" s="21" t="n">
        <v>0.136138751260253</v>
      </c>
      <c r="Z11" s="21" t="n">
        <v>0.0698936271388833</v>
      </c>
      <c r="AA11" s="21" t="n">
        <v>0.121832397018524</v>
      </c>
      <c r="AB11" s="21" t="n">
        <v>0.153866319785714</v>
      </c>
      <c r="AC11" s="21" t="n">
        <v>0</v>
      </c>
      <c r="AD11" s="21" t="n">
        <v>0.174511098415957</v>
      </c>
      <c r="AE11" s="21"/>
      <c r="AF11" s="21" t="n">
        <v>0.105865677968734</v>
      </c>
      <c r="AG11" s="21"/>
      <c r="AH11" s="21" t="n">
        <v>0.0901560517876758</v>
      </c>
      <c r="AI11" s="21"/>
      <c r="AJ11" s="21" t="n">
        <v>0.233832751855195</v>
      </c>
      <c r="AK11" s="21" t="n">
        <v>0</v>
      </c>
      <c r="AL11" s="21" t="n">
        <v>0.103894789502948</v>
      </c>
      <c r="AM11" s="21" t="n">
        <v>0.13107109791807</v>
      </c>
      <c r="AN11" s="21" t="n">
        <v>0.0359590168282273</v>
      </c>
      <c r="AO11" s="21" t="n">
        <v>0.0882659727118603</v>
      </c>
      <c r="AP11" s="21" t="n">
        <v>0.0792603668625588</v>
      </c>
      <c r="AQ11" s="21" t="n">
        <v>0.131653064684482</v>
      </c>
      <c r="AR11" s="21" t="n">
        <v>0</v>
      </c>
      <c r="AS11" s="21" t="n">
        <v>0.461327746655613</v>
      </c>
      <c r="AT11" s="21" t="n">
        <v>0</v>
      </c>
      <c r="AU11" s="21" t="n">
        <v>0.1964523936393</v>
      </c>
    </row>
    <row r="12">
      <c r="B12" s="18" t="s">
        <v>356</v>
      </c>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429</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212</v>
      </c>
      <c r="D7" s="11" t="n">
        <v>109</v>
      </c>
      <c r="E7" s="11" t="n">
        <v>103</v>
      </c>
      <c r="F7" s="11"/>
      <c r="G7" s="11" t="n">
        <v>19</v>
      </c>
      <c r="H7" s="11" t="n">
        <v>31</v>
      </c>
      <c r="I7" s="11" t="n">
        <v>26</v>
      </c>
      <c r="J7" s="11" t="n">
        <v>40</v>
      </c>
      <c r="K7" s="11" t="n">
        <v>45</v>
      </c>
      <c r="L7" s="11" t="n">
        <v>51</v>
      </c>
      <c r="M7" s="11"/>
      <c r="N7" s="11" t="n">
        <v>5</v>
      </c>
      <c r="O7" s="11" t="n">
        <v>53</v>
      </c>
      <c r="P7" s="11" t="n">
        <v>78</v>
      </c>
      <c r="Q7" s="11" t="n">
        <v>44</v>
      </c>
      <c r="R7" s="11" t="n">
        <v>31</v>
      </c>
      <c r="S7" s="11"/>
      <c r="T7" s="11" t="n">
        <v>26</v>
      </c>
      <c r="U7" s="11" t="n">
        <v>66</v>
      </c>
      <c r="V7" s="11" t="n">
        <v>37</v>
      </c>
      <c r="W7" s="11" t="n">
        <v>45</v>
      </c>
      <c r="X7" s="11"/>
      <c r="Y7" s="11" t="n">
        <v>79</v>
      </c>
      <c r="Z7" s="11" t="n">
        <v>34</v>
      </c>
      <c r="AA7" s="11" t="n">
        <v>47</v>
      </c>
      <c r="AB7" s="11" t="n">
        <v>26</v>
      </c>
      <c r="AC7" s="11" t="n">
        <v>10</v>
      </c>
      <c r="AD7" s="11" t="n">
        <v>15</v>
      </c>
      <c r="AE7" s="11"/>
      <c r="AF7" s="11" t="n">
        <v>123</v>
      </c>
      <c r="AG7" s="11"/>
      <c r="AH7" s="11" t="n">
        <v>161</v>
      </c>
      <c r="AI7" s="11"/>
      <c r="AJ7" s="11" t="n">
        <v>18</v>
      </c>
      <c r="AK7" s="11" t="n">
        <v>9</v>
      </c>
      <c r="AL7" s="11" t="n">
        <v>42</v>
      </c>
      <c r="AM7" s="11" t="n">
        <v>26</v>
      </c>
      <c r="AN7" s="11" t="n">
        <v>21</v>
      </c>
      <c r="AO7" s="11" t="n">
        <v>15</v>
      </c>
      <c r="AP7" s="11" t="n">
        <v>32</v>
      </c>
      <c r="AQ7" s="11" t="n">
        <v>7</v>
      </c>
      <c r="AR7" s="11" t="n">
        <v>5</v>
      </c>
      <c r="AS7" s="11" t="n">
        <v>17</v>
      </c>
      <c r="AT7" s="11" t="n">
        <v>9</v>
      </c>
      <c r="AU7" s="11" t="n">
        <v>11</v>
      </c>
    </row>
    <row r="8" ht="30" customHeight="1">
      <c r="B8" s="12" t="s">
        <v>20</v>
      </c>
      <c r="C8" s="12" t="n">
        <v>211</v>
      </c>
      <c r="D8" s="12" t="n">
        <v>113</v>
      </c>
      <c r="E8" s="12" t="n">
        <v>97</v>
      </c>
      <c r="F8" s="12"/>
      <c r="G8" s="12" t="n">
        <v>23</v>
      </c>
      <c r="H8" s="12" t="n">
        <v>35</v>
      </c>
      <c r="I8" s="12" t="n">
        <v>27</v>
      </c>
      <c r="J8" s="12" t="n">
        <v>38</v>
      </c>
      <c r="K8" s="12" t="n">
        <v>41</v>
      </c>
      <c r="L8" s="12" t="n">
        <v>48</v>
      </c>
      <c r="M8" s="12"/>
      <c r="N8" s="12" t="n">
        <v>5</v>
      </c>
      <c r="O8" s="12" t="n">
        <v>49</v>
      </c>
      <c r="P8" s="12" t="n">
        <v>73</v>
      </c>
      <c r="Q8" s="12" t="n">
        <v>48</v>
      </c>
      <c r="R8" s="12" t="n">
        <v>34</v>
      </c>
      <c r="S8" s="12"/>
      <c r="T8" s="12" t="n">
        <v>26</v>
      </c>
      <c r="U8" s="12" t="n">
        <v>64</v>
      </c>
      <c r="V8" s="12" t="n">
        <v>37</v>
      </c>
      <c r="W8" s="12" t="n">
        <v>48</v>
      </c>
      <c r="X8" s="12"/>
      <c r="Y8" s="12" t="n">
        <v>84</v>
      </c>
      <c r="Z8" s="12" t="n">
        <v>33</v>
      </c>
      <c r="AA8" s="12" t="n">
        <v>45</v>
      </c>
      <c r="AB8" s="12" t="n">
        <v>25</v>
      </c>
      <c r="AC8" s="12" t="n">
        <v>11</v>
      </c>
      <c r="AD8" s="12" t="n">
        <v>13</v>
      </c>
      <c r="AE8" s="12"/>
      <c r="AF8" s="12" t="n">
        <v>122</v>
      </c>
      <c r="AG8" s="12"/>
      <c r="AH8" s="12" t="n">
        <v>160</v>
      </c>
      <c r="AI8" s="12"/>
      <c r="AJ8" s="12" t="n">
        <v>16</v>
      </c>
      <c r="AK8" s="12" t="n">
        <v>7</v>
      </c>
      <c r="AL8" s="12" t="n">
        <v>45</v>
      </c>
      <c r="AM8" s="12" t="n">
        <v>28</v>
      </c>
      <c r="AN8" s="12" t="n">
        <v>23</v>
      </c>
      <c r="AO8" s="12" t="n">
        <v>15</v>
      </c>
      <c r="AP8" s="12" t="n">
        <v>31</v>
      </c>
      <c r="AQ8" s="12" t="n">
        <v>7</v>
      </c>
      <c r="AR8" s="12" t="n">
        <v>5</v>
      </c>
      <c r="AS8" s="12" t="n">
        <v>16</v>
      </c>
      <c r="AT8" s="12" t="n">
        <v>7</v>
      </c>
      <c r="AU8" s="12" t="n">
        <v>10</v>
      </c>
    </row>
    <row r="9">
      <c r="B9" s="20" t="s">
        <v>428</v>
      </c>
      <c r="C9" s="19" t="n">
        <v>0.361137531842239</v>
      </c>
      <c r="D9" s="19" t="n">
        <v>0.428330316453068</v>
      </c>
      <c r="E9" s="19" t="n">
        <v>0.282988453637262</v>
      </c>
      <c r="F9" s="19"/>
      <c r="G9" s="19" t="n">
        <v>0.447892500751456</v>
      </c>
      <c r="H9" s="19" t="n">
        <v>0.383069970107435</v>
      </c>
      <c r="I9" s="19" t="n">
        <v>0.476657291871663</v>
      </c>
      <c r="J9" s="19" t="n">
        <v>0.484374535087727</v>
      </c>
      <c r="K9" s="19" t="n">
        <v>0.307011153299593</v>
      </c>
      <c r="L9" s="19" t="n">
        <v>0.190707709189658</v>
      </c>
      <c r="M9" s="19"/>
      <c r="N9" s="19" t="n">
        <v>0</v>
      </c>
      <c r="O9" s="19" t="n">
        <v>0.368186724963452</v>
      </c>
      <c r="P9" s="19" t="n">
        <v>0.342730256405981</v>
      </c>
      <c r="Q9" s="19" t="n">
        <v>0.390734294601829</v>
      </c>
      <c r="R9" s="19" t="n">
        <v>0.379113368547775</v>
      </c>
      <c r="S9" s="19"/>
      <c r="T9" s="19" t="n">
        <v>0.470631014053998</v>
      </c>
      <c r="U9" s="19" t="n">
        <v>0.40225703714117</v>
      </c>
      <c r="V9" s="19" t="n">
        <v>0.323066623073877</v>
      </c>
      <c r="W9" s="19" t="n">
        <v>0.414737512859627</v>
      </c>
      <c r="X9" s="19"/>
      <c r="Y9" s="19" t="n">
        <v>0.393582228854343</v>
      </c>
      <c r="Z9" s="19" t="n">
        <v>0.371246689122059</v>
      </c>
      <c r="AA9" s="19" t="n">
        <v>0.226364899302615</v>
      </c>
      <c r="AB9" s="19" t="n">
        <v>0.499034067686616</v>
      </c>
      <c r="AC9" s="19" t="n">
        <v>0.2320437133414</v>
      </c>
      <c r="AD9" s="19" t="n">
        <v>0.468373247247639</v>
      </c>
      <c r="AE9" s="19"/>
      <c r="AF9" s="19" t="n">
        <v>0.368046281096108</v>
      </c>
      <c r="AG9" s="19"/>
      <c r="AH9" s="19" t="n">
        <v>0.384520276464786</v>
      </c>
      <c r="AI9" s="19"/>
      <c r="AJ9" s="19" t="n">
        <v>0.4351472348554</v>
      </c>
      <c r="AK9" s="19" t="n">
        <v>0.69215795960921</v>
      </c>
      <c r="AL9" s="19" t="n">
        <v>0.34348455460708</v>
      </c>
      <c r="AM9" s="19" t="n">
        <v>0.513199028431581</v>
      </c>
      <c r="AN9" s="19" t="n">
        <v>0.34379267551537</v>
      </c>
      <c r="AO9" s="19" t="n">
        <v>0.329977709996796</v>
      </c>
      <c r="AP9" s="19" t="n">
        <v>0.189541233348241</v>
      </c>
      <c r="AQ9" s="19" t="n">
        <v>0.152261149609315</v>
      </c>
      <c r="AR9" s="19" t="n">
        <v>0.406339201468238</v>
      </c>
      <c r="AS9" s="19" t="n">
        <v>0.302278525141947</v>
      </c>
      <c r="AT9" s="19" t="n">
        <v>0.442552983561085</v>
      </c>
      <c r="AU9" s="19" t="n">
        <v>0.442542663120151</v>
      </c>
    </row>
    <row r="10">
      <c r="B10" s="20" t="s">
        <v>418</v>
      </c>
      <c r="C10" s="19" t="n">
        <v>0.483110554723775</v>
      </c>
      <c r="D10" s="19" t="n">
        <v>0.467757750305963</v>
      </c>
      <c r="E10" s="19" t="n">
        <v>0.500966750445716</v>
      </c>
      <c r="F10" s="19"/>
      <c r="G10" s="19" t="n">
        <v>0.552107499248544</v>
      </c>
      <c r="H10" s="19" t="n">
        <v>0.587479725734283</v>
      </c>
      <c r="I10" s="19" t="n">
        <v>0.387770294619116</v>
      </c>
      <c r="J10" s="19" t="n">
        <v>0.315624252483342</v>
      </c>
      <c r="K10" s="19" t="n">
        <v>0.520557392319507</v>
      </c>
      <c r="L10" s="19" t="n">
        <v>0.527304476743001</v>
      </c>
      <c r="M10" s="19"/>
      <c r="N10" s="19" t="n">
        <v>0.632344857342089</v>
      </c>
      <c r="O10" s="19" t="n">
        <v>0.439959650768229</v>
      </c>
      <c r="P10" s="19" t="n">
        <v>0.474800067353699</v>
      </c>
      <c r="Q10" s="19" t="n">
        <v>0.478000296305278</v>
      </c>
      <c r="R10" s="19" t="n">
        <v>0.566857477889609</v>
      </c>
      <c r="S10" s="19"/>
      <c r="T10" s="19" t="n">
        <v>0.391232213835582</v>
      </c>
      <c r="U10" s="19" t="n">
        <v>0.447731263802443</v>
      </c>
      <c r="V10" s="19" t="n">
        <v>0.460175576412855</v>
      </c>
      <c r="W10" s="19" t="n">
        <v>0.482629892170189</v>
      </c>
      <c r="X10" s="19"/>
      <c r="Y10" s="19" t="n">
        <v>0.480131004085299</v>
      </c>
      <c r="Z10" s="19" t="n">
        <v>0.46814152015643</v>
      </c>
      <c r="AA10" s="19" t="n">
        <v>0.489350327926514</v>
      </c>
      <c r="AB10" s="19" t="n">
        <v>0.428546309562615</v>
      </c>
      <c r="AC10" s="19" t="n">
        <v>0.7679562866586</v>
      </c>
      <c r="AD10" s="19" t="n">
        <v>0.418345815345115</v>
      </c>
      <c r="AE10" s="19"/>
      <c r="AF10" s="19" t="n">
        <v>0.476299155752757</v>
      </c>
      <c r="AG10" s="19"/>
      <c r="AH10" s="19" t="n">
        <v>0.518512642421997</v>
      </c>
      <c r="AI10" s="19"/>
      <c r="AJ10" s="19" t="n">
        <v>0.564852765144601</v>
      </c>
      <c r="AK10" s="19" t="n">
        <v>0.114375874878951</v>
      </c>
      <c r="AL10" s="19" t="n">
        <v>0.50302104198767</v>
      </c>
      <c r="AM10" s="19" t="n">
        <v>0.414036286425459</v>
      </c>
      <c r="AN10" s="19" t="n">
        <v>0.425209820238095</v>
      </c>
      <c r="AO10" s="19" t="n">
        <v>0.481675488167912</v>
      </c>
      <c r="AP10" s="19" t="n">
        <v>0.608567164618598</v>
      </c>
      <c r="AQ10" s="19" t="n">
        <v>0.580711763878988</v>
      </c>
      <c r="AR10" s="19" t="n">
        <v>0.593660798531762</v>
      </c>
      <c r="AS10" s="19" t="n">
        <v>0.47432025360571</v>
      </c>
      <c r="AT10" s="19" t="n">
        <v>0.441423794358636</v>
      </c>
      <c r="AU10" s="19" t="n">
        <v>0.393617484309075</v>
      </c>
    </row>
    <row r="11">
      <c r="B11" s="20" t="s">
        <v>96</v>
      </c>
      <c r="C11" s="21" t="n">
        <v>0.155751913433987</v>
      </c>
      <c r="D11" s="21" t="n">
        <v>0.103911933240969</v>
      </c>
      <c r="E11" s="21" t="n">
        <v>0.216044795917022</v>
      </c>
      <c r="F11" s="21"/>
      <c r="G11" s="21" t="n">
        <v>0</v>
      </c>
      <c r="H11" s="21" t="n">
        <v>0.0294503041582817</v>
      </c>
      <c r="I11" s="21" t="n">
        <v>0.135572413509221</v>
      </c>
      <c r="J11" s="21" t="n">
        <v>0.200001212428931</v>
      </c>
      <c r="K11" s="21" t="n">
        <v>0.1724314543809</v>
      </c>
      <c r="L11" s="21" t="n">
        <v>0.281987814067341</v>
      </c>
      <c r="M11" s="21"/>
      <c r="N11" s="21" t="n">
        <v>0.367655142657911</v>
      </c>
      <c r="O11" s="21" t="n">
        <v>0.191853624268319</v>
      </c>
      <c r="P11" s="21" t="n">
        <v>0.182469676240321</v>
      </c>
      <c r="Q11" s="21" t="n">
        <v>0.131265409092893</v>
      </c>
      <c r="R11" s="21" t="n">
        <v>0.0540291535626169</v>
      </c>
      <c r="S11" s="21"/>
      <c r="T11" s="21" t="n">
        <v>0.13813677211042</v>
      </c>
      <c r="U11" s="21" t="n">
        <v>0.150011699056386</v>
      </c>
      <c r="V11" s="21" t="n">
        <v>0.216757800513268</v>
      </c>
      <c r="W11" s="21" t="n">
        <v>0.102632594970184</v>
      </c>
      <c r="X11" s="21"/>
      <c r="Y11" s="21" t="n">
        <v>0.126286767060358</v>
      </c>
      <c r="Z11" s="21" t="n">
        <v>0.160611790721512</v>
      </c>
      <c r="AA11" s="21" t="n">
        <v>0.284284772770871</v>
      </c>
      <c r="AB11" s="21" t="n">
        <v>0.0724196227507692</v>
      </c>
      <c r="AC11" s="21" t="n">
        <v>0</v>
      </c>
      <c r="AD11" s="21" t="n">
        <v>0.113280937407246</v>
      </c>
      <c r="AE11" s="21"/>
      <c r="AF11" s="21" t="n">
        <v>0.155654563151135</v>
      </c>
      <c r="AG11" s="21"/>
      <c r="AH11" s="21" t="n">
        <v>0.0969670811132167</v>
      </c>
      <c r="AI11" s="21"/>
      <c r="AJ11" s="21" t="n">
        <v>0</v>
      </c>
      <c r="AK11" s="21" t="n">
        <v>0.193466165511839</v>
      </c>
      <c r="AL11" s="21" t="n">
        <v>0.15349440340525</v>
      </c>
      <c r="AM11" s="21" t="n">
        <v>0.0727646851429598</v>
      </c>
      <c r="AN11" s="21" t="n">
        <v>0.230997504246535</v>
      </c>
      <c r="AO11" s="21" t="n">
        <v>0.188346801835292</v>
      </c>
      <c r="AP11" s="21" t="n">
        <v>0.20189160203316</v>
      </c>
      <c r="AQ11" s="21" t="n">
        <v>0.267027086511696</v>
      </c>
      <c r="AR11" s="21" t="n">
        <v>0</v>
      </c>
      <c r="AS11" s="21" t="n">
        <v>0.223401221252343</v>
      </c>
      <c r="AT11" s="21" t="n">
        <v>0.116023222080279</v>
      </c>
      <c r="AU11" s="21" t="n">
        <v>0.163839852570774</v>
      </c>
    </row>
    <row r="12">
      <c r="B12" s="18" t="s">
        <v>356</v>
      </c>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116</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1016</v>
      </c>
      <c r="D7" s="11" t="n">
        <v>479</v>
      </c>
      <c r="E7" s="11" t="n">
        <v>535</v>
      </c>
      <c r="F7" s="11"/>
      <c r="G7" s="11" t="n">
        <v>101</v>
      </c>
      <c r="H7" s="11" t="n">
        <v>138</v>
      </c>
      <c r="I7" s="11" t="n">
        <v>148</v>
      </c>
      <c r="J7" s="11" t="n">
        <v>176</v>
      </c>
      <c r="K7" s="11" t="n">
        <v>187</v>
      </c>
      <c r="L7" s="11" t="n">
        <v>266</v>
      </c>
      <c r="M7" s="11"/>
      <c r="N7" s="11" t="n">
        <v>20</v>
      </c>
      <c r="O7" s="11" t="n">
        <v>265</v>
      </c>
      <c r="P7" s="11" t="n">
        <v>363</v>
      </c>
      <c r="Q7" s="11" t="n">
        <v>242</v>
      </c>
      <c r="R7" s="11" t="n">
        <v>121</v>
      </c>
      <c r="S7" s="11"/>
      <c r="T7" s="11" t="n">
        <v>119</v>
      </c>
      <c r="U7" s="11" t="n">
        <v>291</v>
      </c>
      <c r="V7" s="11" t="n">
        <v>216</v>
      </c>
      <c r="W7" s="11" t="n">
        <v>213</v>
      </c>
      <c r="X7" s="11"/>
      <c r="Y7" s="11" t="n">
        <v>361</v>
      </c>
      <c r="Z7" s="11" t="n">
        <v>178</v>
      </c>
      <c r="AA7" s="11" t="n">
        <v>234</v>
      </c>
      <c r="AB7" s="11" t="n">
        <v>114</v>
      </c>
      <c r="AC7" s="11" t="n">
        <v>56</v>
      </c>
      <c r="AD7" s="11" t="n">
        <v>67</v>
      </c>
      <c r="AE7" s="11"/>
      <c r="AF7" s="11" t="n">
        <v>631</v>
      </c>
      <c r="AG7" s="11"/>
      <c r="AH7" s="11" t="n">
        <v>748</v>
      </c>
      <c r="AI7" s="11"/>
      <c r="AJ7" s="11" t="n">
        <v>86</v>
      </c>
      <c r="AK7" s="11" t="n">
        <v>36</v>
      </c>
      <c r="AL7" s="11" t="n">
        <v>202</v>
      </c>
      <c r="AM7" s="11" t="n">
        <v>160</v>
      </c>
      <c r="AN7" s="11" t="n">
        <v>132</v>
      </c>
      <c r="AO7" s="11" t="n">
        <v>68</v>
      </c>
      <c r="AP7" s="11" t="n">
        <v>130</v>
      </c>
      <c r="AQ7" s="11" t="n">
        <v>32</v>
      </c>
      <c r="AR7" s="11" t="n">
        <v>26</v>
      </c>
      <c r="AS7" s="11" t="n">
        <v>74</v>
      </c>
      <c r="AT7" s="11" t="n">
        <v>30</v>
      </c>
      <c r="AU7" s="11" t="n">
        <v>40</v>
      </c>
    </row>
    <row r="8" ht="30" customHeight="1">
      <c r="B8" s="12" t="s">
        <v>20</v>
      </c>
      <c r="C8" s="12" t="n">
        <v>1016</v>
      </c>
      <c r="D8" s="12" t="n">
        <v>506</v>
      </c>
      <c r="E8" s="12" t="n">
        <v>508</v>
      </c>
      <c r="F8" s="12"/>
      <c r="G8" s="12" t="n">
        <v>112</v>
      </c>
      <c r="H8" s="12" t="n">
        <v>163</v>
      </c>
      <c r="I8" s="12" t="n">
        <v>150</v>
      </c>
      <c r="J8" s="12" t="n">
        <v>168</v>
      </c>
      <c r="K8" s="12" t="n">
        <v>173</v>
      </c>
      <c r="L8" s="12" t="n">
        <v>251</v>
      </c>
      <c r="M8" s="12"/>
      <c r="N8" s="12" t="n">
        <v>19</v>
      </c>
      <c r="O8" s="12" t="n">
        <v>248</v>
      </c>
      <c r="P8" s="12" t="n">
        <v>339</v>
      </c>
      <c r="Q8" s="12" t="n">
        <v>270</v>
      </c>
      <c r="R8" s="12" t="n">
        <v>134</v>
      </c>
      <c r="S8" s="12"/>
      <c r="T8" s="12" t="n">
        <v>119</v>
      </c>
      <c r="U8" s="12" t="n">
        <v>288</v>
      </c>
      <c r="V8" s="12" t="n">
        <v>215</v>
      </c>
      <c r="W8" s="12" t="n">
        <v>224</v>
      </c>
      <c r="X8" s="12"/>
      <c r="Y8" s="12" t="n">
        <v>389</v>
      </c>
      <c r="Z8" s="12" t="n">
        <v>172</v>
      </c>
      <c r="AA8" s="12" t="n">
        <v>220</v>
      </c>
      <c r="AB8" s="12" t="n">
        <v>108</v>
      </c>
      <c r="AC8" s="12" t="n">
        <v>59</v>
      </c>
      <c r="AD8" s="12" t="n">
        <v>61</v>
      </c>
      <c r="AE8" s="12"/>
      <c r="AF8" s="12" t="n">
        <v>624</v>
      </c>
      <c r="AG8" s="12"/>
      <c r="AH8" s="12" t="n">
        <v>760</v>
      </c>
      <c r="AI8" s="12"/>
      <c r="AJ8" s="12" t="n">
        <v>77</v>
      </c>
      <c r="AK8" s="12" t="n">
        <v>29</v>
      </c>
      <c r="AL8" s="12" t="n">
        <v>215</v>
      </c>
      <c r="AM8" s="12" t="n">
        <v>169</v>
      </c>
      <c r="AN8" s="12" t="n">
        <v>151</v>
      </c>
      <c r="AO8" s="12" t="n">
        <v>67</v>
      </c>
      <c r="AP8" s="12" t="n">
        <v>123</v>
      </c>
      <c r="AQ8" s="12" t="n">
        <v>35</v>
      </c>
      <c r="AR8" s="12" t="n">
        <v>22</v>
      </c>
      <c r="AS8" s="12" t="n">
        <v>67</v>
      </c>
      <c r="AT8" s="12" t="n">
        <v>23</v>
      </c>
      <c r="AU8" s="12" t="n">
        <v>38</v>
      </c>
    </row>
    <row r="9">
      <c r="B9" s="20" t="s">
        <v>105</v>
      </c>
      <c r="C9" s="19" t="n">
        <v>0.49951252168111</v>
      </c>
      <c r="D9" s="19" t="n">
        <v>0.507074329722677</v>
      </c>
      <c r="E9" s="19" t="n">
        <v>0.491970072611646</v>
      </c>
      <c r="F9" s="19"/>
      <c r="G9" s="19" t="n">
        <v>0.64424672476826</v>
      </c>
      <c r="H9" s="19" t="n">
        <v>0.49193019422446</v>
      </c>
      <c r="I9" s="19" t="n">
        <v>0.504368432003238</v>
      </c>
      <c r="J9" s="19" t="n">
        <v>0.514059977673396</v>
      </c>
      <c r="K9" s="19" t="n">
        <v>0.515682972210622</v>
      </c>
      <c r="L9" s="19" t="n">
        <v>0.415930983485311</v>
      </c>
      <c r="M9" s="19"/>
      <c r="N9" s="19" t="n">
        <v>0.517378392609832</v>
      </c>
      <c r="O9" s="19" t="n">
        <v>0.43939651018738</v>
      </c>
      <c r="P9" s="19" t="n">
        <v>0.48063231575872</v>
      </c>
      <c r="Q9" s="19" t="n">
        <v>0.544775589580798</v>
      </c>
      <c r="R9" s="19" t="n">
        <v>0.577048944329022</v>
      </c>
      <c r="S9" s="19"/>
      <c r="T9" s="19" t="n">
        <v>0.4826204651144</v>
      </c>
      <c r="U9" s="19" t="n">
        <v>0.509493116778074</v>
      </c>
      <c r="V9" s="19" t="n">
        <v>0.505678733973801</v>
      </c>
      <c r="W9" s="19" t="n">
        <v>0.481496734897243</v>
      </c>
      <c r="X9" s="19"/>
      <c r="Y9" s="19" t="n">
        <v>0.501425775828209</v>
      </c>
      <c r="Z9" s="19" t="n">
        <v>0.515389816370912</v>
      </c>
      <c r="AA9" s="19" t="n">
        <v>0.403992009842508</v>
      </c>
      <c r="AB9" s="19" t="n">
        <v>0.544438824509794</v>
      </c>
      <c r="AC9" s="19" t="n">
        <v>0.704271536321521</v>
      </c>
      <c r="AD9" s="19" t="n">
        <v>0.489270625903981</v>
      </c>
      <c r="AE9" s="19"/>
      <c r="AF9" s="19" t="n">
        <v>0.525618859077138</v>
      </c>
      <c r="AG9" s="19"/>
      <c r="AH9" s="19" t="n">
        <v>0.542027755039265</v>
      </c>
      <c r="AI9" s="19"/>
      <c r="AJ9" s="19" t="n">
        <v>0.541410102961995</v>
      </c>
      <c r="AK9" s="19" t="n">
        <v>0.470719586002826</v>
      </c>
      <c r="AL9" s="19" t="n">
        <v>0.516423813952852</v>
      </c>
      <c r="AM9" s="19" t="n">
        <v>0.487658566957526</v>
      </c>
      <c r="AN9" s="19" t="n">
        <v>0.389828276999236</v>
      </c>
      <c r="AO9" s="19" t="n">
        <v>0.508093926483109</v>
      </c>
      <c r="AP9" s="19" t="n">
        <v>0.579353946897015</v>
      </c>
      <c r="AQ9" s="19" t="n">
        <v>0.57438363610448</v>
      </c>
      <c r="AR9" s="19" t="n">
        <v>0.498773494221887</v>
      </c>
      <c r="AS9" s="19" t="n">
        <v>0.402053494470293</v>
      </c>
      <c r="AT9" s="19" t="n">
        <v>0.61964577974812</v>
      </c>
      <c r="AU9" s="19" t="n">
        <v>0.586502071587546</v>
      </c>
    </row>
    <row r="10">
      <c r="B10" s="20" t="s">
        <v>106</v>
      </c>
      <c r="C10" s="19" t="n">
        <v>0.170466789545629</v>
      </c>
      <c r="D10" s="19" t="n">
        <v>0.183430122879018</v>
      </c>
      <c r="E10" s="19" t="n">
        <v>0.158216712314772</v>
      </c>
      <c r="F10" s="19"/>
      <c r="G10" s="19" t="n">
        <v>0.157045038875448</v>
      </c>
      <c r="H10" s="19" t="n">
        <v>0.205560939499596</v>
      </c>
      <c r="I10" s="19" t="n">
        <v>0.207034387934526</v>
      </c>
      <c r="J10" s="19" t="n">
        <v>0.16923934873916</v>
      </c>
      <c r="K10" s="19" t="n">
        <v>0.147258832943294</v>
      </c>
      <c r="L10" s="19" t="n">
        <v>0.148578195399253</v>
      </c>
      <c r="M10" s="19"/>
      <c r="N10" s="19" t="n">
        <v>0.245688764483225</v>
      </c>
      <c r="O10" s="19" t="n">
        <v>0.158907179332333</v>
      </c>
      <c r="P10" s="19" t="n">
        <v>0.176429330042497</v>
      </c>
      <c r="Q10" s="19" t="n">
        <v>0.173695675504943</v>
      </c>
      <c r="R10" s="19" t="n">
        <v>0.151701034554854</v>
      </c>
      <c r="S10" s="19"/>
      <c r="T10" s="19" t="n">
        <v>0.204659505060546</v>
      </c>
      <c r="U10" s="19" t="n">
        <v>0.143446119017882</v>
      </c>
      <c r="V10" s="19" t="n">
        <v>0.161457232220851</v>
      </c>
      <c r="W10" s="19" t="n">
        <v>0.209723399628563</v>
      </c>
      <c r="X10" s="19"/>
      <c r="Y10" s="19" t="n">
        <v>0.202365897466041</v>
      </c>
      <c r="Z10" s="19" t="n">
        <v>0.148190945130768</v>
      </c>
      <c r="AA10" s="19" t="n">
        <v>0.137804718068844</v>
      </c>
      <c r="AB10" s="19" t="n">
        <v>0.14410916154467</v>
      </c>
      <c r="AC10" s="19" t="n">
        <v>0.160958298643596</v>
      </c>
      <c r="AD10" s="19" t="n">
        <v>0.20468804499114</v>
      </c>
      <c r="AE10" s="19"/>
      <c r="AF10" s="19" t="n">
        <v>0.178895191672119</v>
      </c>
      <c r="AG10" s="19"/>
      <c r="AH10" s="19" t="n">
        <v>0.169656455493058</v>
      </c>
      <c r="AI10" s="19"/>
      <c r="AJ10" s="19" t="n">
        <v>0.170669263099575</v>
      </c>
      <c r="AK10" s="19" t="n">
        <v>0.213654970695706</v>
      </c>
      <c r="AL10" s="19" t="n">
        <v>0.131821350825745</v>
      </c>
      <c r="AM10" s="19" t="n">
        <v>0.16043791880388</v>
      </c>
      <c r="AN10" s="19" t="n">
        <v>0.276943650315567</v>
      </c>
      <c r="AO10" s="19" t="n">
        <v>0.160391682425972</v>
      </c>
      <c r="AP10" s="19" t="n">
        <v>0.140649277136648</v>
      </c>
      <c r="AQ10" s="19" t="n">
        <v>0.164561781847287</v>
      </c>
      <c r="AR10" s="19" t="n">
        <v>0.260186896122661</v>
      </c>
      <c r="AS10" s="19" t="n">
        <v>0.174271027929899</v>
      </c>
      <c r="AT10" s="19" t="n">
        <v>0.067375660520876</v>
      </c>
      <c r="AU10" s="19" t="n">
        <v>0.10070957667079</v>
      </c>
    </row>
    <row r="11">
      <c r="B11" s="20" t="s">
        <v>107</v>
      </c>
      <c r="C11" s="19" t="n">
        <v>0.0854017043141768</v>
      </c>
      <c r="D11" s="19" t="n">
        <v>0.0902193602505044</v>
      </c>
      <c r="E11" s="19" t="n">
        <v>0.080936658716889</v>
      </c>
      <c r="F11" s="19"/>
      <c r="G11" s="19" t="n">
        <v>0.0729240222662927</v>
      </c>
      <c r="H11" s="19" t="n">
        <v>0.125719925902574</v>
      </c>
      <c r="I11" s="19" t="n">
        <v>0.0618301433841817</v>
      </c>
      <c r="J11" s="19" t="n">
        <v>0.0792850783899429</v>
      </c>
      <c r="K11" s="19" t="n">
        <v>0.0985866068382739</v>
      </c>
      <c r="L11" s="19" t="n">
        <v>0.0739894552235288</v>
      </c>
      <c r="M11" s="19"/>
      <c r="N11" s="19" t="n">
        <v>0.0461741288380471</v>
      </c>
      <c r="O11" s="19" t="n">
        <v>0.102278487188637</v>
      </c>
      <c r="P11" s="19" t="n">
        <v>0.0802768351366867</v>
      </c>
      <c r="Q11" s="19" t="n">
        <v>0.0935283450242665</v>
      </c>
      <c r="R11" s="19" t="n">
        <v>0.0595849342124709</v>
      </c>
      <c r="S11" s="19"/>
      <c r="T11" s="19" t="n">
        <v>0.0959652100721295</v>
      </c>
      <c r="U11" s="19" t="n">
        <v>0.0890360923513398</v>
      </c>
      <c r="V11" s="19" t="n">
        <v>0.104207567476702</v>
      </c>
      <c r="W11" s="19" t="n">
        <v>0.0728623819207968</v>
      </c>
      <c r="X11" s="19"/>
      <c r="Y11" s="19" t="n">
        <v>0.0945560608958507</v>
      </c>
      <c r="Z11" s="19" t="n">
        <v>0.0895737141075494</v>
      </c>
      <c r="AA11" s="19" t="n">
        <v>0.0648821649205476</v>
      </c>
      <c r="AB11" s="19" t="n">
        <v>0.0729594015660968</v>
      </c>
      <c r="AC11" s="19" t="n">
        <v>0.0854858019535178</v>
      </c>
      <c r="AD11" s="19" t="n">
        <v>0.120148229768463</v>
      </c>
      <c r="AE11" s="19"/>
      <c r="AF11" s="19" t="n">
        <v>0.082852992057684</v>
      </c>
      <c r="AG11" s="19"/>
      <c r="AH11" s="19" t="n">
        <v>0.0899746562315305</v>
      </c>
      <c r="AI11" s="19"/>
      <c r="AJ11" s="19" t="n">
        <v>0.0461286897898411</v>
      </c>
      <c r="AK11" s="19" t="n">
        <v>0.11035141253098</v>
      </c>
      <c r="AL11" s="19" t="n">
        <v>0.109361201491215</v>
      </c>
      <c r="AM11" s="19" t="n">
        <v>0.0842849526871123</v>
      </c>
      <c r="AN11" s="19" t="n">
        <v>0.0874055324334754</v>
      </c>
      <c r="AO11" s="19" t="n">
        <v>0.0336840231440609</v>
      </c>
      <c r="AP11" s="19" t="n">
        <v>0.0525903683583626</v>
      </c>
      <c r="AQ11" s="19" t="n">
        <v>0.163933344677506</v>
      </c>
      <c r="AR11" s="19" t="n">
        <v>0.0936477116800044</v>
      </c>
      <c r="AS11" s="19" t="n">
        <v>0.0976209819027151</v>
      </c>
      <c r="AT11" s="19" t="n">
        <v>0.0817089292812139</v>
      </c>
      <c r="AU11" s="19" t="n">
        <v>0.108360737985426</v>
      </c>
    </row>
    <row r="12">
      <c r="B12" s="20" t="s">
        <v>108</v>
      </c>
      <c r="C12" s="19" t="n">
        <v>0.0790733629684763</v>
      </c>
      <c r="D12" s="19" t="n">
        <v>0.0605971747770941</v>
      </c>
      <c r="E12" s="19" t="n">
        <v>0.0978114419717143</v>
      </c>
      <c r="F12" s="19"/>
      <c r="G12" s="19" t="n">
        <v>0.0136864985867248</v>
      </c>
      <c r="H12" s="19" t="n">
        <v>0.0923217712470909</v>
      </c>
      <c r="I12" s="19" t="n">
        <v>0.089338550974967</v>
      </c>
      <c r="J12" s="19" t="n">
        <v>0.0766400993697229</v>
      </c>
      <c r="K12" s="19" t="n">
        <v>0.0584176532448496</v>
      </c>
      <c r="L12" s="19" t="n">
        <v>0.109410217879648</v>
      </c>
      <c r="M12" s="19"/>
      <c r="N12" s="19" t="n">
        <v>0</v>
      </c>
      <c r="O12" s="19" t="n">
        <v>0.103169166193357</v>
      </c>
      <c r="P12" s="19" t="n">
        <v>0.060012398101759</v>
      </c>
      <c r="Q12" s="19" t="n">
        <v>0.0747862230914983</v>
      </c>
      <c r="R12" s="19" t="n">
        <v>0.0965421958000755</v>
      </c>
      <c r="S12" s="19"/>
      <c r="T12" s="19" t="n">
        <v>0.0863367743431229</v>
      </c>
      <c r="U12" s="19" t="n">
        <v>0.0635213279503124</v>
      </c>
      <c r="V12" s="19" t="n">
        <v>0.0881161554218345</v>
      </c>
      <c r="W12" s="19" t="n">
        <v>0.0836733479402338</v>
      </c>
      <c r="X12" s="19"/>
      <c r="Y12" s="19" t="n">
        <v>0.0660819235038314</v>
      </c>
      <c r="Z12" s="19" t="n">
        <v>0.0872917028761368</v>
      </c>
      <c r="AA12" s="19" t="n">
        <v>0.120033795924961</v>
      </c>
      <c r="AB12" s="19" t="n">
        <v>0.0742078717307505</v>
      </c>
      <c r="AC12" s="19" t="n">
        <v>0</v>
      </c>
      <c r="AD12" s="19" t="n">
        <v>0.0847426462620644</v>
      </c>
      <c r="AE12" s="19"/>
      <c r="AF12" s="19" t="n">
        <v>0.0737516423677316</v>
      </c>
      <c r="AG12" s="19"/>
      <c r="AH12" s="19" t="n">
        <v>0.0700407802530837</v>
      </c>
      <c r="AI12" s="19"/>
      <c r="AJ12" s="19" t="n">
        <v>0.0887179235076812</v>
      </c>
      <c r="AK12" s="19" t="n">
        <v>0.104409600414625</v>
      </c>
      <c r="AL12" s="19" t="n">
        <v>0.0735294584904463</v>
      </c>
      <c r="AM12" s="19" t="n">
        <v>0.0781397336547154</v>
      </c>
      <c r="AN12" s="19" t="n">
        <v>0.0740865687681807</v>
      </c>
      <c r="AO12" s="19" t="n">
        <v>0.147151352865083</v>
      </c>
      <c r="AP12" s="19" t="n">
        <v>0.0788223157498715</v>
      </c>
      <c r="AQ12" s="19" t="n">
        <v>0.0374499725188022</v>
      </c>
      <c r="AR12" s="19" t="n">
        <v>0.076461929039122</v>
      </c>
      <c r="AS12" s="19" t="n">
        <v>0.0798893003842792</v>
      </c>
      <c r="AT12" s="19" t="n">
        <v>0.0675931539487383</v>
      </c>
      <c r="AU12" s="19" t="n">
        <v>0.021669346947028</v>
      </c>
    </row>
    <row r="13">
      <c r="B13" s="20" t="s">
        <v>109</v>
      </c>
      <c r="C13" s="19" t="n">
        <v>0.142633250018948</v>
      </c>
      <c r="D13" s="19" t="n">
        <v>0.135621181984403</v>
      </c>
      <c r="E13" s="19" t="n">
        <v>0.150191824087057</v>
      </c>
      <c r="F13" s="19"/>
      <c r="G13" s="19" t="n">
        <v>0.0947024487695147</v>
      </c>
      <c r="H13" s="19" t="n">
        <v>0.084467169126279</v>
      </c>
      <c r="I13" s="19" t="n">
        <v>0.110980112001636</v>
      </c>
      <c r="J13" s="19" t="n">
        <v>0.143662220479761</v>
      </c>
      <c r="K13" s="19" t="n">
        <v>0.162160647624321</v>
      </c>
      <c r="L13" s="19" t="n">
        <v>0.206629671674066</v>
      </c>
      <c r="M13" s="19"/>
      <c r="N13" s="19" t="n">
        <v>0.190758714068896</v>
      </c>
      <c r="O13" s="19" t="n">
        <v>0.16325816603082</v>
      </c>
      <c r="P13" s="19" t="n">
        <v>0.171272136133089</v>
      </c>
      <c r="Q13" s="19" t="n">
        <v>0.10464139893045</v>
      </c>
      <c r="R13" s="19" t="n">
        <v>0.099325172685577</v>
      </c>
      <c r="S13" s="19"/>
      <c r="T13" s="19" t="n">
        <v>0.122233963028724</v>
      </c>
      <c r="U13" s="19" t="n">
        <v>0.157585642870085</v>
      </c>
      <c r="V13" s="19" t="n">
        <v>0.123470976606798</v>
      </c>
      <c r="W13" s="19" t="n">
        <v>0.139338755310624</v>
      </c>
      <c r="X13" s="19"/>
      <c r="Y13" s="19" t="n">
        <v>0.125256355802266</v>
      </c>
      <c r="Z13" s="19" t="n">
        <v>0.135722706070017</v>
      </c>
      <c r="AA13" s="19" t="n">
        <v>0.221632349274655</v>
      </c>
      <c r="AB13" s="19" t="n">
        <v>0.155939927647754</v>
      </c>
      <c r="AC13" s="19" t="n">
        <v>0.0334545438003364</v>
      </c>
      <c r="AD13" s="19" t="n">
        <v>0.0852118376807033</v>
      </c>
      <c r="AE13" s="19"/>
      <c r="AF13" s="19" t="n">
        <v>0.123445226021266</v>
      </c>
      <c r="AG13" s="19"/>
      <c r="AH13" s="19" t="n">
        <v>0.112592815402737</v>
      </c>
      <c r="AI13" s="19"/>
      <c r="AJ13" s="19" t="n">
        <v>0.153074020640907</v>
      </c>
      <c r="AK13" s="19" t="n">
        <v>0.100864430355863</v>
      </c>
      <c r="AL13" s="19" t="n">
        <v>0.127281881319983</v>
      </c>
      <c r="AM13" s="19" t="n">
        <v>0.16669416314437</v>
      </c>
      <c r="AN13" s="19" t="n">
        <v>0.149002717772273</v>
      </c>
      <c r="AO13" s="19" t="n">
        <v>0.124067432085052</v>
      </c>
      <c r="AP13" s="19" t="n">
        <v>0.135038174825528</v>
      </c>
      <c r="AQ13" s="19" t="n">
        <v>0.0326113509576034</v>
      </c>
      <c r="AR13" s="19" t="n">
        <v>0.0709299689363251</v>
      </c>
      <c r="AS13" s="19" t="n">
        <v>0.218839557080393</v>
      </c>
      <c r="AT13" s="19" t="n">
        <v>0.163676476501052</v>
      </c>
      <c r="AU13" s="19" t="n">
        <v>0.16095805719759</v>
      </c>
    </row>
    <row r="14">
      <c r="B14" s="20" t="s">
        <v>66</v>
      </c>
      <c r="C14" s="21" t="n">
        <v>0.02291237147166</v>
      </c>
      <c r="D14" s="21" t="n">
        <v>0.0230578303863036</v>
      </c>
      <c r="E14" s="21" t="n">
        <v>0.0208732902979218</v>
      </c>
      <c r="F14" s="21"/>
      <c r="G14" s="21" t="n">
        <v>0.0173952667337601</v>
      </c>
      <c r="H14" s="21" t="n">
        <v>0</v>
      </c>
      <c r="I14" s="21" t="n">
        <v>0.026448373701451</v>
      </c>
      <c r="J14" s="21" t="n">
        <v>0.0171132753480175</v>
      </c>
      <c r="K14" s="21" t="n">
        <v>0.0178932871386396</v>
      </c>
      <c r="L14" s="21" t="n">
        <v>0.0454614763381928</v>
      </c>
      <c r="M14" s="21"/>
      <c r="N14" s="21" t="n">
        <v>0</v>
      </c>
      <c r="O14" s="21" t="n">
        <v>0.0329904910674738</v>
      </c>
      <c r="P14" s="21" t="n">
        <v>0.0313769848272482</v>
      </c>
      <c r="Q14" s="21" t="n">
        <v>0.00857276786804424</v>
      </c>
      <c r="R14" s="21" t="n">
        <v>0.015797718418001</v>
      </c>
      <c r="S14" s="21"/>
      <c r="T14" s="21" t="n">
        <v>0.00818408238107748</v>
      </c>
      <c r="U14" s="21" t="n">
        <v>0.036917701032307</v>
      </c>
      <c r="V14" s="21" t="n">
        <v>0.0170693343000136</v>
      </c>
      <c r="W14" s="21" t="n">
        <v>0.0129053803025394</v>
      </c>
      <c r="X14" s="21"/>
      <c r="Y14" s="21" t="n">
        <v>0.0103139865038021</v>
      </c>
      <c r="Z14" s="21" t="n">
        <v>0.0238311154446166</v>
      </c>
      <c r="AA14" s="21" t="n">
        <v>0.0516549619684853</v>
      </c>
      <c r="AB14" s="21" t="n">
        <v>0.00834481300093546</v>
      </c>
      <c r="AC14" s="21" t="n">
        <v>0.0158298192810294</v>
      </c>
      <c r="AD14" s="21" t="n">
        <v>0.0159386153936489</v>
      </c>
      <c r="AE14" s="21"/>
      <c r="AF14" s="21" t="n">
        <v>0.0154360888040615</v>
      </c>
      <c r="AG14" s="21"/>
      <c r="AH14" s="21" t="n">
        <v>0.0157075375803257</v>
      </c>
      <c r="AI14" s="21"/>
      <c r="AJ14" s="21" t="n">
        <v>0</v>
      </c>
      <c r="AK14" s="21" t="n">
        <v>0</v>
      </c>
      <c r="AL14" s="21" t="n">
        <v>0.0415822939197586</v>
      </c>
      <c r="AM14" s="21" t="n">
        <v>0.0227846647523958</v>
      </c>
      <c r="AN14" s="21" t="n">
        <v>0.0227332537112676</v>
      </c>
      <c r="AO14" s="21" t="n">
        <v>0.026611582996723</v>
      </c>
      <c r="AP14" s="21" t="n">
        <v>0.0135459170325759</v>
      </c>
      <c r="AQ14" s="21" t="n">
        <v>0.0270599138943209</v>
      </c>
      <c r="AR14" s="21" t="n">
        <v>0</v>
      </c>
      <c r="AS14" s="21" t="n">
        <v>0.0273256382324198</v>
      </c>
      <c r="AT14" s="21" t="n">
        <v>0</v>
      </c>
      <c r="AU14" s="21" t="n">
        <v>0.0218002096116201</v>
      </c>
    </row>
    <row r="15">
      <c r="B15" s="18"/>
    </row>
    <row r="16">
      <c r="B16" t="s">
        <v>70</v>
      </c>
    </row>
    <row r="17">
      <c r="B17" t="s">
        <v>71</v>
      </c>
    </row>
    <row r="19">
      <c r="B19"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431</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187</v>
      </c>
      <c r="D7" s="11" t="n">
        <v>84</v>
      </c>
      <c r="E7" s="11" t="n">
        <v>102</v>
      </c>
      <c r="F7" s="11"/>
      <c r="G7" s="11" t="n">
        <v>22</v>
      </c>
      <c r="H7" s="11" t="n">
        <v>20</v>
      </c>
      <c r="I7" s="11" t="n">
        <v>28</v>
      </c>
      <c r="J7" s="11" t="n">
        <v>24</v>
      </c>
      <c r="K7" s="11" t="n">
        <v>39</v>
      </c>
      <c r="L7" s="11" t="n">
        <v>54</v>
      </c>
      <c r="M7" s="11"/>
      <c r="N7" s="11" t="s">
        <v>123</v>
      </c>
      <c r="O7" s="11" t="n">
        <v>54</v>
      </c>
      <c r="P7" s="11" t="n">
        <v>65</v>
      </c>
      <c r="Q7" s="11" t="n">
        <v>40</v>
      </c>
      <c r="R7" s="11" t="n">
        <v>27</v>
      </c>
      <c r="S7" s="11"/>
      <c r="T7" s="11" t="n">
        <v>18</v>
      </c>
      <c r="U7" s="11" t="n">
        <v>62</v>
      </c>
      <c r="V7" s="11" t="n">
        <v>42</v>
      </c>
      <c r="W7" s="11" t="n">
        <v>36</v>
      </c>
      <c r="X7" s="11"/>
      <c r="Y7" s="11" t="n">
        <v>71</v>
      </c>
      <c r="Z7" s="11" t="n">
        <v>29</v>
      </c>
      <c r="AA7" s="11" t="n">
        <v>44</v>
      </c>
      <c r="AB7" s="11" t="n">
        <v>20</v>
      </c>
      <c r="AC7" s="11" t="n">
        <v>10</v>
      </c>
      <c r="AD7" s="11" t="n">
        <v>12</v>
      </c>
      <c r="AE7" s="11"/>
      <c r="AF7" s="11" t="n">
        <v>126</v>
      </c>
      <c r="AG7" s="11"/>
      <c r="AH7" s="11" t="n">
        <v>144</v>
      </c>
      <c r="AI7" s="11"/>
      <c r="AJ7" s="11" t="n">
        <v>20</v>
      </c>
      <c r="AK7" s="11" t="n">
        <v>5</v>
      </c>
      <c r="AL7" s="11" t="n">
        <v>41</v>
      </c>
      <c r="AM7" s="11" t="n">
        <v>25</v>
      </c>
      <c r="AN7" s="11" t="n">
        <v>21</v>
      </c>
      <c r="AO7" s="11" t="n">
        <v>15</v>
      </c>
      <c r="AP7" s="11" t="n">
        <v>21</v>
      </c>
      <c r="AQ7" s="11" t="n">
        <v>5</v>
      </c>
      <c r="AR7" s="11" t="n">
        <v>3</v>
      </c>
      <c r="AS7" s="11" t="n">
        <v>18</v>
      </c>
      <c r="AT7" s="11" t="n">
        <v>5</v>
      </c>
      <c r="AU7" s="11" t="n">
        <v>8</v>
      </c>
    </row>
    <row r="8" ht="30" customHeight="1">
      <c r="B8" s="12" t="s">
        <v>20</v>
      </c>
      <c r="C8" s="12" t="n">
        <v>186</v>
      </c>
      <c r="D8" s="12" t="n">
        <v>89</v>
      </c>
      <c r="E8" s="12" t="n">
        <v>96</v>
      </c>
      <c r="F8" s="12"/>
      <c r="G8" s="12" t="n">
        <v>26</v>
      </c>
      <c r="H8" s="12" t="n">
        <v>23</v>
      </c>
      <c r="I8" s="12" t="n">
        <v>29</v>
      </c>
      <c r="J8" s="12" t="n">
        <v>22</v>
      </c>
      <c r="K8" s="12" t="n">
        <v>36</v>
      </c>
      <c r="L8" s="12" t="n">
        <v>50</v>
      </c>
      <c r="M8" s="12"/>
      <c r="N8" s="12" t="s">
        <v>123</v>
      </c>
      <c r="O8" s="12" t="n">
        <v>50</v>
      </c>
      <c r="P8" s="12" t="n">
        <v>60</v>
      </c>
      <c r="Q8" s="12" t="n">
        <v>45</v>
      </c>
      <c r="R8" s="12" t="n">
        <v>29</v>
      </c>
      <c r="S8" s="12"/>
      <c r="T8" s="12" t="n">
        <v>18</v>
      </c>
      <c r="U8" s="12" t="n">
        <v>60</v>
      </c>
      <c r="V8" s="12" t="n">
        <v>41</v>
      </c>
      <c r="W8" s="12" t="n">
        <v>38</v>
      </c>
      <c r="X8" s="12"/>
      <c r="Y8" s="12" t="n">
        <v>74</v>
      </c>
      <c r="Z8" s="12" t="n">
        <v>27</v>
      </c>
      <c r="AA8" s="12" t="n">
        <v>41</v>
      </c>
      <c r="AB8" s="12" t="n">
        <v>20</v>
      </c>
      <c r="AC8" s="12" t="n">
        <v>12</v>
      </c>
      <c r="AD8" s="12" t="n">
        <v>10</v>
      </c>
      <c r="AE8" s="12"/>
      <c r="AF8" s="12" t="n">
        <v>124</v>
      </c>
      <c r="AG8" s="12"/>
      <c r="AH8" s="12" t="n">
        <v>145</v>
      </c>
      <c r="AI8" s="12"/>
      <c r="AJ8" s="12" t="n">
        <v>18</v>
      </c>
      <c r="AK8" s="12" t="n">
        <v>4</v>
      </c>
      <c r="AL8" s="12" t="n">
        <v>44</v>
      </c>
      <c r="AM8" s="12" t="n">
        <v>26</v>
      </c>
      <c r="AN8" s="12" t="n">
        <v>24</v>
      </c>
      <c r="AO8" s="12" t="n">
        <v>15</v>
      </c>
      <c r="AP8" s="12" t="n">
        <v>19</v>
      </c>
      <c r="AQ8" s="12" t="n">
        <v>5</v>
      </c>
      <c r="AR8" s="12" t="n">
        <v>3</v>
      </c>
      <c r="AS8" s="12" t="n">
        <v>16</v>
      </c>
      <c r="AT8" s="12" t="n">
        <v>4</v>
      </c>
      <c r="AU8" s="12" t="n">
        <v>8</v>
      </c>
    </row>
    <row r="9">
      <c r="B9" s="20" t="s">
        <v>430</v>
      </c>
      <c r="C9" s="19" t="n">
        <v>0.452184222214159</v>
      </c>
      <c r="D9" s="19" t="n">
        <v>0.424118769438891</v>
      </c>
      <c r="E9" s="19" t="n">
        <v>0.482926393400877</v>
      </c>
      <c r="F9" s="19"/>
      <c r="G9" s="19" t="n">
        <v>0.506783123042844</v>
      </c>
      <c r="H9" s="19" t="n">
        <v>0.391332936363488</v>
      </c>
      <c r="I9" s="19" t="n">
        <v>0.418772062908827</v>
      </c>
      <c r="J9" s="19" t="n">
        <v>0.483852841555329</v>
      </c>
      <c r="K9" s="19" t="n">
        <v>0.463639013771127</v>
      </c>
      <c r="L9" s="19" t="n">
        <v>0.449017385468677</v>
      </c>
      <c r="M9" s="19"/>
      <c r="N9" s="19" t="s">
        <v>124</v>
      </c>
      <c r="O9" s="19" t="n">
        <v>0.447568356934253</v>
      </c>
      <c r="P9" s="19" t="n">
        <v>0.532698125507292</v>
      </c>
      <c r="Q9" s="19" t="n">
        <v>0.43440330374444</v>
      </c>
      <c r="R9" s="19" t="n">
        <v>0.339343373888343</v>
      </c>
      <c r="S9" s="19"/>
      <c r="T9" s="19" t="n">
        <v>0.502588083175299</v>
      </c>
      <c r="U9" s="19" t="n">
        <v>0.517684136410144</v>
      </c>
      <c r="V9" s="19" t="n">
        <v>0.329032318557941</v>
      </c>
      <c r="W9" s="19" t="n">
        <v>0.555619036198769</v>
      </c>
      <c r="X9" s="19"/>
      <c r="Y9" s="19" t="n">
        <v>0.478200369573169</v>
      </c>
      <c r="Z9" s="19" t="n">
        <v>0.416816358819938</v>
      </c>
      <c r="AA9" s="19" t="n">
        <v>0.509555434062819</v>
      </c>
      <c r="AB9" s="19" t="n">
        <v>0.361217451329048</v>
      </c>
      <c r="AC9" s="19" t="n">
        <v>0.411840921054287</v>
      </c>
      <c r="AD9" s="19" t="n">
        <v>0.411492691582162</v>
      </c>
      <c r="AE9" s="19"/>
      <c r="AF9" s="19" t="n">
        <v>0.439726368264924</v>
      </c>
      <c r="AG9" s="19"/>
      <c r="AH9" s="19" t="n">
        <v>0.448291845498874</v>
      </c>
      <c r="AI9" s="19"/>
      <c r="AJ9" s="19" t="n">
        <v>0.312497708500066</v>
      </c>
      <c r="AK9" s="19" t="n">
        <v>1</v>
      </c>
      <c r="AL9" s="19" t="n">
        <v>0.525053383947853</v>
      </c>
      <c r="AM9" s="19" t="n">
        <v>0.459213647454709</v>
      </c>
      <c r="AN9" s="19" t="n">
        <v>0.494769355966727</v>
      </c>
      <c r="AO9" s="19" t="n">
        <v>0.312615438208453</v>
      </c>
      <c r="AP9" s="19" t="n">
        <v>0.482572005104336</v>
      </c>
      <c r="AQ9" s="19" t="n">
        <v>0.404067439489392</v>
      </c>
      <c r="AR9" s="19" t="n">
        <v>0.306422238971936</v>
      </c>
      <c r="AS9" s="19" t="n">
        <v>0.375364114507197</v>
      </c>
      <c r="AT9" s="19" t="n">
        <v>0.401741364715114</v>
      </c>
      <c r="AU9" s="19" t="n">
        <v>0.356832134057248</v>
      </c>
    </row>
    <row r="10">
      <c r="B10" s="20" t="s">
        <v>418</v>
      </c>
      <c r="C10" s="19" t="n">
        <v>0.465256328178443</v>
      </c>
      <c r="D10" s="19" t="n">
        <v>0.504568412380702</v>
      </c>
      <c r="E10" s="19" t="n">
        <v>0.423229564517475</v>
      </c>
      <c r="F10" s="19"/>
      <c r="G10" s="19" t="n">
        <v>0.441121841640715</v>
      </c>
      <c r="H10" s="19" t="n">
        <v>0.565503939209821</v>
      </c>
      <c r="I10" s="19" t="n">
        <v>0.467066845388438</v>
      </c>
      <c r="J10" s="19" t="n">
        <v>0.478116844165295</v>
      </c>
      <c r="K10" s="19" t="n">
        <v>0.461865539582827</v>
      </c>
      <c r="L10" s="19" t="n">
        <v>0.427361682134628</v>
      </c>
      <c r="M10" s="19"/>
      <c r="N10" s="19" t="s">
        <v>124</v>
      </c>
      <c r="O10" s="19" t="n">
        <v>0.403300191743779</v>
      </c>
      <c r="P10" s="19" t="n">
        <v>0.405507111253911</v>
      </c>
      <c r="Q10" s="19" t="n">
        <v>0.514772685981607</v>
      </c>
      <c r="R10" s="19" t="n">
        <v>0.598080480213442</v>
      </c>
      <c r="S10" s="19"/>
      <c r="T10" s="19" t="n">
        <v>0.403466497377038</v>
      </c>
      <c r="U10" s="19" t="n">
        <v>0.401549664995687</v>
      </c>
      <c r="V10" s="19" t="n">
        <v>0.604065180448011</v>
      </c>
      <c r="W10" s="19" t="n">
        <v>0.387657698109999</v>
      </c>
      <c r="X10" s="19"/>
      <c r="Y10" s="19" t="n">
        <v>0.438850401478945</v>
      </c>
      <c r="Z10" s="19" t="n">
        <v>0.51695200736109</v>
      </c>
      <c r="AA10" s="19" t="n">
        <v>0.383018414368056</v>
      </c>
      <c r="AB10" s="19" t="n">
        <v>0.596119670528486</v>
      </c>
      <c r="AC10" s="19" t="n">
        <v>0.588159078945713</v>
      </c>
      <c r="AD10" s="19" t="n">
        <v>0.503379547843648</v>
      </c>
      <c r="AE10" s="19"/>
      <c r="AF10" s="19" t="n">
        <v>0.467330955192919</v>
      </c>
      <c r="AG10" s="19"/>
      <c r="AH10" s="19" t="n">
        <v>0.488620333766159</v>
      </c>
      <c r="AI10" s="19"/>
      <c r="AJ10" s="19" t="n">
        <v>0.545311974842628</v>
      </c>
      <c r="AK10" s="19" t="n">
        <v>0</v>
      </c>
      <c r="AL10" s="19" t="n">
        <v>0.371544929585708</v>
      </c>
      <c r="AM10" s="19" t="n">
        <v>0.49929097021939</v>
      </c>
      <c r="AN10" s="19" t="n">
        <v>0.505230644033273</v>
      </c>
      <c r="AO10" s="19" t="n">
        <v>0.563413641185814</v>
      </c>
      <c r="AP10" s="19" t="n">
        <v>0.377593643506222</v>
      </c>
      <c r="AQ10" s="19" t="n">
        <v>0.595932560510608</v>
      </c>
      <c r="AR10" s="19" t="n">
        <v>0.693577761028064</v>
      </c>
      <c r="AS10" s="19" t="n">
        <v>0.462631337766935</v>
      </c>
      <c r="AT10" s="19" t="n">
        <v>0.598258635284886</v>
      </c>
      <c r="AU10" s="19" t="n">
        <v>0.643167865942752</v>
      </c>
    </row>
    <row r="11">
      <c r="B11" s="20" t="s">
        <v>96</v>
      </c>
      <c r="C11" s="21" t="n">
        <v>0.0825594496073979</v>
      </c>
      <c r="D11" s="21" t="n">
        <v>0.0713128181804069</v>
      </c>
      <c r="E11" s="21" t="n">
        <v>0.0938440420816483</v>
      </c>
      <c r="F11" s="21"/>
      <c r="G11" s="21" t="n">
        <v>0.0520950353164411</v>
      </c>
      <c r="H11" s="21" t="n">
        <v>0.0431631244266914</v>
      </c>
      <c r="I11" s="21" t="n">
        <v>0.114161091702736</v>
      </c>
      <c r="J11" s="21" t="n">
        <v>0.0380303142793754</v>
      </c>
      <c r="K11" s="21" t="n">
        <v>0.0744954466460463</v>
      </c>
      <c r="L11" s="21" t="n">
        <v>0.123620932396694</v>
      </c>
      <c r="M11" s="21"/>
      <c r="N11" s="21" t="s">
        <v>124</v>
      </c>
      <c r="O11" s="21" t="n">
        <v>0.149131451321968</v>
      </c>
      <c r="P11" s="21" t="n">
        <v>0.061794763238797</v>
      </c>
      <c r="Q11" s="21" t="n">
        <v>0.0508240102739531</v>
      </c>
      <c r="R11" s="21" t="n">
        <v>0.0625761458982148</v>
      </c>
      <c r="S11" s="21"/>
      <c r="T11" s="21" t="n">
        <v>0.0939454194476624</v>
      </c>
      <c r="U11" s="21" t="n">
        <v>0.080766198594169</v>
      </c>
      <c r="V11" s="21" t="n">
        <v>0.0669025009940477</v>
      </c>
      <c r="W11" s="21" t="n">
        <v>0.0567232656912326</v>
      </c>
      <c r="X11" s="21"/>
      <c r="Y11" s="21" t="n">
        <v>0.0829492289478854</v>
      </c>
      <c r="Z11" s="21" t="n">
        <v>0.0662316338189721</v>
      </c>
      <c r="AA11" s="21" t="n">
        <v>0.107426151569125</v>
      </c>
      <c r="AB11" s="21" t="n">
        <v>0.0426628781424658</v>
      </c>
      <c r="AC11" s="21" t="n">
        <v>0</v>
      </c>
      <c r="AD11" s="21" t="n">
        <v>0.08512776057419</v>
      </c>
      <c r="AE11" s="21"/>
      <c r="AF11" s="21" t="n">
        <v>0.0929426765421561</v>
      </c>
      <c r="AG11" s="21"/>
      <c r="AH11" s="21" t="n">
        <v>0.0630878207349675</v>
      </c>
      <c r="AI11" s="21"/>
      <c r="AJ11" s="21" t="n">
        <v>0.142190316657306</v>
      </c>
      <c r="AK11" s="21" t="n">
        <v>0</v>
      </c>
      <c r="AL11" s="21" t="n">
        <v>0.103401686466439</v>
      </c>
      <c r="AM11" s="21" t="n">
        <v>0.0414953823259005</v>
      </c>
      <c r="AN11" s="21" t="n">
        <v>0</v>
      </c>
      <c r="AO11" s="21" t="n">
        <v>0.123970920605733</v>
      </c>
      <c r="AP11" s="21" t="n">
        <v>0.139834351389442</v>
      </c>
      <c r="AQ11" s="21" t="n">
        <v>0</v>
      </c>
      <c r="AR11" s="21" t="n">
        <v>0</v>
      </c>
      <c r="AS11" s="21" t="n">
        <v>0.162004547725868</v>
      </c>
      <c r="AT11" s="21" t="n">
        <v>0</v>
      </c>
      <c r="AU11" s="21" t="n">
        <v>0</v>
      </c>
    </row>
    <row r="12">
      <c r="B12" s="18" t="s">
        <v>356</v>
      </c>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433</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214</v>
      </c>
      <c r="D7" s="11" t="n">
        <v>104</v>
      </c>
      <c r="E7" s="11" t="n">
        <v>110</v>
      </c>
      <c r="F7" s="11"/>
      <c r="G7" s="11" t="n">
        <v>21</v>
      </c>
      <c r="H7" s="11" t="n">
        <v>24</v>
      </c>
      <c r="I7" s="11" t="n">
        <v>29</v>
      </c>
      <c r="J7" s="11" t="n">
        <v>37</v>
      </c>
      <c r="K7" s="11" t="n">
        <v>41</v>
      </c>
      <c r="L7" s="11" t="n">
        <v>62</v>
      </c>
      <c r="M7" s="11"/>
      <c r="N7" s="11" t="n">
        <v>1</v>
      </c>
      <c r="O7" s="11" t="n">
        <v>57</v>
      </c>
      <c r="P7" s="11" t="n">
        <v>75</v>
      </c>
      <c r="Q7" s="11" t="n">
        <v>59</v>
      </c>
      <c r="R7" s="11" t="n">
        <v>22</v>
      </c>
      <c r="S7" s="11"/>
      <c r="T7" s="11" t="n">
        <v>23</v>
      </c>
      <c r="U7" s="11" t="n">
        <v>59</v>
      </c>
      <c r="V7" s="11" t="n">
        <v>47</v>
      </c>
      <c r="W7" s="11" t="n">
        <v>40</v>
      </c>
      <c r="X7" s="11"/>
      <c r="Y7" s="11" t="n">
        <v>71</v>
      </c>
      <c r="Z7" s="11" t="n">
        <v>39</v>
      </c>
      <c r="AA7" s="11" t="n">
        <v>59</v>
      </c>
      <c r="AB7" s="11" t="n">
        <v>19</v>
      </c>
      <c r="AC7" s="11" t="n">
        <v>15</v>
      </c>
      <c r="AD7" s="11" t="n">
        <v>9</v>
      </c>
      <c r="AE7" s="11"/>
      <c r="AF7" s="11" t="n">
        <v>127</v>
      </c>
      <c r="AG7" s="11"/>
      <c r="AH7" s="11" t="n">
        <v>154</v>
      </c>
      <c r="AI7" s="11"/>
      <c r="AJ7" s="11" t="n">
        <v>20</v>
      </c>
      <c r="AK7" s="11" t="n">
        <v>2</v>
      </c>
      <c r="AL7" s="11" t="n">
        <v>45</v>
      </c>
      <c r="AM7" s="11" t="n">
        <v>37</v>
      </c>
      <c r="AN7" s="11" t="n">
        <v>26</v>
      </c>
      <c r="AO7" s="11" t="n">
        <v>18</v>
      </c>
      <c r="AP7" s="11" t="n">
        <v>28</v>
      </c>
      <c r="AQ7" s="11" t="n">
        <v>12</v>
      </c>
      <c r="AR7" s="11" t="n">
        <v>3</v>
      </c>
      <c r="AS7" s="11" t="n">
        <v>12</v>
      </c>
      <c r="AT7" s="11" t="n">
        <v>6</v>
      </c>
      <c r="AU7" s="11" t="n">
        <v>5</v>
      </c>
    </row>
    <row r="8" ht="30" customHeight="1">
      <c r="B8" s="12" t="s">
        <v>20</v>
      </c>
      <c r="C8" s="12" t="n">
        <v>217</v>
      </c>
      <c r="D8" s="12" t="n">
        <v>112</v>
      </c>
      <c r="E8" s="12" t="n">
        <v>105</v>
      </c>
      <c r="F8" s="12"/>
      <c r="G8" s="12" t="n">
        <v>23</v>
      </c>
      <c r="H8" s="12" t="n">
        <v>30</v>
      </c>
      <c r="I8" s="12" t="n">
        <v>31</v>
      </c>
      <c r="J8" s="12" t="n">
        <v>36</v>
      </c>
      <c r="K8" s="12" t="n">
        <v>38</v>
      </c>
      <c r="L8" s="12" t="n">
        <v>60</v>
      </c>
      <c r="M8" s="12"/>
      <c r="N8" s="12" t="n">
        <v>1</v>
      </c>
      <c r="O8" s="12" t="n">
        <v>53</v>
      </c>
      <c r="P8" s="12" t="n">
        <v>71</v>
      </c>
      <c r="Q8" s="12" t="n">
        <v>67</v>
      </c>
      <c r="R8" s="12" t="n">
        <v>24</v>
      </c>
      <c r="S8" s="12"/>
      <c r="T8" s="12" t="n">
        <v>23</v>
      </c>
      <c r="U8" s="12" t="n">
        <v>62</v>
      </c>
      <c r="V8" s="12" t="n">
        <v>47</v>
      </c>
      <c r="W8" s="12" t="n">
        <v>42</v>
      </c>
      <c r="X8" s="12"/>
      <c r="Y8" s="12" t="n">
        <v>78</v>
      </c>
      <c r="Z8" s="12" t="n">
        <v>38</v>
      </c>
      <c r="AA8" s="12" t="n">
        <v>56</v>
      </c>
      <c r="AB8" s="12" t="n">
        <v>17</v>
      </c>
      <c r="AC8" s="12" t="n">
        <v>16</v>
      </c>
      <c r="AD8" s="12" t="n">
        <v>9</v>
      </c>
      <c r="AE8" s="12"/>
      <c r="AF8" s="12" t="n">
        <v>127</v>
      </c>
      <c r="AG8" s="12"/>
      <c r="AH8" s="12" t="n">
        <v>158</v>
      </c>
      <c r="AI8" s="12"/>
      <c r="AJ8" s="12" t="n">
        <v>18</v>
      </c>
      <c r="AK8" s="12" t="n">
        <v>2</v>
      </c>
      <c r="AL8" s="12" t="n">
        <v>48</v>
      </c>
      <c r="AM8" s="12" t="n">
        <v>40</v>
      </c>
      <c r="AN8" s="12" t="n">
        <v>30</v>
      </c>
      <c r="AO8" s="12" t="n">
        <v>18</v>
      </c>
      <c r="AP8" s="12" t="n">
        <v>26</v>
      </c>
      <c r="AQ8" s="12" t="n">
        <v>13</v>
      </c>
      <c r="AR8" s="12" t="n">
        <v>2</v>
      </c>
      <c r="AS8" s="12" t="n">
        <v>11</v>
      </c>
      <c r="AT8" s="12" t="n">
        <v>5</v>
      </c>
      <c r="AU8" s="12" t="n">
        <v>5</v>
      </c>
    </row>
    <row r="9">
      <c r="B9" s="20" t="s">
        <v>432</v>
      </c>
      <c r="C9" s="19" t="n">
        <v>0.502296527209221</v>
      </c>
      <c r="D9" s="19" t="n">
        <v>0.46898324745568</v>
      </c>
      <c r="E9" s="19" t="n">
        <v>0.537645609959339</v>
      </c>
      <c r="F9" s="19"/>
      <c r="G9" s="19" t="n">
        <v>0.334515430709771</v>
      </c>
      <c r="H9" s="19" t="n">
        <v>0.655399016149407</v>
      </c>
      <c r="I9" s="19" t="n">
        <v>0.445050321193182</v>
      </c>
      <c r="J9" s="19" t="n">
        <v>0.467332986303324</v>
      </c>
      <c r="K9" s="19" t="n">
        <v>0.63414207490781</v>
      </c>
      <c r="L9" s="19" t="n">
        <v>0.454884793240344</v>
      </c>
      <c r="M9" s="19"/>
      <c r="N9" s="19" t="n">
        <v>1</v>
      </c>
      <c r="O9" s="19" t="n">
        <v>0.438968779859678</v>
      </c>
      <c r="P9" s="19" t="n">
        <v>0.524800434716802</v>
      </c>
      <c r="Q9" s="19" t="n">
        <v>0.513493178015602</v>
      </c>
      <c r="R9" s="19" t="n">
        <v>0.519998204962344</v>
      </c>
      <c r="S9" s="19"/>
      <c r="T9" s="19" t="n">
        <v>0.499427981166533</v>
      </c>
      <c r="U9" s="19" t="n">
        <v>0.479612633416308</v>
      </c>
      <c r="V9" s="19" t="n">
        <v>0.587165877813801</v>
      </c>
      <c r="W9" s="19" t="n">
        <v>0.55615581261427</v>
      </c>
      <c r="X9" s="19"/>
      <c r="Y9" s="19" t="n">
        <v>0.535263127640909</v>
      </c>
      <c r="Z9" s="19" t="n">
        <v>0.466764765561721</v>
      </c>
      <c r="AA9" s="19" t="n">
        <v>0.47133003933935</v>
      </c>
      <c r="AB9" s="19" t="n">
        <v>0.58791310743596</v>
      </c>
      <c r="AC9" s="19" t="n">
        <v>0.406806827927093</v>
      </c>
      <c r="AD9" s="19" t="n">
        <v>0.57128421848102</v>
      </c>
      <c r="AE9" s="19"/>
      <c r="AF9" s="19" t="n">
        <v>0.478418069624254</v>
      </c>
      <c r="AG9" s="19"/>
      <c r="AH9" s="19" t="n">
        <v>0.483702240595761</v>
      </c>
      <c r="AI9" s="19"/>
      <c r="AJ9" s="19" t="n">
        <v>0.565602910436363</v>
      </c>
      <c r="AK9" s="19" t="n">
        <v>1</v>
      </c>
      <c r="AL9" s="19" t="n">
        <v>0.461582884509062</v>
      </c>
      <c r="AM9" s="19" t="n">
        <v>0.447165192235107</v>
      </c>
      <c r="AN9" s="19" t="n">
        <v>0.515695269529852</v>
      </c>
      <c r="AO9" s="19" t="n">
        <v>0.492951190281354</v>
      </c>
      <c r="AP9" s="19" t="n">
        <v>0.565604377940323</v>
      </c>
      <c r="AQ9" s="19" t="n">
        <v>0.430715621526362</v>
      </c>
      <c r="AR9" s="19" t="n">
        <v>0.67171839621346</v>
      </c>
      <c r="AS9" s="19" t="n">
        <v>0.56476595532707</v>
      </c>
      <c r="AT9" s="19" t="n">
        <v>0.65225784560832</v>
      </c>
      <c r="AU9" s="19" t="n">
        <v>0.362268310526437</v>
      </c>
    </row>
    <row r="10">
      <c r="B10" s="20" t="s">
        <v>418</v>
      </c>
      <c r="C10" s="19" t="n">
        <v>0.368689102054556</v>
      </c>
      <c r="D10" s="19" t="n">
        <v>0.423041650997125</v>
      </c>
      <c r="E10" s="19" t="n">
        <v>0.311015022394283</v>
      </c>
      <c r="F10" s="19"/>
      <c r="G10" s="19" t="n">
        <v>0.631380403177612</v>
      </c>
      <c r="H10" s="19" t="n">
        <v>0.302610855156699</v>
      </c>
      <c r="I10" s="19" t="n">
        <v>0.448779468835455</v>
      </c>
      <c r="J10" s="19" t="n">
        <v>0.398299271495835</v>
      </c>
      <c r="K10" s="19" t="n">
        <v>0.22759797026832</v>
      </c>
      <c r="L10" s="19" t="n">
        <v>0.332871255167469</v>
      </c>
      <c r="M10" s="19"/>
      <c r="N10" s="19" t="n">
        <v>0</v>
      </c>
      <c r="O10" s="19" t="n">
        <v>0.401837725032951</v>
      </c>
      <c r="P10" s="19" t="n">
        <v>0.278537552871795</v>
      </c>
      <c r="Q10" s="19" t="n">
        <v>0.422931489836013</v>
      </c>
      <c r="R10" s="19" t="n">
        <v>0.42745133198841</v>
      </c>
      <c r="S10" s="19"/>
      <c r="T10" s="19" t="n">
        <v>0.326210407580102</v>
      </c>
      <c r="U10" s="19" t="n">
        <v>0.36325554369066</v>
      </c>
      <c r="V10" s="19" t="n">
        <v>0.354033317918024</v>
      </c>
      <c r="W10" s="19" t="n">
        <v>0.421693100887415</v>
      </c>
      <c r="X10" s="19"/>
      <c r="Y10" s="19" t="n">
        <v>0.390131819825446</v>
      </c>
      <c r="Z10" s="19" t="n">
        <v>0.435642420741669</v>
      </c>
      <c r="AA10" s="19" t="n">
        <v>0.338074427022917</v>
      </c>
      <c r="AB10" s="19" t="n">
        <v>0.203052811371922</v>
      </c>
      <c r="AC10" s="19" t="n">
        <v>0.515902270920156</v>
      </c>
      <c r="AD10" s="19" t="n">
        <v>0.225636558756035</v>
      </c>
      <c r="AE10" s="19"/>
      <c r="AF10" s="19" t="n">
        <v>0.36914387045768</v>
      </c>
      <c r="AG10" s="19"/>
      <c r="AH10" s="19" t="n">
        <v>0.439932750594433</v>
      </c>
      <c r="AI10" s="19"/>
      <c r="AJ10" s="19" t="n">
        <v>0.30594457242946</v>
      </c>
      <c r="AK10" s="19" t="n">
        <v>0</v>
      </c>
      <c r="AL10" s="19" t="n">
        <v>0.460108626173954</v>
      </c>
      <c r="AM10" s="19" t="n">
        <v>0.398707102058453</v>
      </c>
      <c r="AN10" s="19" t="n">
        <v>0.273580186107436</v>
      </c>
      <c r="AO10" s="19" t="n">
        <v>0.29323539902862</v>
      </c>
      <c r="AP10" s="19" t="n">
        <v>0.314740811573036</v>
      </c>
      <c r="AQ10" s="19" t="n">
        <v>0.493459193072608</v>
      </c>
      <c r="AR10" s="19" t="n">
        <v>0.32828160378654</v>
      </c>
      <c r="AS10" s="19" t="n">
        <v>0.359867711393728</v>
      </c>
      <c r="AT10" s="19" t="n">
        <v>0.34774215439168</v>
      </c>
      <c r="AU10" s="19" t="n">
        <v>0.455331079354603</v>
      </c>
    </row>
    <row r="11">
      <c r="B11" s="20" t="s">
        <v>96</v>
      </c>
      <c r="C11" s="21" t="n">
        <v>0.129014370736223</v>
      </c>
      <c r="D11" s="21" t="n">
        <v>0.107975101547195</v>
      </c>
      <c r="E11" s="21" t="n">
        <v>0.151339367646378</v>
      </c>
      <c r="F11" s="21"/>
      <c r="G11" s="21" t="n">
        <v>0.0341041661126169</v>
      </c>
      <c r="H11" s="21" t="n">
        <v>0.041990128693894</v>
      </c>
      <c r="I11" s="21" t="n">
        <v>0.106170209971363</v>
      </c>
      <c r="J11" s="21" t="n">
        <v>0.13436774220084</v>
      </c>
      <c r="K11" s="21" t="n">
        <v>0.13825995482387</v>
      </c>
      <c r="L11" s="21" t="n">
        <v>0.212243951592187</v>
      </c>
      <c r="M11" s="21"/>
      <c r="N11" s="21" t="n">
        <v>0</v>
      </c>
      <c r="O11" s="21" t="n">
        <v>0.159193495107372</v>
      </c>
      <c r="P11" s="21" t="n">
        <v>0.196662012411403</v>
      </c>
      <c r="Q11" s="21" t="n">
        <v>0.0635753321483848</v>
      </c>
      <c r="R11" s="21" t="n">
        <v>0.0525504630492453</v>
      </c>
      <c r="S11" s="21"/>
      <c r="T11" s="21" t="n">
        <v>0.174361611253365</v>
      </c>
      <c r="U11" s="21" t="n">
        <v>0.157131822893032</v>
      </c>
      <c r="V11" s="21" t="n">
        <v>0.0588008042681751</v>
      </c>
      <c r="W11" s="21" t="n">
        <v>0.0221510864983147</v>
      </c>
      <c r="X11" s="21"/>
      <c r="Y11" s="21" t="n">
        <v>0.0746050525336447</v>
      </c>
      <c r="Z11" s="21" t="n">
        <v>0.0975928136966103</v>
      </c>
      <c r="AA11" s="21" t="n">
        <v>0.190595533637733</v>
      </c>
      <c r="AB11" s="21" t="n">
        <v>0.209034081192117</v>
      </c>
      <c r="AC11" s="21" t="n">
        <v>0.0772909011527508</v>
      </c>
      <c r="AD11" s="21" t="n">
        <v>0.203079222762944</v>
      </c>
      <c r="AE11" s="21"/>
      <c r="AF11" s="21" t="n">
        <v>0.152438059918067</v>
      </c>
      <c r="AG11" s="21"/>
      <c r="AH11" s="21" t="n">
        <v>0.0763650088098058</v>
      </c>
      <c r="AI11" s="21"/>
      <c r="AJ11" s="21" t="n">
        <v>0.128452517134177</v>
      </c>
      <c r="AK11" s="21" t="n">
        <v>0</v>
      </c>
      <c r="AL11" s="21" t="n">
        <v>0.0783084893169836</v>
      </c>
      <c r="AM11" s="21" t="n">
        <v>0.15412770570644</v>
      </c>
      <c r="AN11" s="21" t="n">
        <v>0.210724544362712</v>
      </c>
      <c r="AO11" s="21" t="n">
        <v>0.213813410690026</v>
      </c>
      <c r="AP11" s="21" t="n">
        <v>0.119654810486642</v>
      </c>
      <c r="AQ11" s="21" t="n">
        <v>0.0758251854010305</v>
      </c>
      <c r="AR11" s="21" t="n">
        <v>0</v>
      </c>
      <c r="AS11" s="21" t="n">
        <v>0.0753663332792024</v>
      </c>
      <c r="AT11" s="21" t="n">
        <v>0</v>
      </c>
      <c r="AU11" s="21" t="n">
        <v>0.18240061011896</v>
      </c>
    </row>
    <row r="12">
      <c r="B12" s="18" t="s">
        <v>356</v>
      </c>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435</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217</v>
      </c>
      <c r="D7" s="11" t="n">
        <v>95</v>
      </c>
      <c r="E7" s="11" t="n">
        <v>121</v>
      </c>
      <c r="F7" s="11"/>
      <c r="G7" s="11" t="n">
        <v>17</v>
      </c>
      <c r="H7" s="11" t="n">
        <v>34</v>
      </c>
      <c r="I7" s="11" t="n">
        <v>31</v>
      </c>
      <c r="J7" s="11" t="n">
        <v>28</v>
      </c>
      <c r="K7" s="11" t="n">
        <v>47</v>
      </c>
      <c r="L7" s="11" t="n">
        <v>60</v>
      </c>
      <c r="M7" s="11"/>
      <c r="N7" s="11" t="n">
        <v>3</v>
      </c>
      <c r="O7" s="11" t="n">
        <v>59</v>
      </c>
      <c r="P7" s="11" t="n">
        <v>83</v>
      </c>
      <c r="Q7" s="11" t="n">
        <v>44</v>
      </c>
      <c r="R7" s="11" t="n">
        <v>27</v>
      </c>
      <c r="S7" s="11"/>
      <c r="T7" s="11" t="n">
        <v>27</v>
      </c>
      <c r="U7" s="11" t="n">
        <v>55</v>
      </c>
      <c r="V7" s="11" t="n">
        <v>54</v>
      </c>
      <c r="W7" s="11" t="n">
        <v>42</v>
      </c>
      <c r="X7" s="11"/>
      <c r="Y7" s="11" t="n">
        <v>80</v>
      </c>
      <c r="Z7" s="11" t="n">
        <v>37</v>
      </c>
      <c r="AA7" s="11" t="n">
        <v>54</v>
      </c>
      <c r="AB7" s="11" t="n">
        <v>23</v>
      </c>
      <c r="AC7" s="11" t="n">
        <v>8</v>
      </c>
      <c r="AD7" s="11" t="n">
        <v>15</v>
      </c>
      <c r="AE7" s="11"/>
      <c r="AF7" s="11" t="n">
        <v>137</v>
      </c>
      <c r="AG7" s="11"/>
      <c r="AH7" s="11" t="n">
        <v>160</v>
      </c>
      <c r="AI7" s="11"/>
      <c r="AJ7" s="11" t="n">
        <v>16</v>
      </c>
      <c r="AK7" s="11" t="n">
        <v>8</v>
      </c>
      <c r="AL7" s="11" t="n">
        <v>46</v>
      </c>
      <c r="AM7" s="11" t="n">
        <v>33</v>
      </c>
      <c r="AN7" s="11" t="n">
        <v>30</v>
      </c>
      <c r="AO7" s="11" t="n">
        <v>8</v>
      </c>
      <c r="AP7" s="11" t="n">
        <v>30</v>
      </c>
      <c r="AQ7" s="11" t="n">
        <v>6</v>
      </c>
      <c r="AR7" s="11" t="n">
        <v>8</v>
      </c>
      <c r="AS7" s="11" t="n">
        <v>17</v>
      </c>
      <c r="AT7" s="11" t="n">
        <v>8</v>
      </c>
      <c r="AU7" s="11" t="n">
        <v>7</v>
      </c>
    </row>
    <row r="8" ht="30" customHeight="1">
      <c r="B8" s="12" t="s">
        <v>20</v>
      </c>
      <c r="C8" s="12" t="n">
        <v>215</v>
      </c>
      <c r="D8" s="12" t="n">
        <v>99</v>
      </c>
      <c r="E8" s="12" t="n">
        <v>115</v>
      </c>
      <c r="F8" s="12"/>
      <c r="G8" s="12" t="n">
        <v>19</v>
      </c>
      <c r="H8" s="12" t="n">
        <v>40</v>
      </c>
      <c r="I8" s="12" t="n">
        <v>31</v>
      </c>
      <c r="J8" s="12" t="n">
        <v>27</v>
      </c>
      <c r="K8" s="12" t="n">
        <v>42</v>
      </c>
      <c r="L8" s="12" t="n">
        <v>56</v>
      </c>
      <c r="M8" s="12"/>
      <c r="N8" s="12" t="n">
        <v>2</v>
      </c>
      <c r="O8" s="12" t="n">
        <v>54</v>
      </c>
      <c r="P8" s="12" t="n">
        <v>78</v>
      </c>
      <c r="Q8" s="12" t="n">
        <v>49</v>
      </c>
      <c r="R8" s="12" t="n">
        <v>31</v>
      </c>
      <c r="S8" s="12"/>
      <c r="T8" s="12" t="n">
        <v>25</v>
      </c>
      <c r="U8" s="12" t="n">
        <v>54</v>
      </c>
      <c r="V8" s="12" t="n">
        <v>53</v>
      </c>
      <c r="W8" s="12" t="n">
        <v>44</v>
      </c>
      <c r="X8" s="12"/>
      <c r="Y8" s="12" t="n">
        <v>85</v>
      </c>
      <c r="Z8" s="12" t="n">
        <v>36</v>
      </c>
      <c r="AA8" s="12" t="n">
        <v>50</v>
      </c>
      <c r="AB8" s="12" t="n">
        <v>22</v>
      </c>
      <c r="AC8" s="12" t="n">
        <v>9</v>
      </c>
      <c r="AD8" s="12" t="n">
        <v>13</v>
      </c>
      <c r="AE8" s="12"/>
      <c r="AF8" s="12" t="n">
        <v>133</v>
      </c>
      <c r="AG8" s="12"/>
      <c r="AH8" s="12" t="n">
        <v>162</v>
      </c>
      <c r="AI8" s="12"/>
      <c r="AJ8" s="12" t="n">
        <v>14</v>
      </c>
      <c r="AK8" s="12" t="n">
        <v>6</v>
      </c>
      <c r="AL8" s="12" t="n">
        <v>48</v>
      </c>
      <c r="AM8" s="12" t="n">
        <v>34</v>
      </c>
      <c r="AN8" s="12" t="n">
        <v>34</v>
      </c>
      <c r="AO8" s="12" t="n">
        <v>7</v>
      </c>
      <c r="AP8" s="12" t="n">
        <v>28</v>
      </c>
      <c r="AQ8" s="12" t="n">
        <v>7</v>
      </c>
      <c r="AR8" s="12" t="n">
        <v>7</v>
      </c>
      <c r="AS8" s="12" t="n">
        <v>15</v>
      </c>
      <c r="AT8" s="12" t="n">
        <v>6</v>
      </c>
      <c r="AU8" s="12" t="n">
        <v>6</v>
      </c>
    </row>
    <row r="9">
      <c r="B9" s="20" t="s">
        <v>434</v>
      </c>
      <c r="C9" s="19" t="n">
        <v>0.605095963308815</v>
      </c>
      <c r="D9" s="19" t="n">
        <v>0.609400237185987</v>
      </c>
      <c r="E9" s="19" t="n">
        <v>0.606688725135106</v>
      </c>
      <c r="F9" s="19"/>
      <c r="G9" s="19" t="n">
        <v>0.543176071693895</v>
      </c>
      <c r="H9" s="19" t="n">
        <v>0.673870768905206</v>
      </c>
      <c r="I9" s="19" t="n">
        <v>0.606110503954958</v>
      </c>
      <c r="J9" s="19" t="n">
        <v>0.72082984244067</v>
      </c>
      <c r="K9" s="19" t="n">
        <v>0.537426755419271</v>
      </c>
      <c r="L9" s="19" t="n">
        <v>0.571764343129912</v>
      </c>
      <c r="M9" s="19"/>
      <c r="N9" s="19" t="n">
        <v>0.644817747499328</v>
      </c>
      <c r="O9" s="19" t="n">
        <v>0.552997362594705</v>
      </c>
      <c r="P9" s="19" t="n">
        <v>0.59649753778567</v>
      </c>
      <c r="Q9" s="19" t="n">
        <v>0.688752381234628</v>
      </c>
      <c r="R9" s="19" t="n">
        <v>0.56808359931256</v>
      </c>
      <c r="S9" s="19"/>
      <c r="T9" s="19" t="n">
        <v>0.470441738222609</v>
      </c>
      <c r="U9" s="19" t="n">
        <v>0.706839287821193</v>
      </c>
      <c r="V9" s="19" t="n">
        <v>0.508494315799073</v>
      </c>
      <c r="W9" s="19" t="n">
        <v>0.64339992275795</v>
      </c>
      <c r="X9" s="19"/>
      <c r="Y9" s="19" t="n">
        <v>0.643571072640267</v>
      </c>
      <c r="Z9" s="19" t="n">
        <v>0.588358240929232</v>
      </c>
      <c r="AA9" s="19" t="n">
        <v>0.584081260296175</v>
      </c>
      <c r="AB9" s="19" t="n">
        <v>0.691090147357774</v>
      </c>
      <c r="AC9" s="19" t="n">
        <v>0.471630793996637</v>
      </c>
      <c r="AD9" s="19" t="n">
        <v>0.432376207019378</v>
      </c>
      <c r="AE9" s="19"/>
      <c r="AF9" s="19" t="n">
        <v>0.579182644671963</v>
      </c>
      <c r="AG9" s="19"/>
      <c r="AH9" s="19" t="n">
        <v>0.586952704044003</v>
      </c>
      <c r="AI9" s="19"/>
      <c r="AJ9" s="19" t="n">
        <v>0.583832202598841</v>
      </c>
      <c r="AK9" s="19" t="n">
        <v>0.526090235546405</v>
      </c>
      <c r="AL9" s="19" t="n">
        <v>0.701348347180644</v>
      </c>
      <c r="AM9" s="19" t="n">
        <v>0.549642358626669</v>
      </c>
      <c r="AN9" s="19" t="n">
        <v>0.608807046980368</v>
      </c>
      <c r="AO9" s="19" t="n">
        <v>0.754117237650642</v>
      </c>
      <c r="AP9" s="19" t="n">
        <v>0.603735914466951</v>
      </c>
      <c r="AQ9" s="19" t="n">
        <v>0.515969781662596</v>
      </c>
      <c r="AR9" s="19" t="n">
        <v>0.483234034832889</v>
      </c>
      <c r="AS9" s="19" t="n">
        <v>0.598629853643844</v>
      </c>
      <c r="AT9" s="19" t="n">
        <v>0.241518859542978</v>
      </c>
      <c r="AU9" s="19" t="n">
        <v>0.712815992763915</v>
      </c>
    </row>
    <row r="10">
      <c r="B10" s="20" t="s">
        <v>418</v>
      </c>
      <c r="C10" s="19" t="n">
        <v>0.309597396289924</v>
      </c>
      <c r="D10" s="19" t="n">
        <v>0.354772102987605</v>
      </c>
      <c r="E10" s="19" t="n">
        <v>0.273517401777775</v>
      </c>
      <c r="F10" s="19"/>
      <c r="G10" s="19" t="n">
        <v>0.404423184026127</v>
      </c>
      <c r="H10" s="19" t="n">
        <v>0.326129231094794</v>
      </c>
      <c r="I10" s="19" t="n">
        <v>0.249577355849696</v>
      </c>
      <c r="J10" s="19" t="n">
        <v>0.208078953508982</v>
      </c>
      <c r="K10" s="19" t="n">
        <v>0.359686573800623</v>
      </c>
      <c r="L10" s="19" t="n">
        <v>0.309520160222177</v>
      </c>
      <c r="M10" s="19"/>
      <c r="N10" s="19" t="n">
        <v>0.355182252500672</v>
      </c>
      <c r="O10" s="19" t="n">
        <v>0.348171183883226</v>
      </c>
      <c r="P10" s="19" t="n">
        <v>0.317741082669821</v>
      </c>
      <c r="Q10" s="19" t="n">
        <v>0.221418145167317</v>
      </c>
      <c r="R10" s="19" t="n">
        <v>0.369320420952474</v>
      </c>
      <c r="S10" s="19"/>
      <c r="T10" s="19" t="n">
        <v>0.426564253364438</v>
      </c>
      <c r="U10" s="19" t="n">
        <v>0.254742669817501</v>
      </c>
      <c r="V10" s="19" t="n">
        <v>0.418231103682463</v>
      </c>
      <c r="W10" s="19" t="n">
        <v>0.289735211092016</v>
      </c>
      <c r="X10" s="19"/>
      <c r="Y10" s="19" t="n">
        <v>0.325729548246358</v>
      </c>
      <c r="Z10" s="19" t="n">
        <v>0.329041543874236</v>
      </c>
      <c r="AA10" s="19" t="n">
        <v>0.284157211403166</v>
      </c>
      <c r="AB10" s="19" t="n">
        <v>0.173914158037037</v>
      </c>
      <c r="AC10" s="19" t="n">
        <v>0.528369206003363</v>
      </c>
      <c r="AD10" s="19" t="n">
        <v>0.320561111509356</v>
      </c>
      <c r="AE10" s="19"/>
      <c r="AF10" s="19" t="n">
        <v>0.347062004258932</v>
      </c>
      <c r="AG10" s="19"/>
      <c r="AH10" s="19" t="n">
        <v>0.339094166798146</v>
      </c>
      <c r="AI10" s="19"/>
      <c r="AJ10" s="19" t="n">
        <v>0.416167797401159</v>
      </c>
      <c r="AK10" s="19" t="n">
        <v>0.245145197315503</v>
      </c>
      <c r="AL10" s="19" t="n">
        <v>0.235139367277278</v>
      </c>
      <c r="AM10" s="19" t="n">
        <v>0.36069631888526</v>
      </c>
      <c r="AN10" s="19" t="n">
        <v>0.298135905344538</v>
      </c>
      <c r="AO10" s="19" t="n">
        <v>0.245882762349358</v>
      </c>
      <c r="AP10" s="19" t="n">
        <v>0.307154490927353</v>
      </c>
      <c r="AQ10" s="19" t="n">
        <v>0.484030218337404</v>
      </c>
      <c r="AR10" s="19" t="n">
        <v>0.397750521238884</v>
      </c>
      <c r="AS10" s="19" t="n">
        <v>0.168445391520188</v>
      </c>
      <c r="AT10" s="19" t="n">
        <v>0.645417426004104</v>
      </c>
      <c r="AU10" s="19" t="n">
        <v>0.287184007236085</v>
      </c>
    </row>
    <row r="11">
      <c r="B11" s="20" t="s">
        <v>96</v>
      </c>
      <c r="C11" s="21" t="n">
        <v>0.0853066404012615</v>
      </c>
      <c r="D11" s="21" t="n">
        <v>0.0358276598264082</v>
      </c>
      <c r="E11" s="21" t="n">
        <v>0.119793873087119</v>
      </c>
      <c r="F11" s="21"/>
      <c r="G11" s="21" t="n">
        <v>0.0524007442799781</v>
      </c>
      <c r="H11" s="21" t="n">
        <v>0</v>
      </c>
      <c r="I11" s="21" t="n">
        <v>0.144312140195346</v>
      </c>
      <c r="J11" s="21" t="n">
        <v>0.0710912040503477</v>
      </c>
      <c r="K11" s="21" t="n">
        <v>0.102886670780107</v>
      </c>
      <c r="L11" s="21" t="n">
        <v>0.118715496647911</v>
      </c>
      <c r="M11" s="21"/>
      <c r="N11" s="21" t="n">
        <v>0</v>
      </c>
      <c r="O11" s="21" t="n">
        <v>0.0988314535220689</v>
      </c>
      <c r="P11" s="21" t="n">
        <v>0.0857613795445093</v>
      </c>
      <c r="Q11" s="21" t="n">
        <v>0.0898294735980543</v>
      </c>
      <c r="R11" s="21" t="n">
        <v>0.062595979734966</v>
      </c>
      <c r="S11" s="21"/>
      <c r="T11" s="21" t="n">
        <v>0.102994008412953</v>
      </c>
      <c r="U11" s="21" t="n">
        <v>0.038418042361306</v>
      </c>
      <c r="V11" s="21" t="n">
        <v>0.073274580518464</v>
      </c>
      <c r="W11" s="21" t="n">
        <v>0.066864866150034</v>
      </c>
      <c r="X11" s="21"/>
      <c r="Y11" s="21" t="n">
        <v>0.0306993791133758</v>
      </c>
      <c r="Z11" s="21" t="n">
        <v>0.0826002151965316</v>
      </c>
      <c r="AA11" s="21" t="n">
        <v>0.131761528300659</v>
      </c>
      <c r="AB11" s="21" t="n">
        <v>0.134995694605189</v>
      </c>
      <c r="AC11" s="21" t="n">
        <v>0</v>
      </c>
      <c r="AD11" s="21" t="n">
        <v>0.247062681471266</v>
      </c>
      <c r="AE11" s="21"/>
      <c r="AF11" s="21" t="n">
        <v>0.0737553510691055</v>
      </c>
      <c r="AG11" s="21"/>
      <c r="AH11" s="21" t="n">
        <v>0.073953129157851</v>
      </c>
      <c r="AI11" s="21"/>
      <c r="AJ11" s="21" t="n">
        <v>0</v>
      </c>
      <c r="AK11" s="21" t="n">
        <v>0.228764567138092</v>
      </c>
      <c r="AL11" s="21" t="n">
        <v>0.0635122855420772</v>
      </c>
      <c r="AM11" s="21" t="n">
        <v>0.0896613224880704</v>
      </c>
      <c r="AN11" s="21" t="n">
        <v>0.0930570476750941</v>
      </c>
      <c r="AO11" s="21" t="n">
        <v>0</v>
      </c>
      <c r="AP11" s="21" t="n">
        <v>0.0891095946056959</v>
      </c>
      <c r="AQ11" s="21" t="n">
        <v>0</v>
      </c>
      <c r="AR11" s="21" t="n">
        <v>0.119015443928227</v>
      </c>
      <c r="AS11" s="21" t="n">
        <v>0.232924754835968</v>
      </c>
      <c r="AT11" s="21" t="n">
        <v>0.113063714452918</v>
      </c>
      <c r="AU11" s="21" t="n">
        <v>0</v>
      </c>
    </row>
    <row r="12">
      <c r="B12" s="18" t="s">
        <v>356</v>
      </c>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437</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199</v>
      </c>
      <c r="D7" s="11" t="n">
        <v>92</v>
      </c>
      <c r="E7" s="11" t="n">
        <v>107</v>
      </c>
      <c r="F7" s="11"/>
      <c r="G7" s="11" t="n">
        <v>22</v>
      </c>
      <c r="H7" s="11" t="n">
        <v>26</v>
      </c>
      <c r="I7" s="11" t="n">
        <v>34</v>
      </c>
      <c r="J7" s="11" t="n">
        <v>30</v>
      </c>
      <c r="K7" s="11" t="n">
        <v>32</v>
      </c>
      <c r="L7" s="11" t="n">
        <v>55</v>
      </c>
      <c r="M7" s="11"/>
      <c r="N7" s="11" t="n">
        <v>5</v>
      </c>
      <c r="O7" s="11" t="n">
        <v>54</v>
      </c>
      <c r="P7" s="11" t="n">
        <v>68</v>
      </c>
      <c r="Q7" s="11" t="n">
        <v>52</v>
      </c>
      <c r="R7" s="11" t="n">
        <v>20</v>
      </c>
      <c r="S7" s="11"/>
      <c r="T7" s="11" t="n">
        <v>20</v>
      </c>
      <c r="U7" s="11" t="n">
        <v>58</v>
      </c>
      <c r="V7" s="11" t="n">
        <v>39</v>
      </c>
      <c r="W7" s="11" t="n">
        <v>49</v>
      </c>
      <c r="X7" s="11"/>
      <c r="Y7" s="11" t="n">
        <v>72</v>
      </c>
      <c r="Z7" s="11" t="n">
        <v>31</v>
      </c>
      <c r="AA7" s="11" t="n">
        <v>50</v>
      </c>
      <c r="AB7" s="11" t="n">
        <v>18</v>
      </c>
      <c r="AC7" s="11" t="n">
        <v>12</v>
      </c>
      <c r="AD7" s="11" t="n">
        <v>15</v>
      </c>
      <c r="AE7" s="11"/>
      <c r="AF7" s="11" t="n">
        <v>122</v>
      </c>
      <c r="AG7" s="11"/>
      <c r="AH7" s="11" t="n">
        <v>151</v>
      </c>
      <c r="AI7" s="11"/>
      <c r="AJ7" s="11" t="n">
        <v>13</v>
      </c>
      <c r="AK7" s="11" t="n">
        <v>8</v>
      </c>
      <c r="AL7" s="11" t="n">
        <v>42</v>
      </c>
      <c r="AM7" s="11" t="n">
        <v>39</v>
      </c>
      <c r="AN7" s="11" t="n">
        <v>20</v>
      </c>
      <c r="AO7" s="11" t="n">
        <v>15</v>
      </c>
      <c r="AP7" s="11" t="n">
        <v>24</v>
      </c>
      <c r="AQ7" s="11" t="n">
        <v>6</v>
      </c>
      <c r="AR7" s="11" t="n">
        <v>3</v>
      </c>
      <c r="AS7" s="11" t="n">
        <v>16</v>
      </c>
      <c r="AT7" s="11" t="n">
        <v>5</v>
      </c>
      <c r="AU7" s="11" t="n">
        <v>8</v>
      </c>
    </row>
    <row r="8" ht="30" customHeight="1">
      <c r="B8" s="12" t="s">
        <v>20</v>
      </c>
      <c r="C8" s="12" t="n">
        <v>198</v>
      </c>
      <c r="D8" s="12" t="n">
        <v>95</v>
      </c>
      <c r="E8" s="12" t="n">
        <v>103</v>
      </c>
      <c r="F8" s="12"/>
      <c r="G8" s="12" t="n">
        <v>23</v>
      </c>
      <c r="H8" s="12" t="n">
        <v>31</v>
      </c>
      <c r="I8" s="12" t="n">
        <v>35</v>
      </c>
      <c r="J8" s="12" t="n">
        <v>28</v>
      </c>
      <c r="K8" s="12" t="n">
        <v>30</v>
      </c>
      <c r="L8" s="12" t="n">
        <v>51</v>
      </c>
      <c r="M8" s="12"/>
      <c r="N8" s="12" t="n">
        <v>5</v>
      </c>
      <c r="O8" s="12" t="n">
        <v>50</v>
      </c>
      <c r="P8" s="12" t="n">
        <v>62</v>
      </c>
      <c r="Q8" s="12" t="n">
        <v>58</v>
      </c>
      <c r="R8" s="12" t="n">
        <v>23</v>
      </c>
      <c r="S8" s="12"/>
      <c r="T8" s="12" t="n">
        <v>20</v>
      </c>
      <c r="U8" s="12" t="n">
        <v>57</v>
      </c>
      <c r="V8" s="12" t="n">
        <v>39</v>
      </c>
      <c r="W8" s="12" t="n">
        <v>51</v>
      </c>
      <c r="X8" s="12"/>
      <c r="Y8" s="12" t="n">
        <v>77</v>
      </c>
      <c r="Z8" s="12" t="n">
        <v>30</v>
      </c>
      <c r="AA8" s="12" t="n">
        <v>47</v>
      </c>
      <c r="AB8" s="12" t="n">
        <v>18</v>
      </c>
      <c r="AC8" s="12" t="n">
        <v>11</v>
      </c>
      <c r="AD8" s="12" t="n">
        <v>14</v>
      </c>
      <c r="AE8" s="12"/>
      <c r="AF8" s="12" t="n">
        <v>119</v>
      </c>
      <c r="AG8" s="12"/>
      <c r="AH8" s="12" t="n">
        <v>152</v>
      </c>
      <c r="AI8" s="12"/>
      <c r="AJ8" s="12" t="n">
        <v>12</v>
      </c>
      <c r="AK8" s="12" t="n">
        <v>6</v>
      </c>
      <c r="AL8" s="12" t="n">
        <v>43</v>
      </c>
      <c r="AM8" s="12" t="n">
        <v>42</v>
      </c>
      <c r="AN8" s="12" t="n">
        <v>23</v>
      </c>
      <c r="AO8" s="12" t="n">
        <v>15</v>
      </c>
      <c r="AP8" s="12" t="n">
        <v>22</v>
      </c>
      <c r="AQ8" s="12" t="n">
        <v>6</v>
      </c>
      <c r="AR8" s="12" t="n">
        <v>2</v>
      </c>
      <c r="AS8" s="12" t="n">
        <v>15</v>
      </c>
      <c r="AT8" s="12" t="n">
        <v>4</v>
      </c>
      <c r="AU8" s="12" t="n">
        <v>8</v>
      </c>
    </row>
    <row r="9">
      <c r="B9" s="20" t="s">
        <v>436</v>
      </c>
      <c r="C9" s="19" t="n">
        <v>0.623263627255693</v>
      </c>
      <c r="D9" s="19" t="n">
        <v>0.616183879710711</v>
      </c>
      <c r="E9" s="19" t="n">
        <v>0.629820404842974</v>
      </c>
      <c r="F9" s="19"/>
      <c r="G9" s="19" t="n">
        <v>0.55203334371742</v>
      </c>
      <c r="H9" s="19" t="n">
        <v>0.547199141402617</v>
      </c>
      <c r="I9" s="19" t="n">
        <v>0.758931768887346</v>
      </c>
      <c r="J9" s="19" t="n">
        <v>0.758083483434174</v>
      </c>
      <c r="K9" s="19" t="n">
        <v>0.542782565749692</v>
      </c>
      <c r="L9" s="19" t="n">
        <v>0.582220955882599</v>
      </c>
      <c r="M9" s="19"/>
      <c r="N9" s="19" t="n">
        <v>0.798115309237315</v>
      </c>
      <c r="O9" s="19" t="n">
        <v>0.535424146669644</v>
      </c>
      <c r="P9" s="19" t="n">
        <v>0.685593696028231</v>
      </c>
      <c r="Q9" s="19" t="n">
        <v>0.670635525049448</v>
      </c>
      <c r="R9" s="19" t="n">
        <v>0.494127477833863</v>
      </c>
      <c r="S9" s="19"/>
      <c r="T9" s="19" t="n">
        <v>0.542591685728552</v>
      </c>
      <c r="U9" s="19" t="n">
        <v>0.64412399403124</v>
      </c>
      <c r="V9" s="19" t="n">
        <v>0.667250569170547</v>
      </c>
      <c r="W9" s="19" t="n">
        <v>0.590529465540909</v>
      </c>
      <c r="X9" s="19"/>
      <c r="Y9" s="19" t="n">
        <v>0.610723917297367</v>
      </c>
      <c r="Z9" s="19" t="n">
        <v>0.562954304146782</v>
      </c>
      <c r="AA9" s="19" t="n">
        <v>0.547114077225811</v>
      </c>
      <c r="AB9" s="19" t="n">
        <v>0.749027383803732</v>
      </c>
      <c r="AC9" s="19" t="n">
        <v>0.82480957364479</v>
      </c>
      <c r="AD9" s="19" t="n">
        <v>0.799297768982706</v>
      </c>
      <c r="AE9" s="19"/>
      <c r="AF9" s="19" t="n">
        <v>0.638626570955347</v>
      </c>
      <c r="AG9" s="19"/>
      <c r="AH9" s="19" t="n">
        <v>0.644120908457756</v>
      </c>
      <c r="AI9" s="19"/>
      <c r="AJ9" s="19" t="n">
        <v>0.787559913501706</v>
      </c>
      <c r="AK9" s="19" t="n">
        <v>0.468896571727484</v>
      </c>
      <c r="AL9" s="19" t="n">
        <v>0.757355903137287</v>
      </c>
      <c r="AM9" s="19" t="n">
        <v>0.624691460809896</v>
      </c>
      <c r="AN9" s="19" t="n">
        <v>0.490316106921207</v>
      </c>
      <c r="AO9" s="19" t="n">
        <v>0.479213436511879</v>
      </c>
      <c r="AP9" s="19" t="n">
        <v>0.616092465477786</v>
      </c>
      <c r="AQ9" s="19" t="n">
        <v>0.834769295109935</v>
      </c>
      <c r="AR9" s="19" t="n">
        <v>0.678065812983591</v>
      </c>
      <c r="AS9" s="19" t="n">
        <v>0.62901939632746</v>
      </c>
      <c r="AT9" s="19" t="n">
        <v>0.210838737068459</v>
      </c>
      <c r="AU9" s="19" t="n">
        <v>0.4739223397933</v>
      </c>
    </row>
    <row r="10">
      <c r="B10" s="20" t="s">
        <v>418</v>
      </c>
      <c r="C10" s="19" t="n">
        <v>0.255887550712799</v>
      </c>
      <c r="D10" s="19" t="n">
        <v>0.274449677523014</v>
      </c>
      <c r="E10" s="19" t="n">
        <v>0.238696579386743</v>
      </c>
      <c r="F10" s="19"/>
      <c r="G10" s="19" t="n">
        <v>0.387596725235932</v>
      </c>
      <c r="H10" s="19" t="n">
        <v>0.375092577710722</v>
      </c>
      <c r="I10" s="19" t="n">
        <v>0.152775310206344</v>
      </c>
      <c r="J10" s="19" t="n">
        <v>0.178528712355174</v>
      </c>
      <c r="K10" s="19" t="n">
        <v>0.26950965365129</v>
      </c>
      <c r="L10" s="19" t="n">
        <v>0.228060631000012</v>
      </c>
      <c r="M10" s="19"/>
      <c r="N10" s="19" t="n">
        <v>0</v>
      </c>
      <c r="O10" s="19" t="n">
        <v>0.320038646065075</v>
      </c>
      <c r="P10" s="19" t="n">
        <v>0.148662063744312</v>
      </c>
      <c r="Q10" s="19" t="n">
        <v>0.289161512260234</v>
      </c>
      <c r="R10" s="19" t="n">
        <v>0.369781477287644</v>
      </c>
      <c r="S10" s="19"/>
      <c r="T10" s="19" t="n">
        <v>0.307257549562565</v>
      </c>
      <c r="U10" s="19" t="n">
        <v>0.226208335543098</v>
      </c>
      <c r="V10" s="19" t="n">
        <v>0.207078643297844</v>
      </c>
      <c r="W10" s="19" t="n">
        <v>0.335300979774547</v>
      </c>
      <c r="X10" s="19"/>
      <c r="Y10" s="19" t="n">
        <v>0.307397060825809</v>
      </c>
      <c r="Z10" s="19" t="n">
        <v>0.299457836993277</v>
      </c>
      <c r="AA10" s="19" t="n">
        <v>0.264333910962089</v>
      </c>
      <c r="AB10" s="19" t="n">
        <v>0.09983794792422</v>
      </c>
      <c r="AC10" s="19" t="n">
        <v>0.17519042635521</v>
      </c>
      <c r="AD10" s="19" t="n">
        <v>0.130684017420893</v>
      </c>
      <c r="AE10" s="19"/>
      <c r="AF10" s="19" t="n">
        <v>0.222693344551948</v>
      </c>
      <c r="AG10" s="19"/>
      <c r="AH10" s="19" t="n">
        <v>0.266382764951159</v>
      </c>
      <c r="AI10" s="19"/>
      <c r="AJ10" s="19" t="n">
        <v>0.133046502218531</v>
      </c>
      <c r="AK10" s="19" t="n">
        <v>0.417064405936751</v>
      </c>
      <c r="AL10" s="19" t="n">
        <v>0.155997053114745</v>
      </c>
      <c r="AM10" s="19" t="n">
        <v>0.257486602456534</v>
      </c>
      <c r="AN10" s="19" t="n">
        <v>0.313942109475576</v>
      </c>
      <c r="AO10" s="19" t="n">
        <v>0.302037293527908</v>
      </c>
      <c r="AP10" s="19" t="n">
        <v>0.30227373535592</v>
      </c>
      <c r="AQ10" s="19" t="n">
        <v>0.165230704890065</v>
      </c>
      <c r="AR10" s="19" t="n">
        <v>0.321934187016409</v>
      </c>
      <c r="AS10" s="19" t="n">
        <v>0.245861639362033</v>
      </c>
      <c r="AT10" s="19" t="n">
        <v>0.215303738796025</v>
      </c>
      <c r="AU10" s="19" t="n">
        <v>0.526077660206701</v>
      </c>
    </row>
    <row r="11">
      <c r="B11" s="20" t="s">
        <v>96</v>
      </c>
      <c r="C11" s="21" t="n">
        <v>0.120848822031508</v>
      </c>
      <c r="D11" s="21" t="n">
        <v>0.109366442766275</v>
      </c>
      <c r="E11" s="21" t="n">
        <v>0.131483015770283</v>
      </c>
      <c r="F11" s="21"/>
      <c r="G11" s="21" t="n">
        <v>0.0603699310466475</v>
      </c>
      <c r="H11" s="21" t="n">
        <v>0.0777082808866609</v>
      </c>
      <c r="I11" s="21" t="n">
        <v>0.0882929209063095</v>
      </c>
      <c r="J11" s="21" t="n">
        <v>0.0633878042106522</v>
      </c>
      <c r="K11" s="21" t="n">
        <v>0.187707780599018</v>
      </c>
      <c r="L11" s="21" t="n">
        <v>0.189718413117389</v>
      </c>
      <c r="M11" s="21"/>
      <c r="N11" s="21" t="n">
        <v>0.201884690762685</v>
      </c>
      <c r="O11" s="21" t="n">
        <v>0.144537207265281</v>
      </c>
      <c r="P11" s="21" t="n">
        <v>0.165744240227458</v>
      </c>
      <c r="Q11" s="21" t="n">
        <v>0.0402029626903184</v>
      </c>
      <c r="R11" s="21" t="n">
        <v>0.136091044878493</v>
      </c>
      <c r="S11" s="21"/>
      <c r="T11" s="21" t="n">
        <v>0.150150764708883</v>
      </c>
      <c r="U11" s="21" t="n">
        <v>0.129667670425662</v>
      </c>
      <c r="V11" s="21" t="n">
        <v>0.125670787531609</v>
      </c>
      <c r="W11" s="21" t="n">
        <v>0.0741695546845433</v>
      </c>
      <c r="X11" s="21"/>
      <c r="Y11" s="21" t="n">
        <v>0.0818790218768239</v>
      </c>
      <c r="Z11" s="21" t="n">
        <v>0.137587858859941</v>
      </c>
      <c r="AA11" s="21" t="n">
        <v>0.188552011812099</v>
      </c>
      <c r="AB11" s="21" t="n">
        <v>0.151134668272049</v>
      </c>
      <c r="AC11" s="21" t="n">
        <v>0</v>
      </c>
      <c r="AD11" s="21" t="n">
        <v>0.0700182135964008</v>
      </c>
      <c r="AE11" s="21"/>
      <c r="AF11" s="21" t="n">
        <v>0.138680084492705</v>
      </c>
      <c r="AG11" s="21"/>
      <c r="AH11" s="21" t="n">
        <v>0.0894963265910846</v>
      </c>
      <c r="AI11" s="21"/>
      <c r="AJ11" s="21" t="n">
        <v>0.0793935842797635</v>
      </c>
      <c r="AK11" s="21" t="n">
        <v>0.114039022335764</v>
      </c>
      <c r="AL11" s="21" t="n">
        <v>0.0866470437479676</v>
      </c>
      <c r="AM11" s="21" t="n">
        <v>0.117821936733571</v>
      </c>
      <c r="AN11" s="21" t="n">
        <v>0.195741783603217</v>
      </c>
      <c r="AO11" s="21" t="n">
        <v>0.218749269960213</v>
      </c>
      <c r="AP11" s="21" t="n">
        <v>0.0816337991662942</v>
      </c>
      <c r="AQ11" s="21" t="n">
        <v>0</v>
      </c>
      <c r="AR11" s="21" t="n">
        <v>0</v>
      </c>
      <c r="AS11" s="21" t="n">
        <v>0.125118964310507</v>
      </c>
      <c r="AT11" s="21" t="n">
        <v>0.573857524135516</v>
      </c>
      <c r="AU11" s="21" t="n">
        <v>0</v>
      </c>
    </row>
    <row r="12">
      <c r="B12" s="18" t="s">
        <v>356</v>
      </c>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440</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227</v>
      </c>
      <c r="D7" s="11" t="n">
        <v>108</v>
      </c>
      <c r="E7" s="11" t="n">
        <v>119</v>
      </c>
      <c r="F7" s="11"/>
      <c r="G7" s="11" t="n">
        <v>30</v>
      </c>
      <c r="H7" s="11" t="n">
        <v>24</v>
      </c>
      <c r="I7" s="11" t="n">
        <v>32</v>
      </c>
      <c r="J7" s="11" t="n">
        <v>43</v>
      </c>
      <c r="K7" s="11" t="n">
        <v>37</v>
      </c>
      <c r="L7" s="11" t="n">
        <v>61</v>
      </c>
      <c r="M7" s="11"/>
      <c r="N7" s="11" t="n">
        <v>2</v>
      </c>
      <c r="O7" s="11" t="n">
        <v>56</v>
      </c>
      <c r="P7" s="11" t="n">
        <v>91</v>
      </c>
      <c r="Q7" s="11" t="n">
        <v>53</v>
      </c>
      <c r="R7" s="11" t="n">
        <v>24</v>
      </c>
      <c r="S7" s="11"/>
      <c r="T7" s="11" t="n">
        <v>29</v>
      </c>
      <c r="U7" s="11" t="n">
        <v>56</v>
      </c>
      <c r="V7" s="11" t="n">
        <v>54</v>
      </c>
      <c r="W7" s="11" t="n">
        <v>44</v>
      </c>
      <c r="X7" s="11"/>
      <c r="Y7" s="11" t="n">
        <v>89</v>
      </c>
      <c r="Z7" s="11" t="n">
        <v>28</v>
      </c>
      <c r="AA7" s="11" t="n">
        <v>55</v>
      </c>
      <c r="AB7" s="11" t="n">
        <v>25</v>
      </c>
      <c r="AC7" s="11" t="n">
        <v>13</v>
      </c>
      <c r="AD7" s="11" t="n">
        <v>15</v>
      </c>
      <c r="AE7" s="11"/>
      <c r="AF7" s="11" t="n">
        <v>135</v>
      </c>
      <c r="AG7" s="11"/>
      <c r="AH7" s="11" t="n">
        <v>167</v>
      </c>
      <c r="AI7" s="11"/>
      <c r="AJ7" s="11" t="n">
        <v>20</v>
      </c>
      <c r="AK7" s="11" t="n">
        <v>8</v>
      </c>
      <c r="AL7" s="11" t="n">
        <v>43</v>
      </c>
      <c r="AM7" s="11" t="n">
        <v>33</v>
      </c>
      <c r="AN7" s="11" t="n">
        <v>32</v>
      </c>
      <c r="AO7" s="11" t="n">
        <v>12</v>
      </c>
      <c r="AP7" s="11" t="n">
        <v>36</v>
      </c>
      <c r="AQ7" s="11" t="n">
        <v>8</v>
      </c>
      <c r="AR7" s="11" t="n">
        <v>2</v>
      </c>
      <c r="AS7" s="11" t="n">
        <v>17</v>
      </c>
      <c r="AT7" s="11" t="n">
        <v>8</v>
      </c>
      <c r="AU7" s="11" t="n">
        <v>8</v>
      </c>
    </row>
    <row r="8" ht="30" customHeight="1">
      <c r="B8" s="12" t="s">
        <v>20</v>
      </c>
      <c r="C8" s="12" t="n">
        <v>226</v>
      </c>
      <c r="D8" s="12" t="n">
        <v>112</v>
      </c>
      <c r="E8" s="12" t="n">
        <v>114</v>
      </c>
      <c r="F8" s="12"/>
      <c r="G8" s="12" t="n">
        <v>33</v>
      </c>
      <c r="H8" s="12" t="n">
        <v>28</v>
      </c>
      <c r="I8" s="12" t="n">
        <v>31</v>
      </c>
      <c r="J8" s="12" t="n">
        <v>42</v>
      </c>
      <c r="K8" s="12" t="n">
        <v>34</v>
      </c>
      <c r="L8" s="12" t="n">
        <v>58</v>
      </c>
      <c r="M8" s="12"/>
      <c r="N8" s="12" t="n">
        <v>2</v>
      </c>
      <c r="O8" s="12" t="n">
        <v>52</v>
      </c>
      <c r="P8" s="12" t="n">
        <v>87</v>
      </c>
      <c r="Q8" s="12" t="n">
        <v>57</v>
      </c>
      <c r="R8" s="12" t="n">
        <v>27</v>
      </c>
      <c r="S8" s="12"/>
      <c r="T8" s="12" t="n">
        <v>29</v>
      </c>
      <c r="U8" s="12" t="n">
        <v>55</v>
      </c>
      <c r="V8" s="12" t="n">
        <v>53</v>
      </c>
      <c r="W8" s="12" t="n">
        <v>46</v>
      </c>
      <c r="X8" s="12"/>
      <c r="Y8" s="12" t="n">
        <v>93</v>
      </c>
      <c r="Z8" s="12" t="n">
        <v>27</v>
      </c>
      <c r="AA8" s="12" t="n">
        <v>52</v>
      </c>
      <c r="AB8" s="12" t="n">
        <v>25</v>
      </c>
      <c r="AC8" s="12" t="n">
        <v>13</v>
      </c>
      <c r="AD8" s="12" t="n">
        <v>14</v>
      </c>
      <c r="AE8" s="12"/>
      <c r="AF8" s="12" t="n">
        <v>133</v>
      </c>
      <c r="AG8" s="12"/>
      <c r="AH8" s="12" t="n">
        <v>169</v>
      </c>
      <c r="AI8" s="12"/>
      <c r="AJ8" s="12" t="n">
        <v>18</v>
      </c>
      <c r="AK8" s="12" t="n">
        <v>7</v>
      </c>
      <c r="AL8" s="12" t="n">
        <v>45</v>
      </c>
      <c r="AM8" s="12" t="n">
        <v>34</v>
      </c>
      <c r="AN8" s="12" t="n">
        <v>37</v>
      </c>
      <c r="AO8" s="12" t="n">
        <v>12</v>
      </c>
      <c r="AP8" s="12" t="n">
        <v>34</v>
      </c>
      <c r="AQ8" s="12" t="n">
        <v>8</v>
      </c>
      <c r="AR8" s="12" t="n">
        <v>2</v>
      </c>
      <c r="AS8" s="12" t="n">
        <v>15</v>
      </c>
      <c r="AT8" s="12" t="n">
        <v>6</v>
      </c>
      <c r="AU8" s="12" t="n">
        <v>8</v>
      </c>
    </row>
    <row r="9">
      <c r="B9" s="20" t="s">
        <v>438</v>
      </c>
      <c r="C9" s="19" t="n">
        <v>0.344077238998455</v>
      </c>
      <c r="D9" s="19" t="n">
        <v>0.324944666556835</v>
      </c>
      <c r="E9" s="19" t="n">
        <v>0.362890076441174</v>
      </c>
      <c r="F9" s="19"/>
      <c r="G9" s="19" t="n">
        <v>0.318380044000033</v>
      </c>
      <c r="H9" s="19" t="n">
        <v>0.281203371347574</v>
      </c>
      <c r="I9" s="19" t="n">
        <v>0.34336823327184</v>
      </c>
      <c r="J9" s="19" t="n">
        <v>0.276221647240741</v>
      </c>
      <c r="K9" s="19" t="n">
        <v>0.395702935807481</v>
      </c>
      <c r="L9" s="19" t="n">
        <v>0.407909402169029</v>
      </c>
      <c r="M9" s="19"/>
      <c r="N9" s="19" t="n">
        <v>0</v>
      </c>
      <c r="O9" s="19" t="n">
        <v>0.440498969952977</v>
      </c>
      <c r="P9" s="19" t="n">
        <v>0.355150290394559</v>
      </c>
      <c r="Q9" s="19" t="n">
        <v>0.241325639570941</v>
      </c>
      <c r="R9" s="19" t="n">
        <v>0.382777853167033</v>
      </c>
      <c r="S9" s="19"/>
      <c r="T9" s="19" t="n">
        <v>0.420601622697253</v>
      </c>
      <c r="U9" s="19" t="n">
        <v>0.360043484242069</v>
      </c>
      <c r="V9" s="19" t="n">
        <v>0.298662151539908</v>
      </c>
      <c r="W9" s="19" t="n">
        <v>0.308505767326168</v>
      </c>
      <c r="X9" s="19"/>
      <c r="Y9" s="19" t="n">
        <v>0.33636612394414</v>
      </c>
      <c r="Z9" s="19" t="n">
        <v>0.284628048184775</v>
      </c>
      <c r="AA9" s="19" t="n">
        <v>0.404487581757216</v>
      </c>
      <c r="AB9" s="19" t="n">
        <v>0.500186450820155</v>
      </c>
      <c r="AC9" s="19" t="n">
        <v>0.187055798982379</v>
      </c>
      <c r="AD9" s="19" t="n">
        <v>0.217060127170597</v>
      </c>
      <c r="AE9" s="19"/>
      <c r="AF9" s="19" t="n">
        <v>0.3561053274639</v>
      </c>
      <c r="AG9" s="19"/>
      <c r="AH9" s="19" t="n">
        <v>0.337489033787981</v>
      </c>
      <c r="AI9" s="19"/>
      <c r="AJ9" s="19" t="n">
        <v>0.343717923705858</v>
      </c>
      <c r="AK9" s="19" t="n">
        <v>0.528444071658326</v>
      </c>
      <c r="AL9" s="19" t="n">
        <v>0.378366385414505</v>
      </c>
      <c r="AM9" s="19" t="n">
        <v>0.382180695036272</v>
      </c>
      <c r="AN9" s="19" t="n">
        <v>0.337730582008772</v>
      </c>
      <c r="AO9" s="19" t="n">
        <v>0.172251855145982</v>
      </c>
      <c r="AP9" s="19" t="n">
        <v>0.38045135988109</v>
      </c>
      <c r="AQ9" s="19" t="n">
        <v>0.367841713812028</v>
      </c>
      <c r="AR9" s="19" t="n">
        <v>0.399361402530311</v>
      </c>
      <c r="AS9" s="19" t="n">
        <v>0.260798010413244</v>
      </c>
      <c r="AT9" s="19" t="n">
        <v>0.264013325283664</v>
      </c>
      <c r="AU9" s="19" t="n">
        <v>0.136513846913005</v>
      </c>
    </row>
    <row r="10">
      <c r="B10" s="20" t="s">
        <v>439</v>
      </c>
      <c r="C10" s="19" t="n">
        <v>0.416233082619938</v>
      </c>
      <c r="D10" s="19" t="n">
        <v>0.449758366870536</v>
      </c>
      <c r="E10" s="19" t="n">
        <v>0.383268057934839</v>
      </c>
      <c r="F10" s="19"/>
      <c r="G10" s="19" t="n">
        <v>0.656124527221746</v>
      </c>
      <c r="H10" s="19" t="n">
        <v>0.553518550649726</v>
      </c>
      <c r="I10" s="19" t="n">
        <v>0.522232736081124</v>
      </c>
      <c r="J10" s="19" t="n">
        <v>0.370527777311879</v>
      </c>
      <c r="K10" s="19" t="n">
        <v>0.275452477072983</v>
      </c>
      <c r="L10" s="19" t="n">
        <v>0.272042356148584</v>
      </c>
      <c r="M10" s="19"/>
      <c r="N10" s="19" t="n">
        <v>0.613333553880355</v>
      </c>
      <c r="O10" s="19" t="n">
        <v>0.37319453859411</v>
      </c>
      <c r="P10" s="19" t="n">
        <v>0.380991363159455</v>
      </c>
      <c r="Q10" s="19" t="n">
        <v>0.507790863693939</v>
      </c>
      <c r="R10" s="19" t="n">
        <v>0.378760079631297</v>
      </c>
      <c r="S10" s="19"/>
      <c r="T10" s="19" t="n">
        <v>0.26114046332454</v>
      </c>
      <c r="U10" s="19" t="n">
        <v>0.410496547171937</v>
      </c>
      <c r="V10" s="19" t="n">
        <v>0.426937025623004</v>
      </c>
      <c r="W10" s="19" t="n">
        <v>0.509439759316988</v>
      </c>
      <c r="X10" s="19"/>
      <c r="Y10" s="19" t="n">
        <v>0.469063230734765</v>
      </c>
      <c r="Z10" s="19" t="n">
        <v>0.45942128523481</v>
      </c>
      <c r="AA10" s="19" t="n">
        <v>0.259795877697607</v>
      </c>
      <c r="AB10" s="19" t="n">
        <v>0.346757025797658</v>
      </c>
      <c r="AC10" s="19" t="n">
        <v>0.749929031380648</v>
      </c>
      <c r="AD10" s="19" t="n">
        <v>0.352637969511453</v>
      </c>
      <c r="AE10" s="19"/>
      <c r="AF10" s="19" t="n">
        <v>0.402228908338508</v>
      </c>
      <c r="AG10" s="19"/>
      <c r="AH10" s="19" t="n">
        <v>0.462136701312981</v>
      </c>
      <c r="AI10" s="19"/>
      <c r="AJ10" s="19" t="n">
        <v>0.414075554968522</v>
      </c>
      <c r="AK10" s="19" t="n">
        <v>0.252596839552954</v>
      </c>
      <c r="AL10" s="19" t="n">
        <v>0.525873950489413</v>
      </c>
      <c r="AM10" s="19" t="n">
        <v>0.450943191592236</v>
      </c>
      <c r="AN10" s="19" t="n">
        <v>0.420133316958599</v>
      </c>
      <c r="AO10" s="19" t="n">
        <v>0.525700409277418</v>
      </c>
      <c r="AP10" s="19" t="n">
        <v>0.348677609201674</v>
      </c>
      <c r="AQ10" s="19" t="n">
        <v>0.496828648073499</v>
      </c>
      <c r="AR10" s="19" t="n">
        <v>0</v>
      </c>
      <c r="AS10" s="19" t="n">
        <v>0.170278953394104</v>
      </c>
      <c r="AT10" s="19" t="n">
        <v>0.238797740074826</v>
      </c>
      <c r="AU10" s="19" t="n">
        <v>0.522914057899088</v>
      </c>
    </row>
    <row r="11">
      <c r="B11" s="20" t="s">
        <v>96</v>
      </c>
      <c r="C11" s="21" t="n">
        <v>0.239689678381607</v>
      </c>
      <c r="D11" s="21" t="n">
        <v>0.225296966572629</v>
      </c>
      <c r="E11" s="21" t="n">
        <v>0.253841865623987</v>
      </c>
      <c r="F11" s="21"/>
      <c r="G11" s="21" t="n">
        <v>0.0254954287782206</v>
      </c>
      <c r="H11" s="21" t="n">
        <v>0.1652780780027</v>
      </c>
      <c r="I11" s="21" t="n">
        <v>0.134399030647037</v>
      </c>
      <c r="J11" s="21" t="n">
        <v>0.35325057544738</v>
      </c>
      <c r="K11" s="21" t="n">
        <v>0.328844587119537</v>
      </c>
      <c r="L11" s="21" t="n">
        <v>0.320048241682387</v>
      </c>
      <c r="M11" s="21"/>
      <c r="N11" s="21" t="n">
        <v>0.386666446119645</v>
      </c>
      <c r="O11" s="21" t="n">
        <v>0.186306491452913</v>
      </c>
      <c r="P11" s="21" t="n">
        <v>0.263858346445986</v>
      </c>
      <c r="Q11" s="21" t="n">
        <v>0.25088349673512</v>
      </c>
      <c r="R11" s="21" t="n">
        <v>0.23846206720167</v>
      </c>
      <c r="S11" s="21"/>
      <c r="T11" s="21" t="n">
        <v>0.318257913978207</v>
      </c>
      <c r="U11" s="21" t="n">
        <v>0.229459968585994</v>
      </c>
      <c r="V11" s="21" t="n">
        <v>0.274400822837088</v>
      </c>
      <c r="W11" s="21" t="n">
        <v>0.182054473356844</v>
      </c>
      <c r="X11" s="21"/>
      <c r="Y11" s="21" t="n">
        <v>0.194570645321094</v>
      </c>
      <c r="Z11" s="21" t="n">
        <v>0.255950666580415</v>
      </c>
      <c r="AA11" s="21" t="n">
        <v>0.335716540545177</v>
      </c>
      <c r="AB11" s="21" t="n">
        <v>0.153056523382187</v>
      </c>
      <c r="AC11" s="21" t="n">
        <v>0.0630151696369722</v>
      </c>
      <c r="AD11" s="21" t="n">
        <v>0.43030190331795</v>
      </c>
      <c r="AE11" s="21"/>
      <c r="AF11" s="21" t="n">
        <v>0.241665764197591</v>
      </c>
      <c r="AG11" s="21"/>
      <c r="AH11" s="21" t="n">
        <v>0.200374264899038</v>
      </c>
      <c r="AI11" s="21"/>
      <c r="AJ11" s="21" t="n">
        <v>0.24220652132562</v>
      </c>
      <c r="AK11" s="21" t="n">
        <v>0.21895908878872</v>
      </c>
      <c r="AL11" s="21" t="n">
        <v>0.0957596640960816</v>
      </c>
      <c r="AM11" s="21" t="n">
        <v>0.166876113371492</v>
      </c>
      <c r="AN11" s="21" t="n">
        <v>0.242136101032629</v>
      </c>
      <c r="AO11" s="21" t="n">
        <v>0.3020477355766</v>
      </c>
      <c r="AP11" s="21" t="n">
        <v>0.270871030917237</v>
      </c>
      <c r="AQ11" s="21" t="n">
        <v>0.135329638114473</v>
      </c>
      <c r="AR11" s="21" t="n">
        <v>0.600638597469689</v>
      </c>
      <c r="AS11" s="21" t="n">
        <v>0.568923036192652</v>
      </c>
      <c r="AT11" s="21" t="n">
        <v>0.49718893464151</v>
      </c>
      <c r="AU11" s="21" t="n">
        <v>0.340572095187907</v>
      </c>
    </row>
    <row r="12">
      <c r="B12" s="18" t="s">
        <v>356</v>
      </c>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442</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191</v>
      </c>
      <c r="D7" s="11" t="n">
        <v>84</v>
      </c>
      <c r="E7" s="11" t="n">
        <v>106</v>
      </c>
      <c r="F7" s="11"/>
      <c r="G7" s="11" t="n">
        <v>19</v>
      </c>
      <c r="H7" s="11" t="n">
        <v>25</v>
      </c>
      <c r="I7" s="11" t="n">
        <v>29</v>
      </c>
      <c r="J7" s="11" t="n">
        <v>30</v>
      </c>
      <c r="K7" s="11" t="n">
        <v>35</v>
      </c>
      <c r="L7" s="11" t="n">
        <v>53</v>
      </c>
      <c r="M7" s="11"/>
      <c r="N7" s="11" t="n">
        <v>4</v>
      </c>
      <c r="O7" s="11" t="n">
        <v>52</v>
      </c>
      <c r="P7" s="11" t="n">
        <v>70</v>
      </c>
      <c r="Q7" s="11" t="n">
        <v>46</v>
      </c>
      <c r="R7" s="11" t="n">
        <v>19</v>
      </c>
      <c r="S7" s="11"/>
      <c r="T7" s="11" t="n">
        <v>24</v>
      </c>
      <c r="U7" s="11" t="n">
        <v>64</v>
      </c>
      <c r="V7" s="11" t="n">
        <v>40</v>
      </c>
      <c r="W7" s="11" t="n">
        <v>37</v>
      </c>
      <c r="X7" s="11"/>
      <c r="Y7" s="11" t="n">
        <v>59</v>
      </c>
      <c r="Z7" s="11" t="n">
        <v>39</v>
      </c>
      <c r="AA7" s="11" t="n">
        <v>45</v>
      </c>
      <c r="AB7" s="11" t="n">
        <v>23</v>
      </c>
      <c r="AC7" s="11" t="n">
        <v>10</v>
      </c>
      <c r="AD7" s="11" t="n">
        <v>14</v>
      </c>
      <c r="AE7" s="11"/>
      <c r="AF7" s="11" t="n">
        <v>115</v>
      </c>
      <c r="AG7" s="11"/>
      <c r="AH7" s="11" t="n">
        <v>142</v>
      </c>
      <c r="AI7" s="11"/>
      <c r="AJ7" s="11" t="n">
        <v>13</v>
      </c>
      <c r="AK7" s="11" t="n">
        <v>7</v>
      </c>
      <c r="AL7" s="11" t="n">
        <v>44</v>
      </c>
      <c r="AM7" s="11" t="n">
        <v>29</v>
      </c>
      <c r="AN7" s="11" t="n">
        <v>23</v>
      </c>
      <c r="AO7" s="11" t="n">
        <v>14</v>
      </c>
      <c r="AP7" s="11" t="n">
        <v>26</v>
      </c>
      <c r="AQ7" s="11" t="n">
        <v>6</v>
      </c>
      <c r="AR7" s="11" t="n">
        <v>6</v>
      </c>
      <c r="AS7" s="11" t="n">
        <v>14</v>
      </c>
      <c r="AT7" s="11" t="n">
        <v>2</v>
      </c>
      <c r="AU7" s="11" t="n">
        <v>7</v>
      </c>
    </row>
    <row r="8" ht="30" customHeight="1">
      <c r="B8" s="12" t="s">
        <v>20</v>
      </c>
      <c r="C8" s="12" t="n">
        <v>189</v>
      </c>
      <c r="D8" s="12" t="n">
        <v>88</v>
      </c>
      <c r="E8" s="12" t="n">
        <v>100</v>
      </c>
      <c r="F8" s="12"/>
      <c r="G8" s="12" t="n">
        <v>21</v>
      </c>
      <c r="H8" s="12" t="n">
        <v>30</v>
      </c>
      <c r="I8" s="12" t="n">
        <v>27</v>
      </c>
      <c r="J8" s="12" t="n">
        <v>29</v>
      </c>
      <c r="K8" s="12" t="n">
        <v>32</v>
      </c>
      <c r="L8" s="12" t="n">
        <v>51</v>
      </c>
      <c r="M8" s="12"/>
      <c r="N8" s="12" t="n">
        <v>4</v>
      </c>
      <c r="O8" s="12" t="n">
        <v>48</v>
      </c>
      <c r="P8" s="12" t="n">
        <v>66</v>
      </c>
      <c r="Q8" s="12" t="n">
        <v>51</v>
      </c>
      <c r="R8" s="12" t="n">
        <v>21</v>
      </c>
      <c r="S8" s="12"/>
      <c r="T8" s="12" t="n">
        <v>23</v>
      </c>
      <c r="U8" s="12" t="n">
        <v>63</v>
      </c>
      <c r="V8" s="12" t="n">
        <v>40</v>
      </c>
      <c r="W8" s="12" t="n">
        <v>39</v>
      </c>
      <c r="X8" s="12"/>
      <c r="Y8" s="12" t="n">
        <v>64</v>
      </c>
      <c r="Z8" s="12" t="n">
        <v>37</v>
      </c>
      <c r="AA8" s="12" t="n">
        <v>43</v>
      </c>
      <c r="AB8" s="12" t="n">
        <v>21</v>
      </c>
      <c r="AC8" s="12" t="n">
        <v>11</v>
      </c>
      <c r="AD8" s="12" t="n">
        <v>12</v>
      </c>
      <c r="AE8" s="12"/>
      <c r="AF8" s="12" t="n">
        <v>114</v>
      </c>
      <c r="AG8" s="12"/>
      <c r="AH8" s="12" t="n">
        <v>142</v>
      </c>
      <c r="AI8" s="12"/>
      <c r="AJ8" s="12" t="n">
        <v>12</v>
      </c>
      <c r="AK8" s="12" t="n">
        <v>6</v>
      </c>
      <c r="AL8" s="12" t="n">
        <v>46</v>
      </c>
      <c r="AM8" s="12" t="n">
        <v>31</v>
      </c>
      <c r="AN8" s="12" t="n">
        <v>25</v>
      </c>
      <c r="AO8" s="12" t="n">
        <v>14</v>
      </c>
      <c r="AP8" s="12" t="n">
        <v>25</v>
      </c>
      <c r="AQ8" s="12" t="n">
        <v>6</v>
      </c>
      <c r="AR8" s="12" t="n">
        <v>5</v>
      </c>
      <c r="AS8" s="12" t="n">
        <v>13</v>
      </c>
      <c r="AT8" s="12" t="n">
        <v>1</v>
      </c>
      <c r="AU8" s="12" t="n">
        <v>6</v>
      </c>
    </row>
    <row r="9">
      <c r="B9" s="20" t="s">
        <v>441</v>
      </c>
      <c r="C9" s="19" t="n">
        <v>0.343199022673647</v>
      </c>
      <c r="D9" s="19" t="n">
        <v>0.297046840569719</v>
      </c>
      <c r="E9" s="19" t="n">
        <v>0.387477210154415</v>
      </c>
      <c r="F9" s="19"/>
      <c r="G9" s="19" t="n">
        <v>0.178214391418549</v>
      </c>
      <c r="H9" s="19" t="n">
        <v>0.325880251834782</v>
      </c>
      <c r="I9" s="19" t="n">
        <v>0.332361367969534</v>
      </c>
      <c r="J9" s="19" t="n">
        <v>0.515077367275525</v>
      </c>
      <c r="K9" s="19" t="n">
        <v>0.343600049714723</v>
      </c>
      <c r="L9" s="19" t="n">
        <v>0.330612298716662</v>
      </c>
      <c r="M9" s="19"/>
      <c r="N9" s="19" t="n">
        <v>0.474092155637643</v>
      </c>
      <c r="O9" s="19" t="n">
        <v>0.284588507926964</v>
      </c>
      <c r="P9" s="19" t="n">
        <v>0.346093007673773</v>
      </c>
      <c r="Q9" s="19" t="n">
        <v>0.39887556770181</v>
      </c>
      <c r="R9" s="19" t="n">
        <v>0.307128345896818</v>
      </c>
      <c r="S9" s="19"/>
      <c r="T9" s="19" t="n">
        <v>0.361774600981449</v>
      </c>
      <c r="U9" s="19" t="n">
        <v>0.273104251018104</v>
      </c>
      <c r="V9" s="19" t="n">
        <v>0.339199669794805</v>
      </c>
      <c r="W9" s="19" t="n">
        <v>0.355563668431495</v>
      </c>
      <c r="X9" s="19"/>
      <c r="Y9" s="19" t="n">
        <v>0.340969989731658</v>
      </c>
      <c r="Z9" s="19" t="n">
        <v>0.384753298110499</v>
      </c>
      <c r="AA9" s="19" t="n">
        <v>0.298312028563976</v>
      </c>
      <c r="AB9" s="19" t="n">
        <v>0.335002122286355</v>
      </c>
      <c r="AC9" s="19" t="n">
        <v>0.258556829192117</v>
      </c>
      <c r="AD9" s="19" t="n">
        <v>0.510743180546609</v>
      </c>
      <c r="AE9" s="19"/>
      <c r="AF9" s="19" t="n">
        <v>0.341313748304322</v>
      </c>
      <c r="AG9" s="19"/>
      <c r="AH9" s="19" t="n">
        <v>0.34514567282713</v>
      </c>
      <c r="AI9" s="19"/>
      <c r="AJ9" s="19" t="n">
        <v>0.405780448367769</v>
      </c>
      <c r="AK9" s="19" t="n">
        <v>0.14985917626404</v>
      </c>
      <c r="AL9" s="19" t="n">
        <v>0.376827781182845</v>
      </c>
      <c r="AM9" s="19" t="n">
        <v>0.364698377646451</v>
      </c>
      <c r="AN9" s="19" t="n">
        <v>0.342271799679335</v>
      </c>
      <c r="AO9" s="19" t="n">
        <v>0.352479840183271</v>
      </c>
      <c r="AP9" s="19" t="n">
        <v>0.41864518154198</v>
      </c>
      <c r="AQ9" s="19" t="n">
        <v>0</v>
      </c>
      <c r="AR9" s="19" t="n">
        <v>0.317534910599576</v>
      </c>
      <c r="AS9" s="19" t="n">
        <v>0.227033553313199</v>
      </c>
      <c r="AT9" s="19" t="n">
        <v>0.492948304177643</v>
      </c>
      <c r="AU9" s="19" t="n">
        <v>0.281558922430528</v>
      </c>
    </row>
    <row r="10">
      <c r="B10" s="20" t="s">
        <v>439</v>
      </c>
      <c r="C10" s="19" t="n">
        <v>0.409423354887574</v>
      </c>
      <c r="D10" s="19" t="n">
        <v>0.43854289898971</v>
      </c>
      <c r="E10" s="19" t="n">
        <v>0.377717117214301</v>
      </c>
      <c r="F10" s="19"/>
      <c r="G10" s="19" t="n">
        <v>0.821785608581451</v>
      </c>
      <c r="H10" s="19" t="n">
        <v>0.588612642920012</v>
      </c>
      <c r="I10" s="19" t="n">
        <v>0.37166828818543</v>
      </c>
      <c r="J10" s="19" t="n">
        <v>0.321668910895528</v>
      </c>
      <c r="K10" s="19" t="n">
        <v>0.261844955403152</v>
      </c>
      <c r="L10" s="19" t="n">
        <v>0.296658308375219</v>
      </c>
      <c r="M10" s="19"/>
      <c r="N10" s="19" t="n">
        <v>0.244539645505178</v>
      </c>
      <c r="O10" s="19" t="n">
        <v>0.431027868538596</v>
      </c>
      <c r="P10" s="19" t="n">
        <v>0.356821542506553</v>
      </c>
      <c r="Q10" s="19" t="n">
        <v>0.44138469331321</v>
      </c>
      <c r="R10" s="19" t="n">
        <v>0.480831337465108</v>
      </c>
      <c r="S10" s="19"/>
      <c r="T10" s="19" t="n">
        <v>0.42902354329136</v>
      </c>
      <c r="U10" s="19" t="n">
        <v>0.474731023985348</v>
      </c>
      <c r="V10" s="19" t="n">
        <v>0.376544414289941</v>
      </c>
      <c r="W10" s="19" t="n">
        <v>0.413566285585872</v>
      </c>
      <c r="X10" s="19"/>
      <c r="Y10" s="19" t="n">
        <v>0.476208801780952</v>
      </c>
      <c r="Z10" s="19" t="n">
        <v>0.367865016862021</v>
      </c>
      <c r="AA10" s="19" t="n">
        <v>0.323266182415569</v>
      </c>
      <c r="AB10" s="19" t="n">
        <v>0.39072635068489</v>
      </c>
      <c r="AC10" s="19" t="n">
        <v>0.741443170807883</v>
      </c>
      <c r="AD10" s="19" t="n">
        <v>0.255431833137416</v>
      </c>
      <c r="AE10" s="19"/>
      <c r="AF10" s="19" t="n">
        <v>0.409141409759869</v>
      </c>
      <c r="AG10" s="19"/>
      <c r="AH10" s="19" t="n">
        <v>0.460733222280617</v>
      </c>
      <c r="AI10" s="19"/>
      <c r="AJ10" s="19" t="n">
        <v>0.314296636707917</v>
      </c>
      <c r="AK10" s="19" t="n">
        <v>0.569499586355438</v>
      </c>
      <c r="AL10" s="19" t="n">
        <v>0.397039147195083</v>
      </c>
      <c r="AM10" s="19" t="n">
        <v>0.284755430208667</v>
      </c>
      <c r="AN10" s="19" t="n">
        <v>0.369559867107962</v>
      </c>
      <c r="AO10" s="19" t="n">
        <v>0.522917062817876</v>
      </c>
      <c r="AP10" s="19" t="n">
        <v>0.390167103755461</v>
      </c>
      <c r="AQ10" s="19" t="n">
        <v>0.83831775855688</v>
      </c>
      <c r="AR10" s="19" t="n">
        <v>0.682465089400424</v>
      </c>
      <c r="AS10" s="19" t="n">
        <v>0.431223543296611</v>
      </c>
      <c r="AT10" s="19" t="n">
        <v>0.507051695822357</v>
      </c>
      <c r="AU10" s="19" t="n">
        <v>0.442008126768521</v>
      </c>
    </row>
    <row r="11">
      <c r="B11" s="20" t="s">
        <v>96</v>
      </c>
      <c r="C11" s="21" t="n">
        <v>0.24737762243878</v>
      </c>
      <c r="D11" s="21" t="n">
        <v>0.264410260440571</v>
      </c>
      <c r="E11" s="21" t="n">
        <v>0.234805672631284</v>
      </c>
      <c r="F11" s="21"/>
      <c r="G11" s="21" t="n">
        <v>0</v>
      </c>
      <c r="H11" s="21" t="n">
        <v>0.0855071052452058</v>
      </c>
      <c r="I11" s="21" t="n">
        <v>0.295970343845036</v>
      </c>
      <c r="J11" s="21" t="n">
        <v>0.163253721828947</v>
      </c>
      <c r="K11" s="21" t="n">
        <v>0.394554994882125</v>
      </c>
      <c r="L11" s="21" t="n">
        <v>0.372729392908119</v>
      </c>
      <c r="M11" s="21"/>
      <c r="N11" s="21" t="n">
        <v>0.281368198857179</v>
      </c>
      <c r="O11" s="21" t="n">
        <v>0.28438362353444</v>
      </c>
      <c r="P11" s="21" t="n">
        <v>0.297085449819674</v>
      </c>
      <c r="Q11" s="21" t="n">
        <v>0.159739738984981</v>
      </c>
      <c r="R11" s="21" t="n">
        <v>0.212040316638074</v>
      </c>
      <c r="S11" s="21"/>
      <c r="T11" s="21" t="n">
        <v>0.209201855727191</v>
      </c>
      <c r="U11" s="21" t="n">
        <v>0.252164724996547</v>
      </c>
      <c r="V11" s="21" t="n">
        <v>0.284255915915253</v>
      </c>
      <c r="W11" s="21" t="n">
        <v>0.230870045982633</v>
      </c>
      <c r="X11" s="21"/>
      <c r="Y11" s="21" t="n">
        <v>0.182821208487389</v>
      </c>
      <c r="Z11" s="21" t="n">
        <v>0.24738168502748</v>
      </c>
      <c r="AA11" s="21" t="n">
        <v>0.378421789020455</v>
      </c>
      <c r="AB11" s="21" t="n">
        <v>0.274271527028754</v>
      </c>
      <c r="AC11" s="21" t="n">
        <v>0</v>
      </c>
      <c r="AD11" s="21" t="n">
        <v>0.233824986315975</v>
      </c>
      <c r="AE11" s="21"/>
      <c r="AF11" s="21" t="n">
        <v>0.249544841935809</v>
      </c>
      <c r="AG11" s="21"/>
      <c r="AH11" s="21" t="n">
        <v>0.194121104892253</v>
      </c>
      <c r="AI11" s="21"/>
      <c r="AJ11" s="21" t="n">
        <v>0.279922914924314</v>
      </c>
      <c r="AK11" s="21" t="n">
        <v>0.280641237380522</v>
      </c>
      <c r="AL11" s="21" t="n">
        <v>0.226133071622072</v>
      </c>
      <c r="AM11" s="21" t="n">
        <v>0.350546192144882</v>
      </c>
      <c r="AN11" s="21" t="n">
        <v>0.288168333212703</v>
      </c>
      <c r="AO11" s="21" t="n">
        <v>0.124603096998853</v>
      </c>
      <c r="AP11" s="21" t="n">
        <v>0.191187714702558</v>
      </c>
      <c r="AQ11" s="21" t="n">
        <v>0.16168224144312</v>
      </c>
      <c r="AR11" s="21" t="n">
        <v>0</v>
      </c>
      <c r="AS11" s="21" t="n">
        <v>0.34174290339019</v>
      </c>
      <c r="AT11" s="21" t="n">
        <v>0</v>
      </c>
      <c r="AU11" s="21" t="n">
        <v>0.276432950800951</v>
      </c>
    </row>
    <row r="12">
      <c r="B12" s="18" t="s">
        <v>356</v>
      </c>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444</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188</v>
      </c>
      <c r="D7" s="11" t="n">
        <v>88</v>
      </c>
      <c r="E7" s="11" t="n">
        <v>99</v>
      </c>
      <c r="F7" s="11"/>
      <c r="G7" s="11" t="n">
        <v>15</v>
      </c>
      <c r="H7" s="11" t="n">
        <v>24</v>
      </c>
      <c r="I7" s="11" t="n">
        <v>37</v>
      </c>
      <c r="J7" s="11" t="n">
        <v>46</v>
      </c>
      <c r="K7" s="11" t="n">
        <v>27</v>
      </c>
      <c r="L7" s="11" t="n">
        <v>39</v>
      </c>
      <c r="M7" s="11"/>
      <c r="N7" s="11" t="n">
        <v>2</v>
      </c>
      <c r="O7" s="11" t="n">
        <v>48</v>
      </c>
      <c r="P7" s="11" t="n">
        <v>69</v>
      </c>
      <c r="Q7" s="11" t="n">
        <v>45</v>
      </c>
      <c r="R7" s="11" t="n">
        <v>24</v>
      </c>
      <c r="S7" s="11"/>
      <c r="T7" s="11" t="n">
        <v>26</v>
      </c>
      <c r="U7" s="11" t="n">
        <v>47</v>
      </c>
      <c r="V7" s="11" t="n">
        <v>39</v>
      </c>
      <c r="W7" s="11" t="n">
        <v>44</v>
      </c>
      <c r="X7" s="11"/>
      <c r="Y7" s="11" t="n">
        <v>72</v>
      </c>
      <c r="Z7" s="11" t="n">
        <v>37</v>
      </c>
      <c r="AA7" s="11" t="n">
        <v>35</v>
      </c>
      <c r="AB7" s="11" t="n">
        <v>23</v>
      </c>
      <c r="AC7" s="11" t="n">
        <v>6</v>
      </c>
      <c r="AD7" s="11" t="n">
        <v>13</v>
      </c>
      <c r="AE7" s="11"/>
      <c r="AF7" s="11" t="n">
        <v>113</v>
      </c>
      <c r="AG7" s="11"/>
      <c r="AH7" s="11" t="n">
        <v>128</v>
      </c>
      <c r="AI7" s="11"/>
      <c r="AJ7" s="11" t="n">
        <v>19</v>
      </c>
      <c r="AK7" s="11" t="n">
        <v>4</v>
      </c>
      <c r="AL7" s="11" t="n">
        <v>38</v>
      </c>
      <c r="AM7" s="11" t="n">
        <v>27</v>
      </c>
      <c r="AN7" s="11" t="n">
        <v>27</v>
      </c>
      <c r="AO7" s="11" t="n">
        <v>16</v>
      </c>
      <c r="AP7" s="11" t="n">
        <v>25</v>
      </c>
      <c r="AQ7" s="11" t="n">
        <v>6</v>
      </c>
      <c r="AR7" s="11" t="n">
        <v>3</v>
      </c>
      <c r="AS7" s="11" t="n">
        <v>9</v>
      </c>
      <c r="AT7" s="11" t="n">
        <v>7</v>
      </c>
      <c r="AU7" s="11" t="n">
        <v>7</v>
      </c>
    </row>
    <row r="8" ht="30" customHeight="1">
      <c r="B8" s="12" t="s">
        <v>20</v>
      </c>
      <c r="C8" s="12" t="n">
        <v>189</v>
      </c>
      <c r="D8" s="12" t="n">
        <v>93</v>
      </c>
      <c r="E8" s="12" t="n">
        <v>95</v>
      </c>
      <c r="F8" s="12"/>
      <c r="G8" s="12" t="n">
        <v>18</v>
      </c>
      <c r="H8" s="12" t="n">
        <v>28</v>
      </c>
      <c r="I8" s="12" t="n">
        <v>38</v>
      </c>
      <c r="J8" s="12" t="n">
        <v>43</v>
      </c>
      <c r="K8" s="12" t="n">
        <v>25</v>
      </c>
      <c r="L8" s="12" t="n">
        <v>37</v>
      </c>
      <c r="M8" s="12"/>
      <c r="N8" s="12" t="n">
        <v>2</v>
      </c>
      <c r="O8" s="12" t="n">
        <v>47</v>
      </c>
      <c r="P8" s="12" t="n">
        <v>63</v>
      </c>
      <c r="Q8" s="12" t="n">
        <v>49</v>
      </c>
      <c r="R8" s="12" t="n">
        <v>27</v>
      </c>
      <c r="S8" s="12"/>
      <c r="T8" s="12" t="n">
        <v>26</v>
      </c>
      <c r="U8" s="12" t="n">
        <v>47</v>
      </c>
      <c r="V8" s="12" t="n">
        <v>38</v>
      </c>
      <c r="W8" s="12" t="n">
        <v>47</v>
      </c>
      <c r="X8" s="12"/>
      <c r="Y8" s="12" t="n">
        <v>77</v>
      </c>
      <c r="Z8" s="12" t="n">
        <v>36</v>
      </c>
      <c r="AA8" s="12" t="n">
        <v>33</v>
      </c>
      <c r="AB8" s="12" t="n">
        <v>22</v>
      </c>
      <c r="AC8" s="12" t="n">
        <v>7</v>
      </c>
      <c r="AD8" s="12" t="n">
        <v>12</v>
      </c>
      <c r="AE8" s="12"/>
      <c r="AF8" s="12" t="n">
        <v>112</v>
      </c>
      <c r="AG8" s="12"/>
      <c r="AH8" s="12" t="n">
        <v>130</v>
      </c>
      <c r="AI8" s="12"/>
      <c r="AJ8" s="12" t="n">
        <v>17</v>
      </c>
      <c r="AK8" s="12" t="n">
        <v>3</v>
      </c>
      <c r="AL8" s="12" t="n">
        <v>40</v>
      </c>
      <c r="AM8" s="12" t="n">
        <v>29</v>
      </c>
      <c r="AN8" s="12" t="n">
        <v>31</v>
      </c>
      <c r="AO8" s="12" t="n">
        <v>16</v>
      </c>
      <c r="AP8" s="12" t="n">
        <v>24</v>
      </c>
      <c r="AQ8" s="12" t="n">
        <v>6</v>
      </c>
      <c r="AR8" s="12" t="n">
        <v>2</v>
      </c>
      <c r="AS8" s="12" t="n">
        <v>8</v>
      </c>
      <c r="AT8" s="12" t="n">
        <v>5</v>
      </c>
      <c r="AU8" s="12" t="n">
        <v>7</v>
      </c>
    </row>
    <row r="9">
      <c r="B9" s="20" t="s">
        <v>443</v>
      </c>
      <c r="C9" s="19" t="n">
        <v>0.404074498450965</v>
      </c>
      <c r="D9" s="19" t="n">
        <v>0.422042572843089</v>
      </c>
      <c r="E9" s="19" t="n">
        <v>0.390671683734202</v>
      </c>
      <c r="F9" s="19"/>
      <c r="G9" s="19" t="n">
        <v>0.549268099022155</v>
      </c>
      <c r="H9" s="19" t="n">
        <v>0.327495352399547</v>
      </c>
      <c r="I9" s="19" t="n">
        <v>0.392659325502455</v>
      </c>
      <c r="J9" s="19" t="n">
        <v>0.401843772909629</v>
      </c>
      <c r="K9" s="19" t="n">
        <v>0.486027287586739</v>
      </c>
      <c r="L9" s="19" t="n">
        <v>0.348663854727746</v>
      </c>
      <c r="M9" s="19"/>
      <c r="N9" s="19" t="n">
        <v>0</v>
      </c>
      <c r="O9" s="19" t="n">
        <v>0.466036222359356</v>
      </c>
      <c r="P9" s="19" t="n">
        <v>0.380276823344564</v>
      </c>
      <c r="Q9" s="19" t="n">
        <v>0.427745826946858</v>
      </c>
      <c r="R9" s="19" t="n">
        <v>0.33953424827969</v>
      </c>
      <c r="S9" s="19"/>
      <c r="T9" s="19" t="n">
        <v>0.347320603868275</v>
      </c>
      <c r="U9" s="19" t="n">
        <v>0.417368198653721</v>
      </c>
      <c r="V9" s="19" t="n">
        <v>0.53268378008678</v>
      </c>
      <c r="W9" s="19" t="n">
        <v>0.361396142573423</v>
      </c>
      <c r="X9" s="19"/>
      <c r="Y9" s="19" t="n">
        <v>0.36720888622864</v>
      </c>
      <c r="Z9" s="19" t="n">
        <v>0.40033027090296</v>
      </c>
      <c r="AA9" s="19" t="n">
        <v>0.390380276441228</v>
      </c>
      <c r="AB9" s="19" t="n">
        <v>0.562581705997001</v>
      </c>
      <c r="AC9" s="19" t="n">
        <v>0.691758825665028</v>
      </c>
      <c r="AD9" s="19" t="n">
        <v>0.301082980689781</v>
      </c>
      <c r="AE9" s="19"/>
      <c r="AF9" s="19" t="n">
        <v>0.450179244553208</v>
      </c>
      <c r="AG9" s="19"/>
      <c r="AH9" s="19" t="n">
        <v>0.420329593030326</v>
      </c>
      <c r="AI9" s="19"/>
      <c r="AJ9" s="19" t="n">
        <v>0.638115276458806</v>
      </c>
      <c r="AK9" s="19" t="n">
        <v>0.237767963327216</v>
      </c>
      <c r="AL9" s="19" t="n">
        <v>0.304296915022965</v>
      </c>
      <c r="AM9" s="19" t="n">
        <v>0.387548491941175</v>
      </c>
      <c r="AN9" s="19" t="n">
        <v>0.418062284668387</v>
      </c>
      <c r="AO9" s="19" t="n">
        <v>0.37199198093751</v>
      </c>
      <c r="AP9" s="19" t="n">
        <v>0.359221193306577</v>
      </c>
      <c r="AQ9" s="19" t="n">
        <v>0.463255417914738</v>
      </c>
      <c r="AR9" s="19" t="n">
        <v>0.652544854026024</v>
      </c>
      <c r="AS9" s="19" t="n">
        <v>0.470957830432561</v>
      </c>
      <c r="AT9" s="19" t="n">
        <v>0.724738523002804</v>
      </c>
      <c r="AU9" s="19" t="n">
        <v>0.238971231037229</v>
      </c>
    </row>
    <row r="10">
      <c r="B10" s="20" t="s">
        <v>439</v>
      </c>
      <c r="C10" s="19" t="n">
        <v>0.343906467327626</v>
      </c>
      <c r="D10" s="19" t="n">
        <v>0.417451307998976</v>
      </c>
      <c r="E10" s="19" t="n">
        <v>0.275108115697382</v>
      </c>
      <c r="F10" s="19"/>
      <c r="G10" s="19" t="n">
        <v>0.335762933860316</v>
      </c>
      <c r="H10" s="19" t="n">
        <v>0.462270525006036</v>
      </c>
      <c r="I10" s="19" t="n">
        <v>0.476872014375338</v>
      </c>
      <c r="J10" s="19" t="n">
        <v>0.355265246007426</v>
      </c>
      <c r="K10" s="19" t="n">
        <v>0.230762208889883</v>
      </c>
      <c r="L10" s="19" t="n">
        <v>0.186647279927886</v>
      </c>
      <c r="M10" s="19"/>
      <c r="N10" s="19" t="n">
        <v>0.529554563174717</v>
      </c>
      <c r="O10" s="19" t="n">
        <v>0.315646732296389</v>
      </c>
      <c r="P10" s="19" t="n">
        <v>0.284029043430629</v>
      </c>
      <c r="Q10" s="19" t="n">
        <v>0.352112741993521</v>
      </c>
      <c r="R10" s="19" t="n">
        <v>0.502680546340135</v>
      </c>
      <c r="S10" s="19"/>
      <c r="T10" s="19" t="n">
        <v>0.420420948549752</v>
      </c>
      <c r="U10" s="19" t="n">
        <v>0.318783958122536</v>
      </c>
      <c r="V10" s="19" t="n">
        <v>0.278494883827457</v>
      </c>
      <c r="W10" s="19" t="n">
        <v>0.472370834885773</v>
      </c>
      <c r="X10" s="19"/>
      <c r="Y10" s="19" t="n">
        <v>0.47579012610125</v>
      </c>
      <c r="Z10" s="19" t="n">
        <v>0.416975416975681</v>
      </c>
      <c r="AA10" s="19" t="n">
        <v>0.14582894187532</v>
      </c>
      <c r="AB10" s="19" t="n">
        <v>0.169659173607286</v>
      </c>
      <c r="AC10" s="19" t="n">
        <v>0.308241174334972</v>
      </c>
      <c r="AD10" s="19" t="n">
        <v>0.202175071626012</v>
      </c>
      <c r="AE10" s="19"/>
      <c r="AF10" s="19" t="n">
        <v>0.262497468843135</v>
      </c>
      <c r="AG10" s="19"/>
      <c r="AH10" s="19" t="n">
        <v>0.407130990166059</v>
      </c>
      <c r="AI10" s="19"/>
      <c r="AJ10" s="19" t="n">
        <v>0.21898660054445</v>
      </c>
      <c r="AK10" s="19" t="n">
        <v>0.762232036672783</v>
      </c>
      <c r="AL10" s="19" t="n">
        <v>0.338918076487098</v>
      </c>
      <c r="AM10" s="19" t="n">
        <v>0.364411319678908</v>
      </c>
      <c r="AN10" s="19" t="n">
        <v>0.38079542858716</v>
      </c>
      <c r="AO10" s="19" t="n">
        <v>0.333780933849509</v>
      </c>
      <c r="AP10" s="19" t="n">
        <v>0.295751163974462</v>
      </c>
      <c r="AQ10" s="19" t="n">
        <v>0.360920664125158</v>
      </c>
      <c r="AR10" s="19" t="n">
        <v>0.347455145973976</v>
      </c>
      <c r="AS10" s="19" t="n">
        <v>0.423057191958749</v>
      </c>
      <c r="AT10" s="19" t="n">
        <v>0.151593459275759</v>
      </c>
      <c r="AU10" s="19" t="n">
        <v>0.488962601093088</v>
      </c>
    </row>
    <row r="11">
      <c r="B11" s="20" t="s">
        <v>96</v>
      </c>
      <c r="C11" s="21" t="n">
        <v>0.252019034221409</v>
      </c>
      <c r="D11" s="21" t="n">
        <v>0.160506119157935</v>
      </c>
      <c r="E11" s="21" t="n">
        <v>0.334220200568416</v>
      </c>
      <c r="F11" s="21"/>
      <c r="G11" s="21" t="n">
        <v>0.114968967117529</v>
      </c>
      <c r="H11" s="21" t="n">
        <v>0.210234122594417</v>
      </c>
      <c r="I11" s="21" t="n">
        <v>0.130468660122206</v>
      </c>
      <c r="J11" s="21" t="n">
        <v>0.242890981082945</v>
      </c>
      <c r="K11" s="21" t="n">
        <v>0.283210503523378</v>
      </c>
      <c r="L11" s="21" t="n">
        <v>0.464688865344368</v>
      </c>
      <c r="M11" s="21"/>
      <c r="N11" s="21" t="n">
        <v>0.470445436825283</v>
      </c>
      <c r="O11" s="21" t="n">
        <v>0.218317045344255</v>
      </c>
      <c r="P11" s="21" t="n">
        <v>0.335694133224807</v>
      </c>
      <c r="Q11" s="21" t="n">
        <v>0.220141431059621</v>
      </c>
      <c r="R11" s="21" t="n">
        <v>0.157785205380174</v>
      </c>
      <c r="S11" s="21"/>
      <c r="T11" s="21" t="n">
        <v>0.232258447581973</v>
      </c>
      <c r="U11" s="21" t="n">
        <v>0.263847843223743</v>
      </c>
      <c r="V11" s="21" t="n">
        <v>0.188821336085763</v>
      </c>
      <c r="W11" s="21" t="n">
        <v>0.166233022540804</v>
      </c>
      <c r="X11" s="21"/>
      <c r="Y11" s="21" t="n">
        <v>0.157000987670111</v>
      </c>
      <c r="Z11" s="21" t="n">
        <v>0.182694312121359</v>
      </c>
      <c r="AA11" s="21" t="n">
        <v>0.463790781683452</v>
      </c>
      <c r="AB11" s="21" t="n">
        <v>0.267759120395713</v>
      </c>
      <c r="AC11" s="21" t="n">
        <v>0</v>
      </c>
      <c r="AD11" s="21" t="n">
        <v>0.496741947684207</v>
      </c>
      <c r="AE11" s="21"/>
      <c r="AF11" s="21" t="n">
        <v>0.287323286603658</v>
      </c>
      <c r="AG11" s="21"/>
      <c r="AH11" s="21" t="n">
        <v>0.172539416803615</v>
      </c>
      <c r="AI11" s="21"/>
      <c r="AJ11" s="21" t="n">
        <v>0.142898122996744</v>
      </c>
      <c r="AK11" s="21" t="n">
        <v>0</v>
      </c>
      <c r="AL11" s="21" t="n">
        <v>0.356785008489937</v>
      </c>
      <c r="AM11" s="21" t="n">
        <v>0.248040188379917</v>
      </c>
      <c r="AN11" s="21" t="n">
        <v>0.201142286744453</v>
      </c>
      <c r="AO11" s="21" t="n">
        <v>0.294227085212981</v>
      </c>
      <c r="AP11" s="21" t="n">
        <v>0.345027642718961</v>
      </c>
      <c r="AQ11" s="21" t="n">
        <v>0.175823917960104</v>
      </c>
      <c r="AR11" s="21" t="n">
        <v>0</v>
      </c>
      <c r="AS11" s="21" t="n">
        <v>0.10598497760869</v>
      </c>
      <c r="AT11" s="21" t="n">
        <v>0.123668017721437</v>
      </c>
      <c r="AU11" s="21" t="n">
        <v>0.272066167869683</v>
      </c>
    </row>
    <row r="12">
      <c r="B12" s="18" t="s">
        <v>356</v>
      </c>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446</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226</v>
      </c>
      <c r="D7" s="11" t="n">
        <v>95</v>
      </c>
      <c r="E7" s="11" t="n">
        <v>130</v>
      </c>
      <c r="F7" s="11"/>
      <c r="G7" s="11" t="n">
        <v>25</v>
      </c>
      <c r="H7" s="11" t="n">
        <v>38</v>
      </c>
      <c r="I7" s="11" t="n">
        <v>26</v>
      </c>
      <c r="J7" s="11" t="n">
        <v>35</v>
      </c>
      <c r="K7" s="11" t="n">
        <v>41</v>
      </c>
      <c r="L7" s="11" t="n">
        <v>61</v>
      </c>
      <c r="M7" s="11"/>
      <c r="N7" s="11" t="n">
        <v>5</v>
      </c>
      <c r="O7" s="11" t="n">
        <v>63</v>
      </c>
      <c r="P7" s="11" t="n">
        <v>80</v>
      </c>
      <c r="Q7" s="11" t="n">
        <v>49</v>
      </c>
      <c r="R7" s="11" t="n">
        <v>27</v>
      </c>
      <c r="S7" s="11"/>
      <c r="T7" s="11" t="n">
        <v>25</v>
      </c>
      <c r="U7" s="11" t="n">
        <v>64</v>
      </c>
      <c r="V7" s="11" t="n">
        <v>53</v>
      </c>
      <c r="W7" s="11" t="n">
        <v>31</v>
      </c>
      <c r="X7" s="11"/>
      <c r="Y7" s="11" t="n">
        <v>80</v>
      </c>
      <c r="Z7" s="11" t="n">
        <v>37</v>
      </c>
      <c r="AA7" s="11" t="n">
        <v>53</v>
      </c>
      <c r="AB7" s="11" t="n">
        <v>28</v>
      </c>
      <c r="AC7" s="11" t="n">
        <v>14</v>
      </c>
      <c r="AD7" s="11" t="n">
        <v>14</v>
      </c>
      <c r="AE7" s="11"/>
      <c r="AF7" s="11" t="n">
        <v>138</v>
      </c>
      <c r="AG7" s="11"/>
      <c r="AH7" s="11" t="n">
        <v>165</v>
      </c>
      <c r="AI7" s="11"/>
      <c r="AJ7" s="11" t="n">
        <v>19</v>
      </c>
      <c r="AK7" s="11" t="n">
        <v>8</v>
      </c>
      <c r="AL7" s="11" t="n">
        <v>44</v>
      </c>
      <c r="AM7" s="11" t="n">
        <v>27</v>
      </c>
      <c r="AN7" s="11" t="n">
        <v>32</v>
      </c>
      <c r="AO7" s="11" t="n">
        <v>16</v>
      </c>
      <c r="AP7" s="11" t="n">
        <v>28</v>
      </c>
      <c r="AQ7" s="11" t="n">
        <v>10</v>
      </c>
      <c r="AR7" s="11" t="n">
        <v>8</v>
      </c>
      <c r="AS7" s="11" t="n">
        <v>17</v>
      </c>
      <c r="AT7" s="11" t="n">
        <v>8</v>
      </c>
      <c r="AU7" s="11" t="n">
        <v>9</v>
      </c>
    </row>
    <row r="8" ht="30" customHeight="1">
      <c r="B8" s="12" t="s">
        <v>20</v>
      </c>
      <c r="C8" s="12" t="n">
        <v>226</v>
      </c>
      <c r="D8" s="12" t="n">
        <v>101</v>
      </c>
      <c r="E8" s="12" t="n">
        <v>125</v>
      </c>
      <c r="F8" s="12"/>
      <c r="G8" s="12" t="n">
        <v>27</v>
      </c>
      <c r="H8" s="12" t="n">
        <v>45</v>
      </c>
      <c r="I8" s="12" t="n">
        <v>27</v>
      </c>
      <c r="J8" s="12" t="n">
        <v>33</v>
      </c>
      <c r="K8" s="12" t="n">
        <v>38</v>
      </c>
      <c r="L8" s="12" t="n">
        <v>57</v>
      </c>
      <c r="M8" s="12"/>
      <c r="N8" s="12" t="n">
        <v>5</v>
      </c>
      <c r="O8" s="12" t="n">
        <v>60</v>
      </c>
      <c r="P8" s="12" t="n">
        <v>74</v>
      </c>
      <c r="Q8" s="12" t="n">
        <v>56</v>
      </c>
      <c r="R8" s="12" t="n">
        <v>30</v>
      </c>
      <c r="S8" s="12"/>
      <c r="T8" s="12" t="n">
        <v>26</v>
      </c>
      <c r="U8" s="12" t="n">
        <v>64</v>
      </c>
      <c r="V8" s="12" t="n">
        <v>53</v>
      </c>
      <c r="W8" s="12" t="n">
        <v>33</v>
      </c>
      <c r="X8" s="12"/>
      <c r="Y8" s="12" t="n">
        <v>87</v>
      </c>
      <c r="Z8" s="12" t="n">
        <v>37</v>
      </c>
      <c r="AA8" s="12" t="n">
        <v>49</v>
      </c>
      <c r="AB8" s="12" t="n">
        <v>27</v>
      </c>
      <c r="AC8" s="12" t="n">
        <v>14</v>
      </c>
      <c r="AD8" s="12" t="n">
        <v>13</v>
      </c>
      <c r="AE8" s="12"/>
      <c r="AF8" s="12" t="n">
        <v>138</v>
      </c>
      <c r="AG8" s="12"/>
      <c r="AH8" s="12" t="n">
        <v>169</v>
      </c>
      <c r="AI8" s="12"/>
      <c r="AJ8" s="12" t="n">
        <v>17</v>
      </c>
      <c r="AK8" s="12" t="n">
        <v>7</v>
      </c>
      <c r="AL8" s="12" t="n">
        <v>47</v>
      </c>
      <c r="AM8" s="12" t="n">
        <v>29</v>
      </c>
      <c r="AN8" s="12" t="n">
        <v>36</v>
      </c>
      <c r="AO8" s="12" t="n">
        <v>15</v>
      </c>
      <c r="AP8" s="12" t="n">
        <v>27</v>
      </c>
      <c r="AQ8" s="12" t="n">
        <v>11</v>
      </c>
      <c r="AR8" s="12" t="n">
        <v>7</v>
      </c>
      <c r="AS8" s="12" t="n">
        <v>16</v>
      </c>
      <c r="AT8" s="12" t="n">
        <v>6</v>
      </c>
      <c r="AU8" s="12" t="n">
        <v>9</v>
      </c>
    </row>
    <row r="9">
      <c r="B9" s="20" t="s">
        <v>445</v>
      </c>
      <c r="C9" s="19" t="n">
        <v>0.454425221813523</v>
      </c>
      <c r="D9" s="19" t="n">
        <v>0.463036183534979</v>
      </c>
      <c r="E9" s="19" t="n">
        <v>0.45115178217052</v>
      </c>
      <c r="F9" s="19"/>
      <c r="G9" s="19" t="n">
        <v>0.499794606341796</v>
      </c>
      <c r="H9" s="19" t="n">
        <v>0.451090412471012</v>
      </c>
      <c r="I9" s="19" t="n">
        <v>0.649271687459554</v>
      </c>
      <c r="J9" s="19" t="n">
        <v>0.567830187809859</v>
      </c>
      <c r="K9" s="19" t="n">
        <v>0.364020389776333</v>
      </c>
      <c r="L9" s="19" t="n">
        <v>0.33816375547894</v>
      </c>
      <c r="M9" s="19"/>
      <c r="N9" s="19" t="n">
        <v>0.415658377659804</v>
      </c>
      <c r="O9" s="19" t="n">
        <v>0.438480999104666</v>
      </c>
      <c r="P9" s="19" t="n">
        <v>0.471684093814955</v>
      </c>
      <c r="Q9" s="19" t="n">
        <v>0.50669116670221</v>
      </c>
      <c r="R9" s="19" t="n">
        <v>0.317423820304217</v>
      </c>
      <c r="S9" s="19"/>
      <c r="T9" s="19" t="n">
        <v>0.369043836629225</v>
      </c>
      <c r="U9" s="19" t="n">
        <v>0.545719600587954</v>
      </c>
      <c r="V9" s="19" t="n">
        <v>0.403522901057908</v>
      </c>
      <c r="W9" s="19" t="n">
        <v>0.37130242959013</v>
      </c>
      <c r="X9" s="19"/>
      <c r="Y9" s="19" t="n">
        <v>0.481992641303736</v>
      </c>
      <c r="Z9" s="19" t="n">
        <v>0.429039496882281</v>
      </c>
      <c r="AA9" s="19" t="n">
        <v>0.373486660470612</v>
      </c>
      <c r="AB9" s="19" t="n">
        <v>0.376129975649516</v>
      </c>
      <c r="AC9" s="19" t="n">
        <v>0.634758199771609</v>
      </c>
      <c r="AD9" s="19" t="n">
        <v>0.610597557346899</v>
      </c>
      <c r="AE9" s="19"/>
      <c r="AF9" s="19" t="n">
        <v>0.379568620166482</v>
      </c>
      <c r="AG9" s="19"/>
      <c r="AH9" s="19" t="n">
        <v>0.424614723389102</v>
      </c>
      <c r="AI9" s="19"/>
      <c r="AJ9" s="19" t="n">
        <v>0.435753746857259</v>
      </c>
      <c r="AK9" s="19" t="n">
        <v>0.344652725777244</v>
      </c>
      <c r="AL9" s="19" t="n">
        <v>0.364650271396113</v>
      </c>
      <c r="AM9" s="19" t="n">
        <v>0.475777311621477</v>
      </c>
      <c r="AN9" s="19" t="n">
        <v>0.444744277197246</v>
      </c>
      <c r="AO9" s="19" t="n">
        <v>0.478397436460026</v>
      </c>
      <c r="AP9" s="19" t="n">
        <v>0.527151068193876</v>
      </c>
      <c r="AQ9" s="19" t="n">
        <v>0.62164659428019</v>
      </c>
      <c r="AR9" s="19" t="n">
        <v>0.491991562172307</v>
      </c>
      <c r="AS9" s="19" t="n">
        <v>0.472239914078373</v>
      </c>
      <c r="AT9" s="19" t="n">
        <v>0.501779851454544</v>
      </c>
      <c r="AU9" s="19" t="n">
        <v>0.444323772623767</v>
      </c>
    </row>
    <row r="10">
      <c r="B10" s="20" t="s">
        <v>439</v>
      </c>
      <c r="C10" s="19" t="n">
        <v>0.345521695189359</v>
      </c>
      <c r="D10" s="19" t="n">
        <v>0.382375905290026</v>
      </c>
      <c r="E10" s="19" t="n">
        <v>0.310510941147081</v>
      </c>
      <c r="F10" s="19"/>
      <c r="G10" s="19" t="n">
        <v>0.471708092238481</v>
      </c>
      <c r="H10" s="19" t="n">
        <v>0.464498577394632</v>
      </c>
      <c r="I10" s="19" t="n">
        <v>0.192898044120074</v>
      </c>
      <c r="J10" s="19" t="n">
        <v>0.240423954429323</v>
      </c>
      <c r="K10" s="19" t="n">
        <v>0.324548506736367</v>
      </c>
      <c r="L10" s="19" t="n">
        <v>0.337289335260678</v>
      </c>
      <c r="M10" s="19"/>
      <c r="N10" s="19" t="n">
        <v>0.398710131205214</v>
      </c>
      <c r="O10" s="19" t="n">
        <v>0.242893933042601</v>
      </c>
      <c r="P10" s="19" t="n">
        <v>0.325946947052971</v>
      </c>
      <c r="Q10" s="19" t="n">
        <v>0.341690826327537</v>
      </c>
      <c r="R10" s="19" t="n">
        <v>0.62025430796574</v>
      </c>
      <c r="S10" s="19"/>
      <c r="T10" s="19" t="n">
        <v>0.518252020020981</v>
      </c>
      <c r="U10" s="19" t="n">
        <v>0.242235697581038</v>
      </c>
      <c r="V10" s="19" t="n">
        <v>0.383510448790133</v>
      </c>
      <c r="W10" s="19" t="n">
        <v>0.418799715591531</v>
      </c>
      <c r="X10" s="19"/>
      <c r="Y10" s="19" t="n">
        <v>0.362113673818925</v>
      </c>
      <c r="Z10" s="19" t="n">
        <v>0.348250866160163</v>
      </c>
      <c r="AA10" s="19" t="n">
        <v>0.291253016147493</v>
      </c>
      <c r="AB10" s="19" t="n">
        <v>0.386821889866524</v>
      </c>
      <c r="AC10" s="19" t="n">
        <v>0.365241800228391</v>
      </c>
      <c r="AD10" s="19" t="n">
        <v>0.322163204292389</v>
      </c>
      <c r="AE10" s="19"/>
      <c r="AF10" s="19" t="n">
        <v>0.407112606581239</v>
      </c>
      <c r="AG10" s="19"/>
      <c r="AH10" s="19" t="n">
        <v>0.408259513882391</v>
      </c>
      <c r="AI10" s="19"/>
      <c r="AJ10" s="19" t="n">
        <v>0.424978519369114</v>
      </c>
      <c r="AK10" s="19" t="n">
        <v>0.547673387105623</v>
      </c>
      <c r="AL10" s="19" t="n">
        <v>0.514933165373605</v>
      </c>
      <c r="AM10" s="19" t="n">
        <v>0.234056549600871</v>
      </c>
      <c r="AN10" s="19" t="n">
        <v>0.281144441152134</v>
      </c>
      <c r="AO10" s="19" t="n">
        <v>0.295366777671022</v>
      </c>
      <c r="AP10" s="19" t="n">
        <v>0.314597070477626</v>
      </c>
      <c r="AQ10" s="19" t="n">
        <v>0.289132395986014</v>
      </c>
      <c r="AR10" s="19" t="n">
        <v>0.225221388274758</v>
      </c>
      <c r="AS10" s="19" t="n">
        <v>0.201399311829328</v>
      </c>
      <c r="AT10" s="19" t="n">
        <v>0.256346828852461</v>
      </c>
      <c r="AU10" s="19" t="n">
        <v>0.44694625720881</v>
      </c>
    </row>
    <row r="11">
      <c r="B11" s="20" t="s">
        <v>96</v>
      </c>
      <c r="C11" s="21" t="n">
        <v>0.200053082997118</v>
      </c>
      <c r="D11" s="21" t="n">
        <v>0.154587911174995</v>
      </c>
      <c r="E11" s="21" t="n">
        <v>0.238337276682399</v>
      </c>
      <c r="F11" s="21"/>
      <c r="G11" s="21" t="n">
        <v>0.0284973014197227</v>
      </c>
      <c r="H11" s="21" t="n">
        <v>0.0844110101343566</v>
      </c>
      <c r="I11" s="21" t="n">
        <v>0.157830268420372</v>
      </c>
      <c r="J11" s="21" t="n">
        <v>0.191745857760818</v>
      </c>
      <c r="K11" s="21" t="n">
        <v>0.311431103487301</v>
      </c>
      <c r="L11" s="21" t="n">
        <v>0.324546909260382</v>
      </c>
      <c r="M11" s="21"/>
      <c r="N11" s="21" t="n">
        <v>0.185631491134982</v>
      </c>
      <c r="O11" s="21" t="n">
        <v>0.318625067852733</v>
      </c>
      <c r="P11" s="21" t="n">
        <v>0.202368959132074</v>
      </c>
      <c r="Q11" s="21" t="n">
        <v>0.151618006970253</v>
      </c>
      <c r="R11" s="21" t="n">
        <v>0.0623218717300431</v>
      </c>
      <c r="S11" s="21"/>
      <c r="T11" s="21" t="n">
        <v>0.112704143349794</v>
      </c>
      <c r="U11" s="21" t="n">
        <v>0.212044701831008</v>
      </c>
      <c r="V11" s="21" t="n">
        <v>0.21296665015196</v>
      </c>
      <c r="W11" s="21" t="n">
        <v>0.209897854818339</v>
      </c>
      <c r="X11" s="21"/>
      <c r="Y11" s="21" t="n">
        <v>0.155893684877339</v>
      </c>
      <c r="Z11" s="21" t="n">
        <v>0.222709636957556</v>
      </c>
      <c r="AA11" s="21" t="n">
        <v>0.335260323381895</v>
      </c>
      <c r="AB11" s="21" t="n">
        <v>0.23704813448396</v>
      </c>
      <c r="AC11" s="21" t="n">
        <v>0</v>
      </c>
      <c r="AD11" s="21" t="n">
        <v>0.067239238360712</v>
      </c>
      <c r="AE11" s="21"/>
      <c r="AF11" s="21" t="n">
        <v>0.213318773252279</v>
      </c>
      <c r="AG11" s="21"/>
      <c r="AH11" s="21" t="n">
        <v>0.167125762728507</v>
      </c>
      <c r="AI11" s="21"/>
      <c r="AJ11" s="21" t="n">
        <v>0.139267733773628</v>
      </c>
      <c r="AK11" s="21" t="n">
        <v>0.107673887117134</v>
      </c>
      <c r="AL11" s="21" t="n">
        <v>0.120416563230282</v>
      </c>
      <c r="AM11" s="21" t="n">
        <v>0.290166138777652</v>
      </c>
      <c r="AN11" s="21" t="n">
        <v>0.27411128165062</v>
      </c>
      <c r="AO11" s="21" t="n">
        <v>0.226235785868953</v>
      </c>
      <c r="AP11" s="21" t="n">
        <v>0.158251861328498</v>
      </c>
      <c r="AQ11" s="21" t="n">
        <v>0.0892210097337953</v>
      </c>
      <c r="AR11" s="21" t="n">
        <v>0.282787049552935</v>
      </c>
      <c r="AS11" s="21" t="n">
        <v>0.326360774092299</v>
      </c>
      <c r="AT11" s="21" t="n">
        <v>0.241873319692995</v>
      </c>
      <c r="AU11" s="21" t="n">
        <v>0.108729970167424</v>
      </c>
    </row>
    <row r="12">
      <c r="B12" s="18" t="s">
        <v>356</v>
      </c>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448</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209</v>
      </c>
      <c r="D7" s="11" t="n">
        <v>110</v>
      </c>
      <c r="E7" s="11" t="n">
        <v>99</v>
      </c>
      <c r="F7" s="11"/>
      <c r="G7" s="11" t="n">
        <v>22</v>
      </c>
      <c r="H7" s="11" t="n">
        <v>24</v>
      </c>
      <c r="I7" s="11" t="n">
        <v>32</v>
      </c>
      <c r="J7" s="11" t="n">
        <v>34</v>
      </c>
      <c r="K7" s="11" t="n">
        <v>37</v>
      </c>
      <c r="L7" s="11" t="n">
        <v>60</v>
      </c>
      <c r="M7" s="11"/>
      <c r="N7" s="11" t="n">
        <v>5</v>
      </c>
      <c r="O7" s="11" t="n">
        <v>56</v>
      </c>
      <c r="P7" s="11" t="n">
        <v>65</v>
      </c>
      <c r="Q7" s="11" t="n">
        <v>55</v>
      </c>
      <c r="R7" s="11" t="n">
        <v>26</v>
      </c>
      <c r="S7" s="11"/>
      <c r="T7" s="11" t="n">
        <v>22</v>
      </c>
      <c r="U7" s="11" t="n">
        <v>64</v>
      </c>
      <c r="V7" s="11" t="n">
        <v>46</v>
      </c>
      <c r="W7" s="11" t="n">
        <v>44</v>
      </c>
      <c r="X7" s="11"/>
      <c r="Y7" s="11" t="n">
        <v>71</v>
      </c>
      <c r="Z7" s="11" t="n">
        <v>34</v>
      </c>
      <c r="AA7" s="11" t="n">
        <v>57</v>
      </c>
      <c r="AB7" s="11" t="n">
        <v>22</v>
      </c>
      <c r="AC7" s="11" t="n">
        <v>14</v>
      </c>
      <c r="AD7" s="11" t="n">
        <v>10</v>
      </c>
      <c r="AE7" s="11"/>
      <c r="AF7" s="11" t="n">
        <v>138</v>
      </c>
      <c r="AG7" s="11"/>
      <c r="AH7" s="11" t="n">
        <v>154</v>
      </c>
      <c r="AI7" s="11"/>
      <c r="AJ7" s="11" t="n">
        <v>13</v>
      </c>
      <c r="AK7" s="11" t="n">
        <v>10</v>
      </c>
      <c r="AL7" s="11" t="n">
        <v>29</v>
      </c>
      <c r="AM7" s="11" t="n">
        <v>42</v>
      </c>
      <c r="AN7" s="11" t="n">
        <v>32</v>
      </c>
      <c r="AO7" s="11" t="n">
        <v>12</v>
      </c>
      <c r="AP7" s="11" t="n">
        <v>22</v>
      </c>
      <c r="AQ7" s="11" t="n">
        <v>7</v>
      </c>
      <c r="AR7" s="11" t="n">
        <v>5</v>
      </c>
      <c r="AS7" s="11" t="n">
        <v>23</v>
      </c>
      <c r="AT7" s="11" t="n">
        <v>4</v>
      </c>
      <c r="AU7" s="11" t="n">
        <v>10</v>
      </c>
    </row>
    <row r="8" ht="30" customHeight="1">
      <c r="B8" s="12" t="s">
        <v>20</v>
      </c>
      <c r="C8" s="12" t="n">
        <v>210</v>
      </c>
      <c r="D8" s="12" t="n">
        <v>115</v>
      </c>
      <c r="E8" s="12" t="n">
        <v>95</v>
      </c>
      <c r="F8" s="12"/>
      <c r="G8" s="12" t="n">
        <v>23</v>
      </c>
      <c r="H8" s="12" t="n">
        <v>28</v>
      </c>
      <c r="I8" s="12" t="n">
        <v>33</v>
      </c>
      <c r="J8" s="12" t="n">
        <v>33</v>
      </c>
      <c r="K8" s="12" t="n">
        <v>34</v>
      </c>
      <c r="L8" s="12" t="n">
        <v>58</v>
      </c>
      <c r="M8" s="12"/>
      <c r="N8" s="12" t="n">
        <v>5</v>
      </c>
      <c r="O8" s="12" t="n">
        <v>53</v>
      </c>
      <c r="P8" s="12" t="n">
        <v>61</v>
      </c>
      <c r="Q8" s="12" t="n">
        <v>60</v>
      </c>
      <c r="R8" s="12" t="n">
        <v>29</v>
      </c>
      <c r="S8" s="12"/>
      <c r="T8" s="12" t="n">
        <v>23</v>
      </c>
      <c r="U8" s="12" t="n">
        <v>62</v>
      </c>
      <c r="V8" s="12" t="n">
        <v>47</v>
      </c>
      <c r="W8" s="12" t="n">
        <v>47</v>
      </c>
      <c r="X8" s="12"/>
      <c r="Y8" s="12" t="n">
        <v>76</v>
      </c>
      <c r="Z8" s="12" t="n">
        <v>33</v>
      </c>
      <c r="AA8" s="12" t="n">
        <v>55</v>
      </c>
      <c r="AB8" s="12" t="n">
        <v>21</v>
      </c>
      <c r="AC8" s="12" t="n">
        <v>15</v>
      </c>
      <c r="AD8" s="12" t="n">
        <v>9</v>
      </c>
      <c r="AE8" s="12"/>
      <c r="AF8" s="12" t="n">
        <v>137</v>
      </c>
      <c r="AG8" s="12"/>
      <c r="AH8" s="12" t="n">
        <v>156</v>
      </c>
      <c r="AI8" s="12"/>
      <c r="AJ8" s="12" t="n">
        <v>12</v>
      </c>
      <c r="AK8" s="12" t="n">
        <v>9</v>
      </c>
      <c r="AL8" s="12" t="n">
        <v>31</v>
      </c>
      <c r="AM8" s="12" t="n">
        <v>44</v>
      </c>
      <c r="AN8" s="12" t="n">
        <v>36</v>
      </c>
      <c r="AO8" s="12" t="n">
        <v>11</v>
      </c>
      <c r="AP8" s="12" t="n">
        <v>21</v>
      </c>
      <c r="AQ8" s="12" t="n">
        <v>7</v>
      </c>
      <c r="AR8" s="12" t="n">
        <v>4</v>
      </c>
      <c r="AS8" s="12" t="n">
        <v>21</v>
      </c>
      <c r="AT8" s="12" t="n">
        <v>3</v>
      </c>
      <c r="AU8" s="12" t="n">
        <v>10</v>
      </c>
    </row>
    <row r="9">
      <c r="B9" s="20" t="s">
        <v>447</v>
      </c>
      <c r="C9" s="19" t="n">
        <v>0.550301810189689</v>
      </c>
      <c r="D9" s="19" t="n">
        <v>0.586867121552335</v>
      </c>
      <c r="E9" s="19" t="n">
        <v>0.505643918341091</v>
      </c>
      <c r="F9" s="19"/>
      <c r="G9" s="19" t="n">
        <v>0.695386147620713</v>
      </c>
      <c r="H9" s="19" t="n">
        <v>0.475881542643641</v>
      </c>
      <c r="I9" s="19" t="n">
        <v>0.546313464806468</v>
      </c>
      <c r="J9" s="19" t="n">
        <v>0.679705087776506</v>
      </c>
      <c r="K9" s="19" t="n">
        <v>0.557826199784973</v>
      </c>
      <c r="L9" s="19" t="n">
        <v>0.451381610931047</v>
      </c>
      <c r="M9" s="19"/>
      <c r="N9" s="19" t="n">
        <v>0.240518209476203</v>
      </c>
      <c r="O9" s="19" t="n">
        <v>0.519110221878275</v>
      </c>
      <c r="P9" s="19" t="n">
        <v>0.642665043986437</v>
      </c>
      <c r="Q9" s="19" t="n">
        <v>0.532181383459118</v>
      </c>
      <c r="R9" s="19" t="n">
        <v>0.467782756862134</v>
      </c>
      <c r="S9" s="19"/>
      <c r="T9" s="19" t="n">
        <v>0.625015973138156</v>
      </c>
      <c r="U9" s="19" t="n">
        <v>0.600472517443205</v>
      </c>
      <c r="V9" s="19" t="n">
        <v>0.533724100053926</v>
      </c>
      <c r="W9" s="19" t="n">
        <v>0.46950579584241</v>
      </c>
      <c r="X9" s="19"/>
      <c r="Y9" s="19" t="n">
        <v>0.523103139638407</v>
      </c>
      <c r="Z9" s="19" t="n">
        <v>0.554004047609212</v>
      </c>
      <c r="AA9" s="19" t="n">
        <v>0.480684613679057</v>
      </c>
      <c r="AB9" s="19" t="n">
        <v>0.644520061337583</v>
      </c>
      <c r="AC9" s="19" t="n">
        <v>0.673952240264692</v>
      </c>
      <c r="AD9" s="19" t="n">
        <v>0.706498030649046</v>
      </c>
      <c r="AE9" s="19"/>
      <c r="AF9" s="19" t="n">
        <v>0.5695826739789</v>
      </c>
      <c r="AG9" s="19"/>
      <c r="AH9" s="19" t="n">
        <v>0.521712204578147</v>
      </c>
      <c r="AI9" s="19"/>
      <c r="AJ9" s="19" t="n">
        <v>0.627403527397498</v>
      </c>
      <c r="AK9" s="19" t="n">
        <v>0.623665887817145</v>
      </c>
      <c r="AL9" s="19" t="n">
        <v>0.581761659862294</v>
      </c>
      <c r="AM9" s="19" t="n">
        <v>0.420328369790494</v>
      </c>
      <c r="AN9" s="19" t="n">
        <v>0.61990339119126</v>
      </c>
      <c r="AO9" s="19" t="n">
        <v>0.672271625480337</v>
      </c>
      <c r="AP9" s="19" t="n">
        <v>0.504312245418176</v>
      </c>
      <c r="AQ9" s="19" t="n">
        <v>0.863582092390708</v>
      </c>
      <c r="AR9" s="19" t="n">
        <v>0.409689910497651</v>
      </c>
      <c r="AS9" s="19" t="n">
        <v>0.442163737005103</v>
      </c>
      <c r="AT9" s="19" t="n">
        <v>0.766243876474321</v>
      </c>
      <c r="AU9" s="19" t="n">
        <v>0.561967570659249</v>
      </c>
    </row>
    <row r="10">
      <c r="B10" s="20" t="s">
        <v>439</v>
      </c>
      <c r="C10" s="19" t="n">
        <v>0.256526204601907</v>
      </c>
      <c r="D10" s="19" t="n">
        <v>0.259765640397676</v>
      </c>
      <c r="E10" s="19" t="n">
        <v>0.252569821679767</v>
      </c>
      <c r="F10" s="19"/>
      <c r="G10" s="19" t="n">
        <v>0.261847947237367</v>
      </c>
      <c r="H10" s="19" t="n">
        <v>0.432551394870792</v>
      </c>
      <c r="I10" s="19" t="n">
        <v>0.356161843031565</v>
      </c>
      <c r="J10" s="19" t="n">
        <v>0.149487728259416</v>
      </c>
      <c r="K10" s="19" t="n">
        <v>0.156201891341114</v>
      </c>
      <c r="L10" s="19" t="n">
        <v>0.233503964661516</v>
      </c>
      <c r="M10" s="19"/>
      <c r="N10" s="19" t="n">
        <v>0</v>
      </c>
      <c r="O10" s="19" t="n">
        <v>0.202275598311896</v>
      </c>
      <c r="P10" s="19" t="n">
        <v>0.242316179787888</v>
      </c>
      <c r="Q10" s="19" t="n">
        <v>0.287649742344658</v>
      </c>
      <c r="R10" s="19" t="n">
        <v>0.377036579663364</v>
      </c>
      <c r="S10" s="19"/>
      <c r="T10" s="19" t="n">
        <v>0.183555977124436</v>
      </c>
      <c r="U10" s="19" t="n">
        <v>0.234867597269824</v>
      </c>
      <c r="V10" s="19" t="n">
        <v>0.251750408569392</v>
      </c>
      <c r="W10" s="19" t="n">
        <v>0.369588278511514</v>
      </c>
      <c r="X10" s="19"/>
      <c r="Y10" s="19" t="n">
        <v>0.370571891378891</v>
      </c>
      <c r="Z10" s="19" t="n">
        <v>0.257776173922342</v>
      </c>
      <c r="AA10" s="19" t="n">
        <v>0.201571334994815</v>
      </c>
      <c r="AB10" s="19" t="n">
        <v>0.16923741663876</v>
      </c>
      <c r="AC10" s="19" t="n">
        <v>0.177384547519575</v>
      </c>
      <c r="AD10" s="19" t="n">
        <v>0</v>
      </c>
      <c r="AE10" s="19"/>
      <c r="AF10" s="19" t="n">
        <v>0.212533230701313</v>
      </c>
      <c r="AG10" s="19"/>
      <c r="AH10" s="19" t="n">
        <v>0.311210027528442</v>
      </c>
      <c r="AI10" s="19"/>
      <c r="AJ10" s="19" t="n">
        <v>0.307953520024902</v>
      </c>
      <c r="AK10" s="19" t="n">
        <v>0.211086527504096</v>
      </c>
      <c r="AL10" s="19" t="n">
        <v>0.286845306513726</v>
      </c>
      <c r="AM10" s="19" t="n">
        <v>0.279941241960125</v>
      </c>
      <c r="AN10" s="19" t="n">
        <v>0.252243791488787</v>
      </c>
      <c r="AO10" s="19" t="n">
        <v>0</v>
      </c>
      <c r="AP10" s="19" t="n">
        <v>0.221195674515324</v>
      </c>
      <c r="AQ10" s="19" t="n">
        <v>0.136417907609292</v>
      </c>
      <c r="AR10" s="19" t="n">
        <v>0.590310089502349</v>
      </c>
      <c r="AS10" s="19" t="n">
        <v>0.227562617290995</v>
      </c>
      <c r="AT10" s="19" t="n">
        <v>0.233756123525679</v>
      </c>
      <c r="AU10" s="19" t="n">
        <v>0.438032429340751</v>
      </c>
    </row>
    <row r="11">
      <c r="B11" s="20" t="s">
        <v>96</v>
      </c>
      <c r="C11" s="21" t="n">
        <v>0.193171985208403</v>
      </c>
      <c r="D11" s="21" t="n">
        <v>0.153367238049989</v>
      </c>
      <c r="E11" s="21" t="n">
        <v>0.241786259979142</v>
      </c>
      <c r="F11" s="21"/>
      <c r="G11" s="21" t="n">
        <v>0.04276590514192</v>
      </c>
      <c r="H11" s="21" t="n">
        <v>0.0915670624855674</v>
      </c>
      <c r="I11" s="21" t="n">
        <v>0.0975246921619668</v>
      </c>
      <c r="J11" s="21" t="n">
        <v>0.170807183964078</v>
      </c>
      <c r="K11" s="21" t="n">
        <v>0.285971908873913</v>
      </c>
      <c r="L11" s="21" t="n">
        <v>0.315114424407437</v>
      </c>
      <c r="M11" s="21"/>
      <c r="N11" s="21" t="n">
        <v>0.759481790523797</v>
      </c>
      <c r="O11" s="21" t="n">
        <v>0.278614179809829</v>
      </c>
      <c r="P11" s="21" t="n">
        <v>0.115018776225675</v>
      </c>
      <c r="Q11" s="21" t="n">
        <v>0.180168874196224</v>
      </c>
      <c r="R11" s="21" t="n">
        <v>0.155180663474502</v>
      </c>
      <c r="S11" s="21"/>
      <c r="T11" s="21" t="n">
        <v>0.191428049737409</v>
      </c>
      <c r="U11" s="21" t="n">
        <v>0.164659885286971</v>
      </c>
      <c r="V11" s="21" t="n">
        <v>0.214525491376682</v>
      </c>
      <c r="W11" s="21" t="n">
        <v>0.160905925646077</v>
      </c>
      <c r="X11" s="21"/>
      <c r="Y11" s="21" t="n">
        <v>0.106324968982703</v>
      </c>
      <c r="Z11" s="21" t="n">
        <v>0.188219778468446</v>
      </c>
      <c r="AA11" s="21" t="n">
        <v>0.317744051326128</v>
      </c>
      <c r="AB11" s="21" t="n">
        <v>0.186242522023657</v>
      </c>
      <c r="AC11" s="21" t="n">
        <v>0.148663212215733</v>
      </c>
      <c r="AD11" s="21" t="n">
        <v>0.293501969350954</v>
      </c>
      <c r="AE11" s="21"/>
      <c r="AF11" s="21" t="n">
        <v>0.217884095319787</v>
      </c>
      <c r="AG11" s="21"/>
      <c r="AH11" s="21" t="n">
        <v>0.167077767893411</v>
      </c>
      <c r="AI11" s="21"/>
      <c r="AJ11" s="21" t="n">
        <v>0.0646429525775994</v>
      </c>
      <c r="AK11" s="21" t="n">
        <v>0.165247584678759</v>
      </c>
      <c r="AL11" s="21" t="n">
        <v>0.13139303362398</v>
      </c>
      <c r="AM11" s="21" t="n">
        <v>0.299730388249381</v>
      </c>
      <c r="AN11" s="21" t="n">
        <v>0.127852817319953</v>
      </c>
      <c r="AO11" s="21" t="n">
        <v>0.327728374519663</v>
      </c>
      <c r="AP11" s="21" t="n">
        <v>0.2744920800665</v>
      </c>
      <c r="AQ11" s="21" t="n">
        <v>0</v>
      </c>
      <c r="AR11" s="21" t="n">
        <v>0</v>
      </c>
      <c r="AS11" s="21" t="n">
        <v>0.330273645703901</v>
      </c>
      <c r="AT11" s="21" t="n">
        <v>0</v>
      </c>
      <c r="AU11" s="21" t="n">
        <v>0</v>
      </c>
    </row>
    <row r="12">
      <c r="B12" s="18" t="s">
        <v>356</v>
      </c>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450</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189</v>
      </c>
      <c r="D7" s="11" t="n">
        <v>88</v>
      </c>
      <c r="E7" s="11" t="n">
        <v>101</v>
      </c>
      <c r="F7" s="11"/>
      <c r="G7" s="11" t="n">
        <v>22</v>
      </c>
      <c r="H7" s="11" t="n">
        <v>32</v>
      </c>
      <c r="I7" s="11" t="n">
        <v>25</v>
      </c>
      <c r="J7" s="11" t="n">
        <v>30</v>
      </c>
      <c r="K7" s="11" t="n">
        <v>31</v>
      </c>
      <c r="L7" s="11" t="n">
        <v>49</v>
      </c>
      <c r="M7" s="11"/>
      <c r="N7" s="11" t="n">
        <v>5</v>
      </c>
      <c r="O7" s="11" t="n">
        <v>45</v>
      </c>
      <c r="P7" s="11" t="n">
        <v>71</v>
      </c>
      <c r="Q7" s="11" t="n">
        <v>45</v>
      </c>
      <c r="R7" s="11" t="n">
        <v>22</v>
      </c>
      <c r="S7" s="11"/>
      <c r="T7" s="11" t="n">
        <v>21</v>
      </c>
      <c r="U7" s="11" t="n">
        <v>63</v>
      </c>
      <c r="V7" s="11" t="n">
        <v>29</v>
      </c>
      <c r="W7" s="11" t="n">
        <v>45</v>
      </c>
      <c r="X7" s="11"/>
      <c r="Y7" s="11" t="n">
        <v>66</v>
      </c>
      <c r="Z7" s="11" t="n">
        <v>35</v>
      </c>
      <c r="AA7" s="11" t="n">
        <v>38</v>
      </c>
      <c r="AB7" s="11" t="n">
        <v>25</v>
      </c>
      <c r="AC7" s="11" t="n">
        <v>13</v>
      </c>
      <c r="AD7" s="11" t="n">
        <v>12</v>
      </c>
      <c r="AE7" s="11"/>
      <c r="AF7" s="11" t="n">
        <v>118</v>
      </c>
      <c r="AG7" s="11"/>
      <c r="AH7" s="11" t="n">
        <v>150</v>
      </c>
      <c r="AI7" s="11"/>
      <c r="AJ7" s="11" t="n">
        <v>19</v>
      </c>
      <c r="AK7" s="11" t="n">
        <v>7</v>
      </c>
      <c r="AL7" s="11" t="n">
        <v>34</v>
      </c>
      <c r="AM7" s="11" t="n">
        <v>36</v>
      </c>
      <c r="AN7" s="11" t="n">
        <v>24</v>
      </c>
      <c r="AO7" s="11" t="n">
        <v>10</v>
      </c>
      <c r="AP7" s="11" t="n">
        <v>20</v>
      </c>
      <c r="AQ7" s="11" t="n">
        <v>4</v>
      </c>
      <c r="AR7" s="11" t="n">
        <v>5</v>
      </c>
      <c r="AS7" s="11" t="n">
        <v>13</v>
      </c>
      <c r="AT7" s="11" t="n">
        <v>6</v>
      </c>
      <c r="AU7" s="11" t="n">
        <v>11</v>
      </c>
    </row>
    <row r="8" ht="30" customHeight="1">
      <c r="B8" s="12" t="s">
        <v>20</v>
      </c>
      <c r="C8" s="12" t="n">
        <v>189</v>
      </c>
      <c r="D8" s="12" t="n">
        <v>94</v>
      </c>
      <c r="E8" s="12" t="n">
        <v>95</v>
      </c>
      <c r="F8" s="12"/>
      <c r="G8" s="12" t="n">
        <v>24</v>
      </c>
      <c r="H8" s="12" t="n">
        <v>36</v>
      </c>
      <c r="I8" s="12" t="n">
        <v>26</v>
      </c>
      <c r="J8" s="12" t="n">
        <v>28</v>
      </c>
      <c r="K8" s="12" t="n">
        <v>29</v>
      </c>
      <c r="L8" s="12" t="n">
        <v>46</v>
      </c>
      <c r="M8" s="12"/>
      <c r="N8" s="12" t="n">
        <v>5</v>
      </c>
      <c r="O8" s="12" t="n">
        <v>42</v>
      </c>
      <c r="P8" s="12" t="n">
        <v>67</v>
      </c>
      <c r="Q8" s="12" t="n">
        <v>51</v>
      </c>
      <c r="R8" s="12" t="n">
        <v>24</v>
      </c>
      <c r="S8" s="12"/>
      <c r="T8" s="12" t="n">
        <v>21</v>
      </c>
      <c r="U8" s="12" t="n">
        <v>64</v>
      </c>
      <c r="V8" s="12" t="n">
        <v>28</v>
      </c>
      <c r="W8" s="12" t="n">
        <v>46</v>
      </c>
      <c r="X8" s="12"/>
      <c r="Y8" s="12" t="n">
        <v>73</v>
      </c>
      <c r="Z8" s="12" t="n">
        <v>33</v>
      </c>
      <c r="AA8" s="12" t="n">
        <v>36</v>
      </c>
      <c r="AB8" s="12" t="n">
        <v>24</v>
      </c>
      <c r="AC8" s="12" t="n">
        <v>13</v>
      </c>
      <c r="AD8" s="12" t="n">
        <v>11</v>
      </c>
      <c r="AE8" s="12"/>
      <c r="AF8" s="12" t="n">
        <v>118</v>
      </c>
      <c r="AG8" s="12"/>
      <c r="AH8" s="12" t="n">
        <v>153</v>
      </c>
      <c r="AI8" s="12"/>
      <c r="AJ8" s="12" t="n">
        <v>18</v>
      </c>
      <c r="AK8" s="12" t="n">
        <v>6</v>
      </c>
      <c r="AL8" s="12" t="n">
        <v>37</v>
      </c>
      <c r="AM8" s="12" t="n">
        <v>37</v>
      </c>
      <c r="AN8" s="12" t="n">
        <v>28</v>
      </c>
      <c r="AO8" s="12" t="n">
        <v>10</v>
      </c>
      <c r="AP8" s="12" t="n">
        <v>19</v>
      </c>
      <c r="AQ8" s="12" t="n">
        <v>5</v>
      </c>
      <c r="AR8" s="12" t="n">
        <v>4</v>
      </c>
      <c r="AS8" s="12" t="n">
        <v>11</v>
      </c>
      <c r="AT8" s="12" t="n">
        <v>5</v>
      </c>
      <c r="AU8" s="12" t="n">
        <v>11</v>
      </c>
    </row>
    <row r="9">
      <c r="B9" s="20" t="s">
        <v>449</v>
      </c>
      <c r="C9" s="19" t="n">
        <v>0.601046275998531</v>
      </c>
      <c r="D9" s="19" t="n">
        <v>0.600517861409267</v>
      </c>
      <c r="E9" s="19" t="n">
        <v>0.601570302673185</v>
      </c>
      <c r="F9" s="19"/>
      <c r="G9" s="19" t="n">
        <v>0.487472854805728</v>
      </c>
      <c r="H9" s="19" t="n">
        <v>0.586511031371686</v>
      </c>
      <c r="I9" s="19" t="n">
        <v>0.563061360555131</v>
      </c>
      <c r="J9" s="19" t="n">
        <v>0.648589449854081</v>
      </c>
      <c r="K9" s="19" t="n">
        <v>0.713695780913646</v>
      </c>
      <c r="L9" s="19" t="n">
        <v>0.593102963000975</v>
      </c>
      <c r="M9" s="19"/>
      <c r="N9" s="19" t="n">
        <v>1</v>
      </c>
      <c r="O9" s="19" t="n">
        <v>0.503581478426947</v>
      </c>
      <c r="P9" s="19" t="n">
        <v>0.632678251409204</v>
      </c>
      <c r="Q9" s="19" t="n">
        <v>0.5719591347893</v>
      </c>
      <c r="R9" s="19" t="n">
        <v>0.688811759347385</v>
      </c>
      <c r="S9" s="19"/>
      <c r="T9" s="19" t="n">
        <v>0.595343012672077</v>
      </c>
      <c r="U9" s="19" t="n">
        <v>0.587648216661585</v>
      </c>
      <c r="V9" s="19" t="n">
        <v>0.662286889675035</v>
      </c>
      <c r="W9" s="19" t="n">
        <v>0.554633291896587</v>
      </c>
      <c r="X9" s="19"/>
      <c r="Y9" s="19" t="n">
        <v>0.54933712608017</v>
      </c>
      <c r="Z9" s="19" t="n">
        <v>0.738771257736013</v>
      </c>
      <c r="AA9" s="19" t="n">
        <v>0.582193215636745</v>
      </c>
      <c r="AB9" s="19" t="n">
        <v>0.640033327506767</v>
      </c>
      <c r="AC9" s="19" t="n">
        <v>0.487958879803221</v>
      </c>
      <c r="AD9" s="19" t="n">
        <v>0.647291297180927</v>
      </c>
      <c r="AE9" s="19"/>
      <c r="AF9" s="19" t="n">
        <v>0.632678161952619</v>
      </c>
      <c r="AG9" s="19"/>
      <c r="AH9" s="19" t="n">
        <v>0.615192399000917</v>
      </c>
      <c r="AI9" s="19"/>
      <c r="AJ9" s="19" t="n">
        <v>0.630834152326123</v>
      </c>
      <c r="AK9" s="19" t="n">
        <v>0.412461966073735</v>
      </c>
      <c r="AL9" s="19" t="n">
        <v>0.519490481590406</v>
      </c>
      <c r="AM9" s="19" t="n">
        <v>0.564188949758051</v>
      </c>
      <c r="AN9" s="19" t="n">
        <v>0.605446265057555</v>
      </c>
      <c r="AO9" s="19" t="n">
        <v>0.359536756005562</v>
      </c>
      <c r="AP9" s="19" t="n">
        <v>0.841360117985123</v>
      </c>
      <c r="AQ9" s="19" t="n">
        <v>1</v>
      </c>
      <c r="AR9" s="19" t="n">
        <v>0.61183614466584</v>
      </c>
      <c r="AS9" s="19" t="n">
        <v>0.627406447760443</v>
      </c>
      <c r="AT9" s="19" t="n">
        <v>0.659987664656386</v>
      </c>
      <c r="AU9" s="19" t="n">
        <v>0.630036290566303</v>
      </c>
    </row>
    <row r="10">
      <c r="B10" s="20" t="s">
        <v>439</v>
      </c>
      <c r="C10" s="19" t="n">
        <v>0.249807070007291</v>
      </c>
      <c r="D10" s="19" t="n">
        <v>0.270071681533176</v>
      </c>
      <c r="E10" s="19" t="n">
        <v>0.229710734276175</v>
      </c>
      <c r="F10" s="19"/>
      <c r="G10" s="19" t="n">
        <v>0.437649563048435</v>
      </c>
      <c r="H10" s="19" t="n">
        <v>0.339905859371727</v>
      </c>
      <c r="I10" s="19" t="n">
        <v>0.241344331561406</v>
      </c>
      <c r="J10" s="19" t="n">
        <v>0.245642144405984</v>
      </c>
      <c r="K10" s="19" t="n">
        <v>0.0932979096936439</v>
      </c>
      <c r="L10" s="19" t="n">
        <v>0.186473042990431</v>
      </c>
      <c r="M10" s="19"/>
      <c r="N10" s="19" t="n">
        <v>0</v>
      </c>
      <c r="O10" s="19" t="n">
        <v>0.280176417061306</v>
      </c>
      <c r="P10" s="19" t="n">
        <v>0.196901187077558</v>
      </c>
      <c r="Q10" s="19" t="n">
        <v>0.342277218821235</v>
      </c>
      <c r="R10" s="19" t="n">
        <v>0.210709388315306</v>
      </c>
      <c r="S10" s="19"/>
      <c r="T10" s="19" t="n">
        <v>0.225748216759494</v>
      </c>
      <c r="U10" s="19" t="n">
        <v>0.238934666751206</v>
      </c>
      <c r="V10" s="19" t="n">
        <v>0.210016551594993</v>
      </c>
      <c r="W10" s="19" t="n">
        <v>0.356331916281406</v>
      </c>
      <c r="X10" s="19"/>
      <c r="Y10" s="19" t="n">
        <v>0.303830434435172</v>
      </c>
      <c r="Z10" s="19" t="n">
        <v>0.18044840093112</v>
      </c>
      <c r="AA10" s="19" t="n">
        <v>0.184357281330765</v>
      </c>
      <c r="AB10" s="19" t="n">
        <v>0.204788949060645</v>
      </c>
      <c r="AC10" s="19" t="n">
        <v>0.435055958080557</v>
      </c>
      <c r="AD10" s="19" t="n">
        <v>0.186619747000076</v>
      </c>
      <c r="AE10" s="19"/>
      <c r="AF10" s="19" t="n">
        <v>0.214925519970229</v>
      </c>
      <c r="AG10" s="19"/>
      <c r="AH10" s="19" t="n">
        <v>0.266083068074844</v>
      </c>
      <c r="AI10" s="19"/>
      <c r="AJ10" s="19" t="n">
        <v>0.325117935982579</v>
      </c>
      <c r="AK10" s="19" t="n">
        <v>0.587538033926265</v>
      </c>
      <c r="AL10" s="19" t="n">
        <v>0.366762984506938</v>
      </c>
      <c r="AM10" s="19" t="n">
        <v>0.169854907227359</v>
      </c>
      <c r="AN10" s="19" t="n">
        <v>0.26196730918095</v>
      </c>
      <c r="AO10" s="19" t="n">
        <v>0.465036029524995</v>
      </c>
      <c r="AP10" s="19" t="n">
        <v>0.0450990984602254</v>
      </c>
      <c r="AQ10" s="19" t="n">
        <v>0</v>
      </c>
      <c r="AR10" s="19" t="n">
        <v>0.206425527540656</v>
      </c>
      <c r="AS10" s="19" t="n">
        <v>0</v>
      </c>
      <c r="AT10" s="19" t="n">
        <v>0.340012335343614</v>
      </c>
      <c r="AU10" s="19" t="n">
        <v>0.282307341933956</v>
      </c>
    </row>
    <row r="11">
      <c r="B11" s="20" t="s">
        <v>96</v>
      </c>
      <c r="C11" s="21" t="n">
        <v>0.149146653994178</v>
      </c>
      <c r="D11" s="21" t="n">
        <v>0.129410457057557</v>
      </c>
      <c r="E11" s="21" t="n">
        <v>0.16871896305064</v>
      </c>
      <c r="F11" s="21"/>
      <c r="G11" s="21" t="n">
        <v>0.0748775821458369</v>
      </c>
      <c r="H11" s="21" t="n">
        <v>0.0735831092565875</v>
      </c>
      <c r="I11" s="21" t="n">
        <v>0.195594307883463</v>
      </c>
      <c r="J11" s="21" t="n">
        <v>0.105768405739935</v>
      </c>
      <c r="K11" s="21" t="n">
        <v>0.19300630939271</v>
      </c>
      <c r="L11" s="21" t="n">
        <v>0.220423994008594</v>
      </c>
      <c r="M11" s="21"/>
      <c r="N11" s="21" t="n">
        <v>0</v>
      </c>
      <c r="O11" s="21" t="n">
        <v>0.216242104511748</v>
      </c>
      <c r="P11" s="21" t="n">
        <v>0.170420561513238</v>
      </c>
      <c r="Q11" s="21" t="n">
        <v>0.0857636463894658</v>
      </c>
      <c r="R11" s="21" t="n">
        <v>0.10047885233731</v>
      </c>
      <c r="S11" s="21"/>
      <c r="T11" s="21" t="n">
        <v>0.178908770568428</v>
      </c>
      <c r="U11" s="21" t="n">
        <v>0.173417116587209</v>
      </c>
      <c r="V11" s="21" t="n">
        <v>0.127696558729973</v>
      </c>
      <c r="W11" s="21" t="n">
        <v>0.0890347918220069</v>
      </c>
      <c r="X11" s="21"/>
      <c r="Y11" s="21" t="n">
        <v>0.146832439484659</v>
      </c>
      <c r="Z11" s="21" t="n">
        <v>0.0807803413328665</v>
      </c>
      <c r="AA11" s="21" t="n">
        <v>0.23344950303249</v>
      </c>
      <c r="AB11" s="21" t="n">
        <v>0.155177723432588</v>
      </c>
      <c r="AC11" s="21" t="n">
        <v>0.0769851621162219</v>
      </c>
      <c r="AD11" s="21" t="n">
        <v>0.166088955818997</v>
      </c>
      <c r="AE11" s="21"/>
      <c r="AF11" s="21" t="n">
        <v>0.152396318077152</v>
      </c>
      <c r="AG11" s="21"/>
      <c r="AH11" s="21" t="n">
        <v>0.118724532924239</v>
      </c>
      <c r="AI11" s="21"/>
      <c r="AJ11" s="21" t="n">
        <v>0.0440479116912987</v>
      </c>
      <c r="AK11" s="21" t="n">
        <v>0</v>
      </c>
      <c r="AL11" s="21" t="n">
        <v>0.113746533902656</v>
      </c>
      <c r="AM11" s="21" t="n">
        <v>0.26595614301459</v>
      </c>
      <c r="AN11" s="21" t="n">
        <v>0.132586425761495</v>
      </c>
      <c r="AO11" s="21" t="n">
        <v>0.175427214469443</v>
      </c>
      <c r="AP11" s="21" t="n">
        <v>0.113540783554651</v>
      </c>
      <c r="AQ11" s="21" t="n">
        <v>0</v>
      </c>
      <c r="AR11" s="21" t="n">
        <v>0.181738327793504</v>
      </c>
      <c r="AS11" s="21" t="n">
        <v>0.372593552239557</v>
      </c>
      <c r="AT11" s="21" t="n">
        <v>0</v>
      </c>
      <c r="AU11" s="21" t="n">
        <v>0.0876563674997406</v>
      </c>
    </row>
    <row r="12">
      <c r="B12" s="18" t="s">
        <v>356</v>
      </c>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125</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448</v>
      </c>
      <c r="D7" s="11" t="n">
        <v>251</v>
      </c>
      <c r="E7" s="11" t="n">
        <v>195</v>
      </c>
      <c r="F7" s="11"/>
      <c r="G7" s="11" t="n">
        <v>44</v>
      </c>
      <c r="H7" s="11" t="n">
        <v>96</v>
      </c>
      <c r="I7" s="11" t="n">
        <v>94</v>
      </c>
      <c r="J7" s="11" t="n">
        <v>100</v>
      </c>
      <c r="K7" s="11" t="n">
        <v>89</v>
      </c>
      <c r="L7" s="11" t="n">
        <v>25</v>
      </c>
      <c r="M7" s="11"/>
      <c r="N7" s="11" t="n">
        <v>2</v>
      </c>
      <c r="O7" s="11" t="n">
        <v>60</v>
      </c>
      <c r="P7" s="11" t="n">
        <v>164</v>
      </c>
      <c r="Q7" s="11" t="n">
        <v>142</v>
      </c>
      <c r="R7" s="11" t="n">
        <v>79</v>
      </c>
      <c r="S7" s="11"/>
      <c r="T7" s="11" t="n">
        <v>22</v>
      </c>
      <c r="U7" s="11" t="n">
        <v>128</v>
      </c>
      <c r="V7" s="11" t="n">
        <v>109</v>
      </c>
      <c r="W7" s="11" t="n">
        <v>140</v>
      </c>
      <c r="X7" s="11"/>
      <c r="Y7" s="11" t="n">
        <v>317</v>
      </c>
      <c r="Z7" s="11" t="n">
        <v>131</v>
      </c>
      <c r="AA7" s="11" t="s">
        <v>123</v>
      </c>
      <c r="AB7" s="11" t="s">
        <v>123</v>
      </c>
      <c r="AC7" s="11" t="s">
        <v>123</v>
      </c>
      <c r="AD7" s="11" t="s">
        <v>123</v>
      </c>
      <c r="AE7" s="11"/>
      <c r="AF7" s="11" t="n">
        <v>272</v>
      </c>
      <c r="AG7" s="11"/>
      <c r="AH7" s="11" t="n">
        <v>448</v>
      </c>
      <c r="AI7" s="11"/>
      <c r="AJ7" s="11" t="n">
        <v>35</v>
      </c>
      <c r="AK7" s="11" t="n">
        <v>17</v>
      </c>
      <c r="AL7" s="11" t="n">
        <v>91</v>
      </c>
      <c r="AM7" s="11" t="n">
        <v>81</v>
      </c>
      <c r="AN7" s="11" t="n">
        <v>63</v>
      </c>
      <c r="AO7" s="11" t="n">
        <v>24</v>
      </c>
      <c r="AP7" s="11" t="n">
        <v>57</v>
      </c>
      <c r="AQ7" s="11" t="n">
        <v>14</v>
      </c>
      <c r="AR7" s="11" t="n">
        <v>11</v>
      </c>
      <c r="AS7" s="11" t="n">
        <v>27</v>
      </c>
      <c r="AT7" s="11" t="n">
        <v>6</v>
      </c>
      <c r="AU7" s="11" t="n">
        <v>22</v>
      </c>
    </row>
    <row r="8" ht="30" customHeight="1">
      <c r="B8" s="12" t="s">
        <v>20</v>
      </c>
      <c r="C8" s="12" t="n">
        <v>473</v>
      </c>
      <c r="D8" s="12" t="n">
        <v>279</v>
      </c>
      <c r="E8" s="12" t="n">
        <v>192</v>
      </c>
      <c r="F8" s="12"/>
      <c r="G8" s="12" t="n">
        <v>53</v>
      </c>
      <c r="H8" s="12" t="n">
        <v>115</v>
      </c>
      <c r="I8" s="12" t="n">
        <v>98</v>
      </c>
      <c r="J8" s="12" t="n">
        <v>98</v>
      </c>
      <c r="K8" s="12" t="n">
        <v>84</v>
      </c>
      <c r="L8" s="12" t="n">
        <v>24</v>
      </c>
      <c r="M8" s="12"/>
      <c r="N8" s="12" t="n">
        <v>2</v>
      </c>
      <c r="O8" s="12" t="n">
        <v>59</v>
      </c>
      <c r="P8" s="12" t="n">
        <v>157</v>
      </c>
      <c r="Q8" s="12" t="n">
        <v>164</v>
      </c>
      <c r="R8" s="12" t="n">
        <v>89</v>
      </c>
      <c r="S8" s="12"/>
      <c r="T8" s="12" t="n">
        <v>24</v>
      </c>
      <c r="U8" s="12" t="n">
        <v>136</v>
      </c>
      <c r="V8" s="12" t="n">
        <v>113</v>
      </c>
      <c r="W8" s="12" t="n">
        <v>150</v>
      </c>
      <c r="X8" s="12"/>
      <c r="Y8" s="12" t="n">
        <v>344</v>
      </c>
      <c r="Z8" s="12" t="n">
        <v>129</v>
      </c>
      <c r="AA8" s="12" t="s">
        <v>123</v>
      </c>
      <c r="AB8" s="12" t="s">
        <v>123</v>
      </c>
      <c r="AC8" s="12" t="s">
        <v>123</v>
      </c>
      <c r="AD8" s="12" t="s">
        <v>123</v>
      </c>
      <c r="AE8" s="12"/>
      <c r="AF8" s="12" t="n">
        <v>281</v>
      </c>
      <c r="AG8" s="12"/>
      <c r="AH8" s="12" t="n">
        <v>473</v>
      </c>
      <c r="AI8" s="12"/>
      <c r="AJ8" s="12" t="n">
        <v>33</v>
      </c>
      <c r="AK8" s="12" t="n">
        <v>15</v>
      </c>
      <c r="AL8" s="12" t="n">
        <v>101</v>
      </c>
      <c r="AM8" s="12" t="n">
        <v>90</v>
      </c>
      <c r="AN8" s="12" t="n">
        <v>75</v>
      </c>
      <c r="AO8" s="12" t="n">
        <v>25</v>
      </c>
      <c r="AP8" s="12" t="n">
        <v>55</v>
      </c>
      <c r="AQ8" s="12" t="n">
        <v>16</v>
      </c>
      <c r="AR8" s="12" t="n">
        <v>10</v>
      </c>
      <c r="AS8" s="12" t="n">
        <v>25</v>
      </c>
      <c r="AT8" s="12" t="n">
        <v>5</v>
      </c>
      <c r="AU8" s="12" t="n">
        <v>22</v>
      </c>
    </row>
    <row r="9">
      <c r="B9" s="20" t="s">
        <v>117</v>
      </c>
      <c r="C9" s="19" t="n">
        <v>0.165337703001232</v>
      </c>
      <c r="D9" s="19" t="n">
        <v>0.153409917390356</v>
      </c>
      <c r="E9" s="19" t="n">
        <v>0.184380870422657</v>
      </c>
      <c r="F9" s="19"/>
      <c r="G9" s="19" t="n">
        <v>0.100272111288195</v>
      </c>
      <c r="H9" s="19" t="n">
        <v>0.0757299949316399</v>
      </c>
      <c r="I9" s="19" t="n">
        <v>0.11094709358946</v>
      </c>
      <c r="J9" s="19" t="n">
        <v>0.211047018928523</v>
      </c>
      <c r="K9" s="19" t="n">
        <v>0.33857431810636</v>
      </c>
      <c r="L9" s="19" t="n">
        <v>0.166242521276439</v>
      </c>
      <c r="M9" s="19"/>
      <c r="N9" s="19" t="n">
        <v>0</v>
      </c>
      <c r="O9" s="19" t="n">
        <v>0.339103169924186</v>
      </c>
      <c r="P9" s="19" t="n">
        <v>0.235706499071381</v>
      </c>
      <c r="Q9" s="19" t="n">
        <v>0.108620057311567</v>
      </c>
      <c r="R9" s="19" t="n">
        <v>0.0362957014572773</v>
      </c>
      <c r="S9" s="19"/>
      <c r="T9" s="19" t="n">
        <v>0.251955815150681</v>
      </c>
      <c r="U9" s="19" t="n">
        <v>0.205120973607714</v>
      </c>
      <c r="V9" s="19" t="n">
        <v>0.138082522165708</v>
      </c>
      <c r="W9" s="19" t="n">
        <v>0.110497489266599</v>
      </c>
      <c r="X9" s="19"/>
      <c r="Y9" s="19" t="n">
        <v>0.129604937025183</v>
      </c>
      <c r="Z9" s="19" t="n">
        <v>0.260741123229993</v>
      </c>
      <c r="AA9" s="19" t="s">
        <v>124</v>
      </c>
      <c r="AB9" s="19" t="s">
        <v>124</v>
      </c>
      <c r="AC9" s="19" t="s">
        <v>124</v>
      </c>
      <c r="AD9" s="19" t="s">
        <v>124</v>
      </c>
      <c r="AE9" s="19"/>
      <c r="AF9" s="19" t="n">
        <v>0.194468165342925</v>
      </c>
      <c r="AG9" s="19"/>
      <c r="AH9" s="19" t="n">
        <v>0.165337703001232</v>
      </c>
      <c r="AI9" s="19"/>
      <c r="AJ9" s="19" t="n">
        <v>0.11396052386077</v>
      </c>
      <c r="AK9" s="19" t="n">
        <v>0.331049728438052</v>
      </c>
      <c r="AL9" s="19" t="n">
        <v>0.183045295808796</v>
      </c>
      <c r="AM9" s="19" t="n">
        <v>0.144525674479019</v>
      </c>
      <c r="AN9" s="19" t="n">
        <v>0.188387771618181</v>
      </c>
      <c r="AO9" s="19" t="n">
        <v>0.0961159406040997</v>
      </c>
      <c r="AP9" s="19" t="n">
        <v>0.0998480839260082</v>
      </c>
      <c r="AQ9" s="19" t="n">
        <v>0.33456055175801</v>
      </c>
      <c r="AR9" s="19" t="n">
        <v>0.15656127874186</v>
      </c>
      <c r="AS9" s="19" t="n">
        <v>0.201788844629639</v>
      </c>
      <c r="AT9" s="19" t="n">
        <v>0.28481121837277</v>
      </c>
      <c r="AU9" s="19" t="n">
        <v>0.114813726715802</v>
      </c>
    </row>
    <row r="10">
      <c r="B10" s="20" t="s">
        <v>118</v>
      </c>
      <c r="C10" s="19" t="n">
        <v>0.340967489660719</v>
      </c>
      <c r="D10" s="19" t="n">
        <v>0.313416702973319</v>
      </c>
      <c r="E10" s="19" t="n">
        <v>0.379274152323906</v>
      </c>
      <c r="F10" s="19"/>
      <c r="G10" s="19" t="n">
        <v>0.341904812109959</v>
      </c>
      <c r="H10" s="19" t="n">
        <v>0.249579590500838</v>
      </c>
      <c r="I10" s="19" t="n">
        <v>0.331018558836439</v>
      </c>
      <c r="J10" s="19" t="n">
        <v>0.383834567288915</v>
      </c>
      <c r="K10" s="19" t="n">
        <v>0.416897040334566</v>
      </c>
      <c r="L10" s="19" t="n">
        <v>0.376799903517689</v>
      </c>
      <c r="M10" s="19"/>
      <c r="N10" s="19" t="n">
        <v>0.492948304177643</v>
      </c>
      <c r="O10" s="19" t="n">
        <v>0.372190565427216</v>
      </c>
      <c r="P10" s="19" t="n">
        <v>0.322061078713126</v>
      </c>
      <c r="Q10" s="19" t="n">
        <v>0.300044892541072</v>
      </c>
      <c r="R10" s="19" t="n">
        <v>0.430010882750555</v>
      </c>
      <c r="S10" s="19"/>
      <c r="T10" s="19" t="n">
        <v>0.337172384249672</v>
      </c>
      <c r="U10" s="19" t="n">
        <v>0.264114307383701</v>
      </c>
      <c r="V10" s="19" t="n">
        <v>0.403407123003074</v>
      </c>
      <c r="W10" s="19" t="n">
        <v>0.364580069809851</v>
      </c>
      <c r="X10" s="19"/>
      <c r="Y10" s="19" t="n">
        <v>0.340435876872388</v>
      </c>
      <c r="Z10" s="19" t="n">
        <v>0.342386850207229</v>
      </c>
      <c r="AA10" s="19" t="s">
        <v>124</v>
      </c>
      <c r="AB10" s="19" t="s">
        <v>124</v>
      </c>
      <c r="AC10" s="19" t="s">
        <v>124</v>
      </c>
      <c r="AD10" s="19" t="s">
        <v>124</v>
      </c>
      <c r="AE10" s="19"/>
      <c r="AF10" s="19" t="n">
        <v>0.381233501749361</v>
      </c>
      <c r="AG10" s="19"/>
      <c r="AH10" s="19" t="n">
        <v>0.340967489660719</v>
      </c>
      <c r="AI10" s="19"/>
      <c r="AJ10" s="19" t="n">
        <v>0.427020044270327</v>
      </c>
      <c r="AK10" s="19" t="n">
        <v>0.269263887302092</v>
      </c>
      <c r="AL10" s="19" t="n">
        <v>0.385516996859819</v>
      </c>
      <c r="AM10" s="19" t="n">
        <v>0.385165332469798</v>
      </c>
      <c r="AN10" s="19" t="n">
        <v>0.300301345060634</v>
      </c>
      <c r="AO10" s="19" t="n">
        <v>0.17278103933027</v>
      </c>
      <c r="AP10" s="19" t="n">
        <v>0.41700191487256</v>
      </c>
      <c r="AQ10" s="19" t="n">
        <v>0.151404798363203</v>
      </c>
      <c r="AR10" s="19" t="n">
        <v>0.287172624324756</v>
      </c>
      <c r="AS10" s="19" t="n">
        <v>0.254570944956978</v>
      </c>
      <c r="AT10" s="19" t="n">
        <v>0.169538889606376</v>
      </c>
      <c r="AU10" s="19" t="n">
        <v>0.31443391383501</v>
      </c>
    </row>
    <row r="11">
      <c r="B11" s="20" t="s">
        <v>119</v>
      </c>
      <c r="C11" s="19" t="n">
        <v>0.182971167040431</v>
      </c>
      <c r="D11" s="19" t="n">
        <v>0.204746389648629</v>
      </c>
      <c r="E11" s="19" t="n">
        <v>0.153296212848273</v>
      </c>
      <c r="F11" s="19"/>
      <c r="G11" s="19" t="n">
        <v>0.10504659285089</v>
      </c>
      <c r="H11" s="19" t="n">
        <v>0.279295402032953</v>
      </c>
      <c r="I11" s="19" t="n">
        <v>0.195865842159903</v>
      </c>
      <c r="J11" s="19" t="n">
        <v>0.158088045020609</v>
      </c>
      <c r="K11" s="19" t="n">
        <v>0.110985298961916</v>
      </c>
      <c r="L11" s="19" t="n">
        <v>0.194572828277288</v>
      </c>
      <c r="M11" s="19"/>
      <c r="N11" s="19" t="n">
        <v>0.507051695822357</v>
      </c>
      <c r="O11" s="19" t="n">
        <v>0.127707824781086</v>
      </c>
      <c r="P11" s="19" t="n">
        <v>0.185361890428514</v>
      </c>
      <c r="Q11" s="19" t="n">
        <v>0.18368469476911</v>
      </c>
      <c r="R11" s="19" t="n">
        <v>0.210225694585345</v>
      </c>
      <c r="S11" s="19"/>
      <c r="T11" s="19" t="n">
        <v>0.0956044188703242</v>
      </c>
      <c r="U11" s="19" t="n">
        <v>0.183012874352066</v>
      </c>
      <c r="V11" s="19" t="n">
        <v>0.158193109825357</v>
      </c>
      <c r="W11" s="19" t="n">
        <v>0.239548169559635</v>
      </c>
      <c r="X11" s="19"/>
      <c r="Y11" s="19" t="n">
        <v>0.186639578256605</v>
      </c>
      <c r="Z11" s="19" t="n">
        <v>0.173176823746014</v>
      </c>
      <c r="AA11" s="19" t="s">
        <v>124</v>
      </c>
      <c r="AB11" s="19" t="s">
        <v>124</v>
      </c>
      <c r="AC11" s="19" t="s">
        <v>124</v>
      </c>
      <c r="AD11" s="19" t="s">
        <v>124</v>
      </c>
      <c r="AE11" s="19"/>
      <c r="AF11" s="19" t="n">
        <v>0.162749563943024</v>
      </c>
      <c r="AG11" s="19"/>
      <c r="AH11" s="19" t="n">
        <v>0.182971167040431</v>
      </c>
      <c r="AI11" s="19"/>
      <c r="AJ11" s="19" t="n">
        <v>0.148758831504958</v>
      </c>
      <c r="AK11" s="19" t="n">
        <v>0.257460765828228</v>
      </c>
      <c r="AL11" s="19" t="n">
        <v>0.129571564130433</v>
      </c>
      <c r="AM11" s="19" t="n">
        <v>0.197163445223681</v>
      </c>
      <c r="AN11" s="19" t="n">
        <v>0.167315395553939</v>
      </c>
      <c r="AO11" s="19" t="n">
        <v>0.143241037329518</v>
      </c>
      <c r="AP11" s="19" t="n">
        <v>0.252959844186235</v>
      </c>
      <c r="AQ11" s="19" t="n">
        <v>0.0726510763794702</v>
      </c>
      <c r="AR11" s="19" t="n">
        <v>0.390866630567853</v>
      </c>
      <c r="AS11" s="19" t="n">
        <v>0.223219219975079</v>
      </c>
      <c r="AT11" s="19" t="n">
        <v>0.164823249408683</v>
      </c>
      <c r="AU11" s="19" t="n">
        <v>0.241811913239166</v>
      </c>
    </row>
    <row r="12">
      <c r="B12" s="20" t="s">
        <v>120</v>
      </c>
      <c r="C12" s="19" t="n">
        <v>0.137782171959349</v>
      </c>
      <c r="D12" s="19" t="n">
        <v>0.126335831801188</v>
      </c>
      <c r="E12" s="19" t="n">
        <v>0.155837453372926</v>
      </c>
      <c r="F12" s="19"/>
      <c r="G12" s="19" t="n">
        <v>0.238738239244785</v>
      </c>
      <c r="H12" s="19" t="n">
        <v>0.195007550640824</v>
      </c>
      <c r="I12" s="19" t="n">
        <v>0.143963108389315</v>
      </c>
      <c r="J12" s="19" t="n">
        <v>0.112260538081023</v>
      </c>
      <c r="K12" s="19" t="n">
        <v>0.0250212910072199</v>
      </c>
      <c r="L12" s="19" t="n">
        <v>0.115560243403106</v>
      </c>
      <c r="M12" s="19"/>
      <c r="N12" s="19" t="n">
        <v>0</v>
      </c>
      <c r="O12" s="19" t="n">
        <v>0.0714987717486713</v>
      </c>
      <c r="P12" s="19" t="n">
        <v>0.0848934927410455</v>
      </c>
      <c r="Q12" s="19" t="n">
        <v>0.208138985523353</v>
      </c>
      <c r="R12" s="19" t="n">
        <v>0.136564433383914</v>
      </c>
      <c r="S12" s="19"/>
      <c r="T12" s="19" t="n">
        <v>0.261974904143008</v>
      </c>
      <c r="U12" s="19" t="n">
        <v>0.136960273422794</v>
      </c>
      <c r="V12" s="19" t="n">
        <v>0.135009626209851</v>
      </c>
      <c r="W12" s="19" t="n">
        <v>0.123415005679168</v>
      </c>
      <c r="X12" s="19"/>
      <c r="Y12" s="19" t="n">
        <v>0.147507829913535</v>
      </c>
      <c r="Z12" s="19" t="n">
        <v>0.111815499426181</v>
      </c>
      <c r="AA12" s="19" t="s">
        <v>124</v>
      </c>
      <c r="AB12" s="19" t="s">
        <v>124</v>
      </c>
      <c r="AC12" s="19" t="s">
        <v>124</v>
      </c>
      <c r="AD12" s="19" t="s">
        <v>124</v>
      </c>
      <c r="AE12" s="19"/>
      <c r="AF12" s="19" t="n">
        <v>0.126986454487008</v>
      </c>
      <c r="AG12" s="19"/>
      <c r="AH12" s="19" t="n">
        <v>0.137782171959349</v>
      </c>
      <c r="AI12" s="19"/>
      <c r="AJ12" s="19" t="n">
        <v>0.0697798885811191</v>
      </c>
      <c r="AK12" s="19" t="n">
        <v>0.142225618431628</v>
      </c>
      <c r="AL12" s="19" t="n">
        <v>0.172483327110493</v>
      </c>
      <c r="AM12" s="19" t="n">
        <v>0.129085761331824</v>
      </c>
      <c r="AN12" s="19" t="n">
        <v>0.133887371793703</v>
      </c>
      <c r="AO12" s="19" t="n">
        <v>0.288567796915566</v>
      </c>
      <c r="AP12" s="19" t="n">
        <v>0.086629963355463</v>
      </c>
      <c r="AQ12" s="19" t="n">
        <v>0.223677182884524</v>
      </c>
      <c r="AR12" s="19" t="n">
        <v>0.0803486458461459</v>
      </c>
      <c r="AS12" s="19" t="n">
        <v>0.0336773108580712</v>
      </c>
      <c r="AT12" s="19" t="n">
        <v>0</v>
      </c>
      <c r="AU12" s="19" t="n">
        <v>0.195229951063128</v>
      </c>
    </row>
    <row r="13">
      <c r="B13" s="20" t="s">
        <v>121</v>
      </c>
      <c r="C13" s="19" t="n">
        <v>0.0779075775753944</v>
      </c>
      <c r="D13" s="19" t="n">
        <v>0.105869760631985</v>
      </c>
      <c r="E13" s="19" t="n">
        <v>0.0381522445721271</v>
      </c>
      <c r="F13" s="19"/>
      <c r="G13" s="19" t="n">
        <v>0.100475419711469</v>
      </c>
      <c r="H13" s="19" t="n">
        <v>0.108043077056324</v>
      </c>
      <c r="I13" s="19" t="n">
        <v>0.121363175151347</v>
      </c>
      <c r="J13" s="19" t="n">
        <v>0.0449226623780144</v>
      </c>
      <c r="K13" s="19" t="n">
        <v>0.022534761298096</v>
      </c>
      <c r="L13" s="19" t="n">
        <v>0.0340393918403064</v>
      </c>
      <c r="M13" s="19"/>
      <c r="N13" s="19" t="n">
        <v>0</v>
      </c>
      <c r="O13" s="19" t="n">
        <v>0.0389598488414894</v>
      </c>
      <c r="P13" s="19" t="n">
        <v>0.0484010720213969</v>
      </c>
      <c r="Q13" s="19" t="n">
        <v>0.109801478473084</v>
      </c>
      <c r="R13" s="19" t="n">
        <v>0.0995167340086864</v>
      </c>
      <c r="S13" s="19"/>
      <c r="T13" s="19" t="n">
        <v>0</v>
      </c>
      <c r="U13" s="19" t="n">
        <v>0.114154019769254</v>
      </c>
      <c r="V13" s="19" t="n">
        <v>0.05307278020036</v>
      </c>
      <c r="W13" s="19" t="n">
        <v>0.086216689506115</v>
      </c>
      <c r="X13" s="19"/>
      <c r="Y13" s="19" t="n">
        <v>0.0994340080840582</v>
      </c>
      <c r="Z13" s="19" t="n">
        <v>0.0204338545162884</v>
      </c>
      <c r="AA13" s="19" t="s">
        <v>124</v>
      </c>
      <c r="AB13" s="19" t="s">
        <v>124</v>
      </c>
      <c r="AC13" s="19" t="s">
        <v>124</v>
      </c>
      <c r="AD13" s="19" t="s">
        <v>124</v>
      </c>
      <c r="AE13" s="19"/>
      <c r="AF13" s="19" t="n">
        <v>0.0499700491788021</v>
      </c>
      <c r="AG13" s="19"/>
      <c r="AH13" s="19" t="n">
        <v>0.0779075775753944</v>
      </c>
      <c r="AI13" s="19"/>
      <c r="AJ13" s="19" t="n">
        <v>0.124108453593955</v>
      </c>
      <c r="AK13" s="19" t="n">
        <v>0</v>
      </c>
      <c r="AL13" s="19" t="n">
        <v>0.0771351556327725</v>
      </c>
      <c r="AM13" s="19" t="n">
        <v>0.0608250303283117</v>
      </c>
      <c r="AN13" s="19" t="n">
        <v>0.0676901922208669</v>
      </c>
      <c r="AO13" s="19" t="n">
        <v>0.143052375935532</v>
      </c>
      <c r="AP13" s="19" t="n">
        <v>0.041259488915912</v>
      </c>
      <c r="AQ13" s="19" t="n">
        <v>0.151404798363203</v>
      </c>
      <c r="AR13" s="19" t="n">
        <v>0.0850508205193852</v>
      </c>
      <c r="AS13" s="19" t="n">
        <v>0.130607026093409</v>
      </c>
      <c r="AT13" s="19" t="n">
        <v>0.21297174916894</v>
      </c>
      <c r="AU13" s="19" t="n">
        <v>0.0373050757752019</v>
      </c>
    </row>
    <row r="14">
      <c r="B14" s="20" t="s">
        <v>122</v>
      </c>
      <c r="C14" s="19" t="n">
        <v>0.0473443938582524</v>
      </c>
      <c r="D14" s="19" t="n">
        <v>0.061067670293767</v>
      </c>
      <c r="E14" s="19" t="n">
        <v>0.027928911602902</v>
      </c>
      <c r="F14" s="19"/>
      <c r="G14" s="19" t="n">
        <v>0.0750165841102213</v>
      </c>
      <c r="H14" s="19" t="n">
        <v>0.0640643852349742</v>
      </c>
      <c r="I14" s="19" t="n">
        <v>0.0556415887313155</v>
      </c>
      <c r="J14" s="19" t="n">
        <v>0.0379709655913653</v>
      </c>
      <c r="K14" s="19" t="n">
        <v>0.0216867739296065</v>
      </c>
      <c r="L14" s="19" t="n">
        <v>0</v>
      </c>
      <c r="M14" s="19"/>
      <c r="N14" s="19" t="n">
        <v>0</v>
      </c>
      <c r="O14" s="19" t="n">
        <v>0</v>
      </c>
      <c r="P14" s="19" t="n">
        <v>0.0815770573484997</v>
      </c>
      <c r="Q14" s="19" t="n">
        <v>0.0413542735350229</v>
      </c>
      <c r="R14" s="19" t="n">
        <v>0.0312688492169555</v>
      </c>
      <c r="S14" s="19"/>
      <c r="T14" s="19" t="n">
        <v>0.0532924775863145</v>
      </c>
      <c r="U14" s="19" t="n">
        <v>0.0376988608961046</v>
      </c>
      <c r="V14" s="19" t="n">
        <v>0.054673163818171</v>
      </c>
      <c r="W14" s="19" t="n">
        <v>0.0650161280283407</v>
      </c>
      <c r="X14" s="19"/>
      <c r="Y14" s="19" t="n">
        <v>0.0628387868650745</v>
      </c>
      <c r="Z14" s="19" t="n">
        <v>0.00597569353960798</v>
      </c>
      <c r="AA14" s="19" t="s">
        <v>124</v>
      </c>
      <c r="AB14" s="19" t="s">
        <v>124</v>
      </c>
      <c r="AC14" s="19" t="s">
        <v>124</v>
      </c>
      <c r="AD14" s="19" t="s">
        <v>124</v>
      </c>
      <c r="AE14" s="19"/>
      <c r="AF14" s="19" t="n">
        <v>0.0466708205505329</v>
      </c>
      <c r="AG14" s="19"/>
      <c r="AH14" s="19" t="n">
        <v>0.0473443938582524</v>
      </c>
      <c r="AI14" s="19"/>
      <c r="AJ14" s="19" t="n">
        <v>0.0928589337207264</v>
      </c>
      <c r="AK14" s="19" t="n">
        <v>0</v>
      </c>
      <c r="AL14" s="19" t="n">
        <v>0.0218756604262622</v>
      </c>
      <c r="AM14" s="19" t="n">
        <v>0.0584230290433158</v>
      </c>
      <c r="AN14" s="19" t="n">
        <v>0.0521118093478251</v>
      </c>
      <c r="AO14" s="19" t="n">
        <v>0.0399387846104756</v>
      </c>
      <c r="AP14" s="19" t="n">
        <v>0.0848197833829268</v>
      </c>
      <c r="AQ14" s="19" t="n">
        <v>0</v>
      </c>
      <c r="AR14" s="19" t="n">
        <v>0</v>
      </c>
      <c r="AS14" s="19" t="n">
        <v>0.0867774787740824</v>
      </c>
      <c r="AT14" s="19" t="n">
        <v>0</v>
      </c>
      <c r="AU14" s="19" t="n">
        <v>0</v>
      </c>
    </row>
    <row r="15">
      <c r="B15" s="20" t="s">
        <v>66</v>
      </c>
      <c r="C15" s="21" t="n">
        <v>0.047689496904622</v>
      </c>
      <c r="D15" s="21" t="n">
        <v>0.0351537272607563</v>
      </c>
      <c r="E15" s="21" t="n">
        <v>0.0611301548572086</v>
      </c>
      <c r="F15" s="21"/>
      <c r="G15" s="21" t="n">
        <v>0.0385462406844815</v>
      </c>
      <c r="H15" s="21" t="n">
        <v>0.0282799996024477</v>
      </c>
      <c r="I15" s="21" t="n">
        <v>0.041200633142221</v>
      </c>
      <c r="J15" s="21" t="n">
        <v>0.0518762027115498</v>
      </c>
      <c r="K15" s="21" t="n">
        <v>0.0643005163622358</v>
      </c>
      <c r="L15" s="21" t="n">
        <v>0.112785111685172</v>
      </c>
      <c r="M15" s="21"/>
      <c r="N15" s="21" t="n">
        <v>0</v>
      </c>
      <c r="O15" s="21" t="n">
        <v>0.0505398192773512</v>
      </c>
      <c r="P15" s="21" t="n">
        <v>0.041998909676037</v>
      </c>
      <c r="Q15" s="21" t="n">
        <v>0.0483556178467905</v>
      </c>
      <c r="R15" s="21" t="n">
        <v>0.0561177045972672</v>
      </c>
      <c r="S15" s="21"/>
      <c r="T15" s="21" t="n">
        <v>0</v>
      </c>
      <c r="U15" s="21" t="n">
        <v>0.0589386905683666</v>
      </c>
      <c r="V15" s="21" t="n">
        <v>0.0575616747774787</v>
      </c>
      <c r="W15" s="21" t="n">
        <v>0.0107264481502911</v>
      </c>
      <c r="X15" s="21"/>
      <c r="Y15" s="21" t="n">
        <v>0.033538982983156</v>
      </c>
      <c r="Z15" s="21" t="n">
        <v>0.0854701553346871</v>
      </c>
      <c r="AA15" s="21" t="s">
        <v>124</v>
      </c>
      <c r="AB15" s="21" t="s">
        <v>124</v>
      </c>
      <c r="AC15" s="21" t="s">
        <v>124</v>
      </c>
      <c r="AD15" s="21" t="s">
        <v>124</v>
      </c>
      <c r="AE15" s="21"/>
      <c r="AF15" s="21" t="n">
        <v>0.037921444748347</v>
      </c>
      <c r="AG15" s="21"/>
      <c r="AH15" s="21" t="n">
        <v>0.047689496904622</v>
      </c>
      <c r="AI15" s="21"/>
      <c r="AJ15" s="21" t="n">
        <v>0.0235133244681446</v>
      </c>
      <c r="AK15" s="21" t="n">
        <v>0</v>
      </c>
      <c r="AL15" s="21" t="n">
        <v>0.0303720000314234</v>
      </c>
      <c r="AM15" s="21" t="n">
        <v>0.0248117271240504</v>
      </c>
      <c r="AN15" s="21" t="n">
        <v>0.0903061144048508</v>
      </c>
      <c r="AO15" s="21" t="n">
        <v>0.116303025274539</v>
      </c>
      <c r="AP15" s="21" t="n">
        <v>0.0174809213608948</v>
      </c>
      <c r="AQ15" s="21" t="n">
        <v>0.0663015922515892</v>
      </c>
      <c r="AR15" s="21" t="n">
        <v>0</v>
      </c>
      <c r="AS15" s="21" t="n">
        <v>0.0693591747127421</v>
      </c>
      <c r="AT15" s="21" t="n">
        <v>0.167854893443231</v>
      </c>
      <c r="AU15" s="21" t="n">
        <v>0.096405419371693</v>
      </c>
    </row>
    <row r="16">
      <c r="B16" s="18" t="s">
        <v>126</v>
      </c>
    </row>
    <row r="17">
      <c r="B17" t="s">
        <v>70</v>
      </c>
    </row>
    <row r="18">
      <c r="B18" t="s">
        <v>71</v>
      </c>
    </row>
    <row r="20">
      <c r="B20"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452</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214</v>
      </c>
      <c r="D7" s="11" t="n">
        <v>112</v>
      </c>
      <c r="E7" s="11" t="n">
        <v>102</v>
      </c>
      <c r="F7" s="11"/>
      <c r="G7" s="11" t="n">
        <v>17</v>
      </c>
      <c r="H7" s="11" t="n">
        <v>29</v>
      </c>
      <c r="I7" s="11" t="n">
        <v>28</v>
      </c>
      <c r="J7" s="11" t="n">
        <v>26</v>
      </c>
      <c r="K7" s="11" t="n">
        <v>50</v>
      </c>
      <c r="L7" s="11" t="n">
        <v>64</v>
      </c>
      <c r="M7" s="11"/>
      <c r="N7" s="11" t="n">
        <v>5</v>
      </c>
      <c r="O7" s="11" t="n">
        <v>57</v>
      </c>
      <c r="P7" s="11" t="n">
        <v>74</v>
      </c>
      <c r="Q7" s="11" t="n">
        <v>53</v>
      </c>
      <c r="R7" s="11" t="n">
        <v>23</v>
      </c>
      <c r="S7" s="11"/>
      <c r="T7" s="11" t="n">
        <v>29</v>
      </c>
      <c r="U7" s="11" t="n">
        <v>61</v>
      </c>
      <c r="V7" s="11" t="n">
        <v>48</v>
      </c>
      <c r="W7" s="11" t="n">
        <v>51</v>
      </c>
      <c r="X7" s="11"/>
      <c r="Y7" s="11" t="n">
        <v>77</v>
      </c>
      <c r="Z7" s="11" t="n">
        <v>34</v>
      </c>
      <c r="AA7" s="11" t="n">
        <v>58</v>
      </c>
      <c r="AB7" s="11" t="n">
        <v>16</v>
      </c>
      <c r="AC7" s="11" t="n">
        <v>9</v>
      </c>
      <c r="AD7" s="11" t="n">
        <v>19</v>
      </c>
      <c r="AE7" s="11"/>
      <c r="AF7" s="11" t="n">
        <v>137</v>
      </c>
      <c r="AG7" s="11"/>
      <c r="AH7" s="11" t="n">
        <v>162</v>
      </c>
      <c r="AI7" s="11"/>
      <c r="AJ7" s="11" t="n">
        <v>20</v>
      </c>
      <c r="AK7" s="11" t="n">
        <v>7</v>
      </c>
      <c r="AL7" s="11" t="n">
        <v>36</v>
      </c>
      <c r="AM7" s="11" t="n">
        <v>33</v>
      </c>
      <c r="AN7" s="11" t="n">
        <v>28</v>
      </c>
      <c r="AO7" s="11" t="n">
        <v>17</v>
      </c>
      <c r="AP7" s="11" t="n">
        <v>32</v>
      </c>
      <c r="AQ7" s="11" t="n">
        <v>6</v>
      </c>
      <c r="AR7" s="11" t="n">
        <v>5</v>
      </c>
      <c r="AS7" s="11" t="n">
        <v>12</v>
      </c>
      <c r="AT7" s="11" t="n">
        <v>10</v>
      </c>
      <c r="AU7" s="11" t="n">
        <v>8</v>
      </c>
    </row>
    <row r="8" ht="30" customHeight="1">
      <c r="B8" s="12" t="s">
        <v>20</v>
      </c>
      <c r="C8" s="12" t="n">
        <v>213</v>
      </c>
      <c r="D8" s="12" t="n">
        <v>118</v>
      </c>
      <c r="E8" s="12" t="n">
        <v>96</v>
      </c>
      <c r="F8" s="12"/>
      <c r="G8" s="12" t="n">
        <v>19</v>
      </c>
      <c r="H8" s="12" t="n">
        <v>35</v>
      </c>
      <c r="I8" s="12" t="n">
        <v>29</v>
      </c>
      <c r="J8" s="12" t="n">
        <v>25</v>
      </c>
      <c r="K8" s="12" t="n">
        <v>47</v>
      </c>
      <c r="L8" s="12" t="n">
        <v>58</v>
      </c>
      <c r="M8" s="12"/>
      <c r="N8" s="12" t="n">
        <v>5</v>
      </c>
      <c r="O8" s="12" t="n">
        <v>53</v>
      </c>
      <c r="P8" s="12" t="n">
        <v>69</v>
      </c>
      <c r="Q8" s="12" t="n">
        <v>60</v>
      </c>
      <c r="R8" s="12" t="n">
        <v>25</v>
      </c>
      <c r="S8" s="12"/>
      <c r="T8" s="12" t="n">
        <v>27</v>
      </c>
      <c r="U8" s="12" t="n">
        <v>60</v>
      </c>
      <c r="V8" s="12" t="n">
        <v>48</v>
      </c>
      <c r="W8" s="12" t="n">
        <v>53</v>
      </c>
      <c r="X8" s="12"/>
      <c r="Y8" s="12" t="n">
        <v>85</v>
      </c>
      <c r="Z8" s="12" t="n">
        <v>32</v>
      </c>
      <c r="AA8" s="12" t="n">
        <v>53</v>
      </c>
      <c r="AB8" s="12" t="n">
        <v>15</v>
      </c>
      <c r="AC8" s="12" t="n">
        <v>9</v>
      </c>
      <c r="AD8" s="12" t="n">
        <v>17</v>
      </c>
      <c r="AE8" s="12"/>
      <c r="AF8" s="12" t="n">
        <v>134</v>
      </c>
      <c r="AG8" s="12"/>
      <c r="AH8" s="12" t="n">
        <v>165</v>
      </c>
      <c r="AI8" s="12"/>
      <c r="AJ8" s="12" t="n">
        <v>17</v>
      </c>
      <c r="AK8" s="12" t="n">
        <v>6</v>
      </c>
      <c r="AL8" s="12" t="n">
        <v>38</v>
      </c>
      <c r="AM8" s="12" t="n">
        <v>35</v>
      </c>
      <c r="AN8" s="12" t="n">
        <v>33</v>
      </c>
      <c r="AO8" s="12" t="n">
        <v>16</v>
      </c>
      <c r="AP8" s="12" t="n">
        <v>30</v>
      </c>
      <c r="AQ8" s="12" t="n">
        <v>8</v>
      </c>
      <c r="AR8" s="12" t="n">
        <v>4</v>
      </c>
      <c r="AS8" s="12" t="n">
        <v>11</v>
      </c>
      <c r="AT8" s="12" t="n">
        <v>8</v>
      </c>
      <c r="AU8" s="12" t="n">
        <v>8</v>
      </c>
    </row>
    <row r="9">
      <c r="B9" s="20" t="s">
        <v>451</v>
      </c>
      <c r="C9" s="19" t="n">
        <v>0.6339377453725</v>
      </c>
      <c r="D9" s="19" t="n">
        <v>0.636498804506326</v>
      </c>
      <c r="E9" s="19" t="n">
        <v>0.630787417409562</v>
      </c>
      <c r="F9" s="19"/>
      <c r="G9" s="19" t="n">
        <v>0.761414182295973</v>
      </c>
      <c r="H9" s="19" t="n">
        <v>0.591714569161138</v>
      </c>
      <c r="I9" s="19" t="n">
        <v>0.528596228585661</v>
      </c>
      <c r="J9" s="19" t="n">
        <v>0.58786640013983</v>
      </c>
      <c r="K9" s="19" t="n">
        <v>0.654090533964673</v>
      </c>
      <c r="L9" s="19" t="n">
        <v>0.674384713869396</v>
      </c>
      <c r="M9" s="19"/>
      <c r="N9" s="19" t="n">
        <v>0.587490337925479</v>
      </c>
      <c r="O9" s="19" t="n">
        <v>0.687543519188507</v>
      </c>
      <c r="P9" s="19" t="n">
        <v>0.521229224759629</v>
      </c>
      <c r="Q9" s="19" t="n">
        <v>0.68783473411162</v>
      </c>
      <c r="R9" s="19" t="n">
        <v>0.687526076728172</v>
      </c>
      <c r="S9" s="19"/>
      <c r="T9" s="19" t="n">
        <v>0.753197672698987</v>
      </c>
      <c r="U9" s="19" t="n">
        <v>0.70114952241268</v>
      </c>
      <c r="V9" s="19" t="n">
        <v>0.581452841262244</v>
      </c>
      <c r="W9" s="19" t="n">
        <v>0.606545107097422</v>
      </c>
      <c r="X9" s="19"/>
      <c r="Y9" s="19" t="n">
        <v>0.517535376259221</v>
      </c>
      <c r="Z9" s="19" t="n">
        <v>0.65669266951478</v>
      </c>
      <c r="AA9" s="19" t="n">
        <v>0.711619452413345</v>
      </c>
      <c r="AB9" s="19" t="n">
        <v>0.768956141975189</v>
      </c>
      <c r="AC9" s="19" t="n">
        <v>0.886559076672826</v>
      </c>
      <c r="AD9" s="19" t="n">
        <v>0.650829748845681</v>
      </c>
      <c r="AE9" s="19"/>
      <c r="AF9" s="19" t="n">
        <v>0.643606144049189</v>
      </c>
      <c r="AG9" s="19"/>
      <c r="AH9" s="19" t="n">
        <v>0.646409445390195</v>
      </c>
      <c r="AI9" s="19"/>
      <c r="AJ9" s="19" t="n">
        <v>0.503222366726181</v>
      </c>
      <c r="AK9" s="19" t="n">
        <v>1</v>
      </c>
      <c r="AL9" s="19" t="n">
        <v>0.707937722957727</v>
      </c>
      <c r="AM9" s="19" t="n">
        <v>0.617212879086767</v>
      </c>
      <c r="AN9" s="19" t="n">
        <v>0.536278957065929</v>
      </c>
      <c r="AO9" s="19" t="n">
        <v>0.485969298295387</v>
      </c>
      <c r="AP9" s="19" t="n">
        <v>0.631048970819609</v>
      </c>
      <c r="AQ9" s="19" t="n">
        <v>0.829291987214012</v>
      </c>
      <c r="AR9" s="19" t="n">
        <v>0.636052863908701</v>
      </c>
      <c r="AS9" s="19" t="n">
        <v>0.924344250997417</v>
      </c>
      <c r="AT9" s="19" t="n">
        <v>0.668190878484131</v>
      </c>
      <c r="AU9" s="19" t="n">
        <v>0.481860827655465</v>
      </c>
    </row>
    <row r="10">
      <c r="B10" s="20" t="s">
        <v>439</v>
      </c>
      <c r="C10" s="19" t="n">
        <v>0.180827218997859</v>
      </c>
      <c r="D10" s="19" t="n">
        <v>0.223775049096695</v>
      </c>
      <c r="E10" s="19" t="n">
        <v>0.12799761099666</v>
      </c>
      <c r="F10" s="19"/>
      <c r="G10" s="19" t="n">
        <v>0.197420689583045</v>
      </c>
      <c r="H10" s="19" t="n">
        <v>0.314334939906758</v>
      </c>
      <c r="I10" s="19" t="n">
        <v>0.251116497434093</v>
      </c>
      <c r="J10" s="19" t="n">
        <v>0.18559137145801</v>
      </c>
      <c r="K10" s="19" t="n">
        <v>0.161127568703711</v>
      </c>
      <c r="L10" s="19" t="n">
        <v>0.0731628088158285</v>
      </c>
      <c r="M10" s="19"/>
      <c r="N10" s="19" t="n">
        <v>0</v>
      </c>
      <c r="O10" s="19" t="n">
        <v>0.122874049113999</v>
      </c>
      <c r="P10" s="19" t="n">
        <v>0.184564553280411</v>
      </c>
      <c r="Q10" s="19" t="n">
        <v>0.225180095090759</v>
      </c>
      <c r="R10" s="19" t="n">
        <v>0.233819731902661</v>
      </c>
      <c r="S10" s="19"/>
      <c r="T10" s="19" t="n">
        <v>0.122967777378927</v>
      </c>
      <c r="U10" s="19" t="n">
        <v>0.0819180329450625</v>
      </c>
      <c r="V10" s="19" t="n">
        <v>0.199180287824497</v>
      </c>
      <c r="W10" s="19" t="n">
        <v>0.303271084068753</v>
      </c>
      <c r="X10" s="19"/>
      <c r="Y10" s="19" t="n">
        <v>0.314107051828246</v>
      </c>
      <c r="Z10" s="19" t="n">
        <v>0.141224300835371</v>
      </c>
      <c r="AA10" s="19" t="n">
        <v>0.0646364928798597</v>
      </c>
      <c r="AB10" s="19" t="n">
        <v>0.065198255429008</v>
      </c>
      <c r="AC10" s="19" t="n">
        <v>0.113440923327174</v>
      </c>
      <c r="AD10" s="19" t="n">
        <v>0.102343933186045</v>
      </c>
      <c r="AE10" s="19"/>
      <c r="AF10" s="19" t="n">
        <v>0.173074949109313</v>
      </c>
      <c r="AG10" s="19"/>
      <c r="AH10" s="19" t="n">
        <v>0.206800174477664</v>
      </c>
      <c r="AI10" s="19"/>
      <c r="AJ10" s="19" t="n">
        <v>0.209457974718303</v>
      </c>
      <c r="AK10" s="19" t="n">
        <v>0</v>
      </c>
      <c r="AL10" s="19" t="n">
        <v>0.188749161462125</v>
      </c>
      <c r="AM10" s="19" t="n">
        <v>0.160123018310776</v>
      </c>
      <c r="AN10" s="19" t="n">
        <v>0.257098102235181</v>
      </c>
      <c r="AO10" s="19" t="n">
        <v>0.226479494039549</v>
      </c>
      <c r="AP10" s="19" t="n">
        <v>0.103249703233536</v>
      </c>
      <c r="AQ10" s="19" t="n">
        <v>0.170708012785988</v>
      </c>
      <c r="AR10" s="19" t="n">
        <v>0</v>
      </c>
      <c r="AS10" s="19" t="n">
        <v>0</v>
      </c>
      <c r="AT10" s="19" t="n">
        <v>0.331809121515869</v>
      </c>
      <c r="AU10" s="19" t="n">
        <v>0.38965033146167</v>
      </c>
    </row>
    <row r="11">
      <c r="B11" s="20" t="s">
        <v>96</v>
      </c>
      <c r="C11" s="21" t="n">
        <v>0.18523503562964</v>
      </c>
      <c r="D11" s="21" t="n">
        <v>0.139726146396979</v>
      </c>
      <c r="E11" s="21" t="n">
        <v>0.241214971593777</v>
      </c>
      <c r="F11" s="21"/>
      <c r="G11" s="21" t="n">
        <v>0.0411651281209821</v>
      </c>
      <c r="H11" s="21" t="n">
        <v>0.0939504909321036</v>
      </c>
      <c r="I11" s="21" t="n">
        <v>0.220287273980246</v>
      </c>
      <c r="J11" s="21" t="n">
        <v>0.22654222840216</v>
      </c>
      <c r="K11" s="21" t="n">
        <v>0.184781897331616</v>
      </c>
      <c r="L11" s="21" t="n">
        <v>0.252452477314776</v>
      </c>
      <c r="M11" s="21"/>
      <c r="N11" s="21" t="n">
        <v>0.412509662074521</v>
      </c>
      <c r="O11" s="21" t="n">
        <v>0.189582431697494</v>
      </c>
      <c r="P11" s="21" t="n">
        <v>0.29420622195996</v>
      </c>
      <c r="Q11" s="21" t="n">
        <v>0.086985170797621</v>
      </c>
      <c r="R11" s="21" t="n">
        <v>0.0786541913691662</v>
      </c>
      <c r="S11" s="21"/>
      <c r="T11" s="21" t="n">
        <v>0.123834549922085</v>
      </c>
      <c r="U11" s="21" t="n">
        <v>0.216932444642258</v>
      </c>
      <c r="V11" s="21" t="n">
        <v>0.219366870913259</v>
      </c>
      <c r="W11" s="21" t="n">
        <v>0.0901838088338256</v>
      </c>
      <c r="X11" s="21"/>
      <c r="Y11" s="21" t="n">
        <v>0.168357571912533</v>
      </c>
      <c r="Z11" s="21" t="n">
        <v>0.20208302964985</v>
      </c>
      <c r="AA11" s="21" t="n">
        <v>0.223744054706796</v>
      </c>
      <c r="AB11" s="21" t="n">
        <v>0.165845602595803</v>
      </c>
      <c r="AC11" s="21" t="n">
        <v>0</v>
      </c>
      <c r="AD11" s="21" t="n">
        <v>0.246826317968273</v>
      </c>
      <c r="AE11" s="21"/>
      <c r="AF11" s="21" t="n">
        <v>0.183318906841498</v>
      </c>
      <c r="AG11" s="21"/>
      <c r="AH11" s="21" t="n">
        <v>0.146790380132141</v>
      </c>
      <c r="AI11" s="21"/>
      <c r="AJ11" s="21" t="n">
        <v>0.287319658555515</v>
      </c>
      <c r="AK11" s="21" t="n">
        <v>0</v>
      </c>
      <c r="AL11" s="21" t="n">
        <v>0.103313115580148</v>
      </c>
      <c r="AM11" s="21" t="n">
        <v>0.222664102602456</v>
      </c>
      <c r="AN11" s="21" t="n">
        <v>0.20662294069889</v>
      </c>
      <c r="AO11" s="21" t="n">
        <v>0.287551207665064</v>
      </c>
      <c r="AP11" s="21" t="n">
        <v>0.265701325946855</v>
      </c>
      <c r="AQ11" s="21" t="n">
        <v>0</v>
      </c>
      <c r="AR11" s="21" t="n">
        <v>0.363947136091299</v>
      </c>
      <c r="AS11" s="21" t="n">
        <v>0.0756557490025829</v>
      </c>
      <c r="AT11" s="21" t="n">
        <v>0</v>
      </c>
      <c r="AU11" s="21" t="n">
        <v>0.128488840882865</v>
      </c>
    </row>
    <row r="12">
      <c r="B12" s="18" t="s">
        <v>356</v>
      </c>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454</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198</v>
      </c>
      <c r="D7" s="11" t="n">
        <v>89</v>
      </c>
      <c r="E7" s="11" t="n">
        <v>109</v>
      </c>
      <c r="F7" s="11"/>
      <c r="G7" s="11" t="n">
        <v>15</v>
      </c>
      <c r="H7" s="11" t="n">
        <v>24</v>
      </c>
      <c r="I7" s="11" t="n">
        <v>34</v>
      </c>
      <c r="J7" s="11" t="n">
        <v>41</v>
      </c>
      <c r="K7" s="11" t="n">
        <v>33</v>
      </c>
      <c r="L7" s="11" t="n">
        <v>51</v>
      </c>
      <c r="M7" s="11"/>
      <c r="N7" s="11" t="n">
        <v>4</v>
      </c>
      <c r="O7" s="11" t="n">
        <v>44</v>
      </c>
      <c r="P7" s="11" t="n">
        <v>78</v>
      </c>
      <c r="Q7" s="11" t="n">
        <v>44</v>
      </c>
      <c r="R7" s="11" t="n">
        <v>27</v>
      </c>
      <c r="S7" s="11"/>
      <c r="T7" s="11" t="n">
        <v>24</v>
      </c>
      <c r="U7" s="11" t="n">
        <v>58</v>
      </c>
      <c r="V7" s="11" t="n">
        <v>43</v>
      </c>
      <c r="W7" s="11" t="n">
        <v>41</v>
      </c>
      <c r="X7" s="11"/>
      <c r="Y7" s="11" t="n">
        <v>71</v>
      </c>
      <c r="Z7" s="11" t="n">
        <v>37</v>
      </c>
      <c r="AA7" s="11" t="n">
        <v>41</v>
      </c>
      <c r="AB7" s="11" t="n">
        <v>25</v>
      </c>
      <c r="AC7" s="11" t="n">
        <v>9</v>
      </c>
      <c r="AD7" s="11" t="n">
        <v>12</v>
      </c>
      <c r="AE7" s="11"/>
      <c r="AF7" s="11" t="n">
        <v>124</v>
      </c>
      <c r="AG7" s="11"/>
      <c r="AH7" s="11" t="n">
        <v>145</v>
      </c>
      <c r="AI7" s="11"/>
      <c r="AJ7" s="11" t="n">
        <v>16</v>
      </c>
      <c r="AK7" s="11" t="n">
        <v>5</v>
      </c>
      <c r="AL7" s="11" t="n">
        <v>52</v>
      </c>
      <c r="AM7" s="11" t="n">
        <v>36</v>
      </c>
      <c r="AN7" s="11" t="n">
        <v>19</v>
      </c>
      <c r="AO7" s="11" t="n">
        <v>14</v>
      </c>
      <c r="AP7" s="11" t="n">
        <v>17</v>
      </c>
      <c r="AQ7" s="11" t="n">
        <v>6</v>
      </c>
      <c r="AR7" s="11" t="n">
        <v>6</v>
      </c>
      <c r="AS7" s="11" t="n">
        <v>13</v>
      </c>
      <c r="AT7" s="11" t="n">
        <v>6</v>
      </c>
      <c r="AU7" s="11" t="n">
        <v>8</v>
      </c>
    </row>
    <row r="8" ht="30" customHeight="1">
      <c r="B8" s="12" t="s">
        <v>20</v>
      </c>
      <c r="C8" s="12" t="n">
        <v>197</v>
      </c>
      <c r="D8" s="12" t="n">
        <v>94</v>
      </c>
      <c r="E8" s="12" t="n">
        <v>104</v>
      </c>
      <c r="F8" s="12"/>
      <c r="G8" s="12" t="n">
        <v>17</v>
      </c>
      <c r="H8" s="12" t="n">
        <v>28</v>
      </c>
      <c r="I8" s="12" t="n">
        <v>35</v>
      </c>
      <c r="J8" s="12" t="n">
        <v>38</v>
      </c>
      <c r="K8" s="12" t="n">
        <v>31</v>
      </c>
      <c r="L8" s="12" t="n">
        <v>48</v>
      </c>
      <c r="M8" s="12"/>
      <c r="N8" s="12" t="n">
        <v>3</v>
      </c>
      <c r="O8" s="12" t="n">
        <v>42</v>
      </c>
      <c r="P8" s="12" t="n">
        <v>73</v>
      </c>
      <c r="Q8" s="12" t="n">
        <v>49</v>
      </c>
      <c r="R8" s="12" t="n">
        <v>29</v>
      </c>
      <c r="S8" s="12"/>
      <c r="T8" s="12" t="n">
        <v>24</v>
      </c>
      <c r="U8" s="12" t="n">
        <v>58</v>
      </c>
      <c r="V8" s="12" t="n">
        <v>42</v>
      </c>
      <c r="W8" s="12" t="n">
        <v>43</v>
      </c>
      <c r="X8" s="12"/>
      <c r="Y8" s="12" t="n">
        <v>76</v>
      </c>
      <c r="Z8" s="12" t="n">
        <v>36</v>
      </c>
      <c r="AA8" s="12" t="n">
        <v>39</v>
      </c>
      <c r="AB8" s="12" t="n">
        <v>23</v>
      </c>
      <c r="AC8" s="12" t="n">
        <v>9</v>
      </c>
      <c r="AD8" s="12" t="n">
        <v>11</v>
      </c>
      <c r="AE8" s="12"/>
      <c r="AF8" s="12" t="n">
        <v>121</v>
      </c>
      <c r="AG8" s="12"/>
      <c r="AH8" s="12" t="n">
        <v>146</v>
      </c>
      <c r="AI8" s="12"/>
      <c r="AJ8" s="12" t="n">
        <v>14</v>
      </c>
      <c r="AK8" s="12" t="n">
        <v>4</v>
      </c>
      <c r="AL8" s="12" t="n">
        <v>56</v>
      </c>
      <c r="AM8" s="12" t="n">
        <v>39</v>
      </c>
      <c r="AN8" s="12" t="n">
        <v>21</v>
      </c>
      <c r="AO8" s="12" t="n">
        <v>13</v>
      </c>
      <c r="AP8" s="12" t="n">
        <v>16</v>
      </c>
      <c r="AQ8" s="12" t="n">
        <v>6</v>
      </c>
      <c r="AR8" s="12" t="n">
        <v>5</v>
      </c>
      <c r="AS8" s="12" t="n">
        <v>12</v>
      </c>
      <c r="AT8" s="12" t="n">
        <v>5</v>
      </c>
      <c r="AU8" s="12" t="n">
        <v>7</v>
      </c>
    </row>
    <row r="9">
      <c r="B9" s="20" t="s">
        <v>453</v>
      </c>
      <c r="C9" s="19" t="n">
        <v>0.652290590479347</v>
      </c>
      <c r="D9" s="19" t="n">
        <v>0.703058495737836</v>
      </c>
      <c r="E9" s="19" t="n">
        <v>0.606416460049188</v>
      </c>
      <c r="F9" s="19"/>
      <c r="G9" s="19" t="n">
        <v>0.810876962809218</v>
      </c>
      <c r="H9" s="19" t="n">
        <v>0.710444900084635</v>
      </c>
      <c r="I9" s="19" t="n">
        <v>0.549399840221393</v>
      </c>
      <c r="J9" s="19" t="n">
        <v>0.803246636543409</v>
      </c>
      <c r="K9" s="19" t="n">
        <v>0.637931257022892</v>
      </c>
      <c r="L9" s="19" t="n">
        <v>0.525251396692664</v>
      </c>
      <c r="M9" s="19"/>
      <c r="N9" s="19" t="n">
        <v>0.205792609642571</v>
      </c>
      <c r="O9" s="19" t="n">
        <v>0.639995827916205</v>
      </c>
      <c r="P9" s="19" t="n">
        <v>0.644407463758873</v>
      </c>
      <c r="Q9" s="19" t="n">
        <v>0.677618127576489</v>
      </c>
      <c r="R9" s="19" t="n">
        <v>0.721517054321104</v>
      </c>
      <c r="S9" s="19"/>
      <c r="T9" s="19" t="n">
        <v>0.586891793171024</v>
      </c>
      <c r="U9" s="19" t="n">
        <v>0.721731564804539</v>
      </c>
      <c r="V9" s="19" t="n">
        <v>0.620586654822639</v>
      </c>
      <c r="W9" s="19" t="n">
        <v>0.646811024394083</v>
      </c>
      <c r="X9" s="19"/>
      <c r="Y9" s="19" t="n">
        <v>0.693391306722936</v>
      </c>
      <c r="Z9" s="19" t="n">
        <v>0.735071991481594</v>
      </c>
      <c r="AA9" s="19" t="n">
        <v>0.458649059116701</v>
      </c>
      <c r="AB9" s="19" t="n">
        <v>0.71519550741238</v>
      </c>
      <c r="AC9" s="19" t="n">
        <v>0.648352419150635</v>
      </c>
      <c r="AD9" s="19" t="n">
        <v>0.757033233687723</v>
      </c>
      <c r="AE9" s="19"/>
      <c r="AF9" s="19" t="n">
        <v>0.709325995314015</v>
      </c>
      <c r="AG9" s="19"/>
      <c r="AH9" s="19" t="n">
        <v>0.70989206262677</v>
      </c>
      <c r="AI9" s="19"/>
      <c r="AJ9" s="19" t="n">
        <v>0.631232954023178</v>
      </c>
      <c r="AK9" s="19" t="n">
        <v>1</v>
      </c>
      <c r="AL9" s="19" t="n">
        <v>0.626115497138932</v>
      </c>
      <c r="AM9" s="19" t="n">
        <v>0.634701729175331</v>
      </c>
      <c r="AN9" s="19" t="n">
        <v>0.645533772559537</v>
      </c>
      <c r="AO9" s="19" t="n">
        <v>0.62583817387535</v>
      </c>
      <c r="AP9" s="19" t="n">
        <v>0.683034812038897</v>
      </c>
      <c r="AQ9" s="19" t="n">
        <v>0.323929545220398</v>
      </c>
      <c r="AR9" s="19" t="n">
        <v>1</v>
      </c>
      <c r="AS9" s="19" t="n">
        <v>0.6214036427293</v>
      </c>
      <c r="AT9" s="19" t="n">
        <v>0.665577862086869</v>
      </c>
      <c r="AU9" s="19" t="n">
        <v>0.886835281592086</v>
      </c>
    </row>
    <row r="10">
      <c r="B10" s="20" t="s">
        <v>439</v>
      </c>
      <c r="C10" s="19" t="n">
        <v>0.134138367757586</v>
      </c>
      <c r="D10" s="19" t="n">
        <v>0.101680560954573</v>
      </c>
      <c r="E10" s="19" t="n">
        <v>0.163467402610947</v>
      </c>
      <c r="F10" s="19"/>
      <c r="G10" s="19" t="n">
        <v>0.129347575809234</v>
      </c>
      <c r="H10" s="19" t="n">
        <v>0.195109076199438</v>
      </c>
      <c r="I10" s="19" t="n">
        <v>0.265888202879647</v>
      </c>
      <c r="J10" s="19" t="n">
        <v>0.0991345292174146</v>
      </c>
      <c r="K10" s="19" t="n">
        <v>0.0320774031020166</v>
      </c>
      <c r="L10" s="19" t="n">
        <v>0.0982519433448664</v>
      </c>
      <c r="M10" s="19"/>
      <c r="N10" s="19" t="n">
        <v>0</v>
      </c>
      <c r="O10" s="19" t="n">
        <v>0.0853483659734437</v>
      </c>
      <c r="P10" s="19" t="n">
        <v>0.148693470337458</v>
      </c>
      <c r="Q10" s="19" t="n">
        <v>0.142960995516327</v>
      </c>
      <c r="R10" s="19" t="n">
        <v>0.172979328793834</v>
      </c>
      <c r="S10" s="19"/>
      <c r="T10" s="19" t="n">
        <v>0.0851501101116102</v>
      </c>
      <c r="U10" s="19" t="n">
        <v>0.131683325612825</v>
      </c>
      <c r="V10" s="19" t="n">
        <v>0.147649895796837</v>
      </c>
      <c r="W10" s="19" t="n">
        <v>0.179585725732852</v>
      </c>
      <c r="X10" s="19"/>
      <c r="Y10" s="19" t="n">
        <v>0.160489027996233</v>
      </c>
      <c r="Z10" s="19" t="n">
        <v>0.185394203575717</v>
      </c>
      <c r="AA10" s="19" t="n">
        <v>0.121911663203848</v>
      </c>
      <c r="AB10" s="19" t="n">
        <v>0.0841443582524121</v>
      </c>
      <c r="AC10" s="19" t="n">
        <v>0.0997658873330041</v>
      </c>
      <c r="AD10" s="19" t="n">
        <v>0</v>
      </c>
      <c r="AE10" s="19"/>
      <c r="AF10" s="19" t="n">
        <v>0.0919615664352277</v>
      </c>
      <c r="AG10" s="19"/>
      <c r="AH10" s="19" t="n">
        <v>0.141843658855075</v>
      </c>
      <c r="AI10" s="19"/>
      <c r="AJ10" s="19" t="n">
        <v>0.189128433658235</v>
      </c>
      <c r="AK10" s="19" t="n">
        <v>0</v>
      </c>
      <c r="AL10" s="19" t="n">
        <v>0.143639524172207</v>
      </c>
      <c r="AM10" s="19" t="n">
        <v>0.151095986926881</v>
      </c>
      <c r="AN10" s="19" t="n">
        <v>0.0515874393972355</v>
      </c>
      <c r="AO10" s="19" t="n">
        <v>0.229533944532951</v>
      </c>
      <c r="AP10" s="19" t="n">
        <v>0.0635275434026326</v>
      </c>
      <c r="AQ10" s="19" t="n">
        <v>0.348324566553155</v>
      </c>
      <c r="AR10" s="19" t="n">
        <v>0</v>
      </c>
      <c r="AS10" s="19" t="n">
        <v>0.0815905924251407</v>
      </c>
      <c r="AT10" s="19" t="n">
        <v>0.18077484678768</v>
      </c>
      <c r="AU10" s="19" t="n">
        <v>0.113164718407914</v>
      </c>
    </row>
    <row r="11">
      <c r="B11" s="20" t="s">
        <v>96</v>
      </c>
      <c r="C11" s="21" t="n">
        <v>0.213571041763067</v>
      </c>
      <c r="D11" s="21" t="n">
        <v>0.195260943307591</v>
      </c>
      <c r="E11" s="21" t="n">
        <v>0.230116137339865</v>
      </c>
      <c r="F11" s="21"/>
      <c r="G11" s="21" t="n">
        <v>0.0597754613815486</v>
      </c>
      <c r="H11" s="21" t="n">
        <v>0.0944460237159274</v>
      </c>
      <c r="I11" s="21" t="n">
        <v>0.18471195689896</v>
      </c>
      <c r="J11" s="21" t="n">
        <v>0.097618834239176</v>
      </c>
      <c r="K11" s="21" t="n">
        <v>0.329991339875092</v>
      </c>
      <c r="L11" s="21" t="n">
        <v>0.376496659962469</v>
      </c>
      <c r="M11" s="21"/>
      <c r="N11" s="21" t="n">
        <v>0.794207390357429</v>
      </c>
      <c r="O11" s="21" t="n">
        <v>0.274655806110352</v>
      </c>
      <c r="P11" s="21" t="n">
        <v>0.206899065903669</v>
      </c>
      <c r="Q11" s="21" t="n">
        <v>0.179420876907184</v>
      </c>
      <c r="R11" s="21" t="n">
        <v>0.105503616885062</v>
      </c>
      <c r="S11" s="21"/>
      <c r="T11" s="21" t="n">
        <v>0.327958096717366</v>
      </c>
      <c r="U11" s="21" t="n">
        <v>0.146585109582636</v>
      </c>
      <c r="V11" s="21" t="n">
        <v>0.231763449380524</v>
      </c>
      <c r="W11" s="21" t="n">
        <v>0.173603249873065</v>
      </c>
      <c r="X11" s="21"/>
      <c r="Y11" s="21" t="n">
        <v>0.146119665280831</v>
      </c>
      <c r="Z11" s="21" t="n">
        <v>0.0795338049426881</v>
      </c>
      <c r="AA11" s="21" t="n">
        <v>0.419439277679451</v>
      </c>
      <c r="AB11" s="21" t="n">
        <v>0.200660134335208</v>
      </c>
      <c r="AC11" s="21" t="n">
        <v>0.251881693516361</v>
      </c>
      <c r="AD11" s="21" t="n">
        <v>0.242966766312277</v>
      </c>
      <c r="AE11" s="21"/>
      <c r="AF11" s="21" t="n">
        <v>0.198712438250757</v>
      </c>
      <c r="AG11" s="21"/>
      <c r="AH11" s="21" t="n">
        <v>0.148264278518155</v>
      </c>
      <c r="AI11" s="21"/>
      <c r="AJ11" s="21" t="n">
        <v>0.179638612318587</v>
      </c>
      <c r="AK11" s="21" t="n">
        <v>0</v>
      </c>
      <c r="AL11" s="21" t="n">
        <v>0.230244978688861</v>
      </c>
      <c r="AM11" s="21" t="n">
        <v>0.214202283897787</v>
      </c>
      <c r="AN11" s="21" t="n">
        <v>0.302878788043228</v>
      </c>
      <c r="AO11" s="21" t="n">
        <v>0.144627881591699</v>
      </c>
      <c r="AP11" s="21" t="n">
        <v>0.253437644558471</v>
      </c>
      <c r="AQ11" s="21" t="n">
        <v>0.327745888226447</v>
      </c>
      <c r="AR11" s="21" t="n">
        <v>0</v>
      </c>
      <c r="AS11" s="21" t="n">
        <v>0.29700576484556</v>
      </c>
      <c r="AT11" s="21" t="n">
        <v>0.153647291125451</v>
      </c>
      <c r="AU11" s="21" t="n">
        <v>0</v>
      </c>
    </row>
    <row r="12">
      <c r="B12" s="18" t="s">
        <v>356</v>
      </c>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456</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191</v>
      </c>
      <c r="D7" s="11" t="n">
        <v>90</v>
      </c>
      <c r="E7" s="11" t="n">
        <v>101</v>
      </c>
      <c r="F7" s="11"/>
      <c r="G7" s="11" t="n">
        <v>15</v>
      </c>
      <c r="H7" s="11" t="n">
        <v>30</v>
      </c>
      <c r="I7" s="11" t="n">
        <v>23</v>
      </c>
      <c r="J7" s="11" t="n">
        <v>35</v>
      </c>
      <c r="K7" s="11" t="n">
        <v>40</v>
      </c>
      <c r="L7" s="11" t="n">
        <v>48</v>
      </c>
      <c r="M7" s="11"/>
      <c r="N7" s="11" t="n">
        <v>5</v>
      </c>
      <c r="O7" s="11" t="n">
        <v>50</v>
      </c>
      <c r="P7" s="11" t="n">
        <v>66</v>
      </c>
      <c r="Q7" s="11" t="n">
        <v>42</v>
      </c>
      <c r="R7" s="11" t="n">
        <v>27</v>
      </c>
      <c r="S7" s="11"/>
      <c r="T7" s="11" t="n">
        <v>17</v>
      </c>
      <c r="U7" s="11" t="n">
        <v>56</v>
      </c>
      <c r="V7" s="11" t="n">
        <v>37</v>
      </c>
      <c r="W7" s="11" t="n">
        <v>45</v>
      </c>
      <c r="X7" s="11"/>
      <c r="Y7" s="11" t="n">
        <v>73</v>
      </c>
      <c r="Z7" s="11" t="n">
        <v>31</v>
      </c>
      <c r="AA7" s="11" t="n">
        <v>42</v>
      </c>
      <c r="AB7" s="11" t="n">
        <v>25</v>
      </c>
      <c r="AC7" s="11" t="n">
        <v>7</v>
      </c>
      <c r="AD7" s="11" t="n">
        <v>12</v>
      </c>
      <c r="AE7" s="11"/>
      <c r="AF7" s="11" t="n">
        <v>122</v>
      </c>
      <c r="AG7" s="11"/>
      <c r="AH7" s="11" t="n">
        <v>142</v>
      </c>
      <c r="AI7" s="11"/>
      <c r="AJ7" s="11" t="n">
        <v>16</v>
      </c>
      <c r="AK7" s="11" t="n">
        <v>8</v>
      </c>
      <c r="AL7" s="11" t="n">
        <v>43</v>
      </c>
      <c r="AM7" s="11" t="n">
        <v>26</v>
      </c>
      <c r="AN7" s="11" t="n">
        <v>24</v>
      </c>
      <c r="AO7" s="11" t="n">
        <v>13</v>
      </c>
      <c r="AP7" s="11" t="n">
        <v>27</v>
      </c>
      <c r="AQ7" s="11" t="n">
        <v>7</v>
      </c>
      <c r="AR7" s="11" t="n">
        <v>8</v>
      </c>
      <c r="AS7" s="11" t="n">
        <v>10</v>
      </c>
      <c r="AT7" s="11" t="n">
        <v>2</v>
      </c>
      <c r="AU7" s="11" t="n">
        <v>7</v>
      </c>
    </row>
    <row r="8" ht="30" customHeight="1">
      <c r="B8" s="12" t="s">
        <v>20</v>
      </c>
      <c r="C8" s="12" t="n">
        <v>193</v>
      </c>
      <c r="D8" s="12" t="n">
        <v>97</v>
      </c>
      <c r="E8" s="12" t="n">
        <v>96</v>
      </c>
      <c r="F8" s="12"/>
      <c r="G8" s="12" t="n">
        <v>18</v>
      </c>
      <c r="H8" s="12" t="n">
        <v>36</v>
      </c>
      <c r="I8" s="12" t="n">
        <v>23</v>
      </c>
      <c r="J8" s="12" t="n">
        <v>33</v>
      </c>
      <c r="K8" s="12" t="n">
        <v>37</v>
      </c>
      <c r="L8" s="12" t="n">
        <v>46</v>
      </c>
      <c r="M8" s="12"/>
      <c r="N8" s="12" t="n">
        <v>5</v>
      </c>
      <c r="O8" s="12" t="n">
        <v>47</v>
      </c>
      <c r="P8" s="12" t="n">
        <v>61</v>
      </c>
      <c r="Q8" s="12" t="n">
        <v>48</v>
      </c>
      <c r="R8" s="12" t="n">
        <v>31</v>
      </c>
      <c r="S8" s="12"/>
      <c r="T8" s="12" t="n">
        <v>16</v>
      </c>
      <c r="U8" s="12" t="n">
        <v>56</v>
      </c>
      <c r="V8" s="12" t="n">
        <v>36</v>
      </c>
      <c r="W8" s="12" t="n">
        <v>49</v>
      </c>
      <c r="X8" s="12"/>
      <c r="Y8" s="12" t="n">
        <v>79</v>
      </c>
      <c r="Z8" s="12" t="n">
        <v>31</v>
      </c>
      <c r="AA8" s="12" t="n">
        <v>40</v>
      </c>
      <c r="AB8" s="12" t="n">
        <v>23</v>
      </c>
      <c r="AC8" s="12" t="n">
        <v>8</v>
      </c>
      <c r="AD8" s="12" t="n">
        <v>11</v>
      </c>
      <c r="AE8" s="12"/>
      <c r="AF8" s="12" t="n">
        <v>122</v>
      </c>
      <c r="AG8" s="12"/>
      <c r="AH8" s="12" t="n">
        <v>146</v>
      </c>
      <c r="AI8" s="12"/>
      <c r="AJ8" s="12" t="n">
        <v>14</v>
      </c>
      <c r="AK8" s="12" t="n">
        <v>6</v>
      </c>
      <c r="AL8" s="12" t="n">
        <v>46</v>
      </c>
      <c r="AM8" s="12" t="n">
        <v>27</v>
      </c>
      <c r="AN8" s="12" t="n">
        <v>28</v>
      </c>
      <c r="AO8" s="12" t="n">
        <v>13</v>
      </c>
      <c r="AP8" s="12" t="n">
        <v>25</v>
      </c>
      <c r="AQ8" s="12" t="n">
        <v>8</v>
      </c>
      <c r="AR8" s="12" t="n">
        <v>7</v>
      </c>
      <c r="AS8" s="12" t="n">
        <v>10</v>
      </c>
      <c r="AT8" s="12" t="n">
        <v>1</v>
      </c>
      <c r="AU8" s="12" t="n">
        <v>6</v>
      </c>
    </row>
    <row r="9">
      <c r="B9" s="20" t="s">
        <v>455</v>
      </c>
      <c r="C9" s="19" t="n">
        <v>0.653527265495194</v>
      </c>
      <c r="D9" s="19" t="n">
        <v>0.657408665815015</v>
      </c>
      <c r="E9" s="19" t="n">
        <v>0.64962572660459</v>
      </c>
      <c r="F9" s="19"/>
      <c r="G9" s="19" t="n">
        <v>0.574931927351417</v>
      </c>
      <c r="H9" s="19" t="n">
        <v>0.681958961124759</v>
      </c>
      <c r="I9" s="19" t="n">
        <v>0.745238435432411</v>
      </c>
      <c r="J9" s="19" t="n">
        <v>0.850931399154432</v>
      </c>
      <c r="K9" s="19" t="n">
        <v>0.503750952112132</v>
      </c>
      <c r="L9" s="19" t="n">
        <v>0.591046373251907</v>
      </c>
      <c r="M9" s="19"/>
      <c r="N9" s="19" t="n">
        <v>0.621612731209525</v>
      </c>
      <c r="O9" s="19" t="n">
        <v>0.759778711709734</v>
      </c>
      <c r="P9" s="19" t="n">
        <v>0.588362224388779</v>
      </c>
      <c r="Q9" s="19" t="n">
        <v>0.579455991502027</v>
      </c>
      <c r="R9" s="19" t="n">
        <v>0.730077084840537</v>
      </c>
      <c r="S9" s="19"/>
      <c r="T9" s="19" t="n">
        <v>0.452617900372049</v>
      </c>
      <c r="U9" s="19" t="n">
        <v>0.623361819836075</v>
      </c>
      <c r="V9" s="19" t="n">
        <v>0.703535266162996</v>
      </c>
      <c r="W9" s="19" t="n">
        <v>0.653048386584228</v>
      </c>
      <c r="X9" s="19"/>
      <c r="Y9" s="19" t="n">
        <v>0.731095768497418</v>
      </c>
      <c r="Z9" s="19" t="n">
        <v>0.49459040479858</v>
      </c>
      <c r="AA9" s="19" t="n">
        <v>0.586153008282779</v>
      </c>
      <c r="AB9" s="19" t="n">
        <v>0.745906841041238</v>
      </c>
      <c r="AC9" s="19" t="n">
        <v>0.633515484579015</v>
      </c>
      <c r="AD9" s="19" t="n">
        <v>0.686897360292411</v>
      </c>
      <c r="AE9" s="19"/>
      <c r="AF9" s="19" t="n">
        <v>0.664710833252584</v>
      </c>
      <c r="AG9" s="19"/>
      <c r="AH9" s="19" t="n">
        <v>0.649464318980726</v>
      </c>
      <c r="AI9" s="19"/>
      <c r="AJ9" s="19" t="n">
        <v>0.825442548800336</v>
      </c>
      <c r="AK9" s="19" t="n">
        <v>0.772784948431799</v>
      </c>
      <c r="AL9" s="19" t="n">
        <v>0.633749801286014</v>
      </c>
      <c r="AM9" s="19" t="n">
        <v>0.599022933307688</v>
      </c>
      <c r="AN9" s="19" t="n">
        <v>0.622573966533556</v>
      </c>
      <c r="AO9" s="19" t="n">
        <v>0.59844498633027</v>
      </c>
      <c r="AP9" s="19" t="n">
        <v>0.608373214410375</v>
      </c>
      <c r="AQ9" s="19" t="n">
        <v>1</v>
      </c>
      <c r="AR9" s="19" t="n">
        <v>0.491398578733409</v>
      </c>
      <c r="AS9" s="19" t="n">
        <v>0.619226116417415</v>
      </c>
      <c r="AT9" s="19" t="n">
        <v>1</v>
      </c>
      <c r="AU9" s="19" t="n">
        <v>0.691978853544609</v>
      </c>
    </row>
    <row r="10">
      <c r="B10" s="20" t="s">
        <v>439</v>
      </c>
      <c r="C10" s="19" t="n">
        <v>0.155242721731391</v>
      </c>
      <c r="D10" s="19" t="n">
        <v>0.18398089475974</v>
      </c>
      <c r="E10" s="19" t="n">
        <v>0.126355441245931</v>
      </c>
      <c r="F10" s="19"/>
      <c r="G10" s="19" t="n">
        <v>0.346719200968647</v>
      </c>
      <c r="H10" s="19" t="n">
        <v>0.290049046586497</v>
      </c>
      <c r="I10" s="19" t="n">
        <v>0.0868609184929998</v>
      </c>
      <c r="J10" s="19" t="n">
        <v>0.0641903563536619</v>
      </c>
      <c r="K10" s="19" t="n">
        <v>0.12100844172181</v>
      </c>
      <c r="L10" s="19" t="n">
        <v>0.103928668575359</v>
      </c>
      <c r="M10" s="19"/>
      <c r="N10" s="19" t="n">
        <v>0</v>
      </c>
      <c r="O10" s="19" t="n">
        <v>0.0869108778694378</v>
      </c>
      <c r="P10" s="19" t="n">
        <v>0.131736813014522</v>
      </c>
      <c r="Q10" s="19" t="n">
        <v>0.267784737867494</v>
      </c>
      <c r="R10" s="19" t="n">
        <v>0.157567300250127</v>
      </c>
      <c r="S10" s="19"/>
      <c r="T10" s="19" t="n">
        <v>0.288627510933343</v>
      </c>
      <c r="U10" s="19" t="n">
        <v>0.151271324050107</v>
      </c>
      <c r="V10" s="19" t="n">
        <v>0.128493162879083</v>
      </c>
      <c r="W10" s="19" t="n">
        <v>0.195142598845307</v>
      </c>
      <c r="X10" s="19"/>
      <c r="Y10" s="19" t="n">
        <v>0.185548493580316</v>
      </c>
      <c r="Z10" s="19" t="n">
        <v>0.2154361674158</v>
      </c>
      <c r="AA10" s="19" t="n">
        <v>0.0636334466921596</v>
      </c>
      <c r="AB10" s="19" t="n">
        <v>0.0890663412529733</v>
      </c>
      <c r="AC10" s="19" t="n">
        <v>0.366484515420985</v>
      </c>
      <c r="AD10" s="19" t="n">
        <v>0.0949612554529631</v>
      </c>
      <c r="AE10" s="19"/>
      <c r="AF10" s="19" t="n">
        <v>0.14956256985298</v>
      </c>
      <c r="AG10" s="19"/>
      <c r="AH10" s="19" t="n">
        <v>0.190814238116801</v>
      </c>
      <c r="AI10" s="19"/>
      <c r="AJ10" s="19" t="n">
        <v>0.0567114726817528</v>
      </c>
      <c r="AK10" s="19" t="n">
        <v>0</v>
      </c>
      <c r="AL10" s="19" t="n">
        <v>0.167476989246389</v>
      </c>
      <c r="AM10" s="19" t="n">
        <v>0.187130100172927</v>
      </c>
      <c r="AN10" s="19" t="n">
        <v>0.228212422564948</v>
      </c>
      <c r="AO10" s="19" t="n">
        <v>0.163584312899071</v>
      </c>
      <c r="AP10" s="19" t="n">
        <v>0.142288104138122</v>
      </c>
      <c r="AQ10" s="19" t="n">
        <v>0</v>
      </c>
      <c r="AR10" s="19" t="n">
        <v>0.272323045064235</v>
      </c>
      <c r="AS10" s="19" t="n">
        <v>0.119610331415862</v>
      </c>
      <c r="AT10" s="19" t="n">
        <v>0</v>
      </c>
      <c r="AU10" s="19" t="n">
        <v>0.161682729230054</v>
      </c>
    </row>
    <row r="11">
      <c r="B11" s="20" t="s">
        <v>96</v>
      </c>
      <c r="C11" s="21" t="n">
        <v>0.191230012773415</v>
      </c>
      <c r="D11" s="21" t="n">
        <v>0.158610439425245</v>
      </c>
      <c r="E11" s="21" t="n">
        <v>0.224018832149479</v>
      </c>
      <c r="F11" s="21"/>
      <c r="G11" s="21" t="n">
        <v>0.0783488716799357</v>
      </c>
      <c r="H11" s="21" t="n">
        <v>0.0279919922887445</v>
      </c>
      <c r="I11" s="21" t="n">
        <v>0.167900646074589</v>
      </c>
      <c r="J11" s="21" t="n">
        <v>0.0848782444919064</v>
      </c>
      <c r="K11" s="21" t="n">
        <v>0.375240606166058</v>
      </c>
      <c r="L11" s="21" t="n">
        <v>0.305024958172734</v>
      </c>
      <c r="M11" s="21"/>
      <c r="N11" s="21" t="n">
        <v>0.378387268790475</v>
      </c>
      <c r="O11" s="21" t="n">
        <v>0.153310410420828</v>
      </c>
      <c r="P11" s="21" t="n">
        <v>0.279900962596699</v>
      </c>
      <c r="Q11" s="21" t="n">
        <v>0.152759270630479</v>
      </c>
      <c r="R11" s="21" t="n">
        <v>0.112355614909336</v>
      </c>
      <c r="S11" s="21"/>
      <c r="T11" s="21" t="n">
        <v>0.258754588694609</v>
      </c>
      <c r="U11" s="21" t="n">
        <v>0.225366856113818</v>
      </c>
      <c r="V11" s="21" t="n">
        <v>0.167971570957921</v>
      </c>
      <c r="W11" s="21" t="n">
        <v>0.151809014570465</v>
      </c>
      <c r="X11" s="21"/>
      <c r="Y11" s="21" t="n">
        <v>0.083355737922266</v>
      </c>
      <c r="Z11" s="21" t="n">
        <v>0.28997342778562</v>
      </c>
      <c r="AA11" s="21" t="n">
        <v>0.350213545025062</v>
      </c>
      <c r="AB11" s="21" t="n">
        <v>0.165026817705788</v>
      </c>
      <c r="AC11" s="21" t="n">
        <v>0</v>
      </c>
      <c r="AD11" s="21" t="n">
        <v>0.218141384254626</v>
      </c>
      <c r="AE11" s="21"/>
      <c r="AF11" s="21" t="n">
        <v>0.185726596894436</v>
      </c>
      <c r="AG11" s="21"/>
      <c r="AH11" s="21" t="n">
        <v>0.159721442902474</v>
      </c>
      <c r="AI11" s="21"/>
      <c r="AJ11" s="21" t="n">
        <v>0.117845978517911</v>
      </c>
      <c r="AK11" s="21" t="n">
        <v>0.227215051568201</v>
      </c>
      <c r="AL11" s="21" t="n">
        <v>0.198773209467597</v>
      </c>
      <c r="AM11" s="21" t="n">
        <v>0.213846966519385</v>
      </c>
      <c r="AN11" s="21" t="n">
        <v>0.149213610901495</v>
      </c>
      <c r="AO11" s="21" t="n">
        <v>0.237970700770659</v>
      </c>
      <c r="AP11" s="21" t="n">
        <v>0.249338681451502</v>
      </c>
      <c r="AQ11" s="21" t="n">
        <v>0</v>
      </c>
      <c r="AR11" s="21" t="n">
        <v>0.236278376202356</v>
      </c>
      <c r="AS11" s="21" t="n">
        <v>0.261163552166723</v>
      </c>
      <c r="AT11" s="21" t="n">
        <v>0</v>
      </c>
      <c r="AU11" s="21" t="n">
        <v>0.146338417225337</v>
      </c>
    </row>
    <row r="12">
      <c r="B12" s="18" t="s">
        <v>356</v>
      </c>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458</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199</v>
      </c>
      <c r="D7" s="11" t="n">
        <v>94</v>
      </c>
      <c r="E7" s="11" t="n">
        <v>104</v>
      </c>
      <c r="F7" s="11"/>
      <c r="G7" s="11" t="n">
        <v>22</v>
      </c>
      <c r="H7" s="11" t="n">
        <v>26</v>
      </c>
      <c r="I7" s="11" t="n">
        <v>30</v>
      </c>
      <c r="J7" s="11" t="n">
        <v>32</v>
      </c>
      <c r="K7" s="11" t="n">
        <v>43</v>
      </c>
      <c r="L7" s="11" t="n">
        <v>46</v>
      </c>
      <c r="M7" s="11"/>
      <c r="N7" s="11" t="n">
        <v>3</v>
      </c>
      <c r="O7" s="11" t="n">
        <v>59</v>
      </c>
      <c r="P7" s="11" t="n">
        <v>62</v>
      </c>
      <c r="Q7" s="11" t="n">
        <v>52</v>
      </c>
      <c r="R7" s="11" t="n">
        <v>23</v>
      </c>
      <c r="S7" s="11"/>
      <c r="T7" s="11" t="n">
        <v>21</v>
      </c>
      <c r="U7" s="11" t="n">
        <v>49</v>
      </c>
      <c r="V7" s="11" t="n">
        <v>43</v>
      </c>
      <c r="W7" s="11" t="n">
        <v>44</v>
      </c>
      <c r="X7" s="11"/>
      <c r="Y7" s="11" t="n">
        <v>64</v>
      </c>
      <c r="Z7" s="11" t="n">
        <v>44</v>
      </c>
      <c r="AA7" s="11" t="n">
        <v>44</v>
      </c>
      <c r="AB7" s="11" t="n">
        <v>16</v>
      </c>
      <c r="AC7" s="11" t="n">
        <v>17</v>
      </c>
      <c r="AD7" s="11" t="n">
        <v>13</v>
      </c>
      <c r="AE7" s="11"/>
      <c r="AF7" s="11" t="n">
        <v>122</v>
      </c>
      <c r="AG7" s="11"/>
      <c r="AH7" s="11" t="n">
        <v>141</v>
      </c>
      <c r="AI7" s="11"/>
      <c r="AJ7" s="11" t="n">
        <v>17</v>
      </c>
      <c r="AK7" s="11" t="n">
        <v>8</v>
      </c>
      <c r="AL7" s="11" t="n">
        <v>41</v>
      </c>
      <c r="AM7" s="11" t="n">
        <v>31</v>
      </c>
      <c r="AN7" s="11" t="n">
        <v>23</v>
      </c>
      <c r="AO7" s="11" t="n">
        <v>12</v>
      </c>
      <c r="AP7" s="11" t="n">
        <v>27</v>
      </c>
      <c r="AQ7" s="11" t="n">
        <v>4</v>
      </c>
      <c r="AR7" s="11" t="n">
        <v>4</v>
      </c>
      <c r="AS7" s="11" t="n">
        <v>20</v>
      </c>
      <c r="AT7" s="11" t="n">
        <v>7</v>
      </c>
      <c r="AU7" s="11" t="n">
        <v>5</v>
      </c>
    </row>
    <row r="8" ht="30" customHeight="1">
      <c r="B8" s="12" t="s">
        <v>20</v>
      </c>
      <c r="C8" s="12" t="n">
        <v>198</v>
      </c>
      <c r="D8" s="12" t="n">
        <v>100</v>
      </c>
      <c r="E8" s="12" t="n">
        <v>97</v>
      </c>
      <c r="F8" s="12"/>
      <c r="G8" s="12" t="n">
        <v>23</v>
      </c>
      <c r="H8" s="12" t="n">
        <v>32</v>
      </c>
      <c r="I8" s="12" t="n">
        <v>31</v>
      </c>
      <c r="J8" s="12" t="n">
        <v>31</v>
      </c>
      <c r="K8" s="12" t="n">
        <v>39</v>
      </c>
      <c r="L8" s="12" t="n">
        <v>43</v>
      </c>
      <c r="M8" s="12"/>
      <c r="N8" s="12" t="n">
        <v>3</v>
      </c>
      <c r="O8" s="12" t="n">
        <v>55</v>
      </c>
      <c r="P8" s="12" t="n">
        <v>57</v>
      </c>
      <c r="Q8" s="12" t="n">
        <v>59</v>
      </c>
      <c r="R8" s="12" t="n">
        <v>25</v>
      </c>
      <c r="S8" s="12"/>
      <c r="T8" s="12" t="n">
        <v>22</v>
      </c>
      <c r="U8" s="12" t="n">
        <v>47</v>
      </c>
      <c r="V8" s="12" t="n">
        <v>42</v>
      </c>
      <c r="W8" s="12" t="n">
        <v>45</v>
      </c>
      <c r="X8" s="12"/>
      <c r="Y8" s="12" t="n">
        <v>68</v>
      </c>
      <c r="Z8" s="12" t="n">
        <v>43</v>
      </c>
      <c r="AA8" s="12" t="n">
        <v>41</v>
      </c>
      <c r="AB8" s="12" t="n">
        <v>15</v>
      </c>
      <c r="AC8" s="12" t="n">
        <v>18</v>
      </c>
      <c r="AD8" s="12" t="n">
        <v>12</v>
      </c>
      <c r="AE8" s="12"/>
      <c r="AF8" s="12" t="n">
        <v>121</v>
      </c>
      <c r="AG8" s="12"/>
      <c r="AH8" s="12" t="n">
        <v>143</v>
      </c>
      <c r="AI8" s="12"/>
      <c r="AJ8" s="12" t="n">
        <v>16</v>
      </c>
      <c r="AK8" s="12" t="n">
        <v>6</v>
      </c>
      <c r="AL8" s="12" t="n">
        <v>44</v>
      </c>
      <c r="AM8" s="12" t="n">
        <v>33</v>
      </c>
      <c r="AN8" s="12" t="n">
        <v>27</v>
      </c>
      <c r="AO8" s="12" t="n">
        <v>12</v>
      </c>
      <c r="AP8" s="12" t="n">
        <v>25</v>
      </c>
      <c r="AQ8" s="12" t="n">
        <v>4</v>
      </c>
      <c r="AR8" s="12" t="n">
        <v>3</v>
      </c>
      <c r="AS8" s="12" t="n">
        <v>17</v>
      </c>
      <c r="AT8" s="12" t="n">
        <v>6</v>
      </c>
      <c r="AU8" s="12" t="n">
        <v>4</v>
      </c>
    </row>
    <row r="9">
      <c r="B9" s="20" t="s">
        <v>457</v>
      </c>
      <c r="C9" s="19" t="n">
        <v>0.728866673922116</v>
      </c>
      <c r="D9" s="19" t="n">
        <v>0.696826912137027</v>
      </c>
      <c r="E9" s="19" t="n">
        <v>0.769634650227374</v>
      </c>
      <c r="F9" s="19"/>
      <c r="G9" s="19" t="n">
        <v>0.846255017512953</v>
      </c>
      <c r="H9" s="19" t="n">
        <v>0.813468339299165</v>
      </c>
      <c r="I9" s="19" t="n">
        <v>0.635309165716226</v>
      </c>
      <c r="J9" s="19" t="n">
        <v>0.813544376279332</v>
      </c>
      <c r="K9" s="19" t="n">
        <v>0.726540934616711</v>
      </c>
      <c r="L9" s="19" t="n">
        <v>0.611278303454447</v>
      </c>
      <c r="M9" s="19"/>
      <c r="N9" s="19" t="n">
        <v>0.69045875074384</v>
      </c>
      <c r="O9" s="19" t="n">
        <v>0.804027309424081</v>
      </c>
      <c r="P9" s="19" t="n">
        <v>0.625974035832454</v>
      </c>
      <c r="Q9" s="19" t="n">
        <v>0.747005253663485</v>
      </c>
      <c r="R9" s="19" t="n">
        <v>0.760022244801611</v>
      </c>
      <c r="S9" s="19"/>
      <c r="T9" s="19" t="n">
        <v>0.800729403127344</v>
      </c>
      <c r="U9" s="19" t="n">
        <v>0.633449037090385</v>
      </c>
      <c r="V9" s="19" t="n">
        <v>0.803355101028495</v>
      </c>
      <c r="W9" s="19" t="n">
        <v>0.714733094865867</v>
      </c>
      <c r="X9" s="19"/>
      <c r="Y9" s="19" t="n">
        <v>0.737071768912473</v>
      </c>
      <c r="Z9" s="19" t="n">
        <v>0.744846978834705</v>
      </c>
      <c r="AA9" s="19" t="n">
        <v>0.617802916140556</v>
      </c>
      <c r="AB9" s="19" t="n">
        <v>0.634271522903765</v>
      </c>
      <c r="AC9" s="19" t="n">
        <v>0.914137510332538</v>
      </c>
      <c r="AD9" s="19" t="n">
        <v>0.831600099340251</v>
      </c>
      <c r="AE9" s="19"/>
      <c r="AF9" s="19" t="n">
        <v>0.733832027969328</v>
      </c>
      <c r="AG9" s="19"/>
      <c r="AH9" s="19" t="n">
        <v>0.742608165829612</v>
      </c>
      <c r="AI9" s="19"/>
      <c r="AJ9" s="19" t="n">
        <v>0.79220026338052</v>
      </c>
      <c r="AK9" s="19" t="n">
        <v>0.872222575835026</v>
      </c>
      <c r="AL9" s="19" t="n">
        <v>0.624002307372739</v>
      </c>
      <c r="AM9" s="19" t="n">
        <v>0.731979682957408</v>
      </c>
      <c r="AN9" s="19" t="n">
        <v>0.878384540956192</v>
      </c>
      <c r="AO9" s="19" t="n">
        <v>0.659006771816068</v>
      </c>
      <c r="AP9" s="19" t="n">
        <v>0.711498510031506</v>
      </c>
      <c r="AQ9" s="19" t="n">
        <v>1</v>
      </c>
      <c r="AR9" s="19" t="n">
        <v>0.501056997641726</v>
      </c>
      <c r="AS9" s="19" t="n">
        <v>0.694038497473823</v>
      </c>
      <c r="AT9" s="19" t="n">
        <v>0.678477655877579</v>
      </c>
      <c r="AU9" s="19" t="n">
        <v>0.799683201523492</v>
      </c>
    </row>
    <row r="10">
      <c r="B10" s="20" t="s">
        <v>439</v>
      </c>
      <c r="C10" s="19" t="n">
        <v>0.0829921936427507</v>
      </c>
      <c r="D10" s="19" t="n">
        <v>0.105256705172301</v>
      </c>
      <c r="E10" s="19" t="n">
        <v>0.0607905201156666</v>
      </c>
      <c r="F10" s="19"/>
      <c r="G10" s="19" t="n">
        <v>0.0648816106702623</v>
      </c>
      <c r="H10" s="19" t="n">
        <v>0.154331021776312</v>
      </c>
      <c r="I10" s="19" t="n">
        <v>0.138539836498918</v>
      </c>
      <c r="J10" s="19" t="n">
        <v>0.0636160401043798</v>
      </c>
      <c r="K10" s="19" t="n">
        <v>0.0253625851256098</v>
      </c>
      <c r="L10" s="19" t="n">
        <v>0.0662086703572586</v>
      </c>
      <c r="M10" s="19"/>
      <c r="N10" s="19" t="n">
        <v>0</v>
      </c>
      <c r="O10" s="19" t="n">
        <v>0.0540748746700964</v>
      </c>
      <c r="P10" s="19" t="n">
        <v>0.0692087889923693</v>
      </c>
      <c r="Q10" s="19" t="n">
        <v>0.0980878804572726</v>
      </c>
      <c r="R10" s="19" t="n">
        <v>0.151890310812465</v>
      </c>
      <c r="S10" s="19"/>
      <c r="T10" s="19" t="n">
        <v>0.159112681638941</v>
      </c>
      <c r="U10" s="19" t="n">
        <v>0.0962336445030262</v>
      </c>
      <c r="V10" s="19" t="n">
        <v>0.0433482490492461</v>
      </c>
      <c r="W10" s="19" t="n">
        <v>0.0937764951297597</v>
      </c>
      <c r="X10" s="19"/>
      <c r="Y10" s="19" t="n">
        <v>0.148395833247881</v>
      </c>
      <c r="Z10" s="19" t="n">
        <v>0.0460741536226347</v>
      </c>
      <c r="AA10" s="19" t="n">
        <v>0.0422222026845217</v>
      </c>
      <c r="AB10" s="19" t="n">
        <v>0.0715193067461883</v>
      </c>
      <c r="AC10" s="19" t="n">
        <v>0.085862489667462</v>
      </c>
      <c r="AD10" s="19" t="n">
        <v>0</v>
      </c>
      <c r="AE10" s="19"/>
      <c r="AF10" s="19" t="n">
        <v>0.0655845720888088</v>
      </c>
      <c r="AG10" s="19"/>
      <c r="AH10" s="19" t="n">
        <v>0.09841584351011</v>
      </c>
      <c r="AI10" s="19"/>
      <c r="AJ10" s="19" t="n">
        <v>0.0565000386773123</v>
      </c>
      <c r="AK10" s="19" t="n">
        <v>0</v>
      </c>
      <c r="AL10" s="19" t="n">
        <v>0.146643799505108</v>
      </c>
      <c r="AM10" s="19" t="n">
        <v>0.117198701625211</v>
      </c>
      <c r="AN10" s="19" t="n">
        <v>0.0392699747819367</v>
      </c>
      <c r="AO10" s="19" t="n">
        <v>0.106585266102984</v>
      </c>
      <c r="AP10" s="19" t="n">
        <v>0.070224066215275</v>
      </c>
      <c r="AQ10" s="19" t="n">
        <v>0</v>
      </c>
      <c r="AR10" s="19" t="n">
        <v>0</v>
      </c>
      <c r="AS10" s="19" t="n">
        <v>0</v>
      </c>
      <c r="AT10" s="19" t="n">
        <v>0.189889265594241</v>
      </c>
      <c r="AU10" s="19" t="n">
        <v>0</v>
      </c>
    </row>
    <row r="11">
      <c r="B11" s="20" t="s">
        <v>96</v>
      </c>
      <c r="C11" s="21" t="n">
        <v>0.188141132435133</v>
      </c>
      <c r="D11" s="21" t="n">
        <v>0.197916382690671</v>
      </c>
      <c r="E11" s="21" t="n">
        <v>0.169574829656959</v>
      </c>
      <c r="F11" s="21"/>
      <c r="G11" s="21" t="n">
        <v>0.0888633718167843</v>
      </c>
      <c r="H11" s="21" t="n">
        <v>0.0322006389245226</v>
      </c>
      <c r="I11" s="21" t="n">
        <v>0.226150997784856</v>
      </c>
      <c r="J11" s="21" t="n">
        <v>0.122839583616288</v>
      </c>
      <c r="K11" s="21" t="n">
        <v>0.248096480257679</v>
      </c>
      <c r="L11" s="21" t="n">
        <v>0.322513026188294</v>
      </c>
      <c r="M11" s="21"/>
      <c r="N11" s="21" t="n">
        <v>0.309541249256161</v>
      </c>
      <c r="O11" s="21" t="n">
        <v>0.141897815905822</v>
      </c>
      <c r="P11" s="21" t="n">
        <v>0.304817175175176</v>
      </c>
      <c r="Q11" s="21" t="n">
        <v>0.154906865879243</v>
      </c>
      <c r="R11" s="21" t="n">
        <v>0.0880874443859235</v>
      </c>
      <c r="S11" s="21"/>
      <c r="T11" s="21" t="n">
        <v>0.0401579152337145</v>
      </c>
      <c r="U11" s="21" t="n">
        <v>0.270317318406589</v>
      </c>
      <c r="V11" s="21" t="n">
        <v>0.153296649922259</v>
      </c>
      <c r="W11" s="21" t="n">
        <v>0.191490410004374</v>
      </c>
      <c r="X11" s="21"/>
      <c r="Y11" s="21" t="n">
        <v>0.114532397839646</v>
      </c>
      <c r="Z11" s="21" t="n">
        <v>0.209078867542661</v>
      </c>
      <c r="AA11" s="21" t="n">
        <v>0.339974881174922</v>
      </c>
      <c r="AB11" s="21" t="n">
        <v>0.294209170350047</v>
      </c>
      <c r="AC11" s="21" t="n">
        <v>0</v>
      </c>
      <c r="AD11" s="21" t="n">
        <v>0.168399900659749</v>
      </c>
      <c r="AE11" s="21"/>
      <c r="AF11" s="21" t="n">
        <v>0.200583399941864</v>
      </c>
      <c r="AG11" s="21"/>
      <c r="AH11" s="21" t="n">
        <v>0.158975990660278</v>
      </c>
      <c r="AI11" s="21"/>
      <c r="AJ11" s="21" t="n">
        <v>0.151299697942167</v>
      </c>
      <c r="AK11" s="21" t="n">
        <v>0.127777424164974</v>
      </c>
      <c r="AL11" s="21" t="n">
        <v>0.229353893122153</v>
      </c>
      <c r="AM11" s="21" t="n">
        <v>0.150821615417381</v>
      </c>
      <c r="AN11" s="21" t="n">
        <v>0.0823454842618715</v>
      </c>
      <c r="AO11" s="21" t="n">
        <v>0.234407962080948</v>
      </c>
      <c r="AP11" s="21" t="n">
        <v>0.218277423753219</v>
      </c>
      <c r="AQ11" s="21" t="n">
        <v>0</v>
      </c>
      <c r="AR11" s="21" t="n">
        <v>0.498943002358274</v>
      </c>
      <c r="AS11" s="21" t="n">
        <v>0.305961502526177</v>
      </c>
      <c r="AT11" s="21" t="n">
        <v>0.13163307852818</v>
      </c>
      <c r="AU11" s="21" t="n">
        <v>0.200316798476508</v>
      </c>
    </row>
    <row r="12">
      <c r="B12" s="18" t="s">
        <v>356</v>
      </c>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469</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1016</v>
      </c>
      <c r="D7" s="11" t="n">
        <v>479</v>
      </c>
      <c r="E7" s="11" t="n">
        <v>535</v>
      </c>
      <c r="F7" s="11"/>
      <c r="G7" s="11" t="n">
        <v>101</v>
      </c>
      <c r="H7" s="11" t="n">
        <v>138</v>
      </c>
      <c r="I7" s="11" t="n">
        <v>148</v>
      </c>
      <c r="J7" s="11" t="n">
        <v>176</v>
      </c>
      <c r="K7" s="11" t="n">
        <v>187</v>
      </c>
      <c r="L7" s="11" t="n">
        <v>266</v>
      </c>
      <c r="M7" s="11"/>
      <c r="N7" s="11" t="n">
        <v>20</v>
      </c>
      <c r="O7" s="11" t="n">
        <v>265</v>
      </c>
      <c r="P7" s="11" t="n">
        <v>363</v>
      </c>
      <c r="Q7" s="11" t="n">
        <v>242</v>
      </c>
      <c r="R7" s="11" t="n">
        <v>121</v>
      </c>
      <c r="S7" s="11"/>
      <c r="T7" s="11" t="n">
        <v>119</v>
      </c>
      <c r="U7" s="11" t="n">
        <v>291</v>
      </c>
      <c r="V7" s="11" t="n">
        <v>216</v>
      </c>
      <c r="W7" s="11" t="n">
        <v>213</v>
      </c>
      <c r="X7" s="11"/>
      <c r="Y7" s="11" t="n">
        <v>361</v>
      </c>
      <c r="Z7" s="11" t="n">
        <v>178</v>
      </c>
      <c r="AA7" s="11" t="n">
        <v>234</v>
      </c>
      <c r="AB7" s="11" t="n">
        <v>114</v>
      </c>
      <c r="AC7" s="11" t="n">
        <v>56</v>
      </c>
      <c r="AD7" s="11" t="n">
        <v>67</v>
      </c>
      <c r="AE7" s="11"/>
      <c r="AF7" s="11" t="n">
        <v>631</v>
      </c>
      <c r="AG7" s="11"/>
      <c r="AH7" s="11" t="n">
        <v>748</v>
      </c>
      <c r="AI7" s="11"/>
      <c r="AJ7" s="11" t="n">
        <v>86</v>
      </c>
      <c r="AK7" s="11" t="n">
        <v>36</v>
      </c>
      <c r="AL7" s="11" t="n">
        <v>202</v>
      </c>
      <c r="AM7" s="11" t="n">
        <v>160</v>
      </c>
      <c r="AN7" s="11" t="n">
        <v>132</v>
      </c>
      <c r="AO7" s="11" t="n">
        <v>68</v>
      </c>
      <c r="AP7" s="11" t="n">
        <v>130</v>
      </c>
      <c r="AQ7" s="11" t="n">
        <v>32</v>
      </c>
      <c r="AR7" s="11" t="n">
        <v>26</v>
      </c>
      <c r="AS7" s="11" t="n">
        <v>74</v>
      </c>
      <c r="AT7" s="11" t="n">
        <v>30</v>
      </c>
      <c r="AU7" s="11" t="n">
        <v>40</v>
      </c>
    </row>
    <row r="8" ht="30" customHeight="1">
      <c r="B8" s="12" t="s">
        <v>20</v>
      </c>
      <c r="C8" s="12" t="n">
        <v>1016</v>
      </c>
      <c r="D8" s="12" t="n">
        <v>506</v>
      </c>
      <c r="E8" s="12" t="n">
        <v>508</v>
      </c>
      <c r="F8" s="12"/>
      <c r="G8" s="12" t="n">
        <v>112</v>
      </c>
      <c r="H8" s="12" t="n">
        <v>163</v>
      </c>
      <c r="I8" s="12" t="n">
        <v>150</v>
      </c>
      <c r="J8" s="12" t="n">
        <v>168</v>
      </c>
      <c r="K8" s="12" t="n">
        <v>173</v>
      </c>
      <c r="L8" s="12" t="n">
        <v>251</v>
      </c>
      <c r="M8" s="12"/>
      <c r="N8" s="12" t="n">
        <v>19</v>
      </c>
      <c r="O8" s="12" t="n">
        <v>248</v>
      </c>
      <c r="P8" s="12" t="n">
        <v>339</v>
      </c>
      <c r="Q8" s="12" t="n">
        <v>270</v>
      </c>
      <c r="R8" s="12" t="n">
        <v>134</v>
      </c>
      <c r="S8" s="12"/>
      <c r="T8" s="12" t="n">
        <v>119</v>
      </c>
      <c r="U8" s="12" t="n">
        <v>288</v>
      </c>
      <c r="V8" s="12" t="n">
        <v>215</v>
      </c>
      <c r="W8" s="12" t="n">
        <v>224</v>
      </c>
      <c r="X8" s="12"/>
      <c r="Y8" s="12" t="n">
        <v>389</v>
      </c>
      <c r="Z8" s="12" t="n">
        <v>172</v>
      </c>
      <c r="AA8" s="12" t="n">
        <v>220</v>
      </c>
      <c r="AB8" s="12" t="n">
        <v>108</v>
      </c>
      <c r="AC8" s="12" t="n">
        <v>59</v>
      </c>
      <c r="AD8" s="12" t="n">
        <v>61</v>
      </c>
      <c r="AE8" s="12"/>
      <c r="AF8" s="12" t="n">
        <v>624</v>
      </c>
      <c r="AG8" s="12"/>
      <c r="AH8" s="12" t="n">
        <v>760</v>
      </c>
      <c r="AI8" s="12"/>
      <c r="AJ8" s="12" t="n">
        <v>77</v>
      </c>
      <c r="AK8" s="12" t="n">
        <v>29</v>
      </c>
      <c r="AL8" s="12" t="n">
        <v>215</v>
      </c>
      <c r="AM8" s="12" t="n">
        <v>169</v>
      </c>
      <c r="AN8" s="12" t="n">
        <v>151</v>
      </c>
      <c r="AO8" s="12" t="n">
        <v>67</v>
      </c>
      <c r="AP8" s="12" t="n">
        <v>123</v>
      </c>
      <c r="AQ8" s="12" t="n">
        <v>35</v>
      </c>
      <c r="AR8" s="12" t="n">
        <v>22</v>
      </c>
      <c r="AS8" s="12" t="n">
        <v>67</v>
      </c>
      <c r="AT8" s="12" t="n">
        <v>23</v>
      </c>
      <c r="AU8" s="12" t="n">
        <v>38</v>
      </c>
    </row>
    <row r="9">
      <c r="B9" s="20" t="s">
        <v>459</v>
      </c>
      <c r="C9" s="19" t="n">
        <v>0.630333698478376</v>
      </c>
      <c r="D9" s="19" t="n">
        <v>0.679381958174967</v>
      </c>
      <c r="E9" s="19" t="n">
        <v>0.58194098314181</v>
      </c>
      <c r="F9" s="19"/>
      <c r="G9" s="19" t="n">
        <v>0.480297436692838</v>
      </c>
      <c r="H9" s="19" t="n">
        <v>0.464754720715852</v>
      </c>
      <c r="I9" s="19" t="n">
        <v>0.623770835999826</v>
      </c>
      <c r="J9" s="19" t="n">
        <v>0.668702937023502</v>
      </c>
      <c r="K9" s="19" t="n">
        <v>0.743537216425283</v>
      </c>
      <c r="L9" s="19" t="n">
        <v>0.705024802512148</v>
      </c>
      <c r="M9" s="19"/>
      <c r="N9" s="19" t="n">
        <v>0.659003396491707</v>
      </c>
      <c r="O9" s="19" t="n">
        <v>0.662569151939233</v>
      </c>
      <c r="P9" s="19" t="n">
        <v>0.622552519092924</v>
      </c>
      <c r="Q9" s="19" t="n">
        <v>0.597000584717754</v>
      </c>
      <c r="R9" s="19" t="n">
        <v>0.653671613747346</v>
      </c>
      <c r="S9" s="19"/>
      <c r="T9" s="19" t="n">
        <v>0.502348051666837</v>
      </c>
      <c r="U9" s="19" t="n">
        <v>0.59994215247086</v>
      </c>
      <c r="V9" s="19" t="n">
        <v>0.702768107359975</v>
      </c>
      <c r="W9" s="19" t="n">
        <v>0.693000365830519</v>
      </c>
      <c r="X9" s="19"/>
      <c r="Y9" s="19" t="n">
        <v>0.616361957838773</v>
      </c>
      <c r="Z9" s="19" t="n">
        <v>0.662914540251383</v>
      </c>
      <c r="AA9" s="19" t="n">
        <v>0.687706107979156</v>
      </c>
      <c r="AB9" s="19" t="n">
        <v>0.59801404707941</v>
      </c>
      <c r="AC9" s="19" t="n">
        <v>0.446990023809047</v>
      </c>
      <c r="AD9" s="19" t="n">
        <v>0.669485688244871</v>
      </c>
      <c r="AE9" s="19"/>
      <c r="AF9" s="19" t="n">
        <v>0.663532232839001</v>
      </c>
      <c r="AG9" s="19"/>
      <c r="AH9" s="19" t="n">
        <v>0.630257592669838</v>
      </c>
      <c r="AI9" s="19"/>
      <c r="AJ9" s="19" t="n">
        <v>0.531245111935391</v>
      </c>
      <c r="AK9" s="19" t="n">
        <v>0.703321126971358</v>
      </c>
      <c r="AL9" s="19" t="n">
        <v>0.659505889777407</v>
      </c>
      <c r="AM9" s="19" t="n">
        <v>0.596241847877438</v>
      </c>
      <c r="AN9" s="19" t="n">
        <v>0.655922080501988</v>
      </c>
      <c r="AO9" s="19" t="n">
        <v>0.548892569875421</v>
      </c>
      <c r="AP9" s="19" t="n">
        <v>0.70598501793212</v>
      </c>
      <c r="AQ9" s="19" t="n">
        <v>0.528798241823134</v>
      </c>
      <c r="AR9" s="19" t="n">
        <v>0.619257849170191</v>
      </c>
      <c r="AS9" s="19" t="n">
        <v>0.672358318077356</v>
      </c>
      <c r="AT9" s="19" t="n">
        <v>0.840066452511566</v>
      </c>
      <c r="AU9" s="19" t="n">
        <v>0.457917693468404</v>
      </c>
    </row>
    <row r="10">
      <c r="B10" s="20" t="s">
        <v>460</v>
      </c>
      <c r="C10" s="19" t="n">
        <v>0.555261609067662</v>
      </c>
      <c r="D10" s="19" t="n">
        <v>0.540799023487763</v>
      </c>
      <c r="E10" s="19" t="n">
        <v>0.57188784921075</v>
      </c>
      <c r="F10" s="19"/>
      <c r="G10" s="19" t="n">
        <v>0.752116618316272</v>
      </c>
      <c r="H10" s="19" t="n">
        <v>0.685810257458321</v>
      </c>
      <c r="I10" s="19" t="n">
        <v>0.685760671819662</v>
      </c>
      <c r="J10" s="19" t="n">
        <v>0.656296551963603</v>
      </c>
      <c r="K10" s="19" t="n">
        <v>0.425343395329591</v>
      </c>
      <c r="L10" s="19" t="n">
        <v>0.326081559015624</v>
      </c>
      <c r="M10" s="19"/>
      <c r="N10" s="19" t="n">
        <v>0.39106223219223</v>
      </c>
      <c r="O10" s="19" t="n">
        <v>0.465721013001173</v>
      </c>
      <c r="P10" s="19" t="n">
        <v>0.558025343382411</v>
      </c>
      <c r="Q10" s="19" t="n">
        <v>0.628694356902268</v>
      </c>
      <c r="R10" s="19" t="n">
        <v>0.587380733055007</v>
      </c>
      <c r="S10" s="19"/>
      <c r="T10" s="19" t="n">
        <v>0.441253328768008</v>
      </c>
      <c r="U10" s="19" t="n">
        <v>0.530415693566049</v>
      </c>
      <c r="V10" s="19" t="n">
        <v>0.55272716103305</v>
      </c>
      <c r="W10" s="19" t="n">
        <v>0.655579842424054</v>
      </c>
      <c r="X10" s="19"/>
      <c r="Y10" s="19" t="n">
        <v>0.649002293262017</v>
      </c>
      <c r="Z10" s="19" t="n">
        <v>0.630355560236632</v>
      </c>
      <c r="AA10" s="19" t="n">
        <v>0.307883913306613</v>
      </c>
      <c r="AB10" s="19" t="n">
        <v>0.541725654081499</v>
      </c>
      <c r="AC10" s="19" t="n">
        <v>0.763394779577538</v>
      </c>
      <c r="AD10" s="19" t="n">
        <v>0.483713556783603</v>
      </c>
      <c r="AE10" s="19"/>
      <c r="AF10" s="19" t="n">
        <v>0.544234764239426</v>
      </c>
      <c r="AG10" s="19"/>
      <c r="AH10" s="19" t="n">
        <v>0.608307169951602</v>
      </c>
      <c r="AI10" s="19"/>
      <c r="AJ10" s="19" t="n">
        <v>0.574260710659177</v>
      </c>
      <c r="AK10" s="19" t="n">
        <v>0.597583374451067</v>
      </c>
      <c r="AL10" s="19" t="n">
        <v>0.528644134127465</v>
      </c>
      <c r="AM10" s="19" t="n">
        <v>0.560134535590328</v>
      </c>
      <c r="AN10" s="19" t="n">
        <v>0.623924525960981</v>
      </c>
      <c r="AO10" s="19" t="n">
        <v>0.430979255824623</v>
      </c>
      <c r="AP10" s="19" t="n">
        <v>0.567598874509387</v>
      </c>
      <c r="AQ10" s="19" t="n">
        <v>0.718564469166243</v>
      </c>
      <c r="AR10" s="19" t="n">
        <v>0.589035823000146</v>
      </c>
      <c r="AS10" s="19" t="n">
        <v>0.404947718111628</v>
      </c>
      <c r="AT10" s="19" t="n">
        <v>0.434916905475395</v>
      </c>
      <c r="AU10" s="19" t="n">
        <v>0.687646612881298</v>
      </c>
    </row>
    <row r="11">
      <c r="B11" s="20" t="s">
        <v>461</v>
      </c>
      <c r="C11" s="19" t="n">
        <v>0.249439174981855</v>
      </c>
      <c r="D11" s="19" t="n">
        <v>0.245473057628973</v>
      </c>
      <c r="E11" s="19" t="n">
        <v>0.254384394024021</v>
      </c>
      <c r="F11" s="19"/>
      <c r="G11" s="19" t="n">
        <v>0.527446160800914</v>
      </c>
      <c r="H11" s="19" t="n">
        <v>0.413431004713096</v>
      </c>
      <c r="I11" s="19" t="n">
        <v>0.246946555528015</v>
      </c>
      <c r="J11" s="19" t="n">
        <v>0.25423354810819</v>
      </c>
      <c r="K11" s="19" t="n">
        <v>0.141881896903698</v>
      </c>
      <c r="L11" s="19" t="n">
        <v>0.0911849863744919</v>
      </c>
      <c r="M11" s="19"/>
      <c r="N11" s="19" t="n">
        <v>0.133718465218843</v>
      </c>
      <c r="O11" s="19" t="n">
        <v>0.190862204051765</v>
      </c>
      <c r="P11" s="19" t="n">
        <v>0.215168240217162</v>
      </c>
      <c r="Q11" s="19" t="n">
        <v>0.29240772314086</v>
      </c>
      <c r="R11" s="19" t="n">
        <v>0.367359313101613</v>
      </c>
      <c r="S11" s="19"/>
      <c r="T11" s="19" t="n">
        <v>0.188577683814781</v>
      </c>
      <c r="U11" s="19" t="n">
        <v>0.237219631225286</v>
      </c>
      <c r="V11" s="19" t="n">
        <v>0.201836569635199</v>
      </c>
      <c r="W11" s="19" t="n">
        <v>0.357597842749703</v>
      </c>
      <c r="X11" s="19"/>
      <c r="Y11" s="19" t="n">
        <v>0.321909135057661</v>
      </c>
      <c r="Z11" s="19" t="n">
        <v>0.267756310614284</v>
      </c>
      <c r="AA11" s="19" t="n">
        <v>0.0728949804684296</v>
      </c>
      <c r="AB11" s="19" t="n">
        <v>0.195339910860881</v>
      </c>
      <c r="AC11" s="19" t="n">
        <v>0.658573054238664</v>
      </c>
      <c r="AD11" s="19" t="n">
        <v>0.0956752221365034</v>
      </c>
      <c r="AE11" s="19"/>
      <c r="AF11" s="19" t="n">
        <v>0.21017180240216</v>
      </c>
      <c r="AG11" s="19"/>
      <c r="AH11" s="19" t="n">
        <v>0.283719455480302</v>
      </c>
      <c r="AI11" s="19"/>
      <c r="AJ11" s="19" t="n">
        <v>0.301125995040993</v>
      </c>
      <c r="AK11" s="19" t="n">
        <v>0.222389293970075</v>
      </c>
      <c r="AL11" s="19" t="n">
        <v>0.262267351051516</v>
      </c>
      <c r="AM11" s="19" t="n">
        <v>0.226028049081912</v>
      </c>
      <c r="AN11" s="19" t="n">
        <v>0.215849828803266</v>
      </c>
      <c r="AO11" s="19" t="n">
        <v>0.177365365255218</v>
      </c>
      <c r="AP11" s="19" t="n">
        <v>0.30797193987045</v>
      </c>
      <c r="AQ11" s="19" t="n">
        <v>0.393203919805429</v>
      </c>
      <c r="AR11" s="19" t="n">
        <v>0.401340193277596</v>
      </c>
      <c r="AS11" s="19" t="n">
        <v>0.174671171215161</v>
      </c>
      <c r="AT11" s="19" t="n">
        <v>0.207516583461059</v>
      </c>
      <c r="AU11" s="19" t="n">
        <v>0.204820165936353</v>
      </c>
    </row>
    <row r="12">
      <c r="B12" s="20" t="s">
        <v>462</v>
      </c>
      <c r="C12" s="19" t="n">
        <v>0.162479215589162</v>
      </c>
      <c r="D12" s="19" t="n">
        <v>0.166056938102172</v>
      </c>
      <c r="E12" s="19" t="n">
        <v>0.159556608478117</v>
      </c>
      <c r="F12" s="19"/>
      <c r="G12" s="19" t="n">
        <v>0.101601965504638</v>
      </c>
      <c r="H12" s="19" t="n">
        <v>0.0916556917587334</v>
      </c>
      <c r="I12" s="19" t="n">
        <v>0.139782217292582</v>
      </c>
      <c r="J12" s="19" t="n">
        <v>0.145360920171863</v>
      </c>
      <c r="K12" s="19" t="n">
        <v>0.185998673111812</v>
      </c>
      <c r="L12" s="19" t="n">
        <v>0.24451314589986</v>
      </c>
      <c r="M12" s="19"/>
      <c r="N12" s="19" t="n">
        <v>0.229128503741967</v>
      </c>
      <c r="O12" s="19" t="n">
        <v>0.160749750855337</v>
      </c>
      <c r="P12" s="19" t="n">
        <v>0.114352799317821</v>
      </c>
      <c r="Q12" s="19" t="n">
        <v>0.167448309179057</v>
      </c>
      <c r="R12" s="19" t="n">
        <v>0.268104098017167</v>
      </c>
      <c r="S12" s="19"/>
      <c r="T12" s="19" t="n">
        <v>0.115659264259976</v>
      </c>
      <c r="U12" s="19" t="n">
        <v>0.130669285440077</v>
      </c>
      <c r="V12" s="19" t="n">
        <v>0.187538543612235</v>
      </c>
      <c r="W12" s="19" t="n">
        <v>0.204697187441435</v>
      </c>
      <c r="X12" s="19"/>
      <c r="Y12" s="19" t="n">
        <v>0.139009670106731</v>
      </c>
      <c r="Z12" s="19" t="n">
        <v>0.145778942330254</v>
      </c>
      <c r="AA12" s="19" t="n">
        <v>0.263064220501523</v>
      </c>
      <c r="AB12" s="19" t="n">
        <v>0.14479359721593</v>
      </c>
      <c r="AC12" s="19" t="n">
        <v>0.132429736534825</v>
      </c>
      <c r="AD12" s="19" t="n">
        <v>0.0568243205846339</v>
      </c>
      <c r="AE12" s="19"/>
      <c r="AF12" s="19" t="n">
        <v>0.166008349901323</v>
      </c>
      <c r="AG12" s="19"/>
      <c r="AH12" s="19" t="n">
        <v>0.162742274074375</v>
      </c>
      <c r="AI12" s="19"/>
      <c r="AJ12" s="19" t="n">
        <v>0.133324547850443</v>
      </c>
      <c r="AK12" s="19" t="n">
        <v>0.166365684776442</v>
      </c>
      <c r="AL12" s="19" t="n">
        <v>0.218602871695672</v>
      </c>
      <c r="AM12" s="19" t="n">
        <v>0.119607234883619</v>
      </c>
      <c r="AN12" s="19" t="n">
        <v>0.145800142013844</v>
      </c>
      <c r="AO12" s="19" t="n">
        <v>0.205175177037326</v>
      </c>
      <c r="AP12" s="19" t="n">
        <v>0.174779337416706</v>
      </c>
      <c r="AQ12" s="19" t="n">
        <v>0.122466311057431</v>
      </c>
      <c r="AR12" s="19" t="n">
        <v>0.416321998849537</v>
      </c>
      <c r="AS12" s="19" t="n">
        <v>0.0640598019740241</v>
      </c>
      <c r="AT12" s="19" t="n">
        <v>0.298514677708869</v>
      </c>
      <c r="AU12" s="19" t="n">
        <v>0.0239837341204521</v>
      </c>
    </row>
    <row r="13">
      <c r="B13" s="20" t="s">
        <v>463</v>
      </c>
      <c r="C13" s="19" t="n">
        <v>0.136806936282548</v>
      </c>
      <c r="D13" s="19" t="n">
        <v>0.114957801110742</v>
      </c>
      <c r="E13" s="19" t="n">
        <v>0.159137665515545</v>
      </c>
      <c r="F13" s="19"/>
      <c r="G13" s="19" t="n">
        <v>0.17458481925666</v>
      </c>
      <c r="H13" s="19" t="n">
        <v>0.155972241682266</v>
      </c>
      <c r="I13" s="19" t="n">
        <v>0.109516463639615</v>
      </c>
      <c r="J13" s="19" t="n">
        <v>0.127791688440387</v>
      </c>
      <c r="K13" s="19" t="n">
        <v>0.134239346105981</v>
      </c>
      <c r="L13" s="19" t="n">
        <v>0.131674018215201</v>
      </c>
      <c r="M13" s="19"/>
      <c r="N13" s="19" t="n">
        <v>0.0915007172733669</v>
      </c>
      <c r="O13" s="19" t="n">
        <v>0.127356031908733</v>
      </c>
      <c r="P13" s="19" t="n">
        <v>0.0839750725485729</v>
      </c>
      <c r="Q13" s="19" t="n">
        <v>0.179842998727219</v>
      </c>
      <c r="R13" s="19" t="n">
        <v>0.204291471133813</v>
      </c>
      <c r="S13" s="19"/>
      <c r="T13" s="19" t="n">
        <v>0.158586097548156</v>
      </c>
      <c r="U13" s="19" t="n">
        <v>0.112926414307036</v>
      </c>
      <c r="V13" s="19" t="n">
        <v>0.125827817146111</v>
      </c>
      <c r="W13" s="19" t="n">
        <v>0.182716001765651</v>
      </c>
      <c r="X13" s="19"/>
      <c r="Y13" s="19" t="n">
        <v>0.1322068629073</v>
      </c>
      <c r="Z13" s="19" t="n">
        <v>0.1531915594973</v>
      </c>
      <c r="AA13" s="19" t="n">
        <v>0.146180403724081</v>
      </c>
      <c r="AB13" s="19" t="n">
        <v>0.101519280407605</v>
      </c>
      <c r="AC13" s="19" t="n">
        <v>0.179045825043848</v>
      </c>
      <c r="AD13" s="19" t="n">
        <v>0.104890512090632</v>
      </c>
      <c r="AE13" s="19"/>
      <c r="AF13" s="19" t="n">
        <v>0.120473847049354</v>
      </c>
      <c r="AG13" s="19"/>
      <c r="AH13" s="19" t="n">
        <v>0.138715649219835</v>
      </c>
      <c r="AI13" s="19"/>
      <c r="AJ13" s="19" t="n">
        <v>0.141779990587094</v>
      </c>
      <c r="AK13" s="19" t="n">
        <v>0.217172627050241</v>
      </c>
      <c r="AL13" s="19" t="n">
        <v>0.178267592201071</v>
      </c>
      <c r="AM13" s="19" t="n">
        <v>0.110177831575946</v>
      </c>
      <c r="AN13" s="19" t="n">
        <v>0.116891599102366</v>
      </c>
      <c r="AO13" s="19" t="n">
        <v>0.0567263016448055</v>
      </c>
      <c r="AP13" s="19" t="n">
        <v>0.138012110229184</v>
      </c>
      <c r="AQ13" s="19" t="n">
        <v>0.249559215842627</v>
      </c>
      <c r="AR13" s="19" t="n">
        <v>0.105146913450526</v>
      </c>
      <c r="AS13" s="19" t="n">
        <v>0.0969708519771304</v>
      </c>
      <c r="AT13" s="19" t="n">
        <v>0.123264270425452</v>
      </c>
      <c r="AU13" s="19" t="n">
        <v>0.15859165153512</v>
      </c>
    </row>
    <row r="14">
      <c r="B14" s="20" t="s">
        <v>464</v>
      </c>
      <c r="C14" s="19" t="n">
        <v>0.122529696245457</v>
      </c>
      <c r="D14" s="19" t="n">
        <v>0.151789923180493</v>
      </c>
      <c r="E14" s="19" t="n">
        <v>0.0938383082472559</v>
      </c>
      <c r="F14" s="19"/>
      <c r="G14" s="19" t="n">
        <v>0.131702482174594</v>
      </c>
      <c r="H14" s="19" t="n">
        <v>0.115950440371676</v>
      </c>
      <c r="I14" s="19" t="n">
        <v>0.0933103393565886</v>
      </c>
      <c r="J14" s="19" t="n">
        <v>0.0814605511918997</v>
      </c>
      <c r="K14" s="19" t="n">
        <v>0.118784068401342</v>
      </c>
      <c r="L14" s="19" t="n">
        <v>0.170334314246749</v>
      </c>
      <c r="M14" s="19"/>
      <c r="N14" s="19" t="n">
        <v>0.0497997240301649</v>
      </c>
      <c r="O14" s="19" t="n">
        <v>0.0944955527375678</v>
      </c>
      <c r="P14" s="19" t="n">
        <v>0.0844294602760029</v>
      </c>
      <c r="Q14" s="19" t="n">
        <v>0.170327394778636</v>
      </c>
      <c r="R14" s="19" t="n">
        <v>0.189561507651015</v>
      </c>
      <c r="S14" s="19"/>
      <c r="T14" s="19" t="n">
        <v>0.0809757657201542</v>
      </c>
      <c r="U14" s="19" t="n">
        <v>0.115779671406996</v>
      </c>
      <c r="V14" s="19" t="n">
        <v>0.147406916071646</v>
      </c>
      <c r="W14" s="19" t="n">
        <v>0.179252776212263</v>
      </c>
      <c r="X14" s="19"/>
      <c r="Y14" s="19" t="n">
        <v>0.147834468457453</v>
      </c>
      <c r="Z14" s="19" t="n">
        <v>0.0796950917442558</v>
      </c>
      <c r="AA14" s="19" t="n">
        <v>0.169178486092765</v>
      </c>
      <c r="AB14" s="19" t="n">
        <v>0.0528507423182286</v>
      </c>
      <c r="AC14" s="19" t="n">
        <v>0.103720096450594</v>
      </c>
      <c r="AD14" s="19" t="n">
        <v>0.0683622546648231</v>
      </c>
      <c r="AE14" s="19"/>
      <c r="AF14" s="19" t="n">
        <v>0.118608278478264</v>
      </c>
      <c r="AG14" s="19"/>
      <c r="AH14" s="19" t="n">
        <v>0.128749914634345</v>
      </c>
      <c r="AI14" s="19"/>
      <c r="AJ14" s="19" t="n">
        <v>0.12316595283286</v>
      </c>
      <c r="AK14" s="19" t="n">
        <v>0.0924277523714384</v>
      </c>
      <c r="AL14" s="19" t="n">
        <v>0.15512382282541</v>
      </c>
      <c r="AM14" s="19" t="n">
        <v>0.113124643817199</v>
      </c>
      <c r="AN14" s="19" t="n">
        <v>0.127843749996813</v>
      </c>
      <c r="AO14" s="19" t="n">
        <v>0.0914839256093437</v>
      </c>
      <c r="AP14" s="19" t="n">
        <v>0.098875410160363</v>
      </c>
      <c r="AQ14" s="19" t="n">
        <v>0.0997608323487734</v>
      </c>
      <c r="AR14" s="19" t="n">
        <v>0.269428149984208</v>
      </c>
      <c r="AS14" s="19" t="n">
        <v>0.0643954582434095</v>
      </c>
      <c r="AT14" s="19" t="n">
        <v>0.0989544129461733</v>
      </c>
      <c r="AU14" s="19" t="n">
        <v>0.164507924708238</v>
      </c>
    </row>
    <row r="15">
      <c r="B15" s="20" t="s">
        <v>465</v>
      </c>
      <c r="C15" s="19" t="n">
        <v>0.0807742413836868</v>
      </c>
      <c r="D15" s="19" t="n">
        <v>0.119530242776237</v>
      </c>
      <c r="E15" s="19" t="n">
        <v>0.0424480506545171</v>
      </c>
      <c r="F15" s="19"/>
      <c r="G15" s="19" t="n">
        <v>0.268823480213839</v>
      </c>
      <c r="H15" s="19" t="n">
        <v>0.148306016229006</v>
      </c>
      <c r="I15" s="19" t="n">
        <v>0.0955267611022778</v>
      </c>
      <c r="J15" s="19" t="n">
        <v>0.0481429322358442</v>
      </c>
      <c r="K15" s="19" t="n">
        <v>0.0102394699713823</v>
      </c>
      <c r="L15" s="19" t="n">
        <v>0.0145287073884428</v>
      </c>
      <c r="M15" s="19"/>
      <c r="N15" s="19" t="n">
        <v>0.0639900433770728</v>
      </c>
      <c r="O15" s="19" t="n">
        <v>0.0607543075409166</v>
      </c>
      <c r="P15" s="19" t="n">
        <v>0.0593862184937838</v>
      </c>
      <c r="Q15" s="19" t="n">
        <v>0.103299964654934</v>
      </c>
      <c r="R15" s="19" t="n">
        <v>0.131985574135712</v>
      </c>
      <c r="S15" s="19"/>
      <c r="T15" s="19" t="n">
        <v>0.0951175930258574</v>
      </c>
      <c r="U15" s="19" t="n">
        <v>0.0836742714944034</v>
      </c>
      <c r="V15" s="19" t="n">
        <v>0.0648648145197735</v>
      </c>
      <c r="W15" s="19" t="n">
        <v>0.12810170762349</v>
      </c>
      <c r="X15" s="19"/>
      <c r="Y15" s="19" t="n">
        <v>0.128774838597591</v>
      </c>
      <c r="Z15" s="19" t="n">
        <v>0.0373353495717811</v>
      </c>
      <c r="AA15" s="19" t="n">
        <v>0.0159428397238351</v>
      </c>
      <c r="AB15" s="19" t="n">
        <v>0.0830843740183514</v>
      </c>
      <c r="AC15" s="19" t="n">
        <v>0.207015630604514</v>
      </c>
      <c r="AD15" s="19" t="n">
        <v>0.0123517648413479</v>
      </c>
      <c r="AE15" s="19"/>
      <c r="AF15" s="19" t="n">
        <v>0.075433881769582</v>
      </c>
      <c r="AG15" s="19"/>
      <c r="AH15" s="19" t="n">
        <v>0.0938515534565159</v>
      </c>
      <c r="AI15" s="19"/>
      <c r="AJ15" s="19" t="n">
        <v>0.133503003848984</v>
      </c>
      <c r="AK15" s="19" t="n">
        <v>0.139762324640247</v>
      </c>
      <c r="AL15" s="19" t="n">
        <v>0.0841852003377005</v>
      </c>
      <c r="AM15" s="19" t="n">
        <v>0.0999381665121433</v>
      </c>
      <c r="AN15" s="19" t="n">
        <v>0.0659888189106454</v>
      </c>
      <c r="AO15" s="19" t="n">
        <v>0.0578283859287456</v>
      </c>
      <c r="AP15" s="19" t="n">
        <v>0.0727043011847601</v>
      </c>
      <c r="AQ15" s="19" t="n">
        <v>0.0609409934261356</v>
      </c>
      <c r="AR15" s="19" t="n">
        <v>0.0363354175427479</v>
      </c>
      <c r="AS15" s="19" t="n">
        <v>0.029482009990128</v>
      </c>
      <c r="AT15" s="19" t="n">
        <v>0.031361258997435</v>
      </c>
      <c r="AU15" s="19" t="n">
        <v>0.114054267924616</v>
      </c>
    </row>
    <row r="16">
      <c r="B16" s="20" t="s">
        <v>466</v>
      </c>
      <c r="C16" s="19" t="n">
        <v>0.0804441383738554</v>
      </c>
      <c r="D16" s="19" t="n">
        <v>0.105637582569058</v>
      </c>
      <c r="E16" s="19" t="n">
        <v>0.0536560081098642</v>
      </c>
      <c r="F16" s="19"/>
      <c r="G16" s="19" t="n">
        <v>0.174550458955296</v>
      </c>
      <c r="H16" s="19" t="n">
        <v>0.1327448671518</v>
      </c>
      <c r="I16" s="19" t="n">
        <v>0.0797354224219267</v>
      </c>
      <c r="J16" s="19" t="n">
        <v>0.0450280042471367</v>
      </c>
      <c r="K16" s="19" t="n">
        <v>0.032289938639891</v>
      </c>
      <c r="L16" s="19" t="n">
        <v>0.0617944177920917</v>
      </c>
      <c r="M16" s="19"/>
      <c r="N16" s="19" t="n">
        <v>0.0448898183264724</v>
      </c>
      <c r="O16" s="19" t="n">
        <v>0.063776738361637</v>
      </c>
      <c r="P16" s="19" t="n">
        <v>0.060495380347728</v>
      </c>
      <c r="Q16" s="19" t="n">
        <v>0.113110932980889</v>
      </c>
      <c r="R16" s="19" t="n">
        <v>0.104130034941778</v>
      </c>
      <c r="S16" s="19"/>
      <c r="T16" s="19" t="n">
        <v>0.0895237200642266</v>
      </c>
      <c r="U16" s="19" t="n">
        <v>0.0660643486107876</v>
      </c>
      <c r="V16" s="19" t="n">
        <v>0.0826790699705572</v>
      </c>
      <c r="W16" s="19" t="n">
        <v>0.130508478270141</v>
      </c>
      <c r="X16" s="19"/>
      <c r="Y16" s="19" t="n">
        <v>0.128160213390841</v>
      </c>
      <c r="Z16" s="19" t="n">
        <v>0.0441299507602544</v>
      </c>
      <c r="AA16" s="19" t="n">
        <v>0.0547324066440699</v>
      </c>
      <c r="AB16" s="19" t="n">
        <v>0.0209870941127374</v>
      </c>
      <c r="AC16" s="19" t="n">
        <v>0.102671281923807</v>
      </c>
      <c r="AD16" s="19" t="n">
        <v>0.063659229626253</v>
      </c>
      <c r="AE16" s="19"/>
      <c r="AF16" s="19" t="n">
        <v>0.0748800534675024</v>
      </c>
      <c r="AG16" s="19"/>
      <c r="AH16" s="19" t="n">
        <v>0.0926048494594813</v>
      </c>
      <c r="AI16" s="19"/>
      <c r="AJ16" s="19" t="n">
        <v>0.110749670060347</v>
      </c>
      <c r="AK16" s="19" t="n">
        <v>0.139762324640247</v>
      </c>
      <c r="AL16" s="19" t="n">
        <v>0.0632408516092103</v>
      </c>
      <c r="AM16" s="19" t="n">
        <v>0.0972453463918592</v>
      </c>
      <c r="AN16" s="19" t="n">
        <v>0.0469708599366817</v>
      </c>
      <c r="AO16" s="19" t="n">
        <v>0.0669274414646841</v>
      </c>
      <c r="AP16" s="19" t="n">
        <v>0.0902521529707895</v>
      </c>
      <c r="AQ16" s="19" t="n">
        <v>0.0374595781948201</v>
      </c>
      <c r="AR16" s="19" t="n">
        <v>0.165229998835901</v>
      </c>
      <c r="AS16" s="19" t="n">
        <v>0.0647494925135833</v>
      </c>
      <c r="AT16" s="19" t="n">
        <v>0.031361258997435</v>
      </c>
      <c r="AU16" s="19" t="n">
        <v>0.169361645575771</v>
      </c>
    </row>
    <row r="17">
      <c r="B17" s="20" t="s">
        <v>467</v>
      </c>
      <c r="C17" s="19" t="n">
        <v>0.0761790883268915</v>
      </c>
      <c r="D17" s="19" t="n">
        <v>0.0761765408931516</v>
      </c>
      <c r="E17" s="19" t="n">
        <v>0.0764840586080076</v>
      </c>
      <c r="F17" s="19"/>
      <c r="G17" s="19" t="n">
        <v>0.0566545684839662</v>
      </c>
      <c r="H17" s="19" t="n">
        <v>0.109473675588313</v>
      </c>
      <c r="I17" s="19" t="n">
        <v>0.0697012068992341</v>
      </c>
      <c r="J17" s="19" t="n">
        <v>0.0410200267810368</v>
      </c>
      <c r="K17" s="19" t="n">
        <v>0.0613067712349973</v>
      </c>
      <c r="L17" s="19" t="n">
        <v>0.101011444609154</v>
      </c>
      <c r="M17" s="19"/>
      <c r="N17" s="19" t="n">
        <v>0</v>
      </c>
      <c r="O17" s="19" t="n">
        <v>0.0601111059671157</v>
      </c>
      <c r="P17" s="19" t="n">
        <v>0.071019870596056</v>
      </c>
      <c r="Q17" s="19" t="n">
        <v>0.0775055635205135</v>
      </c>
      <c r="R17" s="19" t="n">
        <v>0.129942813288685</v>
      </c>
      <c r="S17" s="19"/>
      <c r="T17" s="19" t="n">
        <v>0.0547152218520775</v>
      </c>
      <c r="U17" s="19" t="n">
        <v>0.0795987884286579</v>
      </c>
      <c r="V17" s="19" t="n">
        <v>0.0679277140763193</v>
      </c>
      <c r="W17" s="19" t="n">
        <v>0.0970022154422919</v>
      </c>
      <c r="X17" s="19"/>
      <c r="Y17" s="19" t="n">
        <v>0.0803211100499333</v>
      </c>
      <c r="Z17" s="19" t="n">
        <v>0.0456233964170272</v>
      </c>
      <c r="AA17" s="19" t="n">
        <v>0.112296326134466</v>
      </c>
      <c r="AB17" s="19" t="n">
        <v>0.0837718738869908</v>
      </c>
      <c r="AC17" s="19" t="n">
        <v>0.0503065961333145</v>
      </c>
      <c r="AD17" s="19" t="n">
        <v>0.0251596784972263</v>
      </c>
      <c r="AE17" s="19"/>
      <c r="AF17" s="19" t="n">
        <v>0.0774664157541428</v>
      </c>
      <c r="AG17" s="19"/>
      <c r="AH17" s="19" t="n">
        <v>0.076027197740927</v>
      </c>
      <c r="AI17" s="19"/>
      <c r="AJ17" s="19" t="n">
        <v>0.125594478721808</v>
      </c>
      <c r="AK17" s="19" t="n">
        <v>0.0885081421861271</v>
      </c>
      <c r="AL17" s="19" t="n">
        <v>0.0727612102178818</v>
      </c>
      <c r="AM17" s="19" t="n">
        <v>0.108116990341785</v>
      </c>
      <c r="AN17" s="19" t="n">
        <v>0.0774505857402285</v>
      </c>
      <c r="AO17" s="19" t="n">
        <v>0.0153415886633517</v>
      </c>
      <c r="AP17" s="19" t="n">
        <v>0.072789671903785</v>
      </c>
      <c r="AQ17" s="19" t="n">
        <v>0</v>
      </c>
      <c r="AR17" s="19" t="n">
        <v>0.15083670199097</v>
      </c>
      <c r="AS17" s="19" t="n">
        <v>0.059322353993891</v>
      </c>
      <c r="AT17" s="19" t="n">
        <v>0.0989544129461733</v>
      </c>
      <c r="AU17" s="19" t="n">
        <v>0</v>
      </c>
    </row>
    <row r="18">
      <c r="B18" s="20" t="s">
        <v>468</v>
      </c>
      <c r="C18" s="19" t="n">
        <v>0.047922457109124</v>
      </c>
      <c r="D18" s="19" t="n">
        <v>0.0434213367005256</v>
      </c>
      <c r="E18" s="19" t="n">
        <v>0.0526011537925904</v>
      </c>
      <c r="F18" s="19"/>
      <c r="G18" s="19" t="n">
        <v>0.131709448053801</v>
      </c>
      <c r="H18" s="19" t="n">
        <v>0.0690576415816308</v>
      </c>
      <c r="I18" s="19" t="n">
        <v>0.0800105409746283</v>
      </c>
      <c r="J18" s="19" t="n">
        <v>0.0191230120325749</v>
      </c>
      <c r="K18" s="19" t="n">
        <v>0.0264300390097162</v>
      </c>
      <c r="L18" s="19" t="n">
        <v>0.0116220303575567</v>
      </c>
      <c r="M18" s="19"/>
      <c r="N18" s="19" t="n">
        <v>0</v>
      </c>
      <c r="O18" s="19" t="n">
        <v>0.0410173061590052</v>
      </c>
      <c r="P18" s="19" t="n">
        <v>0.0224873546786417</v>
      </c>
      <c r="Q18" s="19" t="n">
        <v>0.0677966944382934</v>
      </c>
      <c r="R18" s="19" t="n">
        <v>0.0847267132226053</v>
      </c>
      <c r="S18" s="19"/>
      <c r="T18" s="19" t="n">
        <v>0.0364809025225783</v>
      </c>
      <c r="U18" s="19" t="n">
        <v>0.0345838943906881</v>
      </c>
      <c r="V18" s="19" t="n">
        <v>0.0400121439154274</v>
      </c>
      <c r="W18" s="19" t="n">
        <v>0.0790934288745081</v>
      </c>
      <c r="X18" s="19"/>
      <c r="Y18" s="19" t="n">
        <v>0.0704387429723177</v>
      </c>
      <c r="Z18" s="19" t="n">
        <v>0.0460913404058674</v>
      </c>
      <c r="AA18" s="19" t="n">
        <v>0.00819468623174844</v>
      </c>
      <c r="AB18" s="19" t="n">
        <v>0.0297325253067401</v>
      </c>
      <c r="AC18" s="19" t="n">
        <v>0.127695772265887</v>
      </c>
      <c r="AD18" s="19" t="n">
        <v>0.0123517648413479</v>
      </c>
      <c r="AE18" s="19"/>
      <c r="AF18" s="19" t="n">
        <v>0.0410064659114701</v>
      </c>
      <c r="AG18" s="19"/>
      <c r="AH18" s="19" t="n">
        <v>0.0467561399984355</v>
      </c>
      <c r="AI18" s="19"/>
      <c r="AJ18" s="19" t="n">
        <v>0.0868049966071183</v>
      </c>
      <c r="AK18" s="19" t="n">
        <v>0.107882451275781</v>
      </c>
      <c r="AL18" s="19" t="n">
        <v>0.0554369050620089</v>
      </c>
      <c r="AM18" s="19" t="n">
        <v>0.0547179542156536</v>
      </c>
      <c r="AN18" s="19" t="n">
        <v>0.0309307098321464</v>
      </c>
      <c r="AO18" s="19" t="n">
        <v>0.0270835339246926</v>
      </c>
      <c r="AP18" s="19" t="n">
        <v>0.0607681179293739</v>
      </c>
      <c r="AQ18" s="19" t="n">
        <v>0.0548746837659567</v>
      </c>
      <c r="AR18" s="19" t="n">
        <v>0.0410234503155122</v>
      </c>
      <c r="AS18" s="19" t="n">
        <v>0.0138452155921729</v>
      </c>
      <c r="AT18" s="19" t="n">
        <v>0</v>
      </c>
      <c r="AU18" s="19" t="n">
        <v>0</v>
      </c>
    </row>
    <row r="19">
      <c r="B19" s="20" t="s">
        <v>86</v>
      </c>
      <c r="C19" s="19" t="n">
        <v>0.0885302620632703</v>
      </c>
      <c r="D19" s="19" t="n">
        <v>0.0637461362431299</v>
      </c>
      <c r="E19" s="19" t="n">
        <v>0.113596059143471</v>
      </c>
      <c r="F19" s="19"/>
      <c r="G19" s="19" t="n">
        <v>0.0218439577683078</v>
      </c>
      <c r="H19" s="19" t="n">
        <v>0.0848532905605755</v>
      </c>
      <c r="I19" s="19" t="n">
        <v>0.0641694770840485</v>
      </c>
      <c r="J19" s="19" t="n">
        <v>0.0605097961828345</v>
      </c>
      <c r="K19" s="19" t="n">
        <v>0.0802186095365604</v>
      </c>
      <c r="L19" s="19" t="n">
        <v>0.159845426418393</v>
      </c>
      <c r="M19" s="19"/>
      <c r="N19" s="19" t="n">
        <v>0.137817067476806</v>
      </c>
      <c r="O19" s="19" t="n">
        <v>0.0986048290737623</v>
      </c>
      <c r="P19" s="19" t="n">
        <v>0.110708135924493</v>
      </c>
      <c r="Q19" s="19" t="n">
        <v>0.0652729911534869</v>
      </c>
      <c r="R19" s="19" t="n">
        <v>0.0568457270283644</v>
      </c>
      <c r="S19" s="19"/>
      <c r="T19" s="19" t="n">
        <v>0.13275152070696</v>
      </c>
      <c r="U19" s="19" t="n">
        <v>0.0889645176168163</v>
      </c>
      <c r="V19" s="19" t="n">
        <v>0.0720710309609255</v>
      </c>
      <c r="W19" s="19" t="n">
        <v>0.0497324122536456</v>
      </c>
      <c r="X19" s="19"/>
      <c r="Y19" s="19" t="n">
        <v>0.0522403169641784</v>
      </c>
      <c r="Z19" s="19" t="n">
        <v>0.0753399327721461</v>
      </c>
      <c r="AA19" s="19" t="n">
        <v>0.173421070897797</v>
      </c>
      <c r="AB19" s="19" t="n">
        <v>0.0937026557875092</v>
      </c>
      <c r="AC19" s="19" t="n">
        <v>0.0173925457059617</v>
      </c>
      <c r="AD19" s="19" t="n">
        <v>0.101983777136933</v>
      </c>
      <c r="AE19" s="19"/>
      <c r="AF19" s="19" t="n">
        <v>0.0974358713319411</v>
      </c>
      <c r="AG19" s="19"/>
      <c r="AH19" s="19" t="n">
        <v>0.0696156744242379</v>
      </c>
      <c r="AI19" s="19"/>
      <c r="AJ19" s="19" t="n">
        <v>0.0518119398749338</v>
      </c>
      <c r="AK19" s="19" t="n">
        <v>0.100368399936766</v>
      </c>
      <c r="AL19" s="19" t="n">
        <v>0.0778207540340465</v>
      </c>
      <c r="AM19" s="19" t="n">
        <v>0.0789566789354714</v>
      </c>
      <c r="AN19" s="19" t="n">
        <v>0.0732814604387964</v>
      </c>
      <c r="AO19" s="19" t="n">
        <v>0.121021885239904</v>
      </c>
      <c r="AP19" s="19" t="n">
        <v>0.116072387964797</v>
      </c>
      <c r="AQ19" s="19" t="n">
        <v>0.0900862140041973</v>
      </c>
      <c r="AR19" s="19" t="n">
        <v>0.0722709843466725</v>
      </c>
      <c r="AS19" s="19" t="n">
        <v>0.13494093473092</v>
      </c>
      <c r="AT19" s="19" t="n">
        <v>0.0929509393156047</v>
      </c>
      <c r="AU19" s="19" t="n">
        <v>0.0947010130612036</v>
      </c>
    </row>
    <row r="20">
      <c r="B20" s="20" t="s">
        <v>96</v>
      </c>
      <c r="C20" s="21" t="n">
        <v>0.0150880294134876</v>
      </c>
      <c r="D20" s="21" t="n">
        <v>0.00615854190422175</v>
      </c>
      <c r="E20" s="21" t="n">
        <v>0.0220672768309703</v>
      </c>
      <c r="F20" s="21"/>
      <c r="G20" s="21" t="n">
        <v>0.0179416624637177</v>
      </c>
      <c r="H20" s="21" t="n">
        <v>0.00678615221955208</v>
      </c>
      <c r="I20" s="21" t="n">
        <v>0.0125353489491885</v>
      </c>
      <c r="J20" s="21" t="n">
        <v>0.0228123061005462</v>
      </c>
      <c r="K20" s="21" t="n">
        <v>0.0271035767955396</v>
      </c>
      <c r="L20" s="21" t="n">
        <v>0.00727362601481657</v>
      </c>
      <c r="M20" s="21"/>
      <c r="N20" s="21" t="n">
        <v>0</v>
      </c>
      <c r="O20" s="21" t="n">
        <v>0.0151840135631374</v>
      </c>
      <c r="P20" s="21" t="n">
        <v>0.024702970133379</v>
      </c>
      <c r="Q20" s="21" t="n">
        <v>0.00387492921166158</v>
      </c>
      <c r="R20" s="21" t="n">
        <v>0.0158478293219467</v>
      </c>
      <c r="S20" s="21"/>
      <c r="T20" s="21" t="n">
        <v>0.0245898018428574</v>
      </c>
      <c r="U20" s="21" t="n">
        <v>0.00999770988640846</v>
      </c>
      <c r="V20" s="21" t="n">
        <v>0.00858043637594503</v>
      </c>
      <c r="W20" s="21" t="n">
        <v>0.00965303950745738</v>
      </c>
      <c r="X20" s="21"/>
      <c r="Y20" s="21" t="n">
        <v>0.01303651372516</v>
      </c>
      <c r="Z20" s="21" t="n">
        <v>0.0165514956608178</v>
      </c>
      <c r="AA20" s="21" t="n">
        <v>0.00438741405024243</v>
      </c>
      <c r="AB20" s="21" t="n">
        <v>0.0425327784098661</v>
      </c>
      <c r="AC20" s="21" t="n">
        <v>0</v>
      </c>
      <c r="AD20" s="21" t="n">
        <v>0.0301701215555305</v>
      </c>
      <c r="AE20" s="21"/>
      <c r="AF20" s="21" t="n">
        <v>0.0169109206803563</v>
      </c>
      <c r="AG20" s="21"/>
      <c r="AH20" s="21" t="n">
        <v>0.010517559850188</v>
      </c>
      <c r="AI20" s="21"/>
      <c r="AJ20" s="21" t="n">
        <v>0</v>
      </c>
      <c r="AK20" s="21" t="n">
        <v>0.0345458562415394</v>
      </c>
      <c r="AL20" s="21" t="n">
        <v>0.019386849269791</v>
      </c>
      <c r="AM20" s="21" t="n">
        <v>0.0334393407440634</v>
      </c>
      <c r="AN20" s="21" t="n">
        <v>0.00665854592350507</v>
      </c>
      <c r="AO20" s="21" t="n">
        <v>0</v>
      </c>
      <c r="AP20" s="21" t="n">
        <v>0.0149422504758927</v>
      </c>
      <c r="AQ20" s="21" t="n">
        <v>0</v>
      </c>
      <c r="AR20" s="21" t="n">
        <v>0</v>
      </c>
      <c r="AS20" s="21" t="n">
        <v>0.0248485019606402</v>
      </c>
      <c r="AT20" s="21" t="n">
        <v>0</v>
      </c>
      <c r="AU20" s="21" t="n">
        <v>0</v>
      </c>
    </row>
    <row r="21">
      <c r="B21" s="18"/>
    </row>
    <row r="22">
      <c r="B22" t="s">
        <v>70</v>
      </c>
    </row>
    <row r="23">
      <c r="B23" t="s">
        <v>71</v>
      </c>
    </row>
    <row r="25">
      <c r="B25"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470</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1016</v>
      </c>
      <c r="D7" s="11" t="n">
        <v>479</v>
      </c>
      <c r="E7" s="11" t="n">
        <v>535</v>
      </c>
      <c r="F7" s="11"/>
      <c r="G7" s="11" t="n">
        <v>101</v>
      </c>
      <c r="H7" s="11" t="n">
        <v>138</v>
      </c>
      <c r="I7" s="11" t="n">
        <v>148</v>
      </c>
      <c r="J7" s="11" t="n">
        <v>176</v>
      </c>
      <c r="K7" s="11" t="n">
        <v>187</v>
      </c>
      <c r="L7" s="11" t="n">
        <v>266</v>
      </c>
      <c r="M7" s="11"/>
      <c r="N7" s="11" t="n">
        <v>20</v>
      </c>
      <c r="O7" s="11" t="n">
        <v>265</v>
      </c>
      <c r="P7" s="11" t="n">
        <v>363</v>
      </c>
      <c r="Q7" s="11" t="n">
        <v>242</v>
      </c>
      <c r="R7" s="11" t="n">
        <v>121</v>
      </c>
      <c r="S7" s="11"/>
      <c r="T7" s="11" t="n">
        <v>119</v>
      </c>
      <c r="U7" s="11" t="n">
        <v>291</v>
      </c>
      <c r="V7" s="11" t="n">
        <v>216</v>
      </c>
      <c r="W7" s="11" t="n">
        <v>213</v>
      </c>
      <c r="X7" s="11"/>
      <c r="Y7" s="11" t="n">
        <v>361</v>
      </c>
      <c r="Z7" s="11" t="n">
        <v>178</v>
      </c>
      <c r="AA7" s="11" t="n">
        <v>234</v>
      </c>
      <c r="AB7" s="11" t="n">
        <v>114</v>
      </c>
      <c r="AC7" s="11" t="n">
        <v>56</v>
      </c>
      <c r="AD7" s="11" t="n">
        <v>67</v>
      </c>
      <c r="AE7" s="11"/>
      <c r="AF7" s="11" t="n">
        <v>631</v>
      </c>
      <c r="AG7" s="11"/>
      <c r="AH7" s="11" t="n">
        <v>748</v>
      </c>
      <c r="AI7" s="11"/>
      <c r="AJ7" s="11" t="n">
        <v>86</v>
      </c>
      <c r="AK7" s="11" t="n">
        <v>36</v>
      </c>
      <c r="AL7" s="11" t="n">
        <v>202</v>
      </c>
      <c r="AM7" s="11" t="n">
        <v>160</v>
      </c>
      <c r="AN7" s="11" t="n">
        <v>132</v>
      </c>
      <c r="AO7" s="11" t="n">
        <v>68</v>
      </c>
      <c r="AP7" s="11" t="n">
        <v>130</v>
      </c>
      <c r="AQ7" s="11" t="n">
        <v>32</v>
      </c>
      <c r="AR7" s="11" t="n">
        <v>26</v>
      </c>
      <c r="AS7" s="11" t="n">
        <v>74</v>
      </c>
      <c r="AT7" s="11" t="n">
        <v>30</v>
      </c>
      <c r="AU7" s="11" t="n">
        <v>40</v>
      </c>
    </row>
    <row r="8" ht="30" customHeight="1">
      <c r="B8" s="12" t="s">
        <v>20</v>
      </c>
      <c r="C8" s="12" t="n">
        <v>1016</v>
      </c>
      <c r="D8" s="12" t="n">
        <v>506</v>
      </c>
      <c r="E8" s="12" t="n">
        <v>508</v>
      </c>
      <c r="F8" s="12"/>
      <c r="G8" s="12" t="n">
        <v>112</v>
      </c>
      <c r="H8" s="12" t="n">
        <v>163</v>
      </c>
      <c r="I8" s="12" t="n">
        <v>150</v>
      </c>
      <c r="J8" s="12" t="n">
        <v>168</v>
      </c>
      <c r="K8" s="12" t="n">
        <v>173</v>
      </c>
      <c r="L8" s="12" t="n">
        <v>251</v>
      </c>
      <c r="M8" s="12"/>
      <c r="N8" s="12" t="n">
        <v>19</v>
      </c>
      <c r="O8" s="12" t="n">
        <v>248</v>
      </c>
      <c r="P8" s="12" t="n">
        <v>339</v>
      </c>
      <c r="Q8" s="12" t="n">
        <v>270</v>
      </c>
      <c r="R8" s="12" t="n">
        <v>134</v>
      </c>
      <c r="S8" s="12"/>
      <c r="T8" s="12" t="n">
        <v>119</v>
      </c>
      <c r="U8" s="12" t="n">
        <v>288</v>
      </c>
      <c r="V8" s="12" t="n">
        <v>215</v>
      </c>
      <c r="W8" s="12" t="n">
        <v>224</v>
      </c>
      <c r="X8" s="12"/>
      <c r="Y8" s="12" t="n">
        <v>389</v>
      </c>
      <c r="Z8" s="12" t="n">
        <v>172</v>
      </c>
      <c r="AA8" s="12" t="n">
        <v>220</v>
      </c>
      <c r="AB8" s="12" t="n">
        <v>108</v>
      </c>
      <c r="AC8" s="12" t="n">
        <v>59</v>
      </c>
      <c r="AD8" s="12" t="n">
        <v>61</v>
      </c>
      <c r="AE8" s="12"/>
      <c r="AF8" s="12" t="n">
        <v>624</v>
      </c>
      <c r="AG8" s="12"/>
      <c r="AH8" s="12" t="n">
        <v>760</v>
      </c>
      <c r="AI8" s="12"/>
      <c r="AJ8" s="12" t="n">
        <v>77</v>
      </c>
      <c r="AK8" s="12" t="n">
        <v>29</v>
      </c>
      <c r="AL8" s="12" t="n">
        <v>215</v>
      </c>
      <c r="AM8" s="12" t="n">
        <v>169</v>
      </c>
      <c r="AN8" s="12" t="n">
        <v>151</v>
      </c>
      <c r="AO8" s="12" t="n">
        <v>67</v>
      </c>
      <c r="AP8" s="12" t="n">
        <v>123</v>
      </c>
      <c r="AQ8" s="12" t="n">
        <v>35</v>
      </c>
      <c r="AR8" s="12" t="n">
        <v>22</v>
      </c>
      <c r="AS8" s="12" t="n">
        <v>67</v>
      </c>
      <c r="AT8" s="12" t="n">
        <v>23</v>
      </c>
      <c r="AU8" s="12" t="n">
        <v>38</v>
      </c>
    </row>
    <row r="9">
      <c r="B9" s="20" t="s">
        <v>466</v>
      </c>
      <c r="C9" s="19" t="n">
        <v>0.564294608315386</v>
      </c>
      <c r="D9" s="19" t="n">
        <v>0.5633732348032</v>
      </c>
      <c r="E9" s="19" t="n">
        <v>0.567453629701481</v>
      </c>
      <c r="F9" s="19"/>
      <c r="G9" s="19" t="n">
        <v>0.303193610986137</v>
      </c>
      <c r="H9" s="19" t="n">
        <v>0.486978752469164</v>
      </c>
      <c r="I9" s="19" t="n">
        <v>0.572265600652015</v>
      </c>
      <c r="J9" s="19" t="n">
        <v>0.681804188563969</v>
      </c>
      <c r="K9" s="19" t="n">
        <v>0.644720779183406</v>
      </c>
      <c r="L9" s="19" t="n">
        <v>0.592199629040588</v>
      </c>
      <c r="M9" s="19"/>
      <c r="N9" s="19" t="n">
        <v>0.598803156191211</v>
      </c>
      <c r="O9" s="19" t="n">
        <v>0.58072347750279</v>
      </c>
      <c r="P9" s="19" t="n">
        <v>0.61204318595753</v>
      </c>
      <c r="Q9" s="19" t="n">
        <v>0.546095561135938</v>
      </c>
      <c r="R9" s="19" t="n">
        <v>0.450885171392265</v>
      </c>
      <c r="S9" s="19"/>
      <c r="T9" s="19" t="n">
        <v>0.57723916325023</v>
      </c>
      <c r="U9" s="19" t="n">
        <v>0.562247332025238</v>
      </c>
      <c r="V9" s="19" t="n">
        <v>0.595615964096756</v>
      </c>
      <c r="W9" s="19" t="n">
        <v>0.508543893467635</v>
      </c>
      <c r="X9" s="19"/>
      <c r="Y9" s="19" t="n">
        <v>0.473670852735271</v>
      </c>
      <c r="Z9" s="19" t="n">
        <v>0.595785136486597</v>
      </c>
      <c r="AA9" s="19" t="n">
        <v>0.603609004107914</v>
      </c>
      <c r="AB9" s="19" t="n">
        <v>0.671040250084179</v>
      </c>
      <c r="AC9" s="19" t="n">
        <v>0.524833635218784</v>
      </c>
      <c r="AD9" s="19" t="n">
        <v>0.733699487107957</v>
      </c>
      <c r="AE9" s="19"/>
      <c r="AF9" s="19" t="n">
        <v>0.598539901899731</v>
      </c>
      <c r="AG9" s="19"/>
      <c r="AH9" s="19" t="n">
        <v>0.556328914102357</v>
      </c>
      <c r="AI9" s="19"/>
      <c r="AJ9" s="19" t="n">
        <v>0.585722036076144</v>
      </c>
      <c r="AK9" s="19" t="n">
        <v>0.646566820654044</v>
      </c>
      <c r="AL9" s="19" t="n">
        <v>0.534442863513553</v>
      </c>
      <c r="AM9" s="19" t="n">
        <v>0.599778337483026</v>
      </c>
      <c r="AN9" s="19" t="n">
        <v>0.564998752126336</v>
      </c>
      <c r="AO9" s="19" t="n">
        <v>0.563045122078114</v>
      </c>
      <c r="AP9" s="19" t="n">
        <v>0.54352893039042</v>
      </c>
      <c r="AQ9" s="19" t="n">
        <v>0.546337115770089</v>
      </c>
      <c r="AR9" s="19" t="n">
        <v>0.51720553889179</v>
      </c>
      <c r="AS9" s="19" t="n">
        <v>0.571679137281861</v>
      </c>
      <c r="AT9" s="19" t="n">
        <v>0.561793987193664</v>
      </c>
      <c r="AU9" s="19" t="n">
        <v>0.568093546902979</v>
      </c>
    </row>
    <row r="10">
      <c r="B10" s="20" t="s">
        <v>467</v>
      </c>
      <c r="C10" s="19" t="n">
        <v>0.561538232434715</v>
      </c>
      <c r="D10" s="19" t="n">
        <v>0.585455524093218</v>
      </c>
      <c r="E10" s="19" t="n">
        <v>0.539917592221974</v>
      </c>
      <c r="F10" s="19"/>
      <c r="G10" s="19" t="n">
        <v>0.477455705663622</v>
      </c>
      <c r="H10" s="19" t="n">
        <v>0.494143766929968</v>
      </c>
      <c r="I10" s="19" t="n">
        <v>0.645205834834846</v>
      </c>
      <c r="J10" s="19" t="n">
        <v>0.705827515842049</v>
      </c>
      <c r="K10" s="19" t="n">
        <v>0.538919146813156</v>
      </c>
      <c r="L10" s="19" t="n">
        <v>0.511501554799977</v>
      </c>
      <c r="M10" s="19"/>
      <c r="N10" s="19" t="n">
        <v>0.550521873235912</v>
      </c>
      <c r="O10" s="19" t="n">
        <v>0.52092252514001</v>
      </c>
      <c r="P10" s="19" t="n">
        <v>0.590887053994752</v>
      </c>
      <c r="Q10" s="19" t="n">
        <v>0.580518004340167</v>
      </c>
      <c r="R10" s="19" t="n">
        <v>0.515386008519729</v>
      </c>
      <c r="S10" s="19"/>
      <c r="T10" s="19" t="n">
        <v>0.457871327119742</v>
      </c>
      <c r="U10" s="19" t="n">
        <v>0.554582928724305</v>
      </c>
      <c r="V10" s="19" t="n">
        <v>0.612022362868927</v>
      </c>
      <c r="W10" s="19" t="n">
        <v>0.572013083535691</v>
      </c>
      <c r="X10" s="19"/>
      <c r="Y10" s="19" t="n">
        <v>0.560615883693263</v>
      </c>
      <c r="Z10" s="19" t="n">
        <v>0.597254361854</v>
      </c>
      <c r="AA10" s="19" t="n">
        <v>0.491558395524489</v>
      </c>
      <c r="AB10" s="19" t="n">
        <v>0.617330058324068</v>
      </c>
      <c r="AC10" s="19" t="n">
        <v>0.508246658518587</v>
      </c>
      <c r="AD10" s="19" t="n">
        <v>0.645043901947767</v>
      </c>
      <c r="AE10" s="19"/>
      <c r="AF10" s="19" t="n">
        <v>0.578561998759344</v>
      </c>
      <c r="AG10" s="19"/>
      <c r="AH10" s="19" t="n">
        <v>0.566388195016308</v>
      </c>
      <c r="AI10" s="19"/>
      <c r="AJ10" s="19" t="n">
        <v>0.607541720725753</v>
      </c>
      <c r="AK10" s="19" t="n">
        <v>0.5704466163553</v>
      </c>
      <c r="AL10" s="19" t="n">
        <v>0.545653059564004</v>
      </c>
      <c r="AM10" s="19" t="n">
        <v>0.575298031467297</v>
      </c>
      <c r="AN10" s="19" t="n">
        <v>0.577163181747082</v>
      </c>
      <c r="AO10" s="19" t="n">
        <v>0.559617852839545</v>
      </c>
      <c r="AP10" s="19" t="n">
        <v>0.544135223956103</v>
      </c>
      <c r="AQ10" s="19" t="n">
        <v>0.433738869601148</v>
      </c>
      <c r="AR10" s="19" t="n">
        <v>0.500696586478224</v>
      </c>
      <c r="AS10" s="19" t="n">
        <v>0.542254720038044</v>
      </c>
      <c r="AT10" s="19" t="n">
        <v>0.603380126190478</v>
      </c>
      <c r="AU10" s="19" t="n">
        <v>0.649440553818387</v>
      </c>
    </row>
    <row r="11">
      <c r="B11" s="20" t="s">
        <v>468</v>
      </c>
      <c r="C11" s="19" t="n">
        <v>0.553152379605116</v>
      </c>
      <c r="D11" s="19" t="n">
        <v>0.588666983853802</v>
      </c>
      <c r="E11" s="19" t="n">
        <v>0.519933793416365</v>
      </c>
      <c r="F11" s="19"/>
      <c r="G11" s="19" t="n">
        <v>0.36607515975168</v>
      </c>
      <c r="H11" s="19" t="n">
        <v>0.379511476681292</v>
      </c>
      <c r="I11" s="19" t="n">
        <v>0.584876210517814</v>
      </c>
      <c r="J11" s="19" t="n">
        <v>0.632697113277181</v>
      </c>
      <c r="K11" s="19" t="n">
        <v>0.614767204321955</v>
      </c>
      <c r="L11" s="19" t="n">
        <v>0.634596740704838</v>
      </c>
      <c r="M11" s="19"/>
      <c r="N11" s="19" t="n">
        <v>0.637565175305558</v>
      </c>
      <c r="O11" s="19" t="n">
        <v>0.603345253783291</v>
      </c>
      <c r="P11" s="19" t="n">
        <v>0.621946176096665</v>
      </c>
      <c r="Q11" s="19" t="n">
        <v>0.487245648253171</v>
      </c>
      <c r="R11" s="19" t="n">
        <v>0.412390889935784</v>
      </c>
      <c r="S11" s="19"/>
      <c r="T11" s="19" t="n">
        <v>0.514258874307348</v>
      </c>
      <c r="U11" s="19" t="n">
        <v>0.586312838210021</v>
      </c>
      <c r="V11" s="19" t="n">
        <v>0.614367317217108</v>
      </c>
      <c r="W11" s="19" t="n">
        <v>0.499258593869548</v>
      </c>
      <c r="X11" s="19"/>
      <c r="Y11" s="19" t="n">
        <v>0.489405476791342</v>
      </c>
      <c r="Z11" s="19" t="n">
        <v>0.528967382244522</v>
      </c>
      <c r="AA11" s="19" t="n">
        <v>0.646415175142175</v>
      </c>
      <c r="AB11" s="19" t="n">
        <v>0.636731339664466</v>
      </c>
      <c r="AC11" s="19" t="n">
        <v>0.373328937438528</v>
      </c>
      <c r="AD11" s="19" t="n">
        <v>0.707218036918867</v>
      </c>
      <c r="AE11" s="19"/>
      <c r="AF11" s="19" t="n">
        <v>0.604421106336344</v>
      </c>
      <c r="AG11" s="19"/>
      <c r="AH11" s="19" t="n">
        <v>0.544120418241925</v>
      </c>
      <c r="AI11" s="19"/>
      <c r="AJ11" s="19" t="n">
        <v>0.514948466078498</v>
      </c>
      <c r="AK11" s="19" t="n">
        <v>0.556958791072738</v>
      </c>
      <c r="AL11" s="19" t="n">
        <v>0.542244072478673</v>
      </c>
      <c r="AM11" s="19" t="n">
        <v>0.542104492195302</v>
      </c>
      <c r="AN11" s="19" t="n">
        <v>0.557927679385952</v>
      </c>
      <c r="AO11" s="19" t="n">
        <v>0.617140940946883</v>
      </c>
      <c r="AP11" s="19" t="n">
        <v>0.517342683258512</v>
      </c>
      <c r="AQ11" s="19" t="n">
        <v>0.424086640779933</v>
      </c>
      <c r="AR11" s="19" t="n">
        <v>0.655721446727668</v>
      </c>
      <c r="AS11" s="19" t="n">
        <v>0.582732618801266</v>
      </c>
      <c r="AT11" s="19" t="n">
        <v>0.69067299231731</v>
      </c>
      <c r="AU11" s="19" t="n">
        <v>0.646729075682023</v>
      </c>
    </row>
    <row r="12">
      <c r="B12" s="20" t="s">
        <v>465</v>
      </c>
      <c r="C12" s="19" t="n">
        <v>0.476695934759672</v>
      </c>
      <c r="D12" s="19" t="n">
        <v>0.449188280839571</v>
      </c>
      <c r="E12" s="19" t="n">
        <v>0.506018603242253</v>
      </c>
      <c r="F12" s="19"/>
      <c r="G12" s="19" t="n">
        <v>0.133405159950215</v>
      </c>
      <c r="H12" s="19" t="n">
        <v>0.275093906880768</v>
      </c>
      <c r="I12" s="19" t="n">
        <v>0.418304632560441</v>
      </c>
      <c r="J12" s="19" t="n">
        <v>0.51207471239949</v>
      </c>
      <c r="K12" s="19" t="n">
        <v>0.617450604468489</v>
      </c>
      <c r="L12" s="19" t="n">
        <v>0.67525258768871</v>
      </c>
      <c r="M12" s="19"/>
      <c r="N12" s="19" t="n">
        <v>0.679852469455621</v>
      </c>
      <c r="O12" s="19" t="n">
        <v>0.526605897821029</v>
      </c>
      <c r="P12" s="19" t="n">
        <v>0.480682833263598</v>
      </c>
      <c r="Q12" s="19" t="n">
        <v>0.411131507179825</v>
      </c>
      <c r="R12" s="19" t="n">
        <v>0.479651694412434</v>
      </c>
      <c r="S12" s="19"/>
      <c r="T12" s="19" t="n">
        <v>0.421240993709847</v>
      </c>
      <c r="U12" s="19" t="n">
        <v>0.456655796763001</v>
      </c>
      <c r="V12" s="19" t="n">
        <v>0.501218178747518</v>
      </c>
      <c r="W12" s="19" t="n">
        <v>0.48135667968058</v>
      </c>
      <c r="X12" s="19"/>
      <c r="Y12" s="19" t="n">
        <v>0.374000733913089</v>
      </c>
      <c r="Z12" s="19" t="n">
        <v>0.518157492435255</v>
      </c>
      <c r="AA12" s="19" t="n">
        <v>0.660093334099434</v>
      </c>
      <c r="AB12" s="19" t="n">
        <v>0.516282880733397</v>
      </c>
      <c r="AC12" s="19" t="n">
        <v>0.204278754049776</v>
      </c>
      <c r="AD12" s="19" t="n">
        <v>0.561920080792048</v>
      </c>
      <c r="AE12" s="19"/>
      <c r="AF12" s="19" t="n">
        <v>0.50191427455863</v>
      </c>
      <c r="AG12" s="19"/>
      <c r="AH12" s="19" t="n">
        <v>0.440610672898505</v>
      </c>
      <c r="AI12" s="19"/>
      <c r="AJ12" s="19" t="n">
        <v>0.505769854818749</v>
      </c>
      <c r="AK12" s="19" t="n">
        <v>0.454223939365691</v>
      </c>
      <c r="AL12" s="19" t="n">
        <v>0.398445304621324</v>
      </c>
      <c r="AM12" s="19" t="n">
        <v>0.436072658236068</v>
      </c>
      <c r="AN12" s="19" t="n">
        <v>0.549743514041351</v>
      </c>
      <c r="AO12" s="19" t="n">
        <v>0.443735404920062</v>
      </c>
      <c r="AP12" s="19" t="n">
        <v>0.54204525703433</v>
      </c>
      <c r="AQ12" s="19" t="n">
        <v>0.382168571504691</v>
      </c>
      <c r="AR12" s="19" t="n">
        <v>0.638545117623871</v>
      </c>
      <c r="AS12" s="19" t="n">
        <v>0.5335881565925</v>
      </c>
      <c r="AT12" s="19" t="n">
        <v>0.583319323142728</v>
      </c>
      <c r="AU12" s="19" t="n">
        <v>0.443171685216252</v>
      </c>
    </row>
    <row r="13">
      <c r="B13" s="20" t="s">
        <v>464</v>
      </c>
      <c r="C13" s="19" t="n">
        <v>0.421305725106675</v>
      </c>
      <c r="D13" s="19" t="n">
        <v>0.411170461663241</v>
      </c>
      <c r="E13" s="19" t="n">
        <v>0.433085025796994</v>
      </c>
      <c r="F13" s="19"/>
      <c r="G13" s="19" t="n">
        <v>0.345500715054321</v>
      </c>
      <c r="H13" s="19" t="n">
        <v>0.353106129294758</v>
      </c>
      <c r="I13" s="19" t="n">
        <v>0.511482653217726</v>
      </c>
      <c r="J13" s="19" t="n">
        <v>0.575110927436362</v>
      </c>
      <c r="K13" s="19" t="n">
        <v>0.459017724090763</v>
      </c>
      <c r="L13" s="19" t="n">
        <v>0.316249479785821</v>
      </c>
      <c r="M13" s="19"/>
      <c r="N13" s="19" t="n">
        <v>0.363931084786242</v>
      </c>
      <c r="O13" s="19" t="n">
        <v>0.403069916996159</v>
      </c>
      <c r="P13" s="19" t="n">
        <v>0.488661688860475</v>
      </c>
      <c r="Q13" s="19" t="n">
        <v>0.391312294731052</v>
      </c>
      <c r="R13" s="19" t="n">
        <v>0.337481368867618</v>
      </c>
      <c r="S13" s="19"/>
      <c r="T13" s="19" t="n">
        <v>0.403769297001772</v>
      </c>
      <c r="U13" s="19" t="n">
        <v>0.429308361033074</v>
      </c>
      <c r="V13" s="19" t="n">
        <v>0.413082717600736</v>
      </c>
      <c r="W13" s="19" t="n">
        <v>0.401512605015402</v>
      </c>
      <c r="X13" s="19"/>
      <c r="Y13" s="19" t="n">
        <v>0.407249105303248</v>
      </c>
      <c r="Z13" s="19" t="n">
        <v>0.483537359400527</v>
      </c>
      <c r="AA13" s="19" t="n">
        <v>0.319909633368944</v>
      </c>
      <c r="AB13" s="19" t="n">
        <v>0.495287769112882</v>
      </c>
      <c r="AC13" s="19" t="n">
        <v>0.448269329401035</v>
      </c>
      <c r="AD13" s="19" t="n">
        <v>0.522963247297503</v>
      </c>
      <c r="AE13" s="19"/>
      <c r="AF13" s="19" t="n">
        <v>0.444520298156526</v>
      </c>
      <c r="AG13" s="19"/>
      <c r="AH13" s="19" t="n">
        <v>0.430331866820601</v>
      </c>
      <c r="AI13" s="19"/>
      <c r="AJ13" s="19" t="n">
        <v>0.441478189913485</v>
      </c>
      <c r="AK13" s="19" t="n">
        <v>0.528422496573099</v>
      </c>
      <c r="AL13" s="19" t="n">
        <v>0.413062489204672</v>
      </c>
      <c r="AM13" s="19" t="n">
        <v>0.436816850824509</v>
      </c>
      <c r="AN13" s="19" t="n">
        <v>0.4357161428248</v>
      </c>
      <c r="AO13" s="19" t="n">
        <v>0.368796426630874</v>
      </c>
      <c r="AP13" s="19" t="n">
        <v>0.394241392898891</v>
      </c>
      <c r="AQ13" s="19" t="n">
        <v>0.37104267797579</v>
      </c>
      <c r="AR13" s="19" t="n">
        <v>0.308406403063287</v>
      </c>
      <c r="AS13" s="19" t="n">
        <v>0.46237330242666</v>
      </c>
      <c r="AT13" s="19" t="n">
        <v>0.465355004067579</v>
      </c>
      <c r="AU13" s="19" t="n">
        <v>0.411848954895125</v>
      </c>
    </row>
    <row r="14">
      <c r="B14" s="20" t="s">
        <v>462</v>
      </c>
      <c r="C14" s="19" t="n">
        <v>0.351619703788342</v>
      </c>
      <c r="D14" s="19" t="n">
        <v>0.357033104487363</v>
      </c>
      <c r="E14" s="19" t="n">
        <v>0.347617473165964</v>
      </c>
      <c r="F14" s="19"/>
      <c r="G14" s="19" t="n">
        <v>0.312348234871349</v>
      </c>
      <c r="H14" s="19" t="n">
        <v>0.316915804318887</v>
      </c>
      <c r="I14" s="19" t="n">
        <v>0.419463332042492</v>
      </c>
      <c r="J14" s="19" t="n">
        <v>0.367807075230084</v>
      </c>
      <c r="K14" s="19" t="n">
        <v>0.345020638725878</v>
      </c>
      <c r="L14" s="19" t="n">
        <v>0.344676490362931</v>
      </c>
      <c r="M14" s="19"/>
      <c r="N14" s="19" t="n">
        <v>0.412897327085758</v>
      </c>
      <c r="O14" s="19" t="n">
        <v>0.364553501305382</v>
      </c>
      <c r="P14" s="19" t="n">
        <v>0.387628196239013</v>
      </c>
      <c r="Q14" s="19" t="n">
        <v>0.340013890134333</v>
      </c>
      <c r="R14" s="19" t="n">
        <v>0.249367153976813</v>
      </c>
      <c r="S14" s="19"/>
      <c r="T14" s="19" t="n">
        <v>0.357867708283234</v>
      </c>
      <c r="U14" s="19" t="n">
        <v>0.389608126996871</v>
      </c>
      <c r="V14" s="19" t="n">
        <v>0.315422264497061</v>
      </c>
      <c r="W14" s="19" t="n">
        <v>0.299304063205728</v>
      </c>
      <c r="X14" s="19"/>
      <c r="Y14" s="19" t="n">
        <v>0.337625660345331</v>
      </c>
      <c r="Z14" s="19" t="n">
        <v>0.361198792524242</v>
      </c>
      <c r="AA14" s="19" t="n">
        <v>0.337232061149606</v>
      </c>
      <c r="AB14" s="19" t="n">
        <v>0.367634571349659</v>
      </c>
      <c r="AC14" s="19" t="n">
        <v>0.308207781710368</v>
      </c>
      <c r="AD14" s="19" t="n">
        <v>0.485509001758458</v>
      </c>
      <c r="AE14" s="19"/>
      <c r="AF14" s="19" t="n">
        <v>0.372360033830036</v>
      </c>
      <c r="AG14" s="19"/>
      <c r="AH14" s="19" t="n">
        <v>0.345073066104761</v>
      </c>
      <c r="AI14" s="19"/>
      <c r="AJ14" s="19" t="n">
        <v>0.382164332128656</v>
      </c>
      <c r="AK14" s="19" t="n">
        <v>0.479165951415155</v>
      </c>
      <c r="AL14" s="19" t="n">
        <v>0.291482172893828</v>
      </c>
      <c r="AM14" s="19" t="n">
        <v>0.39372766334715</v>
      </c>
      <c r="AN14" s="19" t="n">
        <v>0.401292990932703</v>
      </c>
      <c r="AO14" s="19" t="n">
        <v>0.280146376067652</v>
      </c>
      <c r="AP14" s="19" t="n">
        <v>0.271578614539573</v>
      </c>
      <c r="AQ14" s="19" t="n">
        <v>0.387241004291266</v>
      </c>
      <c r="AR14" s="19" t="n">
        <v>0.202920871758467</v>
      </c>
      <c r="AS14" s="19" t="n">
        <v>0.450835267778641</v>
      </c>
      <c r="AT14" s="19" t="n">
        <v>0.253128756110553</v>
      </c>
      <c r="AU14" s="19" t="n">
        <v>0.471044040258881</v>
      </c>
    </row>
    <row r="15">
      <c r="B15" s="20" t="s">
        <v>461</v>
      </c>
      <c r="C15" s="19" t="n">
        <v>0.279509951269778</v>
      </c>
      <c r="D15" s="19" t="n">
        <v>0.29109212610923</v>
      </c>
      <c r="E15" s="19" t="n">
        <v>0.269070043131793</v>
      </c>
      <c r="F15" s="19"/>
      <c r="G15" s="19" t="n">
        <v>0.108128532450179</v>
      </c>
      <c r="H15" s="19" t="n">
        <v>0.120858993001766</v>
      </c>
      <c r="I15" s="19" t="n">
        <v>0.334694992341812</v>
      </c>
      <c r="J15" s="19" t="n">
        <v>0.286958909681046</v>
      </c>
      <c r="K15" s="19" t="n">
        <v>0.353256329940559</v>
      </c>
      <c r="L15" s="19" t="n">
        <v>0.37011176523893</v>
      </c>
      <c r="M15" s="19"/>
      <c r="N15" s="19" t="n">
        <v>0.488911129726427</v>
      </c>
      <c r="O15" s="19" t="n">
        <v>0.320676857766366</v>
      </c>
      <c r="P15" s="19" t="n">
        <v>0.304889415860347</v>
      </c>
      <c r="Q15" s="19" t="n">
        <v>0.253476443410231</v>
      </c>
      <c r="R15" s="19" t="n">
        <v>0.163540488815134</v>
      </c>
      <c r="S15" s="19"/>
      <c r="T15" s="19" t="n">
        <v>0.312469223932235</v>
      </c>
      <c r="U15" s="19" t="n">
        <v>0.307097871047074</v>
      </c>
      <c r="V15" s="19" t="n">
        <v>0.320951127120076</v>
      </c>
      <c r="W15" s="19" t="n">
        <v>0.201668665993867</v>
      </c>
      <c r="X15" s="19"/>
      <c r="Y15" s="19" t="n">
        <v>0.223426262594516</v>
      </c>
      <c r="Z15" s="19" t="n">
        <v>0.275608571193451</v>
      </c>
      <c r="AA15" s="19" t="n">
        <v>0.364627947975734</v>
      </c>
      <c r="AB15" s="19" t="n">
        <v>0.377231835227185</v>
      </c>
      <c r="AC15" s="19" t="n">
        <v>0.0752158195663765</v>
      </c>
      <c r="AD15" s="19" t="n">
        <v>0.379182517849396</v>
      </c>
      <c r="AE15" s="19"/>
      <c r="AF15" s="19" t="n">
        <v>0.3227160230096</v>
      </c>
      <c r="AG15" s="19"/>
      <c r="AH15" s="19" t="n">
        <v>0.248496799797465</v>
      </c>
      <c r="AI15" s="19"/>
      <c r="AJ15" s="19" t="n">
        <v>0.323464414678445</v>
      </c>
      <c r="AK15" s="19" t="n">
        <v>0.447436065917568</v>
      </c>
      <c r="AL15" s="19" t="n">
        <v>0.239515356217606</v>
      </c>
      <c r="AM15" s="19" t="n">
        <v>0.293242068925175</v>
      </c>
      <c r="AN15" s="19" t="n">
        <v>0.350848836191384</v>
      </c>
      <c r="AO15" s="19" t="n">
        <v>0.294341310516562</v>
      </c>
      <c r="AP15" s="19" t="n">
        <v>0.19709750909371</v>
      </c>
      <c r="AQ15" s="19" t="n">
        <v>0.0887660865386442</v>
      </c>
      <c r="AR15" s="19" t="n">
        <v>0.303077574321678</v>
      </c>
      <c r="AS15" s="19" t="n">
        <v>0.317837079261218</v>
      </c>
      <c r="AT15" s="19" t="n">
        <v>0.294567449019941</v>
      </c>
      <c r="AU15" s="19" t="n">
        <v>0.26998164271528</v>
      </c>
    </row>
    <row r="16">
      <c r="B16" s="20" t="s">
        <v>463</v>
      </c>
      <c r="C16" s="19" t="n">
        <v>0.278411032116891</v>
      </c>
      <c r="D16" s="19" t="n">
        <v>0.32186554564378</v>
      </c>
      <c r="E16" s="19" t="n">
        <v>0.236184175959512</v>
      </c>
      <c r="F16" s="19"/>
      <c r="G16" s="19" t="n">
        <v>0.13295861900178</v>
      </c>
      <c r="H16" s="19" t="n">
        <v>0.195895967996118</v>
      </c>
      <c r="I16" s="19" t="n">
        <v>0.310901776503851</v>
      </c>
      <c r="J16" s="19" t="n">
        <v>0.290011333679778</v>
      </c>
      <c r="K16" s="19" t="n">
        <v>0.326440722075214</v>
      </c>
      <c r="L16" s="19" t="n">
        <v>0.336591238674695</v>
      </c>
      <c r="M16" s="19"/>
      <c r="N16" s="19" t="n">
        <v>0.334556383562172</v>
      </c>
      <c r="O16" s="19" t="n">
        <v>0.327877213185313</v>
      </c>
      <c r="P16" s="19" t="n">
        <v>0.317637341144789</v>
      </c>
      <c r="Q16" s="19" t="n">
        <v>0.230465229549513</v>
      </c>
      <c r="R16" s="19" t="n">
        <v>0.179981407379061</v>
      </c>
      <c r="S16" s="19"/>
      <c r="T16" s="19" t="n">
        <v>0.291312976243294</v>
      </c>
      <c r="U16" s="19" t="n">
        <v>0.311162209148755</v>
      </c>
      <c r="V16" s="19" t="n">
        <v>0.274221324777421</v>
      </c>
      <c r="W16" s="19" t="n">
        <v>0.230581899874926</v>
      </c>
      <c r="X16" s="19"/>
      <c r="Y16" s="19" t="n">
        <v>0.251725957100799</v>
      </c>
      <c r="Z16" s="19" t="n">
        <v>0.255036203855744</v>
      </c>
      <c r="AA16" s="19" t="n">
        <v>0.346432065804516</v>
      </c>
      <c r="AB16" s="19" t="n">
        <v>0.32336288596051</v>
      </c>
      <c r="AC16" s="19" t="n">
        <v>0.125179394638744</v>
      </c>
      <c r="AD16" s="19" t="n">
        <v>0.352960757979162</v>
      </c>
      <c r="AE16" s="19"/>
      <c r="AF16" s="19" t="n">
        <v>0.314228401926944</v>
      </c>
      <c r="AG16" s="19"/>
      <c r="AH16" s="19" t="n">
        <v>0.251344888745023</v>
      </c>
      <c r="AI16" s="19"/>
      <c r="AJ16" s="19" t="n">
        <v>0.279835071540441</v>
      </c>
      <c r="AK16" s="19" t="n">
        <v>0.346104765386328</v>
      </c>
      <c r="AL16" s="19" t="n">
        <v>0.159454897548781</v>
      </c>
      <c r="AM16" s="19" t="n">
        <v>0.347440951883162</v>
      </c>
      <c r="AN16" s="19" t="n">
        <v>0.333591423453829</v>
      </c>
      <c r="AO16" s="19" t="n">
        <v>0.292402010504278</v>
      </c>
      <c r="AP16" s="19" t="n">
        <v>0.23146791048819</v>
      </c>
      <c r="AQ16" s="19" t="n">
        <v>0.146476606068157</v>
      </c>
      <c r="AR16" s="19" t="n">
        <v>0.317845078980633</v>
      </c>
      <c r="AS16" s="19" t="n">
        <v>0.389514746029552</v>
      </c>
      <c r="AT16" s="19" t="n">
        <v>0.318511284340112</v>
      </c>
      <c r="AU16" s="19" t="n">
        <v>0.376437709883626</v>
      </c>
    </row>
    <row r="17">
      <c r="B17" s="20" t="s">
        <v>460</v>
      </c>
      <c r="C17" s="19" t="n">
        <v>0.186095452897458</v>
      </c>
      <c r="D17" s="19" t="n">
        <v>0.19979671518069</v>
      </c>
      <c r="E17" s="19" t="n">
        <v>0.173171570341163</v>
      </c>
      <c r="F17" s="19"/>
      <c r="G17" s="19" t="n">
        <v>0.0907789587810773</v>
      </c>
      <c r="H17" s="19" t="n">
        <v>0.0737376741982257</v>
      </c>
      <c r="I17" s="19" t="n">
        <v>0.0909558847262188</v>
      </c>
      <c r="J17" s="19" t="n">
        <v>0.1413416342989</v>
      </c>
      <c r="K17" s="19" t="n">
        <v>0.257666456158587</v>
      </c>
      <c r="L17" s="19" t="n">
        <v>0.339343961686178</v>
      </c>
      <c r="M17" s="19"/>
      <c r="N17" s="19" t="n">
        <v>0.319091907016946</v>
      </c>
      <c r="O17" s="19" t="n">
        <v>0.246311415063981</v>
      </c>
      <c r="P17" s="19" t="n">
        <v>0.180691097547994</v>
      </c>
      <c r="Q17" s="19" t="n">
        <v>0.150996966881156</v>
      </c>
      <c r="R17" s="19" t="n">
        <v>0.140315959166267</v>
      </c>
      <c r="S17" s="19"/>
      <c r="T17" s="19" t="n">
        <v>0.288990034802467</v>
      </c>
      <c r="U17" s="19" t="n">
        <v>0.208286618613565</v>
      </c>
      <c r="V17" s="19" t="n">
        <v>0.171090559592362</v>
      </c>
      <c r="W17" s="19" t="n">
        <v>0.116744759326837</v>
      </c>
      <c r="X17" s="19"/>
      <c r="Y17" s="19" t="n">
        <v>0.102705187634303</v>
      </c>
      <c r="Z17" s="19" t="n">
        <v>0.155820076529125</v>
      </c>
      <c r="AA17" s="19" t="n">
        <v>0.358332288855978</v>
      </c>
      <c r="AB17" s="19" t="n">
        <v>0.162531952053658</v>
      </c>
      <c r="AC17" s="19" t="n">
        <v>0.111094306766163</v>
      </c>
      <c r="AD17" s="19" t="n">
        <v>0.301667805318197</v>
      </c>
      <c r="AE17" s="19"/>
      <c r="AF17" s="19" t="n">
        <v>0.193745773054719</v>
      </c>
      <c r="AG17" s="19"/>
      <c r="AH17" s="19" t="n">
        <v>0.139715797396995</v>
      </c>
      <c r="AI17" s="19"/>
      <c r="AJ17" s="19" t="n">
        <v>0.275604989295966</v>
      </c>
      <c r="AK17" s="19" t="n">
        <v>0.267289179890182</v>
      </c>
      <c r="AL17" s="19" t="n">
        <v>0.161434067472098</v>
      </c>
      <c r="AM17" s="19" t="n">
        <v>0.178746776028712</v>
      </c>
      <c r="AN17" s="19" t="n">
        <v>0.177019749161988</v>
      </c>
      <c r="AO17" s="19" t="n">
        <v>0.222848832530542</v>
      </c>
      <c r="AP17" s="19" t="n">
        <v>0.211870047822898</v>
      </c>
      <c r="AQ17" s="19" t="n">
        <v>0.0374499725188022</v>
      </c>
      <c r="AR17" s="19" t="n">
        <v>0.217967979342973</v>
      </c>
      <c r="AS17" s="19" t="n">
        <v>0.154838386707211</v>
      </c>
      <c r="AT17" s="19" t="n">
        <v>0.319931108146636</v>
      </c>
      <c r="AU17" s="19" t="n">
        <v>0.0953678507941273</v>
      </c>
    </row>
    <row r="18">
      <c r="B18" s="20" t="s">
        <v>459</v>
      </c>
      <c r="C18" s="19" t="n">
        <v>0.0827424976329924</v>
      </c>
      <c r="D18" s="19" t="n">
        <v>0.078388978145353</v>
      </c>
      <c r="E18" s="19" t="n">
        <v>0.0874122441659108</v>
      </c>
      <c r="F18" s="19"/>
      <c r="G18" s="19" t="n">
        <v>0.0773121788070936</v>
      </c>
      <c r="H18" s="19" t="n">
        <v>0.118762531291857</v>
      </c>
      <c r="I18" s="19" t="n">
        <v>0.106085155338262</v>
      </c>
      <c r="J18" s="19" t="n">
        <v>0.0644575457028273</v>
      </c>
      <c r="K18" s="19" t="n">
        <v>0.0578654383549478</v>
      </c>
      <c r="L18" s="19" t="n">
        <v>0.0771984779031877</v>
      </c>
      <c r="M18" s="19"/>
      <c r="N18" s="19" t="n">
        <v>0.0905809413079366</v>
      </c>
      <c r="O18" s="19" t="n">
        <v>0.0736788201420209</v>
      </c>
      <c r="P18" s="19" t="n">
        <v>0.0734985451137022</v>
      </c>
      <c r="Q18" s="19" t="n">
        <v>0.10338984896658</v>
      </c>
      <c r="R18" s="19" t="n">
        <v>0.0833634300292738</v>
      </c>
      <c r="S18" s="19"/>
      <c r="T18" s="19" t="n">
        <v>0.108319280333668</v>
      </c>
      <c r="U18" s="19" t="n">
        <v>0.107218373136379</v>
      </c>
      <c r="V18" s="19" t="n">
        <v>0.0396707391363499</v>
      </c>
      <c r="W18" s="19" t="n">
        <v>0.0807683765265078</v>
      </c>
      <c r="X18" s="19"/>
      <c r="Y18" s="19" t="n">
        <v>0.0815270643731893</v>
      </c>
      <c r="Z18" s="19" t="n">
        <v>0.0583308681860747</v>
      </c>
      <c r="AA18" s="19" t="n">
        <v>0.0881633776888215</v>
      </c>
      <c r="AB18" s="19" t="n">
        <v>0.0791041310193212</v>
      </c>
      <c r="AC18" s="19" t="n">
        <v>0.0976116205331198</v>
      </c>
      <c r="AD18" s="19" t="n">
        <v>0.107450429971344</v>
      </c>
      <c r="AE18" s="19"/>
      <c r="AF18" s="19" t="n">
        <v>0.0714902861023216</v>
      </c>
      <c r="AG18" s="19"/>
      <c r="AH18" s="19" t="n">
        <v>0.0781609390398364</v>
      </c>
      <c r="AI18" s="19"/>
      <c r="AJ18" s="19" t="n">
        <v>0.141438372683375</v>
      </c>
      <c r="AK18" s="19" t="n">
        <v>0.0231603879253189</v>
      </c>
      <c r="AL18" s="19" t="n">
        <v>0.0755037083596778</v>
      </c>
      <c r="AM18" s="19" t="n">
        <v>0.0767246024769809</v>
      </c>
      <c r="AN18" s="19" t="n">
        <v>0.0902542834269864</v>
      </c>
      <c r="AO18" s="19" t="n">
        <v>0.0917987557442592</v>
      </c>
      <c r="AP18" s="19" t="n">
        <v>0.0817182750386573</v>
      </c>
      <c r="AQ18" s="19" t="n">
        <v>0.0287112377075293</v>
      </c>
      <c r="AR18" s="19" t="n">
        <v>0.153433282147275</v>
      </c>
      <c r="AS18" s="19" t="n">
        <v>0.0793357873335697</v>
      </c>
      <c r="AT18" s="19" t="n">
        <v>0.0356213491753944</v>
      </c>
      <c r="AU18" s="19" t="n">
        <v>0.0778616042432562</v>
      </c>
    </row>
    <row r="19">
      <c r="B19" s="20" t="s">
        <v>86</v>
      </c>
      <c r="C19" s="19" t="n">
        <v>0.0687775274943101</v>
      </c>
      <c r="D19" s="19" t="n">
        <v>0.0690537496326352</v>
      </c>
      <c r="E19" s="19" t="n">
        <v>0.0687751291227093</v>
      </c>
      <c r="F19" s="19"/>
      <c r="G19" s="19" t="n">
        <v>0.05949795376977</v>
      </c>
      <c r="H19" s="19" t="n">
        <v>0.0767723451060084</v>
      </c>
      <c r="I19" s="19" t="n">
        <v>0.0634937732699067</v>
      </c>
      <c r="J19" s="19" t="n">
        <v>0.0430988916301098</v>
      </c>
      <c r="K19" s="19" t="n">
        <v>0.0482861155883755</v>
      </c>
      <c r="L19" s="19" t="n">
        <v>0.102237968391607</v>
      </c>
      <c r="M19" s="19"/>
      <c r="N19" s="19" t="n">
        <v>0</v>
      </c>
      <c r="O19" s="19" t="n">
        <v>0.0573309678135201</v>
      </c>
      <c r="P19" s="19" t="n">
        <v>0.0627653534472723</v>
      </c>
      <c r="Q19" s="19" t="n">
        <v>0.0695311915437402</v>
      </c>
      <c r="R19" s="19" t="n">
        <v>0.115968802361179</v>
      </c>
      <c r="S19" s="19"/>
      <c r="T19" s="19" t="n">
        <v>0.0861318186518253</v>
      </c>
      <c r="U19" s="19" t="n">
        <v>0.0598008447613826</v>
      </c>
      <c r="V19" s="19" t="n">
        <v>0.0710642428987291</v>
      </c>
      <c r="W19" s="19" t="n">
        <v>0.0633679618671252</v>
      </c>
      <c r="X19" s="19"/>
      <c r="Y19" s="19" t="n">
        <v>0.0522234348923666</v>
      </c>
      <c r="Z19" s="19" t="n">
        <v>0.0754011751226753</v>
      </c>
      <c r="AA19" s="19" t="n">
        <v>0.10769006734862</v>
      </c>
      <c r="AB19" s="19" t="n">
        <v>0.0781372335578826</v>
      </c>
      <c r="AC19" s="19" t="n">
        <v>0.0256557326351694</v>
      </c>
      <c r="AD19" s="19" t="n">
        <v>0.0295619873758501</v>
      </c>
      <c r="AE19" s="19"/>
      <c r="AF19" s="19" t="n">
        <v>0.0704065580705148</v>
      </c>
      <c r="AG19" s="19"/>
      <c r="AH19" s="19" t="n">
        <v>0.0638399063413243</v>
      </c>
      <c r="AI19" s="19"/>
      <c r="AJ19" s="19" t="n">
        <v>0.0498068930975191</v>
      </c>
      <c r="AK19" s="19" t="n">
        <v>0.081545145780299</v>
      </c>
      <c r="AL19" s="19" t="n">
        <v>0.0596871058359387</v>
      </c>
      <c r="AM19" s="19" t="n">
        <v>0.0632567469155201</v>
      </c>
      <c r="AN19" s="19" t="n">
        <v>0.0539714872942057</v>
      </c>
      <c r="AO19" s="19" t="n">
        <v>0.124543586632089</v>
      </c>
      <c r="AP19" s="19" t="n">
        <v>0.0880094206040348</v>
      </c>
      <c r="AQ19" s="19" t="n">
        <v>0.061374976296668</v>
      </c>
      <c r="AR19" s="19" t="n">
        <v>0.0410234503155122</v>
      </c>
      <c r="AS19" s="19" t="n">
        <v>0.0987058096741327</v>
      </c>
      <c r="AT19" s="19" t="n">
        <v>0.0675931539487383</v>
      </c>
      <c r="AU19" s="19" t="n">
        <v>0.0425543281117866</v>
      </c>
    </row>
    <row r="20">
      <c r="B20" s="20" t="s">
        <v>96</v>
      </c>
      <c r="C20" s="21" t="n">
        <v>0.06006388487275</v>
      </c>
      <c r="D20" s="21" t="n">
        <v>0.0359830510769993</v>
      </c>
      <c r="E20" s="21" t="n">
        <v>0.0803453718561253</v>
      </c>
      <c r="F20" s="21"/>
      <c r="G20" s="21" t="n">
        <v>0.0989969869085822</v>
      </c>
      <c r="H20" s="21" t="n">
        <v>0.0538782404568008</v>
      </c>
      <c r="I20" s="21" t="n">
        <v>0.0534066435966302</v>
      </c>
      <c r="J20" s="21" t="n">
        <v>0.0490903293002043</v>
      </c>
      <c r="K20" s="21" t="n">
        <v>0.0696061162565889</v>
      </c>
      <c r="L20" s="21" t="n">
        <v>0.0514488803325348</v>
      </c>
      <c r="M20" s="21"/>
      <c r="N20" s="21" t="n">
        <v>0.10618296789602</v>
      </c>
      <c r="O20" s="21" t="n">
        <v>0.07632816317428</v>
      </c>
      <c r="P20" s="21" t="n">
        <v>0.0565620291462468</v>
      </c>
      <c r="Q20" s="21" t="n">
        <v>0.0355341976381801</v>
      </c>
      <c r="R20" s="21" t="n">
        <v>0.0780582824325572</v>
      </c>
      <c r="S20" s="21"/>
      <c r="T20" s="21" t="n">
        <v>0.0784355371655225</v>
      </c>
      <c r="U20" s="21" t="n">
        <v>0.0766383464969868</v>
      </c>
      <c r="V20" s="21" t="n">
        <v>0.0323538748808162</v>
      </c>
      <c r="W20" s="21" t="n">
        <v>0.0449543270645804</v>
      </c>
      <c r="X20" s="21"/>
      <c r="Y20" s="21" t="n">
        <v>0.0543003494970899</v>
      </c>
      <c r="Z20" s="21" t="n">
        <v>0.0748807842620141</v>
      </c>
      <c r="AA20" s="21" t="n">
        <v>0.0502988084793605</v>
      </c>
      <c r="AB20" s="21" t="n">
        <v>0.0948775479397112</v>
      </c>
      <c r="AC20" s="21" t="n">
        <v>0.0656391668656546</v>
      </c>
      <c r="AD20" s="21" t="n">
        <v>0.0291102482188858</v>
      </c>
      <c r="AE20" s="21"/>
      <c r="AF20" s="21" t="n">
        <v>0.0485539434364441</v>
      </c>
      <c r="AG20" s="21"/>
      <c r="AH20" s="21" t="n">
        <v>0.0522108349469749</v>
      </c>
      <c r="AI20" s="21"/>
      <c r="AJ20" s="21" t="n">
        <v>0.0687053867573447</v>
      </c>
      <c r="AK20" s="21" t="n">
        <v>0.0850088541211287</v>
      </c>
      <c r="AL20" s="21" t="n">
        <v>0.0989213994173513</v>
      </c>
      <c r="AM20" s="21" t="n">
        <v>0.0758631649861048</v>
      </c>
      <c r="AN20" s="21" t="n">
        <v>0.0469146566862031</v>
      </c>
      <c r="AO20" s="21" t="n">
        <v>0.0249052166334497</v>
      </c>
      <c r="AP20" s="21" t="n">
        <v>0.0221781114162005</v>
      </c>
      <c r="AQ20" s="21" t="n">
        <v>0.056526007579165</v>
      </c>
      <c r="AR20" s="21" t="n">
        <v>0</v>
      </c>
      <c r="AS20" s="21" t="n">
        <v>0.0625307846617346</v>
      </c>
      <c r="AT20" s="21" t="n">
        <v>0.0307948401590848</v>
      </c>
      <c r="AU20" s="21" t="n">
        <v>0.021669346947028</v>
      </c>
    </row>
    <row r="21">
      <c r="B21" s="18"/>
    </row>
    <row r="22">
      <c r="B22" t="s">
        <v>70</v>
      </c>
    </row>
    <row r="23">
      <c r="B23" t="s">
        <v>71</v>
      </c>
    </row>
    <row r="25">
      <c r="B25"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502</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1016</v>
      </c>
      <c r="D7" s="11" t="n">
        <v>479</v>
      </c>
      <c r="E7" s="11" t="n">
        <v>535</v>
      </c>
      <c r="F7" s="11"/>
      <c r="G7" s="11" t="n">
        <v>101</v>
      </c>
      <c r="H7" s="11" t="n">
        <v>138</v>
      </c>
      <c r="I7" s="11" t="n">
        <v>148</v>
      </c>
      <c r="J7" s="11" t="n">
        <v>176</v>
      </c>
      <c r="K7" s="11" t="n">
        <v>187</v>
      </c>
      <c r="L7" s="11" t="n">
        <v>266</v>
      </c>
      <c r="M7" s="11"/>
      <c r="N7" s="11" t="n">
        <v>20</v>
      </c>
      <c r="O7" s="11" t="n">
        <v>265</v>
      </c>
      <c r="P7" s="11" t="n">
        <v>363</v>
      </c>
      <c r="Q7" s="11" t="n">
        <v>242</v>
      </c>
      <c r="R7" s="11" t="n">
        <v>121</v>
      </c>
      <c r="S7" s="11"/>
      <c r="T7" s="11" t="n">
        <v>119</v>
      </c>
      <c r="U7" s="11" t="n">
        <v>291</v>
      </c>
      <c r="V7" s="11" t="n">
        <v>216</v>
      </c>
      <c r="W7" s="11" t="n">
        <v>213</v>
      </c>
      <c r="X7" s="11"/>
      <c r="Y7" s="11" t="n">
        <v>361</v>
      </c>
      <c r="Z7" s="11" t="n">
        <v>178</v>
      </c>
      <c r="AA7" s="11" t="n">
        <v>234</v>
      </c>
      <c r="AB7" s="11" t="n">
        <v>114</v>
      </c>
      <c r="AC7" s="11" t="n">
        <v>56</v>
      </c>
      <c r="AD7" s="11" t="n">
        <v>67</v>
      </c>
      <c r="AE7" s="11"/>
      <c r="AF7" s="11" t="n">
        <v>631</v>
      </c>
      <c r="AG7" s="11"/>
      <c r="AH7" s="11" t="n">
        <v>748</v>
      </c>
      <c r="AI7" s="11"/>
      <c r="AJ7" s="11" t="n">
        <v>86</v>
      </c>
      <c r="AK7" s="11" t="n">
        <v>36</v>
      </c>
      <c r="AL7" s="11" t="n">
        <v>202</v>
      </c>
      <c r="AM7" s="11" t="n">
        <v>160</v>
      </c>
      <c r="AN7" s="11" t="n">
        <v>132</v>
      </c>
      <c r="AO7" s="11" t="n">
        <v>68</v>
      </c>
      <c r="AP7" s="11" t="n">
        <v>130</v>
      </c>
      <c r="AQ7" s="11" t="n">
        <v>32</v>
      </c>
      <c r="AR7" s="11" t="n">
        <v>26</v>
      </c>
      <c r="AS7" s="11" t="n">
        <v>74</v>
      </c>
      <c r="AT7" s="11" t="n">
        <v>30</v>
      </c>
      <c r="AU7" s="11" t="n">
        <v>40</v>
      </c>
    </row>
    <row r="8" ht="30" customHeight="1">
      <c r="B8" s="12" t="s">
        <v>20</v>
      </c>
      <c r="C8" s="12" t="n">
        <v>1016</v>
      </c>
      <c r="D8" s="12" t="n">
        <v>506</v>
      </c>
      <c r="E8" s="12" t="n">
        <v>508</v>
      </c>
      <c r="F8" s="12"/>
      <c r="G8" s="12" t="n">
        <v>112</v>
      </c>
      <c r="H8" s="12" t="n">
        <v>163</v>
      </c>
      <c r="I8" s="12" t="n">
        <v>150</v>
      </c>
      <c r="J8" s="12" t="n">
        <v>168</v>
      </c>
      <c r="K8" s="12" t="n">
        <v>173</v>
      </c>
      <c r="L8" s="12" t="n">
        <v>251</v>
      </c>
      <c r="M8" s="12"/>
      <c r="N8" s="12" t="n">
        <v>19</v>
      </c>
      <c r="O8" s="12" t="n">
        <v>248</v>
      </c>
      <c r="P8" s="12" t="n">
        <v>339</v>
      </c>
      <c r="Q8" s="12" t="n">
        <v>270</v>
      </c>
      <c r="R8" s="12" t="n">
        <v>134</v>
      </c>
      <c r="S8" s="12"/>
      <c r="T8" s="12" t="n">
        <v>119</v>
      </c>
      <c r="U8" s="12" t="n">
        <v>288</v>
      </c>
      <c r="V8" s="12" t="n">
        <v>215</v>
      </c>
      <c r="W8" s="12" t="n">
        <v>224</v>
      </c>
      <c r="X8" s="12"/>
      <c r="Y8" s="12" t="n">
        <v>389</v>
      </c>
      <c r="Z8" s="12" t="n">
        <v>172</v>
      </c>
      <c r="AA8" s="12" t="n">
        <v>220</v>
      </c>
      <c r="AB8" s="12" t="n">
        <v>108</v>
      </c>
      <c r="AC8" s="12" t="n">
        <v>59</v>
      </c>
      <c r="AD8" s="12" t="n">
        <v>61</v>
      </c>
      <c r="AE8" s="12"/>
      <c r="AF8" s="12" t="n">
        <v>624</v>
      </c>
      <c r="AG8" s="12"/>
      <c r="AH8" s="12" t="n">
        <v>760</v>
      </c>
      <c r="AI8" s="12"/>
      <c r="AJ8" s="12" t="n">
        <v>77</v>
      </c>
      <c r="AK8" s="12" t="n">
        <v>29</v>
      </c>
      <c r="AL8" s="12" t="n">
        <v>215</v>
      </c>
      <c r="AM8" s="12" t="n">
        <v>169</v>
      </c>
      <c r="AN8" s="12" t="n">
        <v>151</v>
      </c>
      <c r="AO8" s="12" t="n">
        <v>67</v>
      </c>
      <c r="AP8" s="12" t="n">
        <v>123</v>
      </c>
      <c r="AQ8" s="12" t="n">
        <v>35</v>
      </c>
      <c r="AR8" s="12" t="n">
        <v>22</v>
      </c>
      <c r="AS8" s="12" t="n">
        <v>67</v>
      </c>
      <c r="AT8" s="12" t="n">
        <v>23</v>
      </c>
      <c r="AU8" s="12" t="n">
        <v>38</v>
      </c>
    </row>
    <row r="9">
      <c r="B9" s="20" t="s">
        <v>471</v>
      </c>
      <c r="C9" s="19" t="n">
        <v>0.609660137920971</v>
      </c>
      <c r="D9" s="19" t="n">
        <v>0.573560770292318</v>
      </c>
      <c r="E9" s="19" t="n">
        <v>0.644108204423882</v>
      </c>
      <c r="F9" s="19"/>
      <c r="G9" s="19" t="n">
        <v>0.587493186917881</v>
      </c>
      <c r="H9" s="19" t="n">
        <v>0.50009306692098</v>
      </c>
      <c r="I9" s="19" t="n">
        <v>0.571828295717087</v>
      </c>
      <c r="J9" s="19" t="n">
        <v>0.601563419624381</v>
      </c>
      <c r="K9" s="19" t="n">
        <v>0.683670122415523</v>
      </c>
      <c r="L9" s="19" t="n">
        <v>0.667770270488985</v>
      </c>
      <c r="M9" s="19"/>
      <c r="N9" s="19" t="n">
        <v>0.713328863298237</v>
      </c>
      <c r="O9" s="19" t="n">
        <v>0.59423676501941</v>
      </c>
      <c r="P9" s="19" t="n">
        <v>0.634528480728782</v>
      </c>
      <c r="Q9" s="19" t="n">
        <v>0.621249872855503</v>
      </c>
      <c r="R9" s="19" t="n">
        <v>0.529332139707122</v>
      </c>
      <c r="S9" s="19"/>
      <c r="T9" s="19" t="n">
        <v>0.461351699913476</v>
      </c>
      <c r="U9" s="19" t="n">
        <v>0.611761432789657</v>
      </c>
      <c r="V9" s="19" t="n">
        <v>0.663808399807574</v>
      </c>
      <c r="W9" s="19" t="n">
        <v>0.589005995994323</v>
      </c>
      <c r="X9" s="19"/>
      <c r="Y9" s="19" t="n">
        <v>0.559719205456202</v>
      </c>
      <c r="Z9" s="19" t="n">
        <v>0.70501849383216</v>
      </c>
      <c r="AA9" s="19" t="n">
        <v>0.651226951016289</v>
      </c>
      <c r="AB9" s="19" t="n">
        <v>0.599505873874334</v>
      </c>
      <c r="AC9" s="19" t="n">
        <v>0.60578485186828</v>
      </c>
      <c r="AD9" s="19" t="n">
        <v>0.576664306907588</v>
      </c>
      <c r="AE9" s="19"/>
      <c r="AF9" s="19" t="n">
        <v>0.629818218422907</v>
      </c>
      <c r="AG9" s="19"/>
      <c r="AH9" s="19" t="n">
        <v>0.621849761494195</v>
      </c>
      <c r="AI9" s="19"/>
      <c r="AJ9" s="19" t="n">
        <v>0.606169677846014</v>
      </c>
      <c r="AK9" s="19" t="n">
        <v>0.66791710659458</v>
      </c>
      <c r="AL9" s="19" t="n">
        <v>0.587132513692855</v>
      </c>
      <c r="AM9" s="19" t="n">
        <v>0.572871197818299</v>
      </c>
      <c r="AN9" s="19" t="n">
        <v>0.611038576297583</v>
      </c>
      <c r="AO9" s="19" t="n">
        <v>0.6669022159952</v>
      </c>
      <c r="AP9" s="19" t="n">
        <v>0.724974124874292</v>
      </c>
      <c r="AQ9" s="19" t="n">
        <v>0.655462275995493</v>
      </c>
      <c r="AR9" s="19" t="n">
        <v>0.746757941608126</v>
      </c>
      <c r="AS9" s="19" t="n">
        <v>0.51175573025977</v>
      </c>
      <c r="AT9" s="19" t="n">
        <v>0.579673992827248</v>
      </c>
      <c r="AU9" s="19" t="n">
        <v>0.452900920454218</v>
      </c>
    </row>
    <row r="10">
      <c r="B10" s="20" t="s">
        <v>472</v>
      </c>
      <c r="C10" s="19" t="n">
        <v>0.583123164995901</v>
      </c>
      <c r="D10" s="19" t="n">
        <v>0.52352851444426</v>
      </c>
      <c r="E10" s="19" t="n">
        <v>0.642879993326175</v>
      </c>
      <c r="F10" s="19"/>
      <c r="G10" s="19" t="n">
        <v>0.544483085481016</v>
      </c>
      <c r="H10" s="19" t="n">
        <v>0.504894124189055</v>
      </c>
      <c r="I10" s="19" t="n">
        <v>0.539867924703531</v>
      </c>
      <c r="J10" s="19" t="n">
        <v>0.594035133142783</v>
      </c>
      <c r="K10" s="19" t="n">
        <v>0.670980469532172</v>
      </c>
      <c r="L10" s="19" t="n">
        <v>0.609245943870844</v>
      </c>
      <c r="M10" s="19"/>
      <c r="N10" s="19" t="n">
        <v>0.58520529991635</v>
      </c>
      <c r="O10" s="19" t="n">
        <v>0.604139991128896</v>
      </c>
      <c r="P10" s="19" t="n">
        <v>0.613427121039772</v>
      </c>
      <c r="Q10" s="19" t="n">
        <v>0.547036115669306</v>
      </c>
      <c r="R10" s="19" t="n">
        <v>0.532936949146225</v>
      </c>
      <c r="S10" s="19"/>
      <c r="T10" s="19" t="n">
        <v>0.487917084962328</v>
      </c>
      <c r="U10" s="19" t="n">
        <v>0.576410626378445</v>
      </c>
      <c r="V10" s="19" t="n">
        <v>0.642967588042877</v>
      </c>
      <c r="W10" s="19" t="n">
        <v>0.531844872165095</v>
      </c>
      <c r="X10" s="19"/>
      <c r="Y10" s="19" t="n">
        <v>0.53543644603418</v>
      </c>
      <c r="Z10" s="19" t="n">
        <v>0.676507688602867</v>
      </c>
      <c r="AA10" s="19" t="n">
        <v>0.584747239322179</v>
      </c>
      <c r="AB10" s="19" t="n">
        <v>0.630245071984551</v>
      </c>
      <c r="AC10" s="19" t="n">
        <v>0.588465341357517</v>
      </c>
      <c r="AD10" s="19" t="n">
        <v>0.541586335211253</v>
      </c>
      <c r="AE10" s="19"/>
      <c r="AF10" s="19" t="n">
        <v>0.611173569437629</v>
      </c>
      <c r="AG10" s="19"/>
      <c r="AH10" s="19" t="n">
        <v>0.597904605067509</v>
      </c>
      <c r="AI10" s="19"/>
      <c r="AJ10" s="19" t="n">
        <v>0.486542774623941</v>
      </c>
      <c r="AK10" s="19" t="n">
        <v>0.592357325599767</v>
      </c>
      <c r="AL10" s="19" t="n">
        <v>0.567476816563683</v>
      </c>
      <c r="AM10" s="19" t="n">
        <v>0.543344905324574</v>
      </c>
      <c r="AN10" s="19" t="n">
        <v>0.655273724765866</v>
      </c>
      <c r="AO10" s="19" t="n">
        <v>0.614645281581634</v>
      </c>
      <c r="AP10" s="19" t="n">
        <v>0.59771729097224</v>
      </c>
      <c r="AQ10" s="19" t="n">
        <v>0.652654607619588</v>
      </c>
      <c r="AR10" s="19" t="n">
        <v>0.760274306563091</v>
      </c>
      <c r="AS10" s="19" t="n">
        <v>0.565407631841206</v>
      </c>
      <c r="AT10" s="19" t="n">
        <v>0.556114248931588</v>
      </c>
      <c r="AU10" s="19" t="n">
        <v>0.528670968981381</v>
      </c>
    </row>
    <row r="11">
      <c r="B11" s="20" t="s">
        <v>473</v>
      </c>
      <c r="C11" s="19" t="n">
        <v>0.461054830218715</v>
      </c>
      <c r="D11" s="19" t="n">
        <v>0.435802146596941</v>
      </c>
      <c r="E11" s="19" t="n">
        <v>0.486081789770579</v>
      </c>
      <c r="F11" s="19"/>
      <c r="G11" s="19" t="n">
        <v>0.41493644877341</v>
      </c>
      <c r="H11" s="19" t="n">
        <v>0.461587682755115</v>
      </c>
      <c r="I11" s="19" t="n">
        <v>0.454591785676975</v>
      </c>
      <c r="J11" s="19" t="n">
        <v>0.456901814143144</v>
      </c>
      <c r="K11" s="19" t="n">
        <v>0.494701559700808</v>
      </c>
      <c r="L11" s="19" t="n">
        <v>0.46480806207183</v>
      </c>
      <c r="M11" s="19"/>
      <c r="N11" s="19" t="n">
        <v>0.267669959768069</v>
      </c>
      <c r="O11" s="19" t="n">
        <v>0.435215382641161</v>
      </c>
      <c r="P11" s="19" t="n">
        <v>0.477757350281492</v>
      </c>
      <c r="Q11" s="19" t="n">
        <v>0.503718247534752</v>
      </c>
      <c r="R11" s="19" t="n">
        <v>0.405018316784475</v>
      </c>
      <c r="S11" s="19"/>
      <c r="T11" s="19" t="n">
        <v>0.426296773336958</v>
      </c>
      <c r="U11" s="19" t="n">
        <v>0.435460661422682</v>
      </c>
      <c r="V11" s="19" t="n">
        <v>0.514564873580239</v>
      </c>
      <c r="W11" s="19" t="n">
        <v>0.46167186413732</v>
      </c>
      <c r="X11" s="19"/>
      <c r="Y11" s="19" t="n">
        <v>0.436151254366081</v>
      </c>
      <c r="Z11" s="19" t="n">
        <v>0.507554746250619</v>
      </c>
      <c r="AA11" s="19" t="n">
        <v>0.447883845973646</v>
      </c>
      <c r="AB11" s="19" t="n">
        <v>0.534598752043646</v>
      </c>
      <c r="AC11" s="19" t="n">
        <v>0.500333087439332</v>
      </c>
      <c r="AD11" s="19" t="n">
        <v>0.367412737310625</v>
      </c>
      <c r="AE11" s="19"/>
      <c r="AF11" s="19" t="n">
        <v>0.504097650035978</v>
      </c>
      <c r="AG11" s="19"/>
      <c r="AH11" s="19" t="n">
        <v>0.497230690273931</v>
      </c>
      <c r="AI11" s="19"/>
      <c r="AJ11" s="19" t="n">
        <v>0.418627955584158</v>
      </c>
      <c r="AK11" s="19" t="n">
        <v>0.490785237018169</v>
      </c>
      <c r="AL11" s="19" t="n">
        <v>0.45312163647725</v>
      </c>
      <c r="AM11" s="19" t="n">
        <v>0.447493789848216</v>
      </c>
      <c r="AN11" s="19" t="n">
        <v>0.48639565759048</v>
      </c>
      <c r="AO11" s="19" t="n">
        <v>0.502849932547414</v>
      </c>
      <c r="AP11" s="19" t="n">
        <v>0.484464435457348</v>
      </c>
      <c r="AQ11" s="19" t="n">
        <v>0.470591986846688</v>
      </c>
      <c r="AR11" s="19" t="n">
        <v>0.567329962011924</v>
      </c>
      <c r="AS11" s="19" t="n">
        <v>0.399252250735319</v>
      </c>
      <c r="AT11" s="19" t="n">
        <v>0.45399319099446</v>
      </c>
      <c r="AU11" s="19" t="n">
        <v>0.422301118095318</v>
      </c>
    </row>
    <row r="12">
      <c r="B12" s="20" t="s">
        <v>474</v>
      </c>
      <c r="C12" s="19" t="n">
        <v>0.363829108423184</v>
      </c>
      <c r="D12" s="19" t="n">
        <v>0.366525316048295</v>
      </c>
      <c r="E12" s="19" t="n">
        <v>0.36059989666709</v>
      </c>
      <c r="F12" s="19"/>
      <c r="G12" s="19" t="n">
        <v>0.312695024590486</v>
      </c>
      <c r="H12" s="19" t="n">
        <v>0.27625258086606</v>
      </c>
      <c r="I12" s="19" t="n">
        <v>0.301302783453763</v>
      </c>
      <c r="J12" s="19" t="n">
        <v>0.363453185176093</v>
      </c>
      <c r="K12" s="19" t="n">
        <v>0.4899161931144</v>
      </c>
      <c r="L12" s="19" t="n">
        <v>0.394392147362638</v>
      </c>
      <c r="M12" s="19"/>
      <c r="N12" s="19" t="n">
        <v>0.492906357102657</v>
      </c>
      <c r="O12" s="19" t="n">
        <v>0.370062542885228</v>
      </c>
      <c r="P12" s="19" t="n">
        <v>0.360411284191549</v>
      </c>
      <c r="Q12" s="19" t="n">
        <v>0.371468994129729</v>
      </c>
      <c r="R12" s="19" t="n">
        <v>0.32325911491493</v>
      </c>
      <c r="S12" s="19"/>
      <c r="T12" s="19" t="n">
        <v>0.305687576065723</v>
      </c>
      <c r="U12" s="19" t="n">
        <v>0.377028470621024</v>
      </c>
      <c r="V12" s="19" t="n">
        <v>0.384139920316881</v>
      </c>
      <c r="W12" s="19" t="n">
        <v>0.355153977834433</v>
      </c>
      <c r="X12" s="19"/>
      <c r="Y12" s="19" t="n">
        <v>0.323126688356689</v>
      </c>
      <c r="Z12" s="19" t="n">
        <v>0.400964299588944</v>
      </c>
      <c r="AA12" s="19" t="n">
        <v>0.383899771343711</v>
      </c>
      <c r="AB12" s="19" t="n">
        <v>0.412348145451974</v>
      </c>
      <c r="AC12" s="19" t="n">
        <v>0.344716909045352</v>
      </c>
      <c r="AD12" s="19" t="n">
        <v>0.399194167610392</v>
      </c>
      <c r="AE12" s="19"/>
      <c r="AF12" s="19" t="n">
        <v>0.422638116034023</v>
      </c>
      <c r="AG12" s="19"/>
      <c r="AH12" s="19" t="n">
        <v>0.386823095036555</v>
      </c>
      <c r="AI12" s="19"/>
      <c r="AJ12" s="19" t="n">
        <v>0.308906725462272</v>
      </c>
      <c r="AK12" s="19" t="n">
        <v>0.413409738518754</v>
      </c>
      <c r="AL12" s="19" t="n">
        <v>0.371299408200574</v>
      </c>
      <c r="AM12" s="19" t="n">
        <v>0.357980667087784</v>
      </c>
      <c r="AN12" s="19" t="n">
        <v>0.350930858310389</v>
      </c>
      <c r="AO12" s="19" t="n">
        <v>0.363847556355353</v>
      </c>
      <c r="AP12" s="19" t="n">
        <v>0.40324653265219</v>
      </c>
      <c r="AQ12" s="19" t="n">
        <v>0.402778735242293</v>
      </c>
      <c r="AR12" s="19" t="n">
        <v>0.298977700296688</v>
      </c>
      <c r="AS12" s="19" t="n">
        <v>0.398570673491903</v>
      </c>
      <c r="AT12" s="19" t="n">
        <v>0.399880070820184</v>
      </c>
      <c r="AU12" s="19" t="n">
        <v>0.263254133937665</v>
      </c>
    </row>
    <row r="13">
      <c r="B13" s="20" t="s">
        <v>475</v>
      </c>
      <c r="C13" s="19" t="n">
        <v>0.351030365695091</v>
      </c>
      <c r="D13" s="19" t="n">
        <v>0.350257859096699</v>
      </c>
      <c r="E13" s="19" t="n">
        <v>0.351209289322521</v>
      </c>
      <c r="F13" s="19"/>
      <c r="G13" s="19" t="n">
        <v>0.364894472913631</v>
      </c>
      <c r="H13" s="19" t="n">
        <v>0.386126614086256</v>
      </c>
      <c r="I13" s="19" t="n">
        <v>0.36367640645399</v>
      </c>
      <c r="J13" s="19" t="n">
        <v>0.356509717758053</v>
      </c>
      <c r="K13" s="19" t="n">
        <v>0.416057038520702</v>
      </c>
      <c r="L13" s="19" t="n">
        <v>0.266019683449958</v>
      </c>
      <c r="M13" s="19"/>
      <c r="N13" s="19" t="n">
        <v>0.103292608385365</v>
      </c>
      <c r="O13" s="19" t="n">
        <v>0.286079782274913</v>
      </c>
      <c r="P13" s="19" t="n">
        <v>0.346496038056715</v>
      </c>
      <c r="Q13" s="19" t="n">
        <v>0.419701729070343</v>
      </c>
      <c r="R13" s="19" t="n">
        <v>0.379077646409441</v>
      </c>
      <c r="S13" s="19"/>
      <c r="T13" s="19" t="n">
        <v>0.275509341465423</v>
      </c>
      <c r="U13" s="19" t="n">
        <v>0.34449177647875</v>
      </c>
      <c r="V13" s="19" t="n">
        <v>0.424243746766893</v>
      </c>
      <c r="W13" s="19" t="n">
        <v>0.38510275904623</v>
      </c>
      <c r="X13" s="19"/>
      <c r="Y13" s="19" t="n">
        <v>0.382732638123182</v>
      </c>
      <c r="Z13" s="19" t="n">
        <v>0.349561099194885</v>
      </c>
      <c r="AA13" s="19" t="n">
        <v>0.269916250454625</v>
      </c>
      <c r="AB13" s="19" t="n">
        <v>0.41776611535815</v>
      </c>
      <c r="AC13" s="19" t="n">
        <v>0.328165561254539</v>
      </c>
      <c r="AD13" s="19" t="n">
        <v>0.354535970897429</v>
      </c>
      <c r="AE13" s="19"/>
      <c r="AF13" s="19" t="n">
        <v>0.343316123521799</v>
      </c>
      <c r="AG13" s="19"/>
      <c r="AH13" s="19" t="n">
        <v>0.431836173606451</v>
      </c>
      <c r="AI13" s="19"/>
      <c r="AJ13" s="19" t="n">
        <v>0.249733438332821</v>
      </c>
      <c r="AK13" s="19" t="n">
        <v>0.364079847276127</v>
      </c>
      <c r="AL13" s="19" t="n">
        <v>0.37168210015173</v>
      </c>
      <c r="AM13" s="19" t="n">
        <v>0.405220599212526</v>
      </c>
      <c r="AN13" s="19" t="n">
        <v>0.285893330126893</v>
      </c>
      <c r="AO13" s="19" t="n">
        <v>0.333924337628309</v>
      </c>
      <c r="AP13" s="19" t="n">
        <v>0.374416838199563</v>
      </c>
      <c r="AQ13" s="19" t="n">
        <v>0.513538507845681</v>
      </c>
      <c r="AR13" s="19" t="n">
        <v>0.392027682735493</v>
      </c>
      <c r="AS13" s="19" t="n">
        <v>0.309205502562885</v>
      </c>
      <c r="AT13" s="19" t="n">
        <v>0.401530069662226</v>
      </c>
      <c r="AU13" s="19" t="n">
        <v>0.271542547013433</v>
      </c>
    </row>
    <row r="14">
      <c r="B14" s="20" t="s">
        <v>476</v>
      </c>
      <c r="C14" s="19" t="n">
        <v>0.348019147122358</v>
      </c>
      <c r="D14" s="19" t="n">
        <v>0.378718909065569</v>
      </c>
      <c r="E14" s="19" t="n">
        <v>0.316802474463327</v>
      </c>
      <c r="F14" s="19"/>
      <c r="G14" s="19" t="n">
        <v>0.27368066461386</v>
      </c>
      <c r="H14" s="19" t="n">
        <v>0.307063036537856</v>
      </c>
      <c r="I14" s="19" t="n">
        <v>0.369403583152169</v>
      </c>
      <c r="J14" s="19" t="n">
        <v>0.366908125928457</v>
      </c>
      <c r="K14" s="19" t="n">
        <v>0.410593317199394</v>
      </c>
      <c r="L14" s="19" t="n">
        <v>0.339216974961261</v>
      </c>
      <c r="M14" s="19"/>
      <c r="N14" s="19" t="n">
        <v>0.132039009419622</v>
      </c>
      <c r="O14" s="19" t="n">
        <v>0.3103468983397</v>
      </c>
      <c r="P14" s="19" t="n">
        <v>0.316608355475056</v>
      </c>
      <c r="Q14" s="19" t="n">
        <v>0.465033579660156</v>
      </c>
      <c r="R14" s="19" t="n">
        <v>0.297292366684573</v>
      </c>
      <c r="S14" s="19"/>
      <c r="T14" s="19" t="n">
        <v>0.30749347410745</v>
      </c>
      <c r="U14" s="19" t="n">
        <v>0.322392023933135</v>
      </c>
      <c r="V14" s="19" t="n">
        <v>0.373513601728843</v>
      </c>
      <c r="W14" s="19" t="n">
        <v>0.375914291819021</v>
      </c>
      <c r="X14" s="19"/>
      <c r="Y14" s="19" t="n">
        <v>0.351914950625865</v>
      </c>
      <c r="Z14" s="19" t="n">
        <v>0.358821095428245</v>
      </c>
      <c r="AA14" s="19" t="n">
        <v>0.339861358995547</v>
      </c>
      <c r="AB14" s="19" t="n">
        <v>0.342506519951333</v>
      </c>
      <c r="AC14" s="19" t="n">
        <v>0.312998984093858</v>
      </c>
      <c r="AD14" s="19" t="n">
        <v>0.401912483016384</v>
      </c>
      <c r="AE14" s="19"/>
      <c r="AF14" s="19" t="n">
        <v>0.371076714868437</v>
      </c>
      <c r="AG14" s="19"/>
      <c r="AH14" s="19" t="n">
        <v>0.389212401175283</v>
      </c>
      <c r="AI14" s="19"/>
      <c r="AJ14" s="19" t="n">
        <v>0.333205405980062</v>
      </c>
      <c r="AK14" s="19" t="n">
        <v>0.383253546304098</v>
      </c>
      <c r="AL14" s="19" t="n">
        <v>0.342431215394328</v>
      </c>
      <c r="AM14" s="19" t="n">
        <v>0.300417919586912</v>
      </c>
      <c r="AN14" s="19" t="n">
        <v>0.373056582873479</v>
      </c>
      <c r="AO14" s="19" t="n">
        <v>0.384373710933381</v>
      </c>
      <c r="AP14" s="19" t="n">
        <v>0.347499087264263</v>
      </c>
      <c r="AQ14" s="19" t="n">
        <v>0.434935998270075</v>
      </c>
      <c r="AR14" s="19" t="n">
        <v>0.350951456790364</v>
      </c>
      <c r="AS14" s="19" t="n">
        <v>0.266133121655375</v>
      </c>
      <c r="AT14" s="19" t="n">
        <v>0.426563779565249</v>
      </c>
      <c r="AU14" s="19" t="n">
        <v>0.447642005351992</v>
      </c>
    </row>
    <row r="15">
      <c r="B15" s="20" t="s">
        <v>477</v>
      </c>
      <c r="C15" s="19" t="n">
        <v>0.330599929067605</v>
      </c>
      <c r="D15" s="19" t="n">
        <v>0.354763510175123</v>
      </c>
      <c r="E15" s="19" t="n">
        <v>0.307816870808362</v>
      </c>
      <c r="F15" s="19"/>
      <c r="G15" s="19" t="n">
        <v>0.468902199006352</v>
      </c>
      <c r="H15" s="19" t="n">
        <v>0.272491442955058</v>
      </c>
      <c r="I15" s="19" t="n">
        <v>0.296823948244184</v>
      </c>
      <c r="J15" s="19" t="n">
        <v>0.282422575052524</v>
      </c>
      <c r="K15" s="19" t="n">
        <v>0.341131184453243</v>
      </c>
      <c r="L15" s="19" t="n">
        <v>0.351766830327515</v>
      </c>
      <c r="M15" s="19"/>
      <c r="N15" s="19" t="n">
        <v>0.502333005128033</v>
      </c>
      <c r="O15" s="19" t="n">
        <v>0.299933051487888</v>
      </c>
      <c r="P15" s="19" t="n">
        <v>0.355232424641257</v>
      </c>
      <c r="Q15" s="19" t="n">
        <v>0.336371283909461</v>
      </c>
      <c r="R15" s="19" t="n">
        <v>0.270665916023322</v>
      </c>
      <c r="S15" s="19"/>
      <c r="T15" s="19" t="n">
        <v>0.311698970107146</v>
      </c>
      <c r="U15" s="19" t="n">
        <v>0.360453467923819</v>
      </c>
      <c r="V15" s="19" t="n">
        <v>0.338319042380344</v>
      </c>
      <c r="W15" s="19" t="n">
        <v>0.293917295689462</v>
      </c>
      <c r="X15" s="19"/>
      <c r="Y15" s="19" t="n">
        <v>0.289130713729157</v>
      </c>
      <c r="Z15" s="19" t="n">
        <v>0.359831004687479</v>
      </c>
      <c r="AA15" s="19" t="n">
        <v>0.328169517988702</v>
      </c>
      <c r="AB15" s="19" t="n">
        <v>0.290360807001367</v>
      </c>
      <c r="AC15" s="19" t="n">
        <v>0.578207325860496</v>
      </c>
      <c r="AD15" s="19" t="n">
        <v>0.385615978364326</v>
      </c>
      <c r="AE15" s="19"/>
      <c r="AF15" s="19" t="n">
        <v>0.332461458726994</v>
      </c>
      <c r="AG15" s="19"/>
      <c r="AH15" s="19" t="n">
        <v>0.353649293551779</v>
      </c>
      <c r="AI15" s="19"/>
      <c r="AJ15" s="19" t="n">
        <v>0.366901293279104</v>
      </c>
      <c r="AK15" s="19" t="n">
        <v>0.292730715715773</v>
      </c>
      <c r="AL15" s="19" t="n">
        <v>0.354352645399942</v>
      </c>
      <c r="AM15" s="19" t="n">
        <v>0.320503018394477</v>
      </c>
      <c r="AN15" s="19" t="n">
        <v>0.313289672730689</v>
      </c>
      <c r="AO15" s="19" t="n">
        <v>0.288515167304353</v>
      </c>
      <c r="AP15" s="19" t="n">
        <v>0.314652784640301</v>
      </c>
      <c r="AQ15" s="19" t="n">
        <v>0.563256751505697</v>
      </c>
      <c r="AR15" s="19" t="n">
        <v>0.366886223852902</v>
      </c>
      <c r="AS15" s="19" t="n">
        <v>0.239694184438972</v>
      </c>
      <c r="AT15" s="19" t="n">
        <v>0.362799020306617</v>
      </c>
      <c r="AU15" s="19" t="n">
        <v>0.296557588694073</v>
      </c>
    </row>
    <row r="16">
      <c r="B16" s="20" t="s">
        <v>62</v>
      </c>
      <c r="C16" s="19" t="n">
        <v>0.319851175410686</v>
      </c>
      <c r="D16" s="19" t="n">
        <v>0.325206270153481</v>
      </c>
      <c r="E16" s="19" t="n">
        <v>0.313795972194503</v>
      </c>
      <c r="F16" s="19"/>
      <c r="G16" s="19" t="n">
        <v>0.137881093042048</v>
      </c>
      <c r="H16" s="19" t="n">
        <v>0.246233715065037</v>
      </c>
      <c r="I16" s="19" t="n">
        <v>0.320749085031336</v>
      </c>
      <c r="J16" s="19" t="n">
        <v>0.342467130168228</v>
      </c>
      <c r="K16" s="19" t="n">
        <v>0.404196050181891</v>
      </c>
      <c r="L16" s="19" t="n">
        <v>0.375137893879676</v>
      </c>
      <c r="M16" s="19"/>
      <c r="N16" s="19" t="n">
        <v>0.536348407942156</v>
      </c>
      <c r="O16" s="19" t="n">
        <v>0.290695313638425</v>
      </c>
      <c r="P16" s="19" t="n">
        <v>0.340910194635562</v>
      </c>
      <c r="Q16" s="19" t="n">
        <v>0.321512510298072</v>
      </c>
      <c r="R16" s="19" t="n">
        <v>0.282908316467668</v>
      </c>
      <c r="S16" s="19"/>
      <c r="T16" s="19" t="n">
        <v>0.304317098137606</v>
      </c>
      <c r="U16" s="19" t="n">
        <v>0.362591791947867</v>
      </c>
      <c r="V16" s="19" t="n">
        <v>0.35000901435821</v>
      </c>
      <c r="W16" s="19" t="n">
        <v>0.264053884664476</v>
      </c>
      <c r="X16" s="19"/>
      <c r="Y16" s="19" t="n">
        <v>0.276146230601006</v>
      </c>
      <c r="Z16" s="19" t="n">
        <v>0.365860234592912</v>
      </c>
      <c r="AA16" s="19" t="n">
        <v>0.362659196188755</v>
      </c>
      <c r="AB16" s="19" t="n">
        <v>0.335886295224226</v>
      </c>
      <c r="AC16" s="19" t="n">
        <v>0.166875240046605</v>
      </c>
      <c r="AD16" s="19" t="n">
        <v>0.43277456430176</v>
      </c>
      <c r="AE16" s="19"/>
      <c r="AF16" s="19" t="n">
        <v>0.489299902250185</v>
      </c>
      <c r="AG16" s="19"/>
      <c r="AH16" s="19" t="n">
        <v>0.337421352632773</v>
      </c>
      <c r="AI16" s="19"/>
      <c r="AJ16" s="19" t="n">
        <v>0.285562134640376</v>
      </c>
      <c r="AK16" s="19" t="n">
        <v>0.361745191331597</v>
      </c>
      <c r="AL16" s="19" t="n">
        <v>0.385829498706414</v>
      </c>
      <c r="AM16" s="19" t="n">
        <v>0.285843780548454</v>
      </c>
      <c r="AN16" s="19" t="n">
        <v>0.308928456991888</v>
      </c>
      <c r="AO16" s="19" t="n">
        <v>0.326632865887307</v>
      </c>
      <c r="AP16" s="19" t="n">
        <v>0.279346813531742</v>
      </c>
      <c r="AQ16" s="19" t="n">
        <v>0.151666931232299</v>
      </c>
      <c r="AR16" s="19" t="n">
        <v>0.420158021808149</v>
      </c>
      <c r="AS16" s="19" t="n">
        <v>0.353370091332473</v>
      </c>
      <c r="AT16" s="19" t="n">
        <v>0.380631228075346</v>
      </c>
      <c r="AU16" s="19" t="n">
        <v>0.298804411689909</v>
      </c>
    </row>
    <row r="17">
      <c r="B17" s="20" t="s">
        <v>478</v>
      </c>
      <c r="C17" s="19" t="n">
        <v>0.29205514130458</v>
      </c>
      <c r="D17" s="19" t="n">
        <v>0.324196880547691</v>
      </c>
      <c r="E17" s="19" t="n">
        <v>0.259178375594411</v>
      </c>
      <c r="F17" s="19"/>
      <c r="G17" s="19" t="n">
        <v>0.39838075580709</v>
      </c>
      <c r="H17" s="19" t="n">
        <v>0.273441082602724</v>
      </c>
      <c r="I17" s="19" t="n">
        <v>0.319256638436074</v>
      </c>
      <c r="J17" s="19" t="n">
        <v>0.274100807482092</v>
      </c>
      <c r="K17" s="19" t="n">
        <v>0.260566174863513</v>
      </c>
      <c r="L17" s="19" t="n">
        <v>0.274007143854209</v>
      </c>
      <c r="M17" s="19"/>
      <c r="N17" s="19" t="n">
        <v>0.313770089786658</v>
      </c>
      <c r="O17" s="19" t="n">
        <v>0.292532108105091</v>
      </c>
      <c r="P17" s="19" t="n">
        <v>0.297857964853563</v>
      </c>
      <c r="Q17" s="19" t="n">
        <v>0.29779860024673</v>
      </c>
      <c r="R17" s="19" t="n">
        <v>0.258724144355462</v>
      </c>
      <c r="S17" s="19"/>
      <c r="T17" s="19" t="n">
        <v>0.358470363549463</v>
      </c>
      <c r="U17" s="19" t="n">
        <v>0.340643908451747</v>
      </c>
      <c r="V17" s="19" t="n">
        <v>0.28695939141102</v>
      </c>
      <c r="W17" s="19" t="n">
        <v>0.211871617808845</v>
      </c>
      <c r="X17" s="19"/>
      <c r="Y17" s="19" t="n">
        <v>0.281545425040834</v>
      </c>
      <c r="Z17" s="19" t="n">
        <v>0.244345499096624</v>
      </c>
      <c r="AA17" s="19" t="n">
        <v>0.277915030529671</v>
      </c>
      <c r="AB17" s="19" t="n">
        <v>0.346917626736887</v>
      </c>
      <c r="AC17" s="19" t="n">
        <v>0.39529339934488</v>
      </c>
      <c r="AD17" s="19" t="n">
        <v>0.362521157590146</v>
      </c>
      <c r="AE17" s="19"/>
      <c r="AF17" s="19" t="n">
        <v>0.291364411967825</v>
      </c>
      <c r="AG17" s="19"/>
      <c r="AH17" s="19" t="n">
        <v>0.323581212085055</v>
      </c>
      <c r="AI17" s="19"/>
      <c r="AJ17" s="19" t="n">
        <v>0.273467214674344</v>
      </c>
      <c r="AK17" s="19" t="n">
        <v>0.196917831312974</v>
      </c>
      <c r="AL17" s="19" t="n">
        <v>0.300819948720177</v>
      </c>
      <c r="AM17" s="19" t="n">
        <v>0.319004004854269</v>
      </c>
      <c r="AN17" s="19" t="n">
        <v>0.239844835992029</v>
      </c>
      <c r="AO17" s="19" t="n">
        <v>0.369752316666106</v>
      </c>
      <c r="AP17" s="19" t="n">
        <v>0.302542659015574</v>
      </c>
      <c r="AQ17" s="19" t="n">
        <v>0.321242464377829</v>
      </c>
      <c r="AR17" s="19" t="n">
        <v>0.317150893071556</v>
      </c>
      <c r="AS17" s="19" t="n">
        <v>0.275765051705772</v>
      </c>
      <c r="AT17" s="19" t="n">
        <v>0.197642032759712</v>
      </c>
      <c r="AU17" s="19" t="n">
        <v>0.313866092193245</v>
      </c>
    </row>
    <row r="18">
      <c r="B18" s="20" t="s">
        <v>479</v>
      </c>
      <c r="C18" s="19" t="n">
        <v>0.288224580298706</v>
      </c>
      <c r="D18" s="19" t="n">
        <v>0.277065239183539</v>
      </c>
      <c r="E18" s="19" t="n">
        <v>0.30049674436204</v>
      </c>
      <c r="F18" s="19"/>
      <c r="G18" s="19" t="n">
        <v>0.362021351581644</v>
      </c>
      <c r="H18" s="19" t="n">
        <v>0.296171223898416</v>
      </c>
      <c r="I18" s="19" t="n">
        <v>0.315693294495284</v>
      </c>
      <c r="J18" s="19" t="n">
        <v>0.315410461766972</v>
      </c>
      <c r="K18" s="19" t="n">
        <v>0.240595375168712</v>
      </c>
      <c r="L18" s="19" t="n">
        <v>0.248190927668432</v>
      </c>
      <c r="M18" s="19"/>
      <c r="N18" s="19" t="n">
        <v>0.208402263476977</v>
      </c>
      <c r="O18" s="19" t="n">
        <v>0.251537779595652</v>
      </c>
      <c r="P18" s="19" t="n">
        <v>0.330911695322016</v>
      </c>
      <c r="Q18" s="19" t="n">
        <v>0.289177869823338</v>
      </c>
      <c r="R18" s="19" t="n">
        <v>0.252344490428149</v>
      </c>
      <c r="S18" s="19"/>
      <c r="T18" s="19" t="n">
        <v>0.249344601587291</v>
      </c>
      <c r="U18" s="19" t="n">
        <v>0.278916961680413</v>
      </c>
      <c r="V18" s="19" t="n">
        <v>0.333337050683101</v>
      </c>
      <c r="W18" s="19" t="n">
        <v>0.281250854045107</v>
      </c>
      <c r="X18" s="19"/>
      <c r="Y18" s="19" t="n">
        <v>0.321129919020377</v>
      </c>
      <c r="Z18" s="19" t="n">
        <v>0.249696742884314</v>
      </c>
      <c r="AA18" s="19" t="n">
        <v>0.230409632496503</v>
      </c>
      <c r="AB18" s="19" t="n">
        <v>0.348701555817973</v>
      </c>
      <c r="AC18" s="19" t="n">
        <v>0.317460011065475</v>
      </c>
      <c r="AD18" s="19" t="n">
        <v>0.272709645411714</v>
      </c>
      <c r="AE18" s="19"/>
      <c r="AF18" s="19" t="n">
        <v>0.280218689024952</v>
      </c>
      <c r="AG18" s="19"/>
      <c r="AH18" s="19" t="n">
        <v>0.303891153623996</v>
      </c>
      <c r="AI18" s="19"/>
      <c r="AJ18" s="19" t="n">
        <v>0.277431995175759</v>
      </c>
      <c r="AK18" s="19" t="n">
        <v>0.228632278084501</v>
      </c>
      <c r="AL18" s="19" t="n">
        <v>0.292671040564434</v>
      </c>
      <c r="AM18" s="19" t="n">
        <v>0.266008961852111</v>
      </c>
      <c r="AN18" s="19" t="n">
        <v>0.378545729030478</v>
      </c>
      <c r="AO18" s="19" t="n">
        <v>0.210254618458037</v>
      </c>
      <c r="AP18" s="19" t="n">
        <v>0.297496625135758</v>
      </c>
      <c r="AQ18" s="19" t="n">
        <v>0.330882919844827</v>
      </c>
      <c r="AR18" s="19" t="n">
        <v>0.290296491325447</v>
      </c>
      <c r="AS18" s="19" t="n">
        <v>0.204812657709284</v>
      </c>
      <c r="AT18" s="19" t="n">
        <v>0.298633708873476</v>
      </c>
      <c r="AU18" s="19" t="n">
        <v>0.278047048152945</v>
      </c>
    </row>
    <row r="19">
      <c r="B19" s="20" t="s">
        <v>63</v>
      </c>
      <c r="C19" s="19" t="n">
        <v>0.263787645207663</v>
      </c>
      <c r="D19" s="19" t="n">
        <v>0.262239710336855</v>
      </c>
      <c r="E19" s="19" t="n">
        <v>0.264393460979307</v>
      </c>
      <c r="F19" s="19"/>
      <c r="G19" s="19" t="n">
        <v>0.404010328084872</v>
      </c>
      <c r="H19" s="19" t="n">
        <v>0.243128218527601</v>
      </c>
      <c r="I19" s="19" t="n">
        <v>0.229255966848596</v>
      </c>
      <c r="J19" s="19" t="n">
        <v>0.232658613942254</v>
      </c>
      <c r="K19" s="19" t="n">
        <v>0.24414793599946</v>
      </c>
      <c r="L19" s="19" t="n">
        <v>0.269617206134338</v>
      </c>
      <c r="M19" s="19"/>
      <c r="N19" s="19" t="n">
        <v>0.156406742084005</v>
      </c>
      <c r="O19" s="19" t="n">
        <v>0.277982445127087</v>
      </c>
      <c r="P19" s="19" t="n">
        <v>0.242200722760769</v>
      </c>
      <c r="Q19" s="19" t="n">
        <v>0.265315645693648</v>
      </c>
      <c r="R19" s="19" t="n">
        <v>0.30653373405328</v>
      </c>
      <c r="S19" s="19"/>
      <c r="T19" s="19" t="n">
        <v>0.258585532096077</v>
      </c>
      <c r="U19" s="19" t="n">
        <v>0.205640886538165</v>
      </c>
      <c r="V19" s="19" t="n">
        <v>0.256154059861408</v>
      </c>
      <c r="W19" s="19" t="n">
        <v>0.296715384708549</v>
      </c>
      <c r="X19" s="19"/>
      <c r="Y19" s="19" t="n">
        <v>0.265852456205075</v>
      </c>
      <c r="Z19" s="19" t="n">
        <v>0.256215395503905</v>
      </c>
      <c r="AA19" s="19" t="n">
        <v>0.250042235033834</v>
      </c>
      <c r="AB19" s="19" t="n">
        <v>0.229163584130788</v>
      </c>
      <c r="AC19" s="19" t="n">
        <v>0.428417713121997</v>
      </c>
      <c r="AD19" s="19" t="n">
        <v>0.216158793711746</v>
      </c>
      <c r="AE19" s="19"/>
      <c r="AF19" s="19" t="n">
        <v>0.0916767072604524</v>
      </c>
      <c r="AG19" s="19"/>
      <c r="AH19" s="19" t="n">
        <v>0.261617760329324</v>
      </c>
      <c r="AI19" s="19"/>
      <c r="AJ19" s="19" t="n">
        <v>0.262005124142319</v>
      </c>
      <c r="AK19" s="19" t="n">
        <v>0.221044396917706</v>
      </c>
      <c r="AL19" s="19" t="n">
        <v>0.29397438957705</v>
      </c>
      <c r="AM19" s="19" t="n">
        <v>0.258847463554204</v>
      </c>
      <c r="AN19" s="19" t="n">
        <v>0.239262958336553</v>
      </c>
      <c r="AO19" s="19" t="n">
        <v>0.253177876076793</v>
      </c>
      <c r="AP19" s="19" t="n">
        <v>0.259573397973594</v>
      </c>
      <c r="AQ19" s="19" t="n">
        <v>0.403911339065959</v>
      </c>
      <c r="AR19" s="19" t="n">
        <v>0.152396965289718</v>
      </c>
      <c r="AS19" s="19" t="n">
        <v>0.221474364765034</v>
      </c>
      <c r="AT19" s="19" t="n">
        <v>0.307927224117246</v>
      </c>
      <c r="AU19" s="19" t="n">
        <v>0.264314718614057</v>
      </c>
    </row>
    <row r="20">
      <c r="B20" s="20" t="s">
        <v>480</v>
      </c>
      <c r="C20" s="19" t="n">
        <v>0.249105681995368</v>
      </c>
      <c r="D20" s="19" t="n">
        <v>0.283857468554493</v>
      </c>
      <c r="E20" s="19" t="n">
        <v>0.211470716418808</v>
      </c>
      <c r="F20" s="19"/>
      <c r="G20" s="19" t="n">
        <v>0.301191659545324</v>
      </c>
      <c r="H20" s="19" t="n">
        <v>0.214661333156619</v>
      </c>
      <c r="I20" s="19" t="n">
        <v>0.135240775374399</v>
      </c>
      <c r="J20" s="19" t="n">
        <v>0.262609942630809</v>
      </c>
      <c r="K20" s="19" t="n">
        <v>0.286806069942294</v>
      </c>
      <c r="L20" s="19" t="n">
        <v>0.281448959263728</v>
      </c>
      <c r="M20" s="19"/>
      <c r="N20" s="19" t="n">
        <v>0.0903095445896801</v>
      </c>
      <c r="O20" s="19" t="n">
        <v>0.240187559281166</v>
      </c>
      <c r="P20" s="19" t="n">
        <v>0.224234485807905</v>
      </c>
      <c r="Q20" s="19" t="n">
        <v>0.282548769142596</v>
      </c>
      <c r="R20" s="19" t="n">
        <v>0.281013396360533</v>
      </c>
      <c r="S20" s="19"/>
      <c r="T20" s="19" t="n">
        <v>0.175855971140409</v>
      </c>
      <c r="U20" s="19" t="n">
        <v>0.283108163964473</v>
      </c>
      <c r="V20" s="19" t="n">
        <v>0.265109665486098</v>
      </c>
      <c r="W20" s="19" t="n">
        <v>0.25155199973169</v>
      </c>
      <c r="X20" s="19"/>
      <c r="Y20" s="19" t="n">
        <v>0.237872164086494</v>
      </c>
      <c r="Z20" s="19" t="n">
        <v>0.223884061026257</v>
      </c>
      <c r="AA20" s="19" t="n">
        <v>0.29127426408122</v>
      </c>
      <c r="AB20" s="19" t="n">
        <v>0.203541998656612</v>
      </c>
      <c r="AC20" s="19" t="n">
        <v>0.261287135029265</v>
      </c>
      <c r="AD20" s="19" t="n">
        <v>0.320237737347682</v>
      </c>
      <c r="AE20" s="19"/>
      <c r="AF20" s="19" t="n">
        <v>0.25423028319348</v>
      </c>
      <c r="AG20" s="19"/>
      <c r="AH20" s="19" t="n">
        <v>0.271948594884947</v>
      </c>
      <c r="AI20" s="19"/>
      <c r="AJ20" s="19" t="n">
        <v>0.235079139364914</v>
      </c>
      <c r="AK20" s="19" t="n">
        <v>0.233543797854945</v>
      </c>
      <c r="AL20" s="19" t="n">
        <v>0.265837852544692</v>
      </c>
      <c r="AM20" s="19" t="n">
        <v>0.264473986216836</v>
      </c>
      <c r="AN20" s="19" t="n">
        <v>0.213730945835032</v>
      </c>
      <c r="AO20" s="19" t="n">
        <v>0.230892714517379</v>
      </c>
      <c r="AP20" s="19" t="n">
        <v>0.354808077981141</v>
      </c>
      <c r="AQ20" s="19" t="n">
        <v>0.165509578037018</v>
      </c>
      <c r="AR20" s="19" t="n">
        <v>0.0933512675973564</v>
      </c>
      <c r="AS20" s="19" t="n">
        <v>0.157285138381802</v>
      </c>
      <c r="AT20" s="19" t="n">
        <v>0.16438158393105</v>
      </c>
      <c r="AU20" s="19" t="n">
        <v>0.337269604336354</v>
      </c>
    </row>
    <row r="21">
      <c r="B21" s="20" t="s">
        <v>481</v>
      </c>
      <c r="C21" s="19" t="n">
        <v>0.220673112485606</v>
      </c>
      <c r="D21" s="19" t="n">
        <v>0.223967249691242</v>
      </c>
      <c r="E21" s="19" t="n">
        <v>0.218264321135683</v>
      </c>
      <c r="F21" s="19"/>
      <c r="G21" s="19" t="n">
        <v>0.477439219990898</v>
      </c>
      <c r="H21" s="19" t="n">
        <v>0.309731189882189</v>
      </c>
      <c r="I21" s="19" t="n">
        <v>0.16863142500804</v>
      </c>
      <c r="J21" s="19" t="n">
        <v>0.201257510468231</v>
      </c>
      <c r="K21" s="19" t="n">
        <v>0.132974189093433</v>
      </c>
      <c r="L21" s="19" t="n">
        <v>0.152785336795766</v>
      </c>
      <c r="M21" s="19"/>
      <c r="N21" s="19" t="n">
        <v>0.114618240168243</v>
      </c>
      <c r="O21" s="19" t="n">
        <v>0.186312973294859</v>
      </c>
      <c r="P21" s="19" t="n">
        <v>0.218946709965461</v>
      </c>
      <c r="Q21" s="19" t="n">
        <v>0.237124505198598</v>
      </c>
      <c r="R21" s="19" t="n">
        <v>0.257809675233427</v>
      </c>
      <c r="S21" s="19"/>
      <c r="T21" s="19" t="n">
        <v>0.203381040393605</v>
      </c>
      <c r="U21" s="19" t="n">
        <v>0.216274660946874</v>
      </c>
      <c r="V21" s="19" t="n">
        <v>0.21590481827016</v>
      </c>
      <c r="W21" s="19" t="n">
        <v>0.251060614793168</v>
      </c>
      <c r="X21" s="19"/>
      <c r="Y21" s="19" t="n">
        <v>0.228198500806452</v>
      </c>
      <c r="Z21" s="19" t="n">
        <v>0.272106213805501</v>
      </c>
      <c r="AA21" s="19" t="n">
        <v>0.142431994970146</v>
      </c>
      <c r="AB21" s="19" t="n">
        <v>0.146230916112133</v>
      </c>
      <c r="AC21" s="19" t="n">
        <v>0.53535631796808</v>
      </c>
      <c r="AD21" s="19" t="n">
        <v>0.12306266919168</v>
      </c>
      <c r="AE21" s="19"/>
      <c r="AF21" s="19" t="n">
        <v>0.192301351002411</v>
      </c>
      <c r="AG21" s="19"/>
      <c r="AH21" s="19" t="n">
        <v>0.235171754150482</v>
      </c>
      <c r="AI21" s="19"/>
      <c r="AJ21" s="19" t="n">
        <v>0.248998458470119</v>
      </c>
      <c r="AK21" s="19" t="n">
        <v>0.252459715172708</v>
      </c>
      <c r="AL21" s="19" t="n">
        <v>0.195542863382762</v>
      </c>
      <c r="AM21" s="19" t="n">
        <v>0.206921759547842</v>
      </c>
      <c r="AN21" s="19" t="n">
        <v>0.227484421583673</v>
      </c>
      <c r="AO21" s="19" t="n">
        <v>0.180357294530286</v>
      </c>
      <c r="AP21" s="19" t="n">
        <v>0.284621345155225</v>
      </c>
      <c r="AQ21" s="19" t="n">
        <v>0.333447438329641</v>
      </c>
      <c r="AR21" s="19" t="n">
        <v>0.24661866596166</v>
      </c>
      <c r="AS21" s="19" t="n">
        <v>0.13580810538549</v>
      </c>
      <c r="AT21" s="19" t="n">
        <v>0.211283191063944</v>
      </c>
      <c r="AU21" s="19" t="n">
        <v>0.215808867303692</v>
      </c>
    </row>
    <row r="22">
      <c r="B22" s="20" t="s">
        <v>482</v>
      </c>
      <c r="C22" s="19" t="n">
        <v>0.189505146234764</v>
      </c>
      <c r="D22" s="19" t="n">
        <v>0.21057319830683</v>
      </c>
      <c r="E22" s="19" t="n">
        <v>0.169248755407474</v>
      </c>
      <c r="F22" s="19"/>
      <c r="G22" s="19" t="n">
        <v>0.283170719926063</v>
      </c>
      <c r="H22" s="19" t="n">
        <v>0.17786478751479</v>
      </c>
      <c r="I22" s="19" t="n">
        <v>0.170778807803584</v>
      </c>
      <c r="J22" s="19" t="n">
        <v>0.145739135211491</v>
      </c>
      <c r="K22" s="19" t="n">
        <v>0.158267939638582</v>
      </c>
      <c r="L22" s="19" t="n">
        <v>0.217274061644267</v>
      </c>
      <c r="M22" s="19"/>
      <c r="N22" s="19" t="n">
        <v>0.137057185985056</v>
      </c>
      <c r="O22" s="19" t="n">
        <v>0.2064640409325</v>
      </c>
      <c r="P22" s="19" t="n">
        <v>0.189068863831904</v>
      </c>
      <c r="Q22" s="19" t="n">
        <v>0.187661987205601</v>
      </c>
      <c r="R22" s="19" t="n">
        <v>0.154324887217759</v>
      </c>
      <c r="S22" s="19"/>
      <c r="T22" s="19" t="n">
        <v>0.184788025733856</v>
      </c>
      <c r="U22" s="19" t="n">
        <v>0.215342999682764</v>
      </c>
      <c r="V22" s="19" t="n">
        <v>0.197941139594386</v>
      </c>
      <c r="W22" s="19" t="n">
        <v>0.142285843851096</v>
      </c>
      <c r="X22" s="19"/>
      <c r="Y22" s="19" t="n">
        <v>0.186407263928756</v>
      </c>
      <c r="Z22" s="19" t="n">
        <v>0.17854719181886</v>
      </c>
      <c r="AA22" s="19" t="n">
        <v>0.213525715995932</v>
      </c>
      <c r="AB22" s="19" t="n">
        <v>0.171893993242334</v>
      </c>
      <c r="AC22" s="19" t="n">
        <v>0.243282873966993</v>
      </c>
      <c r="AD22" s="19" t="n">
        <v>0.135063885587421</v>
      </c>
      <c r="AE22" s="19"/>
      <c r="AF22" s="19" t="n">
        <v>0.192395468977258</v>
      </c>
      <c r="AG22" s="19"/>
      <c r="AH22" s="19" t="n">
        <v>0.201066658506058</v>
      </c>
      <c r="AI22" s="19"/>
      <c r="AJ22" s="19" t="n">
        <v>0.158596357593632</v>
      </c>
      <c r="AK22" s="19" t="n">
        <v>0.211756424819656</v>
      </c>
      <c r="AL22" s="19" t="n">
        <v>0.171794234251572</v>
      </c>
      <c r="AM22" s="19" t="n">
        <v>0.151571946261066</v>
      </c>
      <c r="AN22" s="19" t="n">
        <v>0.215676470334834</v>
      </c>
      <c r="AO22" s="19" t="n">
        <v>0.194874038543975</v>
      </c>
      <c r="AP22" s="19" t="n">
        <v>0.223061072096587</v>
      </c>
      <c r="AQ22" s="19" t="n">
        <v>0.187473695554776</v>
      </c>
      <c r="AR22" s="19" t="n">
        <v>0.305898510495706</v>
      </c>
      <c r="AS22" s="19" t="n">
        <v>0.149208775889612</v>
      </c>
      <c r="AT22" s="19" t="n">
        <v>0.23504911149923</v>
      </c>
      <c r="AU22" s="19" t="n">
        <v>0.259954469540435</v>
      </c>
    </row>
    <row r="23">
      <c r="B23" s="20" t="s">
        <v>483</v>
      </c>
      <c r="C23" s="19" t="n">
        <v>0.156549848206656</v>
      </c>
      <c r="D23" s="19" t="n">
        <v>0.151072786607707</v>
      </c>
      <c r="E23" s="19" t="n">
        <v>0.162632987178086</v>
      </c>
      <c r="F23" s="19"/>
      <c r="G23" s="19" t="n">
        <v>0.114206720984725</v>
      </c>
      <c r="H23" s="19" t="n">
        <v>0.0857873750679478</v>
      </c>
      <c r="I23" s="19" t="n">
        <v>0.121708293169218</v>
      </c>
      <c r="J23" s="19" t="n">
        <v>0.185288421432215</v>
      </c>
      <c r="K23" s="19" t="n">
        <v>0.150683482602834</v>
      </c>
      <c r="L23" s="19" t="n">
        <v>0.227048862572514</v>
      </c>
      <c r="M23" s="19"/>
      <c r="N23" s="19" t="n">
        <v>0.232275386376185</v>
      </c>
      <c r="O23" s="19" t="n">
        <v>0.182210140804891</v>
      </c>
      <c r="P23" s="19" t="n">
        <v>0.166043518946623</v>
      </c>
      <c r="Q23" s="19" t="n">
        <v>0.123320641146705</v>
      </c>
      <c r="R23" s="19" t="n">
        <v>0.134700371598149</v>
      </c>
      <c r="S23" s="19"/>
      <c r="T23" s="19" t="n">
        <v>0.188218759780027</v>
      </c>
      <c r="U23" s="19" t="n">
        <v>0.174828215611153</v>
      </c>
      <c r="V23" s="19" t="n">
        <v>0.151986897599486</v>
      </c>
      <c r="W23" s="19" t="n">
        <v>0.108061266427472</v>
      </c>
      <c r="X23" s="19"/>
      <c r="Y23" s="19" t="n">
        <v>0.137447904153298</v>
      </c>
      <c r="Z23" s="19" t="n">
        <v>0.152098969076978</v>
      </c>
      <c r="AA23" s="19" t="n">
        <v>0.214983690360694</v>
      </c>
      <c r="AB23" s="19" t="n">
        <v>0.168654167515654</v>
      </c>
      <c r="AC23" s="19" t="n">
        <v>0.0829577929322595</v>
      </c>
      <c r="AD23" s="19" t="n">
        <v>0.115170180143954</v>
      </c>
      <c r="AE23" s="19"/>
      <c r="AF23" s="19" t="n">
        <v>0.151544334200682</v>
      </c>
      <c r="AG23" s="19"/>
      <c r="AH23" s="19" t="n">
        <v>0.146791054706911</v>
      </c>
      <c r="AI23" s="19"/>
      <c r="AJ23" s="19" t="n">
        <v>0.153067356848048</v>
      </c>
      <c r="AK23" s="19" t="n">
        <v>0.164776042727416</v>
      </c>
      <c r="AL23" s="19" t="n">
        <v>0.115287654155628</v>
      </c>
      <c r="AM23" s="19" t="n">
        <v>0.167539612876903</v>
      </c>
      <c r="AN23" s="19" t="n">
        <v>0.181830032740803</v>
      </c>
      <c r="AO23" s="19" t="n">
        <v>0.141246415781199</v>
      </c>
      <c r="AP23" s="19" t="n">
        <v>0.178376134411451</v>
      </c>
      <c r="AQ23" s="19" t="n">
        <v>0.116263002274434</v>
      </c>
      <c r="AR23" s="19" t="n">
        <v>0.0711453815070133</v>
      </c>
      <c r="AS23" s="19" t="n">
        <v>0.221490729497784</v>
      </c>
      <c r="AT23" s="19" t="n">
        <v>0.195341616238092</v>
      </c>
      <c r="AU23" s="19" t="n">
        <v>0.146359604881952</v>
      </c>
    </row>
    <row r="24">
      <c r="B24" s="20" t="s">
        <v>484</v>
      </c>
      <c r="C24" s="19" t="n">
        <v>0.142387112593226</v>
      </c>
      <c r="D24" s="19" t="n">
        <v>0.113103009043897</v>
      </c>
      <c r="E24" s="19" t="n">
        <v>0.172154026362424</v>
      </c>
      <c r="F24" s="19"/>
      <c r="G24" s="19" t="n">
        <v>0.0677770128855368</v>
      </c>
      <c r="H24" s="19" t="n">
        <v>0.0873855282911779</v>
      </c>
      <c r="I24" s="19" t="n">
        <v>0.114575407101882</v>
      </c>
      <c r="J24" s="19" t="n">
        <v>0.104224659312668</v>
      </c>
      <c r="K24" s="19" t="n">
        <v>0.157276896893399</v>
      </c>
      <c r="L24" s="19" t="n">
        <v>0.243417126766</v>
      </c>
      <c r="M24" s="19"/>
      <c r="N24" s="19" t="n">
        <v>0.200365923668824</v>
      </c>
      <c r="O24" s="19" t="n">
        <v>0.153508424734957</v>
      </c>
      <c r="P24" s="19" t="n">
        <v>0.120653872764438</v>
      </c>
      <c r="Q24" s="19" t="n">
        <v>0.15919828285959</v>
      </c>
      <c r="R24" s="19" t="n">
        <v>0.139988923003546</v>
      </c>
      <c r="S24" s="19"/>
      <c r="T24" s="19" t="n">
        <v>0.0768855165193692</v>
      </c>
      <c r="U24" s="19" t="n">
        <v>0.122585743725828</v>
      </c>
      <c r="V24" s="19" t="n">
        <v>0.151748727683265</v>
      </c>
      <c r="W24" s="19" t="n">
        <v>0.166691890069023</v>
      </c>
      <c r="X24" s="19"/>
      <c r="Y24" s="19" t="n">
        <v>0.0988199857582201</v>
      </c>
      <c r="Z24" s="19" t="n">
        <v>0.174414336633417</v>
      </c>
      <c r="AA24" s="19" t="n">
        <v>0.223045870889387</v>
      </c>
      <c r="AB24" s="19" t="n">
        <v>0.11842052883059</v>
      </c>
      <c r="AC24" s="19" t="n">
        <v>0.0956415815424783</v>
      </c>
      <c r="AD24" s="19" t="n">
        <v>0.120728183171343</v>
      </c>
      <c r="AE24" s="19"/>
      <c r="AF24" s="19" t="n">
        <v>0.0798159263961985</v>
      </c>
      <c r="AG24" s="19"/>
      <c r="AH24" s="19" t="n">
        <v>0.136379999736381</v>
      </c>
      <c r="AI24" s="19"/>
      <c r="AJ24" s="19" t="n">
        <v>0.130531068219055</v>
      </c>
      <c r="AK24" s="19" t="n">
        <v>0.16146062755039</v>
      </c>
      <c r="AL24" s="19" t="n">
        <v>0.147171683462367</v>
      </c>
      <c r="AM24" s="19" t="n">
        <v>0.0972297381305304</v>
      </c>
      <c r="AN24" s="19" t="n">
        <v>0.144656331567476</v>
      </c>
      <c r="AO24" s="19" t="n">
        <v>0.185553165696652</v>
      </c>
      <c r="AP24" s="19" t="n">
        <v>0.173553048633709</v>
      </c>
      <c r="AQ24" s="19" t="n">
        <v>0.18426555420263</v>
      </c>
      <c r="AR24" s="19" t="n">
        <v>0.140611897918689</v>
      </c>
      <c r="AS24" s="19" t="n">
        <v>0.104417378832951</v>
      </c>
      <c r="AT24" s="19" t="n">
        <v>0.173734296704653</v>
      </c>
      <c r="AU24" s="19" t="n">
        <v>0.150039888073473</v>
      </c>
    </row>
    <row r="25">
      <c r="B25" s="20" t="s">
        <v>485</v>
      </c>
      <c r="C25" s="19" t="n">
        <v>0.101823975998674</v>
      </c>
      <c r="D25" s="19" t="n">
        <v>0.089477598029003</v>
      </c>
      <c r="E25" s="19" t="n">
        <v>0.114539826137839</v>
      </c>
      <c r="F25" s="19"/>
      <c r="G25" s="19" t="n">
        <v>0.210436881064484</v>
      </c>
      <c r="H25" s="19" t="n">
        <v>0.1253634752403</v>
      </c>
      <c r="I25" s="19" t="n">
        <v>0.0867470082867579</v>
      </c>
      <c r="J25" s="19" t="n">
        <v>0.0980216237084328</v>
      </c>
      <c r="K25" s="19" t="n">
        <v>0.0756503980683786</v>
      </c>
      <c r="L25" s="19" t="n">
        <v>0.0676304974170568</v>
      </c>
      <c r="M25" s="19"/>
      <c r="N25" s="19" t="n">
        <v>0.156678658708329</v>
      </c>
      <c r="O25" s="19" t="n">
        <v>0.0902647426889396</v>
      </c>
      <c r="P25" s="19" t="n">
        <v>0.111725487306032</v>
      </c>
      <c r="Q25" s="19" t="n">
        <v>0.0905372964786673</v>
      </c>
      <c r="R25" s="19" t="n">
        <v>0.110338181289723</v>
      </c>
      <c r="S25" s="19"/>
      <c r="T25" s="19" t="n">
        <v>0.154781510877388</v>
      </c>
      <c r="U25" s="19" t="n">
        <v>0.0964236127084742</v>
      </c>
      <c r="V25" s="19" t="n">
        <v>0.107988742866641</v>
      </c>
      <c r="W25" s="19" t="n">
        <v>0.0653785504902485</v>
      </c>
      <c r="X25" s="19"/>
      <c r="Y25" s="19" t="n">
        <v>0.100466703377576</v>
      </c>
      <c r="Z25" s="19" t="n">
        <v>0.116012423191499</v>
      </c>
      <c r="AA25" s="19" t="n">
        <v>0.0687144793439378</v>
      </c>
      <c r="AB25" s="19" t="n">
        <v>0.121650315072308</v>
      </c>
      <c r="AC25" s="19" t="n">
        <v>0.166226907820526</v>
      </c>
      <c r="AD25" s="19" t="n">
        <v>0.0881272077977274</v>
      </c>
      <c r="AE25" s="19"/>
      <c r="AF25" s="19" t="n">
        <v>0.0837111623285611</v>
      </c>
      <c r="AG25" s="19"/>
      <c r="AH25" s="19" t="n">
        <v>0.0993731922847274</v>
      </c>
      <c r="AI25" s="19"/>
      <c r="AJ25" s="19" t="n">
        <v>0.158651635341969</v>
      </c>
      <c r="AK25" s="19" t="n">
        <v>0.0662682530699719</v>
      </c>
      <c r="AL25" s="19" t="n">
        <v>0.0764898907041037</v>
      </c>
      <c r="AM25" s="19" t="n">
        <v>0.101719474369749</v>
      </c>
      <c r="AN25" s="19" t="n">
        <v>0.111439619380636</v>
      </c>
      <c r="AO25" s="19" t="n">
        <v>0.0946127572778043</v>
      </c>
      <c r="AP25" s="19" t="n">
        <v>0.101341467417059</v>
      </c>
      <c r="AQ25" s="19" t="n">
        <v>0.119033108194645</v>
      </c>
      <c r="AR25" s="19" t="n">
        <v>0.0348099639642654</v>
      </c>
      <c r="AS25" s="19" t="n">
        <v>0.146456225185958</v>
      </c>
      <c r="AT25" s="19" t="n">
        <v>0.0356213491753944</v>
      </c>
      <c r="AU25" s="19" t="n">
        <v>0.118000337250407</v>
      </c>
    </row>
    <row r="26">
      <c r="B26" s="20" t="s">
        <v>486</v>
      </c>
      <c r="C26" s="19" t="n">
        <v>0.0964134006778401</v>
      </c>
      <c r="D26" s="19" t="n">
        <v>0.119039078417019</v>
      </c>
      <c r="E26" s="19" t="n">
        <v>0.0742341974420518</v>
      </c>
      <c r="F26" s="19"/>
      <c r="G26" s="19" t="n">
        <v>0.255722702608122</v>
      </c>
      <c r="H26" s="19" t="n">
        <v>0.11519291520568</v>
      </c>
      <c r="I26" s="19" t="n">
        <v>0.144647965318759</v>
      </c>
      <c r="J26" s="19" t="n">
        <v>0.0541991822773194</v>
      </c>
      <c r="K26" s="19" t="n">
        <v>0.050148454518004</v>
      </c>
      <c r="L26" s="19" t="n">
        <v>0.0442522230082978</v>
      </c>
      <c r="M26" s="19"/>
      <c r="N26" s="19" t="n">
        <v>0.0486085513464781</v>
      </c>
      <c r="O26" s="19" t="n">
        <v>0.0758591604233111</v>
      </c>
      <c r="P26" s="19" t="n">
        <v>0.062090154146108</v>
      </c>
      <c r="Q26" s="19" t="n">
        <v>0.1404161992282</v>
      </c>
      <c r="R26" s="19" t="n">
        <v>0.13461035234054</v>
      </c>
      <c r="S26" s="19"/>
      <c r="T26" s="19" t="n">
        <v>0.113127248980884</v>
      </c>
      <c r="U26" s="19" t="n">
        <v>0.0871020415552683</v>
      </c>
      <c r="V26" s="19" t="n">
        <v>0.0653640537823605</v>
      </c>
      <c r="W26" s="19" t="n">
        <v>0.148159833531374</v>
      </c>
      <c r="X26" s="19"/>
      <c r="Y26" s="19" t="n">
        <v>0.137750469957924</v>
      </c>
      <c r="Z26" s="19" t="n">
        <v>0.0794760451261139</v>
      </c>
      <c r="AA26" s="19" t="n">
        <v>0.0396025200781107</v>
      </c>
      <c r="AB26" s="19" t="n">
        <v>0.0385267782262385</v>
      </c>
      <c r="AC26" s="19" t="n">
        <v>0.251821924595952</v>
      </c>
      <c r="AD26" s="19" t="n">
        <v>0.0469019985285576</v>
      </c>
      <c r="AE26" s="19"/>
      <c r="AF26" s="19" t="n">
        <v>0.0825221839916739</v>
      </c>
      <c r="AG26" s="19"/>
      <c r="AH26" s="19" t="n">
        <v>0.123254258426394</v>
      </c>
      <c r="AI26" s="19"/>
      <c r="AJ26" s="19" t="n">
        <v>0.0896109513402379</v>
      </c>
      <c r="AK26" s="19" t="n">
        <v>0.125342922415</v>
      </c>
      <c r="AL26" s="19" t="n">
        <v>0.0813623816984405</v>
      </c>
      <c r="AM26" s="19" t="n">
        <v>0.100698766936065</v>
      </c>
      <c r="AN26" s="19" t="n">
        <v>0.0980102112675295</v>
      </c>
      <c r="AO26" s="19" t="n">
        <v>0.0926713121520224</v>
      </c>
      <c r="AP26" s="19" t="n">
        <v>0.115857732865915</v>
      </c>
      <c r="AQ26" s="19" t="n">
        <v>0.134666032189411</v>
      </c>
      <c r="AR26" s="19" t="n">
        <v>0.0928053388270269</v>
      </c>
      <c r="AS26" s="19" t="n">
        <v>0.0623923833371204</v>
      </c>
      <c r="AT26" s="19" t="n">
        <v>0.0723901158018416</v>
      </c>
      <c r="AU26" s="19" t="n">
        <v>0.132913461109188</v>
      </c>
    </row>
    <row r="27">
      <c r="B27" s="20" t="s">
        <v>487</v>
      </c>
      <c r="C27" s="19" t="n">
        <v>0.0885510247744156</v>
      </c>
      <c r="D27" s="19" t="n">
        <v>0.0973672322392438</v>
      </c>
      <c r="E27" s="19" t="n">
        <v>0.0801111904398632</v>
      </c>
      <c r="F27" s="19"/>
      <c r="G27" s="19" t="n">
        <v>0.206194319425318</v>
      </c>
      <c r="H27" s="19" t="n">
        <v>0.103601522688871</v>
      </c>
      <c r="I27" s="19" t="n">
        <v>0.0946328386354952</v>
      </c>
      <c r="J27" s="19" t="n">
        <v>0.0505754346733157</v>
      </c>
      <c r="K27" s="19" t="n">
        <v>0.0379330168646801</v>
      </c>
      <c r="L27" s="19" t="n">
        <v>0.0828779384199777</v>
      </c>
      <c r="M27" s="19"/>
      <c r="N27" s="19" t="n">
        <v>0.0639900433770728</v>
      </c>
      <c r="O27" s="19" t="n">
        <v>0.102788659144205</v>
      </c>
      <c r="P27" s="19" t="n">
        <v>0.0732640956455952</v>
      </c>
      <c r="Q27" s="19" t="n">
        <v>0.0964164757048132</v>
      </c>
      <c r="R27" s="19" t="n">
        <v>0.0832659357267057</v>
      </c>
      <c r="S27" s="19"/>
      <c r="T27" s="19" t="n">
        <v>0.0795781983173267</v>
      </c>
      <c r="U27" s="19" t="n">
        <v>0.0984688048476717</v>
      </c>
      <c r="V27" s="19" t="n">
        <v>0.0778851302738436</v>
      </c>
      <c r="W27" s="19" t="n">
        <v>0.112306191973122</v>
      </c>
      <c r="X27" s="19"/>
      <c r="Y27" s="19" t="n">
        <v>0.110280248674969</v>
      </c>
      <c r="Z27" s="19" t="n">
        <v>0.0547671392618531</v>
      </c>
      <c r="AA27" s="19" t="n">
        <v>0.0773672753428575</v>
      </c>
      <c r="AB27" s="19" t="n">
        <v>0.0431303315905287</v>
      </c>
      <c r="AC27" s="19" t="n">
        <v>0.237319116553692</v>
      </c>
      <c r="AD27" s="19" t="n">
        <v>0.0304656977897916</v>
      </c>
      <c r="AE27" s="19"/>
      <c r="AF27" s="19" t="n">
        <v>0.025005167493803</v>
      </c>
      <c r="AG27" s="19"/>
      <c r="AH27" s="19" t="n">
        <v>0.0907101442568667</v>
      </c>
      <c r="AI27" s="19"/>
      <c r="AJ27" s="19" t="n">
        <v>0.105714563384523</v>
      </c>
      <c r="AK27" s="19" t="n">
        <v>0.0570862034315395</v>
      </c>
      <c r="AL27" s="19" t="n">
        <v>0.0890606339445609</v>
      </c>
      <c r="AM27" s="19" t="n">
        <v>0.0548113109406192</v>
      </c>
      <c r="AN27" s="19" t="n">
        <v>0.111183748239061</v>
      </c>
      <c r="AO27" s="19" t="n">
        <v>0.101065333267297</v>
      </c>
      <c r="AP27" s="19" t="n">
        <v>0.0986284713938496</v>
      </c>
      <c r="AQ27" s="19" t="n">
        <v>0.0875712513474239</v>
      </c>
      <c r="AR27" s="19" t="n">
        <v>0.0876138523001727</v>
      </c>
      <c r="AS27" s="19" t="n">
        <v>0.0726478704129073</v>
      </c>
      <c r="AT27" s="19" t="n">
        <v>0.107971551041803</v>
      </c>
      <c r="AU27" s="19" t="n">
        <v>0.0980656634157246</v>
      </c>
    </row>
    <row r="28">
      <c r="B28" s="20" t="s">
        <v>488</v>
      </c>
      <c r="C28" s="19" t="n">
        <v>0.0787867295448967</v>
      </c>
      <c r="D28" s="19" t="n">
        <v>0.0464947690947524</v>
      </c>
      <c r="E28" s="19" t="n">
        <v>0.109315543588012</v>
      </c>
      <c r="F28" s="19"/>
      <c r="G28" s="19" t="n">
        <v>0.0822584345758783</v>
      </c>
      <c r="H28" s="19" t="n">
        <v>0.110519062200901</v>
      </c>
      <c r="I28" s="19" t="n">
        <v>0.0396363416985608</v>
      </c>
      <c r="J28" s="19" t="n">
        <v>0.0862983379123386</v>
      </c>
      <c r="K28" s="19" t="n">
        <v>0.0846083660873492</v>
      </c>
      <c r="L28" s="19" t="n">
        <v>0.0710962836413679</v>
      </c>
      <c r="M28" s="19"/>
      <c r="N28" s="19" t="n">
        <v>0.041700993243202</v>
      </c>
      <c r="O28" s="19" t="n">
        <v>0.0775552663711007</v>
      </c>
      <c r="P28" s="19" t="n">
        <v>0.0714934717661686</v>
      </c>
      <c r="Q28" s="19" t="n">
        <v>0.0898520886326604</v>
      </c>
      <c r="R28" s="19" t="n">
        <v>0.0790014030276995</v>
      </c>
      <c r="S28" s="19"/>
      <c r="T28" s="19" t="n">
        <v>0.0549123931031067</v>
      </c>
      <c r="U28" s="19" t="n">
        <v>0.0776504480976475</v>
      </c>
      <c r="V28" s="19" t="n">
        <v>0.0836543278880317</v>
      </c>
      <c r="W28" s="19" t="n">
        <v>0.0711949542008062</v>
      </c>
      <c r="X28" s="19"/>
      <c r="Y28" s="19" t="n">
        <v>0.0680686241508987</v>
      </c>
      <c r="Z28" s="19" t="n">
        <v>0.137954483860318</v>
      </c>
      <c r="AA28" s="19" t="n">
        <v>0.0730695931377074</v>
      </c>
      <c r="AB28" s="19" t="n">
        <v>0.0519510873395853</v>
      </c>
      <c r="AC28" s="19" t="n">
        <v>0.092221198891511</v>
      </c>
      <c r="AD28" s="19" t="n">
        <v>0.029149179295965</v>
      </c>
      <c r="AE28" s="19"/>
      <c r="AF28" s="19" t="n">
        <v>0.0811997401075942</v>
      </c>
      <c r="AG28" s="19"/>
      <c r="AH28" s="19" t="n">
        <v>0.0833993256734569</v>
      </c>
      <c r="AI28" s="19"/>
      <c r="AJ28" s="19" t="n">
        <v>0.0679886644502031</v>
      </c>
      <c r="AK28" s="19" t="n">
        <v>0.0604193149890326</v>
      </c>
      <c r="AL28" s="19" t="n">
        <v>0.0557838547519746</v>
      </c>
      <c r="AM28" s="19" t="n">
        <v>0.113822152767695</v>
      </c>
      <c r="AN28" s="19" t="n">
        <v>0.0816902738636149</v>
      </c>
      <c r="AO28" s="19" t="n">
        <v>0.0779866036900055</v>
      </c>
      <c r="AP28" s="19" t="n">
        <v>0.084597608302951</v>
      </c>
      <c r="AQ28" s="19" t="n">
        <v>0.0597564814757882</v>
      </c>
      <c r="AR28" s="19" t="n">
        <v>0.0757165971685447</v>
      </c>
      <c r="AS28" s="19" t="n">
        <v>0.0548064482967825</v>
      </c>
      <c r="AT28" s="19" t="n">
        <v>0.0363757142784006</v>
      </c>
      <c r="AU28" s="19" t="n">
        <v>0.147336901455394</v>
      </c>
    </row>
    <row r="29">
      <c r="B29" s="20" t="s">
        <v>489</v>
      </c>
      <c r="C29" s="19" t="n">
        <v>0.0745174158143244</v>
      </c>
      <c r="D29" s="19" t="n">
        <v>0.0834100209469098</v>
      </c>
      <c r="E29" s="19" t="n">
        <v>0.0659456856991145</v>
      </c>
      <c r="F29" s="19"/>
      <c r="G29" s="19" t="n">
        <v>0.140717340870723</v>
      </c>
      <c r="H29" s="19" t="n">
        <v>0.0939754901121561</v>
      </c>
      <c r="I29" s="19" t="n">
        <v>0.0993572827044462</v>
      </c>
      <c r="J29" s="19" t="n">
        <v>0.0771178986108849</v>
      </c>
      <c r="K29" s="19" t="n">
        <v>0.037813350762404</v>
      </c>
      <c r="L29" s="19" t="n">
        <v>0.0409450363550714</v>
      </c>
      <c r="M29" s="19"/>
      <c r="N29" s="19" t="n">
        <v>0.0488799480647346</v>
      </c>
      <c r="O29" s="19" t="n">
        <v>0.0653053478430997</v>
      </c>
      <c r="P29" s="19" t="n">
        <v>0.0544003341783244</v>
      </c>
      <c r="Q29" s="19" t="n">
        <v>0.0900724278752888</v>
      </c>
      <c r="R29" s="19" t="n">
        <v>0.117552217066888</v>
      </c>
      <c r="S29" s="19"/>
      <c r="T29" s="19" t="n">
        <v>0.0770959180440671</v>
      </c>
      <c r="U29" s="19" t="n">
        <v>0.0772405999958479</v>
      </c>
      <c r="V29" s="19" t="n">
        <v>0.042673175095994</v>
      </c>
      <c r="W29" s="19" t="n">
        <v>0.119768077070771</v>
      </c>
      <c r="X29" s="19"/>
      <c r="Y29" s="19" t="n">
        <v>0.0980452886037264</v>
      </c>
      <c r="Z29" s="19" t="n">
        <v>0.0856646410465889</v>
      </c>
      <c r="AA29" s="19" t="n">
        <v>0.0262606108157627</v>
      </c>
      <c r="AB29" s="19" t="n">
        <v>0.0670064446511479</v>
      </c>
      <c r="AC29" s="19" t="n">
        <v>0.151366378073112</v>
      </c>
      <c r="AD29" s="19" t="n">
        <v>0.0132370084780013</v>
      </c>
      <c r="AE29" s="19"/>
      <c r="AF29" s="19" t="n">
        <v>0.0552260513205389</v>
      </c>
      <c r="AG29" s="19"/>
      <c r="AH29" s="19" t="n">
        <v>0.0905378501123141</v>
      </c>
      <c r="AI29" s="19"/>
      <c r="AJ29" s="19" t="n">
        <v>0.0828530393901375</v>
      </c>
      <c r="AK29" s="19" t="n">
        <v>0.100778619021758</v>
      </c>
      <c r="AL29" s="19" t="n">
        <v>0.0946951182967555</v>
      </c>
      <c r="AM29" s="19" t="n">
        <v>0.0639568458496514</v>
      </c>
      <c r="AN29" s="19" t="n">
        <v>0.0513084398825735</v>
      </c>
      <c r="AO29" s="19" t="n">
        <v>0.103593118413757</v>
      </c>
      <c r="AP29" s="19" t="n">
        <v>0.0645247673383994</v>
      </c>
      <c r="AQ29" s="19" t="n">
        <v>0.0278147698716358</v>
      </c>
      <c r="AR29" s="19" t="n">
        <v>0.0743482672072951</v>
      </c>
      <c r="AS29" s="19" t="n">
        <v>0.0584179278501335</v>
      </c>
      <c r="AT29" s="19" t="n">
        <v>0.031361258997435</v>
      </c>
      <c r="AU29" s="19" t="n">
        <v>0.141313800387037</v>
      </c>
    </row>
    <row r="30">
      <c r="B30" s="20" t="s">
        <v>490</v>
      </c>
      <c r="C30" s="19" t="n">
        <v>0.0585807756294797</v>
      </c>
      <c r="D30" s="19" t="n">
        <v>0.0540771794448994</v>
      </c>
      <c r="E30" s="19" t="n">
        <v>0.0633042545073375</v>
      </c>
      <c r="F30" s="19"/>
      <c r="G30" s="19" t="n">
        <v>0.13530217267063</v>
      </c>
      <c r="H30" s="19" t="n">
        <v>0.0524515587760769</v>
      </c>
      <c r="I30" s="19" t="n">
        <v>0.0420861250537879</v>
      </c>
      <c r="J30" s="19" t="n">
        <v>0.0516852831752824</v>
      </c>
      <c r="K30" s="19" t="n">
        <v>0.0476216709218055</v>
      </c>
      <c r="L30" s="19" t="n">
        <v>0.0503278667324338</v>
      </c>
      <c r="M30" s="19"/>
      <c r="N30" s="19" t="n">
        <v>0.0439591815848189</v>
      </c>
      <c r="O30" s="19" t="n">
        <v>0.067533596439423</v>
      </c>
      <c r="P30" s="19" t="n">
        <v>0.066434315916119</v>
      </c>
      <c r="Q30" s="19" t="n">
        <v>0.0565596966015441</v>
      </c>
      <c r="R30" s="19" t="n">
        <v>0.0305107519816494</v>
      </c>
      <c r="S30" s="19"/>
      <c r="T30" s="19" t="n">
        <v>0.0643513571710181</v>
      </c>
      <c r="U30" s="19" t="n">
        <v>0.0472360192067334</v>
      </c>
      <c r="V30" s="19" t="n">
        <v>0.0483718831439866</v>
      </c>
      <c r="W30" s="19" t="n">
        <v>0.0697598051963272</v>
      </c>
      <c r="X30" s="19"/>
      <c r="Y30" s="19" t="n">
        <v>0.0731730820452098</v>
      </c>
      <c r="Z30" s="19" t="n">
        <v>0.0539090506976094</v>
      </c>
      <c r="AA30" s="19" t="n">
        <v>0.0423737295508195</v>
      </c>
      <c r="AB30" s="19" t="n">
        <v>0.0431342853985115</v>
      </c>
      <c r="AC30" s="19" t="n">
        <v>0.103648724117344</v>
      </c>
      <c r="AD30" s="19" t="n">
        <v>0.0267189438434449</v>
      </c>
      <c r="AE30" s="19"/>
      <c r="AF30" s="19" t="n">
        <v>0.0209441667162826</v>
      </c>
      <c r="AG30" s="19"/>
      <c r="AH30" s="19" t="n">
        <v>0.0553558369768048</v>
      </c>
      <c r="AI30" s="19"/>
      <c r="AJ30" s="19" t="n">
        <v>0.11339347212362</v>
      </c>
      <c r="AK30" s="19" t="n">
        <v>0.0551361898689307</v>
      </c>
      <c r="AL30" s="19" t="n">
        <v>0.0554313006907726</v>
      </c>
      <c r="AM30" s="19" t="n">
        <v>0.050183856283359</v>
      </c>
      <c r="AN30" s="19" t="n">
        <v>0.0707625367948281</v>
      </c>
      <c r="AO30" s="19" t="n">
        <v>0.0556147852980564</v>
      </c>
      <c r="AP30" s="19" t="n">
        <v>0.0489439672723828</v>
      </c>
      <c r="AQ30" s="19" t="n">
        <v>0.0270599138943209</v>
      </c>
      <c r="AR30" s="19" t="n">
        <v>0</v>
      </c>
      <c r="AS30" s="19" t="n">
        <v>0.042038810173196</v>
      </c>
      <c r="AT30" s="19" t="n">
        <v>0.0717396560904999</v>
      </c>
      <c r="AU30" s="19" t="n">
        <v>0.0774702319987125</v>
      </c>
    </row>
    <row r="31">
      <c r="B31" s="20" t="s">
        <v>491</v>
      </c>
      <c r="C31" s="19" t="n">
        <v>0.0578385235385627</v>
      </c>
      <c r="D31" s="19" t="n">
        <v>0.0599536206430524</v>
      </c>
      <c r="E31" s="19" t="n">
        <v>0.0559590008142712</v>
      </c>
      <c r="F31" s="19"/>
      <c r="G31" s="19" t="n">
        <v>0.0553265689352472</v>
      </c>
      <c r="H31" s="19" t="n">
        <v>0.0816371141731595</v>
      </c>
      <c r="I31" s="19" t="n">
        <v>0.0546991365394836</v>
      </c>
      <c r="J31" s="19" t="n">
        <v>0.0629466633769356</v>
      </c>
      <c r="K31" s="19" t="n">
        <v>0.0596404750551793</v>
      </c>
      <c r="L31" s="19" t="n">
        <v>0.0407449321839507</v>
      </c>
      <c r="M31" s="19"/>
      <c r="N31" s="19" t="n">
        <v>0</v>
      </c>
      <c r="O31" s="19" t="n">
        <v>0.0455052642913679</v>
      </c>
      <c r="P31" s="19" t="n">
        <v>0.0610005904937039</v>
      </c>
      <c r="Q31" s="19" t="n">
        <v>0.0543919919277868</v>
      </c>
      <c r="R31" s="19" t="n">
        <v>0.081408875595478</v>
      </c>
      <c r="S31" s="19"/>
      <c r="T31" s="19" t="n">
        <v>0.0492264045095375</v>
      </c>
      <c r="U31" s="19" t="n">
        <v>0.0595269572619146</v>
      </c>
      <c r="V31" s="19" t="n">
        <v>0.061008563853421</v>
      </c>
      <c r="W31" s="19" t="n">
        <v>0.0756172406732778</v>
      </c>
      <c r="X31" s="19"/>
      <c r="Y31" s="19" t="n">
        <v>0.0700996350300077</v>
      </c>
      <c r="Z31" s="19" t="n">
        <v>0.0638373896017324</v>
      </c>
      <c r="AA31" s="19" t="n">
        <v>0.0411662711910468</v>
      </c>
      <c r="AB31" s="19" t="n">
        <v>0.0597458694066654</v>
      </c>
      <c r="AC31" s="19" t="n">
        <v>0.0370936499718617</v>
      </c>
      <c r="AD31" s="19" t="n">
        <v>0.0456512995585469</v>
      </c>
      <c r="AE31" s="19"/>
      <c r="AF31" s="19" t="n">
        <v>0.0531640208945783</v>
      </c>
      <c r="AG31" s="19"/>
      <c r="AH31" s="19" t="n">
        <v>0.0577515237315035</v>
      </c>
      <c r="AI31" s="19"/>
      <c r="AJ31" s="19" t="n">
        <v>0.0503656504950653</v>
      </c>
      <c r="AK31" s="19" t="n">
        <v>0.023681166534829</v>
      </c>
      <c r="AL31" s="19" t="n">
        <v>0.0674342467081917</v>
      </c>
      <c r="AM31" s="19" t="n">
        <v>0.0667567588598183</v>
      </c>
      <c r="AN31" s="19" t="n">
        <v>0.0759778827008508</v>
      </c>
      <c r="AO31" s="19" t="n">
        <v>0.0581825335455247</v>
      </c>
      <c r="AP31" s="19" t="n">
        <v>0.0440013617850194</v>
      </c>
      <c r="AQ31" s="19" t="n">
        <v>0.0278147698716358</v>
      </c>
      <c r="AR31" s="19" t="n">
        <v>0.0407270062328642</v>
      </c>
      <c r="AS31" s="19" t="n">
        <v>0.0267538794920091</v>
      </c>
      <c r="AT31" s="19" t="n">
        <v>0</v>
      </c>
      <c r="AU31" s="19" t="n">
        <v>0.104570978011797</v>
      </c>
    </row>
    <row r="32">
      <c r="B32" s="20" t="s">
        <v>492</v>
      </c>
      <c r="C32" s="19" t="n">
        <v>0.0531621891751957</v>
      </c>
      <c r="D32" s="19" t="n">
        <v>0.0569066842504413</v>
      </c>
      <c r="E32" s="19" t="n">
        <v>0.0496392919201571</v>
      </c>
      <c r="F32" s="19"/>
      <c r="G32" s="19" t="n">
        <v>0.137652033501244</v>
      </c>
      <c r="H32" s="19" t="n">
        <v>0.0922874330115548</v>
      </c>
      <c r="I32" s="19" t="n">
        <v>0.0495011953474135</v>
      </c>
      <c r="J32" s="19" t="n">
        <v>0.0391320049457481</v>
      </c>
      <c r="K32" s="19" t="n">
        <v>0.0239595134626273</v>
      </c>
      <c r="L32" s="19" t="n">
        <v>0.0217374159838656</v>
      </c>
      <c r="M32" s="19"/>
      <c r="N32" s="19" t="n">
        <v>0</v>
      </c>
      <c r="O32" s="19" t="n">
        <v>0.0337772306149557</v>
      </c>
      <c r="P32" s="19" t="n">
        <v>0.0224874404631631</v>
      </c>
      <c r="Q32" s="19" t="n">
        <v>0.0752179610127301</v>
      </c>
      <c r="R32" s="19" t="n">
        <v>0.131748665038817</v>
      </c>
      <c r="S32" s="19"/>
      <c r="T32" s="19" t="n">
        <v>0.0189133501317525</v>
      </c>
      <c r="U32" s="19" t="n">
        <v>0.0632766453328223</v>
      </c>
      <c r="V32" s="19" t="n">
        <v>0.0259393476468723</v>
      </c>
      <c r="W32" s="19" t="n">
        <v>0.101438766358973</v>
      </c>
      <c r="X32" s="19"/>
      <c r="Y32" s="19" t="n">
        <v>0.0826493856656107</v>
      </c>
      <c r="Z32" s="19" t="n">
        <v>0.0490884793926485</v>
      </c>
      <c r="AA32" s="19" t="n">
        <v>0.0230237550930576</v>
      </c>
      <c r="AB32" s="19" t="n">
        <v>0.0283053718847653</v>
      </c>
      <c r="AC32" s="19" t="n">
        <v>0.089037333697791</v>
      </c>
      <c r="AD32" s="19" t="n">
        <v>0</v>
      </c>
      <c r="AE32" s="19"/>
      <c r="AF32" s="19" t="n">
        <v>0.04204527447465</v>
      </c>
      <c r="AG32" s="19"/>
      <c r="AH32" s="19" t="n">
        <v>0.0588352543006069</v>
      </c>
      <c r="AI32" s="19"/>
      <c r="AJ32" s="19" t="n">
        <v>0.041432796667122</v>
      </c>
      <c r="AK32" s="19" t="n">
        <v>0.023681166534829</v>
      </c>
      <c r="AL32" s="19" t="n">
        <v>0.0627671266636885</v>
      </c>
      <c r="AM32" s="19" t="n">
        <v>0.0664997123933882</v>
      </c>
      <c r="AN32" s="19" t="n">
        <v>0.0723898625032822</v>
      </c>
      <c r="AO32" s="19" t="n">
        <v>0.0357932875268641</v>
      </c>
      <c r="AP32" s="19" t="n">
        <v>0.0456336431575258</v>
      </c>
      <c r="AQ32" s="19" t="n">
        <v>0.0374499725188022</v>
      </c>
      <c r="AR32" s="19" t="n">
        <v>0.0349895909356805</v>
      </c>
      <c r="AS32" s="19" t="n">
        <v>0</v>
      </c>
      <c r="AT32" s="19" t="n">
        <v>0</v>
      </c>
      <c r="AU32" s="19" t="n">
        <v>0.115259046119224</v>
      </c>
    </row>
    <row r="33">
      <c r="B33" s="20" t="s">
        <v>493</v>
      </c>
      <c r="C33" s="19" t="n">
        <v>0.0527513788929564</v>
      </c>
      <c r="D33" s="19" t="n">
        <v>0.070516803655483</v>
      </c>
      <c r="E33" s="19" t="n">
        <v>0.0352454043542096</v>
      </c>
      <c r="F33" s="19"/>
      <c r="G33" s="19" t="n">
        <v>0.0462476332365521</v>
      </c>
      <c r="H33" s="19" t="n">
        <v>0.0711001455312571</v>
      </c>
      <c r="I33" s="19" t="n">
        <v>0.0637330029225626</v>
      </c>
      <c r="J33" s="19" t="n">
        <v>0.0309525925696071</v>
      </c>
      <c r="K33" s="19" t="n">
        <v>0.0292240243549105</v>
      </c>
      <c r="L33" s="19" t="n">
        <v>0.0679888956187451</v>
      </c>
      <c r="M33" s="19"/>
      <c r="N33" s="19" t="n">
        <v>0.0488799480647346</v>
      </c>
      <c r="O33" s="19" t="n">
        <v>0.0538965710327658</v>
      </c>
      <c r="P33" s="19" t="n">
        <v>0.0351654716465295</v>
      </c>
      <c r="Q33" s="19" t="n">
        <v>0.0543494707107691</v>
      </c>
      <c r="R33" s="19" t="n">
        <v>0.0943434956986117</v>
      </c>
      <c r="S33" s="19"/>
      <c r="T33" s="19" t="n">
        <v>0.0250045233473971</v>
      </c>
      <c r="U33" s="19" t="n">
        <v>0.057829737010638</v>
      </c>
      <c r="V33" s="19" t="n">
        <v>0.0588408209006804</v>
      </c>
      <c r="W33" s="19" t="n">
        <v>0.073441197127904</v>
      </c>
      <c r="X33" s="19"/>
      <c r="Y33" s="19" t="n">
        <v>0.066637745317001</v>
      </c>
      <c r="Z33" s="19" t="n">
        <v>0.0283289039102449</v>
      </c>
      <c r="AA33" s="19" t="n">
        <v>0.0648606903354713</v>
      </c>
      <c r="AB33" s="19" t="n">
        <v>0.0369077061653095</v>
      </c>
      <c r="AC33" s="19" t="n">
        <v>0.0304086159911599</v>
      </c>
      <c r="AD33" s="19" t="n">
        <v>0.0447565516729939</v>
      </c>
      <c r="AE33" s="19"/>
      <c r="AF33" s="19" t="n">
        <v>0.0501321839681198</v>
      </c>
      <c r="AG33" s="19"/>
      <c r="AH33" s="19" t="n">
        <v>0.0578386595342281</v>
      </c>
      <c r="AI33" s="19"/>
      <c r="AJ33" s="19" t="n">
        <v>0.0733122404715378</v>
      </c>
      <c r="AK33" s="19" t="n">
        <v>0</v>
      </c>
      <c r="AL33" s="19" t="n">
        <v>0.051187112962166</v>
      </c>
      <c r="AM33" s="19" t="n">
        <v>0.0483039770638366</v>
      </c>
      <c r="AN33" s="19" t="n">
        <v>0.0646892937511321</v>
      </c>
      <c r="AO33" s="19" t="n">
        <v>0.0697988262858927</v>
      </c>
      <c r="AP33" s="19" t="n">
        <v>0.0469092535188757</v>
      </c>
      <c r="AQ33" s="19" t="n">
        <v>0</v>
      </c>
      <c r="AR33" s="19" t="n">
        <v>0.0880892458326547</v>
      </c>
      <c r="AS33" s="19" t="n">
        <v>0.0711237225068458</v>
      </c>
      <c r="AT33" s="19" t="n">
        <v>0</v>
      </c>
      <c r="AU33" s="19" t="n">
        <v>0.0490542450422812</v>
      </c>
    </row>
    <row r="34">
      <c r="B34" s="20" t="s">
        <v>494</v>
      </c>
      <c r="C34" s="19" t="n">
        <v>0.0505899525360033</v>
      </c>
      <c r="D34" s="19" t="n">
        <v>0.0694740879426264</v>
      </c>
      <c r="E34" s="19" t="n">
        <v>0.0319598368370223</v>
      </c>
      <c r="F34" s="19"/>
      <c r="G34" s="19" t="n">
        <v>0.145433597559137</v>
      </c>
      <c r="H34" s="19" t="n">
        <v>0.0848841372008363</v>
      </c>
      <c r="I34" s="19" t="n">
        <v>0.0702556347639881</v>
      </c>
      <c r="J34" s="19" t="n">
        <v>0.0118834765742815</v>
      </c>
      <c r="K34" s="19" t="n">
        <v>0.029525329818751</v>
      </c>
      <c r="L34" s="19" t="n">
        <v>0.0146113261913019</v>
      </c>
      <c r="M34" s="19"/>
      <c r="N34" s="19" t="n">
        <v>0</v>
      </c>
      <c r="O34" s="19" t="n">
        <v>0.0559745584654863</v>
      </c>
      <c r="P34" s="19" t="n">
        <v>0.0394730529490475</v>
      </c>
      <c r="Q34" s="19" t="n">
        <v>0.074005661475022</v>
      </c>
      <c r="R34" s="19" t="n">
        <v>0.0307948511561761</v>
      </c>
      <c r="S34" s="19"/>
      <c r="T34" s="19" t="n">
        <v>0.0907020903574518</v>
      </c>
      <c r="U34" s="19" t="n">
        <v>0.0660681467908636</v>
      </c>
      <c r="V34" s="19" t="n">
        <v>0.019181169939825</v>
      </c>
      <c r="W34" s="19" t="n">
        <v>0.0524022997697661</v>
      </c>
      <c r="X34" s="19"/>
      <c r="Y34" s="19" t="n">
        <v>0.0800137253243191</v>
      </c>
      <c r="Z34" s="19" t="n">
        <v>0.0399982958920733</v>
      </c>
      <c r="AA34" s="19" t="n">
        <v>0.0197573058943281</v>
      </c>
      <c r="AB34" s="19" t="n">
        <v>0.0102499657656164</v>
      </c>
      <c r="AC34" s="19" t="n">
        <v>0.0948630324600555</v>
      </c>
      <c r="AD34" s="19" t="n">
        <v>0.0378331438566839</v>
      </c>
      <c r="AE34" s="19"/>
      <c r="AF34" s="19" t="n">
        <v>0.0441444656209069</v>
      </c>
      <c r="AG34" s="19"/>
      <c r="AH34" s="19" t="n">
        <v>0.0587607045425847</v>
      </c>
      <c r="AI34" s="19"/>
      <c r="AJ34" s="19" t="n">
        <v>0.0416776399363662</v>
      </c>
      <c r="AK34" s="19" t="n">
        <v>0.117478775307382</v>
      </c>
      <c r="AL34" s="19" t="n">
        <v>0.0516333471941087</v>
      </c>
      <c r="AM34" s="19" t="n">
        <v>0.0528788260809239</v>
      </c>
      <c r="AN34" s="19" t="n">
        <v>0.0661997991060423</v>
      </c>
      <c r="AO34" s="19" t="n">
        <v>0.0344523888096457</v>
      </c>
      <c r="AP34" s="19" t="n">
        <v>0.0443055049344593</v>
      </c>
      <c r="AQ34" s="19" t="n">
        <v>0</v>
      </c>
      <c r="AR34" s="19" t="n">
        <v>0.0526242613644922</v>
      </c>
      <c r="AS34" s="19" t="n">
        <v>0.0138452155921729</v>
      </c>
      <c r="AT34" s="19" t="n">
        <v>0.0363757142784006</v>
      </c>
      <c r="AU34" s="19" t="n">
        <v>0.107094113627915</v>
      </c>
    </row>
    <row r="35">
      <c r="B35" s="20" t="s">
        <v>495</v>
      </c>
      <c r="C35" s="19" t="n">
        <v>0.0486211912527789</v>
      </c>
      <c r="D35" s="19" t="n">
        <v>0.0510541097044576</v>
      </c>
      <c r="E35" s="19" t="n">
        <v>0.0463881494817004</v>
      </c>
      <c r="F35" s="19"/>
      <c r="G35" s="19" t="n">
        <v>0.106106434002468</v>
      </c>
      <c r="H35" s="19" t="n">
        <v>0.0539216860300305</v>
      </c>
      <c r="I35" s="19" t="n">
        <v>0.0419665384057677</v>
      </c>
      <c r="J35" s="19" t="n">
        <v>0.0276962902234177</v>
      </c>
      <c r="K35" s="19" t="n">
        <v>0.0382574869580644</v>
      </c>
      <c r="L35" s="19" t="n">
        <v>0.044644909759457</v>
      </c>
      <c r="M35" s="19"/>
      <c r="N35" s="19" t="n">
        <v>0</v>
      </c>
      <c r="O35" s="19" t="n">
        <v>0.0544794439292262</v>
      </c>
      <c r="P35" s="19" t="n">
        <v>0.0562114978102436</v>
      </c>
      <c r="Q35" s="19" t="n">
        <v>0.0375112150338153</v>
      </c>
      <c r="R35" s="19" t="n">
        <v>0.0496541992370498</v>
      </c>
      <c r="S35" s="19"/>
      <c r="T35" s="19" t="n">
        <v>0.0478247970734906</v>
      </c>
      <c r="U35" s="19" t="n">
        <v>0.0542199954736941</v>
      </c>
      <c r="V35" s="19" t="n">
        <v>0.0292628418091774</v>
      </c>
      <c r="W35" s="19" t="n">
        <v>0.0553978201089145</v>
      </c>
      <c r="X35" s="19"/>
      <c r="Y35" s="19" t="n">
        <v>0.0582053876253883</v>
      </c>
      <c r="Z35" s="19" t="n">
        <v>0.0652426813540989</v>
      </c>
      <c r="AA35" s="19" t="n">
        <v>0.0422525284642496</v>
      </c>
      <c r="AB35" s="19" t="n">
        <v>0.0101795923684249</v>
      </c>
      <c r="AC35" s="19" t="n">
        <v>0.0376995828714182</v>
      </c>
      <c r="AD35" s="19" t="n">
        <v>0.0313749109362376</v>
      </c>
      <c r="AE35" s="19"/>
      <c r="AF35" s="19" t="n">
        <v>0.0257759518523272</v>
      </c>
      <c r="AG35" s="19"/>
      <c r="AH35" s="19" t="n">
        <v>0.0482935570138641</v>
      </c>
      <c r="AI35" s="19"/>
      <c r="AJ35" s="19" t="n">
        <v>0.0317013064233056</v>
      </c>
      <c r="AK35" s="19" t="n">
        <v>0.0931310176591799</v>
      </c>
      <c r="AL35" s="19" t="n">
        <v>0.0767425411806859</v>
      </c>
      <c r="AM35" s="19" t="n">
        <v>0.05588917897879</v>
      </c>
      <c r="AN35" s="19" t="n">
        <v>0.0503625215843941</v>
      </c>
      <c r="AO35" s="19" t="n">
        <v>0.0329586238659912</v>
      </c>
      <c r="AP35" s="19" t="n">
        <v>0.0378652568754357</v>
      </c>
      <c r="AQ35" s="19" t="n">
        <v>0.0287112377075293</v>
      </c>
      <c r="AR35" s="19" t="n">
        <v>0</v>
      </c>
      <c r="AS35" s="19" t="n">
        <v>0.012792119688708</v>
      </c>
      <c r="AT35" s="19" t="n">
        <v>0</v>
      </c>
      <c r="AU35" s="19" t="n">
        <v>0.0521066345262951</v>
      </c>
    </row>
    <row r="36">
      <c r="B36" s="20" t="s">
        <v>496</v>
      </c>
      <c r="C36" s="19" t="n">
        <v>0.0388773753764037</v>
      </c>
      <c r="D36" s="19" t="n">
        <v>0.0484269035132069</v>
      </c>
      <c r="E36" s="19" t="n">
        <v>0.0295090816582542</v>
      </c>
      <c r="F36" s="19"/>
      <c r="G36" s="19" t="n">
        <v>0.0398376652929681</v>
      </c>
      <c r="H36" s="19" t="n">
        <v>0.0410652452928416</v>
      </c>
      <c r="I36" s="19" t="n">
        <v>0.0249297856273465</v>
      </c>
      <c r="J36" s="19" t="n">
        <v>0.0349148143676982</v>
      </c>
      <c r="K36" s="19" t="n">
        <v>0.0344611583249661</v>
      </c>
      <c r="L36" s="19" t="n">
        <v>0.0510945984872247</v>
      </c>
      <c r="M36" s="19"/>
      <c r="N36" s="19" t="n">
        <v>0.163585696905537</v>
      </c>
      <c r="O36" s="19" t="n">
        <v>0.0387355434295905</v>
      </c>
      <c r="P36" s="19" t="n">
        <v>0.0347216961414958</v>
      </c>
      <c r="Q36" s="19" t="n">
        <v>0.0310282167964291</v>
      </c>
      <c r="R36" s="19" t="n">
        <v>0.0490635875166526</v>
      </c>
      <c r="S36" s="19"/>
      <c r="T36" s="19" t="n">
        <v>0.0239658890849835</v>
      </c>
      <c r="U36" s="19" t="n">
        <v>0.0408570672222292</v>
      </c>
      <c r="V36" s="19" t="n">
        <v>0.0298905807300989</v>
      </c>
      <c r="W36" s="19" t="n">
        <v>0.0515761952356944</v>
      </c>
      <c r="X36" s="19"/>
      <c r="Y36" s="19" t="n">
        <v>0.0387469465401111</v>
      </c>
      <c r="Z36" s="19" t="n">
        <v>0.0374167863242286</v>
      </c>
      <c r="AA36" s="19" t="n">
        <v>0.0589123971935655</v>
      </c>
      <c r="AB36" s="19" t="n">
        <v>0.0270163147446439</v>
      </c>
      <c r="AC36" s="19" t="n">
        <v>0.0206168510893962</v>
      </c>
      <c r="AD36" s="19" t="n">
        <v>0.0143671790020971</v>
      </c>
      <c r="AE36" s="19"/>
      <c r="AF36" s="19" t="n">
        <v>0.0240701149996941</v>
      </c>
      <c r="AG36" s="19"/>
      <c r="AH36" s="19" t="n">
        <v>0.0333243080126813</v>
      </c>
      <c r="AI36" s="19"/>
      <c r="AJ36" s="19" t="n">
        <v>0.0468083179998162</v>
      </c>
      <c r="AK36" s="19" t="n">
        <v>0.150224541273127</v>
      </c>
      <c r="AL36" s="19" t="n">
        <v>0.0386381669477883</v>
      </c>
      <c r="AM36" s="19" t="n">
        <v>0.0250910424969214</v>
      </c>
      <c r="AN36" s="19" t="n">
        <v>0.0299075286085844</v>
      </c>
      <c r="AO36" s="19" t="n">
        <v>0.0554743897693663</v>
      </c>
      <c r="AP36" s="19" t="n">
        <v>0.0402212538498338</v>
      </c>
      <c r="AQ36" s="19" t="n">
        <v>0</v>
      </c>
      <c r="AR36" s="19" t="n">
        <v>0</v>
      </c>
      <c r="AS36" s="19" t="n">
        <v>0.056337562164864</v>
      </c>
      <c r="AT36" s="19" t="n">
        <v>0.0363757142784006</v>
      </c>
      <c r="AU36" s="19" t="n">
        <v>0.0315730492721854</v>
      </c>
    </row>
    <row r="37">
      <c r="B37" s="20" t="s">
        <v>497</v>
      </c>
      <c r="C37" s="19" t="n">
        <v>0.0335915127374918</v>
      </c>
      <c r="D37" s="19" t="n">
        <v>0.0331788359133806</v>
      </c>
      <c r="E37" s="19" t="n">
        <v>0.034136385334974</v>
      </c>
      <c r="F37" s="19"/>
      <c r="G37" s="19" t="n">
        <v>0.0572912562987882</v>
      </c>
      <c r="H37" s="19" t="n">
        <v>0.0264448838978794</v>
      </c>
      <c r="I37" s="19" t="n">
        <v>0.0478967780312681</v>
      </c>
      <c r="J37" s="19" t="n">
        <v>0.024804203542919</v>
      </c>
      <c r="K37" s="19" t="n">
        <v>0.0219881232862329</v>
      </c>
      <c r="L37" s="19" t="n">
        <v>0.0329338945375636</v>
      </c>
      <c r="M37" s="19"/>
      <c r="N37" s="19" t="n">
        <v>0</v>
      </c>
      <c r="O37" s="19" t="n">
        <v>0.0238739303316153</v>
      </c>
      <c r="P37" s="19" t="n">
        <v>0.0140542334887126</v>
      </c>
      <c r="Q37" s="19" t="n">
        <v>0.0594598254154241</v>
      </c>
      <c r="R37" s="19" t="n">
        <v>0.0550102198660723</v>
      </c>
      <c r="S37" s="19"/>
      <c r="T37" s="19" t="n">
        <v>0.036403885069251</v>
      </c>
      <c r="U37" s="19" t="n">
        <v>0.0207655171507103</v>
      </c>
      <c r="V37" s="19" t="n">
        <v>0.0510312533050318</v>
      </c>
      <c r="W37" s="19" t="n">
        <v>0.0375320930855179</v>
      </c>
      <c r="X37" s="19"/>
      <c r="Y37" s="19" t="n">
        <v>0.0382973238694579</v>
      </c>
      <c r="Z37" s="19" t="n">
        <v>0.0367099756535877</v>
      </c>
      <c r="AA37" s="19" t="n">
        <v>0.0324607915725016</v>
      </c>
      <c r="AB37" s="19" t="n">
        <v>0.0157262368436113</v>
      </c>
      <c r="AC37" s="19" t="n">
        <v>0.0529234692528911</v>
      </c>
      <c r="AD37" s="19" t="n">
        <v>0.0152010140388471</v>
      </c>
      <c r="AE37" s="19"/>
      <c r="AF37" s="19" t="n">
        <v>0.0375623210455552</v>
      </c>
      <c r="AG37" s="19"/>
      <c r="AH37" s="19" t="n">
        <v>0.0380997177118978</v>
      </c>
      <c r="AI37" s="19"/>
      <c r="AJ37" s="19" t="n">
        <v>0.0524404327261936</v>
      </c>
      <c r="AK37" s="19" t="n">
        <v>0.120181783541179</v>
      </c>
      <c r="AL37" s="19" t="n">
        <v>0.0332730856975981</v>
      </c>
      <c r="AM37" s="19" t="n">
        <v>0.0334338492686701</v>
      </c>
      <c r="AN37" s="19" t="n">
        <v>0.0368399520215947</v>
      </c>
      <c r="AO37" s="19" t="n">
        <v>0.0337092974936711</v>
      </c>
      <c r="AP37" s="19" t="n">
        <v>0.014090851388971</v>
      </c>
      <c r="AQ37" s="19" t="n">
        <v>0.0930584538077582</v>
      </c>
      <c r="AR37" s="19" t="n">
        <v>0</v>
      </c>
      <c r="AS37" s="19" t="n">
        <v>0.0147788306841787</v>
      </c>
      <c r="AT37" s="19" t="n">
        <v>0</v>
      </c>
      <c r="AU37" s="19" t="n">
        <v>0</v>
      </c>
    </row>
    <row r="38">
      <c r="B38" s="20" t="s">
        <v>498</v>
      </c>
      <c r="C38" s="19" t="n">
        <v>0.0150427603010426</v>
      </c>
      <c r="D38" s="19" t="n">
        <v>0.0250947498743277</v>
      </c>
      <c r="E38" s="19" t="n">
        <v>0.00507879696973356</v>
      </c>
      <c r="F38" s="19"/>
      <c r="G38" s="19" t="n">
        <v>0.0435251981082134</v>
      </c>
      <c r="H38" s="19" t="n">
        <v>0.00646701839514118</v>
      </c>
      <c r="I38" s="19" t="n">
        <v>0.0432655409780754</v>
      </c>
      <c r="J38" s="19" t="n">
        <v>0.00589514957624096</v>
      </c>
      <c r="K38" s="19" t="n">
        <v>0.00530160798162139</v>
      </c>
      <c r="L38" s="19" t="n">
        <v>0.00378368042360877</v>
      </c>
      <c r="M38" s="19"/>
      <c r="N38" s="19" t="n">
        <v>0</v>
      </c>
      <c r="O38" s="19" t="n">
        <v>0.0219673600886718</v>
      </c>
      <c r="P38" s="19" t="n">
        <v>0.0085712474204822</v>
      </c>
      <c r="Q38" s="19" t="n">
        <v>0.0170862910763579</v>
      </c>
      <c r="R38" s="19" t="n">
        <v>0.0171790259474334</v>
      </c>
      <c r="S38" s="19"/>
      <c r="T38" s="19" t="n">
        <v>0.0123630194877222</v>
      </c>
      <c r="U38" s="19" t="n">
        <v>0.0205086502935737</v>
      </c>
      <c r="V38" s="19" t="n">
        <v>0.0141781717646726</v>
      </c>
      <c r="W38" s="19" t="n">
        <v>0.0160760056728691</v>
      </c>
      <c r="X38" s="19"/>
      <c r="Y38" s="19" t="n">
        <v>0.0288138866498923</v>
      </c>
      <c r="Z38" s="19" t="n">
        <v>0.0181886615708413</v>
      </c>
      <c r="AA38" s="19" t="n">
        <v>0.00430817252585392</v>
      </c>
      <c r="AB38" s="19" t="n">
        <v>0</v>
      </c>
      <c r="AC38" s="19" t="n">
        <v>0</v>
      </c>
      <c r="AD38" s="19" t="n">
        <v>0</v>
      </c>
      <c r="AE38" s="19"/>
      <c r="AF38" s="19" t="n">
        <v>0.0117955038511271</v>
      </c>
      <c r="AG38" s="19"/>
      <c r="AH38" s="19" t="n">
        <v>0.0191018051790357</v>
      </c>
      <c r="AI38" s="19"/>
      <c r="AJ38" s="19" t="n">
        <v>0.0235721114561194</v>
      </c>
      <c r="AK38" s="19" t="n">
        <v>0</v>
      </c>
      <c r="AL38" s="19" t="n">
        <v>0.0273802245992415</v>
      </c>
      <c r="AM38" s="19" t="n">
        <v>0.0108764670585227</v>
      </c>
      <c r="AN38" s="19" t="n">
        <v>0.00971342226375485</v>
      </c>
      <c r="AO38" s="19" t="n">
        <v>0</v>
      </c>
      <c r="AP38" s="19" t="n">
        <v>0</v>
      </c>
      <c r="AQ38" s="19" t="n">
        <v>0</v>
      </c>
      <c r="AR38" s="19" t="n">
        <v>0</v>
      </c>
      <c r="AS38" s="19" t="n">
        <v>0.0147788306841787</v>
      </c>
      <c r="AT38" s="19" t="n">
        <v>0.045694527757773</v>
      </c>
      <c r="AU38" s="19" t="n">
        <v>0.0588325817346071</v>
      </c>
    </row>
    <row r="39">
      <c r="B39" s="20" t="s">
        <v>499</v>
      </c>
      <c r="C39" s="19" t="n">
        <v>0.0110536561555519</v>
      </c>
      <c r="D39" s="19" t="n">
        <v>0.0112482406225515</v>
      </c>
      <c r="E39" s="19" t="n">
        <v>0.0109035025193395</v>
      </c>
      <c r="F39" s="19"/>
      <c r="G39" s="19" t="n">
        <v>0.0263858743132986</v>
      </c>
      <c r="H39" s="19" t="n">
        <v>0.0281436786446561</v>
      </c>
      <c r="I39" s="19" t="n">
        <v>0.0188836283824858</v>
      </c>
      <c r="J39" s="19" t="n">
        <v>0.00513606653645517</v>
      </c>
      <c r="K39" s="19" t="n">
        <v>0</v>
      </c>
      <c r="L39" s="19" t="n">
        <v>0</v>
      </c>
      <c r="M39" s="19"/>
      <c r="N39" s="19" t="n">
        <v>0</v>
      </c>
      <c r="O39" s="19" t="n">
        <v>0.0112911383158596</v>
      </c>
      <c r="P39" s="19" t="n">
        <v>0.0102781258966659</v>
      </c>
      <c r="Q39" s="19" t="n">
        <v>0.00521647666226064</v>
      </c>
      <c r="R39" s="19" t="n">
        <v>0.0262738302133067</v>
      </c>
      <c r="S39" s="19"/>
      <c r="T39" s="19" t="n">
        <v>0.0229928150319806</v>
      </c>
      <c r="U39" s="19" t="n">
        <v>0.00309371234526388</v>
      </c>
      <c r="V39" s="19" t="n">
        <v>0.0151715834220868</v>
      </c>
      <c r="W39" s="19" t="n">
        <v>0.0194156619875117</v>
      </c>
      <c r="X39" s="19"/>
      <c r="Y39" s="19" t="n">
        <v>0.0217528170538131</v>
      </c>
      <c r="Z39" s="19" t="n">
        <v>0.0051716261053562</v>
      </c>
      <c r="AA39" s="19" t="n">
        <v>0</v>
      </c>
      <c r="AB39" s="19" t="n">
        <v>0</v>
      </c>
      <c r="AC39" s="19" t="n">
        <v>0.0316596385620589</v>
      </c>
      <c r="AD39" s="19" t="n">
        <v>0</v>
      </c>
      <c r="AE39" s="19"/>
      <c r="AF39" s="19" t="n">
        <v>0.00990180260121157</v>
      </c>
      <c r="AG39" s="19"/>
      <c r="AH39" s="19" t="n">
        <v>0.0124105073107728</v>
      </c>
      <c r="AI39" s="19"/>
      <c r="AJ39" s="19" t="n">
        <v>0.0253072910270414</v>
      </c>
      <c r="AK39" s="19" t="n">
        <v>0.0604193149890326</v>
      </c>
      <c r="AL39" s="19" t="n">
        <v>0.0153300493572135</v>
      </c>
      <c r="AM39" s="19" t="n">
        <v>0.0199470449309258</v>
      </c>
      <c r="AN39" s="19" t="n">
        <v>0</v>
      </c>
      <c r="AO39" s="19" t="n">
        <v>0.0128758493305861</v>
      </c>
      <c r="AP39" s="19" t="n">
        <v>0</v>
      </c>
      <c r="AQ39" s="19" t="n">
        <v>0</v>
      </c>
      <c r="AR39" s="19" t="n">
        <v>0</v>
      </c>
      <c r="AS39" s="19" t="n">
        <v>0</v>
      </c>
      <c r="AT39" s="19" t="n">
        <v>0</v>
      </c>
      <c r="AU39" s="19" t="n">
        <v>0</v>
      </c>
    </row>
    <row r="40">
      <c r="B40" s="20" t="s">
        <v>500</v>
      </c>
      <c r="C40" s="19" t="n">
        <v>0.0102441321950132</v>
      </c>
      <c r="D40" s="19" t="n">
        <v>0.0125786840794985</v>
      </c>
      <c r="E40" s="19" t="n">
        <v>0.00795682354721077</v>
      </c>
      <c r="F40" s="19"/>
      <c r="G40" s="19" t="n">
        <v>0.0232543147185598</v>
      </c>
      <c r="H40" s="19" t="n">
        <v>0.0231302003897806</v>
      </c>
      <c r="I40" s="19" t="n">
        <v>0.0143476467974947</v>
      </c>
      <c r="J40" s="19" t="n">
        <v>0.00612139026493223</v>
      </c>
      <c r="K40" s="19" t="n">
        <v>0</v>
      </c>
      <c r="L40" s="19" t="n">
        <v>0.00342967854978739</v>
      </c>
      <c r="M40" s="19"/>
      <c r="N40" s="19" t="n">
        <v>0</v>
      </c>
      <c r="O40" s="19" t="n">
        <v>0</v>
      </c>
      <c r="P40" s="19" t="n">
        <v>0.00818624932360306</v>
      </c>
      <c r="Q40" s="19" t="n">
        <v>0.0197346173333291</v>
      </c>
      <c r="R40" s="19" t="n">
        <v>0.0171770382076223</v>
      </c>
      <c r="S40" s="19"/>
      <c r="T40" s="19" t="n">
        <v>0.00866653416958824</v>
      </c>
      <c r="U40" s="19" t="n">
        <v>0.0121477442803684</v>
      </c>
      <c r="V40" s="19" t="n">
        <v>0.0142834585564457</v>
      </c>
      <c r="W40" s="19" t="n">
        <v>0.0125682837440306</v>
      </c>
      <c r="X40" s="19"/>
      <c r="Y40" s="19" t="n">
        <v>0.0164965511014318</v>
      </c>
      <c r="Z40" s="19" t="n">
        <v>0.0114483671707453</v>
      </c>
      <c r="AA40" s="19" t="n">
        <v>0.00390509906928448</v>
      </c>
      <c r="AB40" s="19" t="n">
        <v>0.010737128347121</v>
      </c>
      <c r="AC40" s="19" t="n">
        <v>0</v>
      </c>
      <c r="AD40" s="19" t="n">
        <v>0</v>
      </c>
      <c r="AE40" s="19"/>
      <c r="AF40" s="19" t="n">
        <v>0.0102004305028435</v>
      </c>
      <c r="AG40" s="19"/>
      <c r="AH40" s="19" t="n">
        <v>0.0137017332429917</v>
      </c>
      <c r="AI40" s="19"/>
      <c r="AJ40" s="19" t="n">
        <v>0.0286310827069194</v>
      </c>
      <c r="AK40" s="19" t="n">
        <v>0</v>
      </c>
      <c r="AL40" s="19" t="n">
        <v>0.0109162084894304</v>
      </c>
      <c r="AM40" s="19" t="n">
        <v>0.0142870129605355</v>
      </c>
      <c r="AN40" s="19" t="n">
        <v>0.01710295139646</v>
      </c>
      <c r="AO40" s="19" t="n">
        <v>0</v>
      </c>
      <c r="AP40" s="19" t="n">
        <v>0.0069870671973752</v>
      </c>
      <c r="AQ40" s="19" t="n">
        <v>0</v>
      </c>
      <c r="AR40" s="19" t="n">
        <v>0</v>
      </c>
      <c r="AS40" s="19" t="n">
        <v>0</v>
      </c>
      <c r="AT40" s="19" t="n">
        <v>0</v>
      </c>
      <c r="AU40" s="19" t="n">
        <v>0</v>
      </c>
    </row>
    <row r="41">
      <c r="B41" s="20" t="s">
        <v>501</v>
      </c>
      <c r="C41" s="19" t="n">
        <v>0.00390891607065893</v>
      </c>
      <c r="D41" s="19" t="n">
        <v>0.00488035207788278</v>
      </c>
      <c r="E41" s="19" t="n">
        <v>0.00295573400092622</v>
      </c>
      <c r="F41" s="19"/>
      <c r="G41" s="19" t="n">
        <v>0</v>
      </c>
      <c r="H41" s="19" t="n">
        <v>0</v>
      </c>
      <c r="I41" s="19" t="n">
        <v>0</v>
      </c>
      <c r="J41" s="19" t="n">
        <v>0.00942330210501036</v>
      </c>
      <c r="K41" s="19" t="n">
        <v>0.00467167230901662</v>
      </c>
      <c r="L41" s="19" t="n">
        <v>0.00631454744068994</v>
      </c>
      <c r="M41" s="19"/>
      <c r="N41" s="19" t="n">
        <v>0</v>
      </c>
      <c r="O41" s="19" t="n">
        <v>0.0127693480602593</v>
      </c>
      <c r="P41" s="19" t="n">
        <v>0.00235295674449304</v>
      </c>
      <c r="Q41" s="19" t="n">
        <v>0</v>
      </c>
      <c r="R41" s="19" t="n">
        <v>0</v>
      </c>
      <c r="S41" s="19"/>
      <c r="T41" s="19" t="n">
        <v>0.0142186147032709</v>
      </c>
      <c r="U41" s="19" t="n">
        <v>0.00277513863249772</v>
      </c>
      <c r="V41" s="19" t="n">
        <v>0</v>
      </c>
      <c r="W41" s="19" t="n">
        <v>0.0031286983310473</v>
      </c>
      <c r="X41" s="19"/>
      <c r="Y41" s="19" t="n">
        <v>0</v>
      </c>
      <c r="Z41" s="19" t="n">
        <v>0.00408082666346692</v>
      </c>
      <c r="AA41" s="19" t="n">
        <v>0.0071898672063945</v>
      </c>
      <c r="AB41" s="19" t="n">
        <v>0.00744308138988656</v>
      </c>
      <c r="AC41" s="19" t="n">
        <v>0</v>
      </c>
      <c r="AD41" s="19" t="n">
        <v>0.0144539433762834</v>
      </c>
      <c r="AE41" s="19"/>
      <c r="AF41" s="19" t="n">
        <v>0.0051056082268089</v>
      </c>
      <c r="AG41" s="19"/>
      <c r="AH41" s="19" t="n">
        <v>0.00417724798134467</v>
      </c>
      <c r="AI41" s="19"/>
      <c r="AJ41" s="19" t="n">
        <v>0.0310216782133306</v>
      </c>
      <c r="AK41" s="19" t="n">
        <v>0.0242168059212648</v>
      </c>
      <c r="AL41" s="19" t="n">
        <v>0</v>
      </c>
      <c r="AM41" s="19" t="n">
        <v>0</v>
      </c>
      <c r="AN41" s="19" t="n">
        <v>0</v>
      </c>
      <c r="AO41" s="19" t="n">
        <v>0</v>
      </c>
      <c r="AP41" s="19" t="n">
        <v>0.00715855393208406</v>
      </c>
      <c r="AQ41" s="19" t="n">
        <v>0</v>
      </c>
      <c r="AR41" s="19" t="n">
        <v>0</v>
      </c>
      <c r="AS41" s="19" t="n">
        <v>0</v>
      </c>
      <c r="AT41" s="19" t="n">
        <v>0</v>
      </c>
      <c r="AU41" s="19" t="n">
        <v>0</v>
      </c>
    </row>
    <row r="42">
      <c r="B42" s="20" t="s">
        <v>86</v>
      </c>
      <c r="C42" s="19" t="n">
        <v>0.0125293256369432</v>
      </c>
      <c r="D42" s="19" t="n">
        <v>0.0135893740971723</v>
      </c>
      <c r="E42" s="19" t="n">
        <v>0.0115220035666424</v>
      </c>
      <c r="F42" s="19"/>
      <c r="G42" s="19" t="n">
        <v>0.012617116878038</v>
      </c>
      <c r="H42" s="19" t="n">
        <v>0.00625592259142848</v>
      </c>
      <c r="I42" s="19" t="n">
        <v>0.00679903373312338</v>
      </c>
      <c r="J42" s="19" t="n">
        <v>0.00638964382286508</v>
      </c>
      <c r="K42" s="19" t="n">
        <v>0.0204998662030686</v>
      </c>
      <c r="L42" s="19" t="n">
        <v>0.0186213962116592</v>
      </c>
      <c r="M42" s="19"/>
      <c r="N42" s="19" t="n">
        <v>0</v>
      </c>
      <c r="O42" s="19" t="n">
        <v>0.0185454887251125</v>
      </c>
      <c r="P42" s="19" t="n">
        <v>0.0167582179253903</v>
      </c>
      <c r="Q42" s="19" t="n">
        <v>0</v>
      </c>
      <c r="R42" s="19" t="n">
        <v>0.0181232249652489</v>
      </c>
      <c r="S42" s="19"/>
      <c r="T42" s="19" t="n">
        <v>0.0164432186317604</v>
      </c>
      <c r="U42" s="19" t="n">
        <v>0.01226426159759</v>
      </c>
      <c r="V42" s="19" t="n">
        <v>0.0201813307388835</v>
      </c>
      <c r="W42" s="19" t="n">
        <v>0.00848651128766302</v>
      </c>
      <c r="X42" s="19"/>
      <c r="Y42" s="19" t="n">
        <v>0.00799801918116699</v>
      </c>
      <c r="Z42" s="19" t="n">
        <v>0.0189523521866332</v>
      </c>
      <c r="AA42" s="19" t="n">
        <v>0.0212026858958651</v>
      </c>
      <c r="AB42" s="19" t="n">
        <v>0.0156156984733812</v>
      </c>
      <c r="AC42" s="19" t="n">
        <v>0</v>
      </c>
      <c r="AD42" s="19" t="n">
        <v>0</v>
      </c>
      <c r="AE42" s="19"/>
      <c r="AF42" s="19" t="n">
        <v>0.0142905280096469</v>
      </c>
      <c r="AG42" s="19"/>
      <c r="AH42" s="19" t="n">
        <v>0.00704988964423312</v>
      </c>
      <c r="AI42" s="19"/>
      <c r="AJ42" s="19" t="n">
        <v>0.0101810441995639</v>
      </c>
      <c r="AK42" s="19" t="n">
        <v>0</v>
      </c>
      <c r="AL42" s="19" t="n">
        <v>0.00451602351646246</v>
      </c>
      <c r="AM42" s="19" t="n">
        <v>0.0117610320850371</v>
      </c>
      <c r="AN42" s="19" t="n">
        <v>0.0141724290228907</v>
      </c>
      <c r="AO42" s="19" t="n">
        <v>0.0493852573040267</v>
      </c>
      <c r="AP42" s="19" t="n">
        <v>0.00718696918364311</v>
      </c>
      <c r="AQ42" s="19" t="n">
        <v>0.0289992818219832</v>
      </c>
      <c r="AR42" s="19" t="n">
        <v>0</v>
      </c>
      <c r="AS42" s="19" t="n">
        <v>0.0120563822719322</v>
      </c>
      <c r="AT42" s="19" t="n">
        <v>0</v>
      </c>
      <c r="AU42" s="19" t="n">
        <v>0.0218867436303662</v>
      </c>
    </row>
    <row r="43">
      <c r="B43" s="20" t="s">
        <v>96</v>
      </c>
      <c r="C43" s="21" t="n">
        <v>0.0713297676547319</v>
      </c>
      <c r="D43" s="21" t="n">
        <v>0.0598716482375287</v>
      </c>
      <c r="E43" s="21" t="n">
        <v>0.0830387989784245</v>
      </c>
      <c r="F43" s="21"/>
      <c r="G43" s="21" t="n">
        <v>0.0208623735449835</v>
      </c>
      <c r="H43" s="21" t="n">
        <v>0.0425277615965048</v>
      </c>
      <c r="I43" s="21" t="n">
        <v>0.0686402075867556</v>
      </c>
      <c r="J43" s="21" t="n">
        <v>0.0857932478719435</v>
      </c>
      <c r="K43" s="21" t="n">
        <v>0.072503214791529</v>
      </c>
      <c r="L43" s="21" t="n">
        <v>0.103678255774176</v>
      </c>
      <c r="M43" s="21"/>
      <c r="N43" s="21" t="n">
        <v>0.104515697785905</v>
      </c>
      <c r="O43" s="21" t="n">
        <v>0.0921255958745915</v>
      </c>
      <c r="P43" s="21" t="n">
        <v>0.0821423583156063</v>
      </c>
      <c r="Q43" s="21" t="n">
        <v>0.0349748489460744</v>
      </c>
      <c r="R43" s="21" t="n">
        <v>0.0764587848534442</v>
      </c>
      <c r="S43" s="21"/>
      <c r="T43" s="21" t="n">
        <v>0.0974286935697979</v>
      </c>
      <c r="U43" s="21" t="n">
        <v>0.0673161609014847</v>
      </c>
      <c r="V43" s="21" t="n">
        <v>0.0495332602521325</v>
      </c>
      <c r="W43" s="21" t="n">
        <v>0.0494742281444357</v>
      </c>
      <c r="X43" s="21"/>
      <c r="Y43" s="21" t="n">
        <v>0.0450571003275787</v>
      </c>
      <c r="Z43" s="21" t="n">
        <v>0.0513684170962398</v>
      </c>
      <c r="AA43" s="21" t="n">
        <v>0.109874296707423</v>
      </c>
      <c r="AB43" s="21" t="n">
        <v>0.0878980974984589</v>
      </c>
      <c r="AC43" s="21" t="n">
        <v>0.0214607065670869</v>
      </c>
      <c r="AD43" s="21" t="n">
        <v>0.164611838638765</v>
      </c>
      <c r="AE43" s="21"/>
      <c r="AF43" s="21" t="n">
        <v>0.0768364240347094</v>
      </c>
      <c r="AG43" s="21"/>
      <c r="AH43" s="21" t="n">
        <v>0.0449890050631741</v>
      </c>
      <c r="AI43" s="21"/>
      <c r="AJ43" s="21" t="n">
        <v>0.107456444182511</v>
      </c>
      <c r="AK43" s="21" t="n">
        <v>0.0921212223784239</v>
      </c>
      <c r="AL43" s="21" t="n">
        <v>0.07672315883429</v>
      </c>
      <c r="AM43" s="21" t="n">
        <v>0.0871233829972291</v>
      </c>
      <c r="AN43" s="21" t="n">
        <v>0.0413214202086196</v>
      </c>
      <c r="AO43" s="21" t="n">
        <v>0.0286714946857655</v>
      </c>
      <c r="AP43" s="21" t="n">
        <v>0.0646946092985169</v>
      </c>
      <c r="AQ43" s="21" t="n">
        <v>0.0661612102263315</v>
      </c>
      <c r="AR43" s="21" t="n">
        <v>0.0410234503155122</v>
      </c>
      <c r="AS43" s="21" t="n">
        <v>0.0901068042708623</v>
      </c>
      <c r="AT43" s="21" t="n">
        <v>0.098736919518311</v>
      </c>
      <c r="AU43" s="21" t="n">
        <v>0.0700480676625967</v>
      </c>
    </row>
    <row r="44">
      <c r="B44" s="18"/>
    </row>
    <row r="45">
      <c r="B45" t="s">
        <v>70</v>
      </c>
    </row>
    <row r="46">
      <c r="B46" t="s">
        <v>71</v>
      </c>
    </row>
    <row r="48">
      <c r="B48"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504</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1016</v>
      </c>
      <c r="D7" s="11" t="n">
        <v>479</v>
      </c>
      <c r="E7" s="11" t="n">
        <v>535</v>
      </c>
      <c r="F7" s="11"/>
      <c r="G7" s="11" t="n">
        <v>101</v>
      </c>
      <c r="H7" s="11" t="n">
        <v>138</v>
      </c>
      <c r="I7" s="11" t="n">
        <v>148</v>
      </c>
      <c r="J7" s="11" t="n">
        <v>176</v>
      </c>
      <c r="K7" s="11" t="n">
        <v>187</v>
      </c>
      <c r="L7" s="11" t="n">
        <v>266</v>
      </c>
      <c r="M7" s="11"/>
      <c r="N7" s="11" t="n">
        <v>20</v>
      </c>
      <c r="O7" s="11" t="n">
        <v>265</v>
      </c>
      <c r="P7" s="11" t="n">
        <v>363</v>
      </c>
      <c r="Q7" s="11" t="n">
        <v>242</v>
      </c>
      <c r="R7" s="11" t="n">
        <v>121</v>
      </c>
      <c r="S7" s="11"/>
      <c r="T7" s="11" t="n">
        <v>119</v>
      </c>
      <c r="U7" s="11" t="n">
        <v>291</v>
      </c>
      <c r="V7" s="11" t="n">
        <v>216</v>
      </c>
      <c r="W7" s="11" t="n">
        <v>213</v>
      </c>
      <c r="X7" s="11"/>
      <c r="Y7" s="11" t="n">
        <v>361</v>
      </c>
      <c r="Z7" s="11" t="n">
        <v>178</v>
      </c>
      <c r="AA7" s="11" t="n">
        <v>234</v>
      </c>
      <c r="AB7" s="11" t="n">
        <v>114</v>
      </c>
      <c r="AC7" s="11" t="n">
        <v>56</v>
      </c>
      <c r="AD7" s="11" t="n">
        <v>67</v>
      </c>
      <c r="AE7" s="11"/>
      <c r="AF7" s="11" t="n">
        <v>631</v>
      </c>
      <c r="AG7" s="11"/>
      <c r="AH7" s="11" t="n">
        <v>748</v>
      </c>
      <c r="AI7" s="11"/>
      <c r="AJ7" s="11" t="n">
        <v>86</v>
      </c>
      <c r="AK7" s="11" t="n">
        <v>36</v>
      </c>
      <c r="AL7" s="11" t="n">
        <v>202</v>
      </c>
      <c r="AM7" s="11" t="n">
        <v>160</v>
      </c>
      <c r="AN7" s="11" t="n">
        <v>132</v>
      </c>
      <c r="AO7" s="11" t="n">
        <v>68</v>
      </c>
      <c r="AP7" s="11" t="n">
        <v>130</v>
      </c>
      <c r="AQ7" s="11" t="n">
        <v>32</v>
      </c>
      <c r="AR7" s="11" t="n">
        <v>26</v>
      </c>
      <c r="AS7" s="11" t="n">
        <v>74</v>
      </c>
      <c r="AT7" s="11" t="n">
        <v>30</v>
      </c>
      <c r="AU7" s="11" t="n">
        <v>40</v>
      </c>
    </row>
    <row r="8" ht="30" customHeight="1">
      <c r="B8" s="12" t="s">
        <v>20</v>
      </c>
      <c r="C8" s="12" t="n">
        <v>1016</v>
      </c>
      <c r="D8" s="12" t="n">
        <v>506</v>
      </c>
      <c r="E8" s="12" t="n">
        <v>508</v>
      </c>
      <c r="F8" s="12"/>
      <c r="G8" s="12" t="n">
        <v>112</v>
      </c>
      <c r="H8" s="12" t="n">
        <v>163</v>
      </c>
      <c r="I8" s="12" t="n">
        <v>150</v>
      </c>
      <c r="J8" s="12" t="n">
        <v>168</v>
      </c>
      <c r="K8" s="12" t="n">
        <v>173</v>
      </c>
      <c r="L8" s="12" t="n">
        <v>251</v>
      </c>
      <c r="M8" s="12"/>
      <c r="N8" s="12" t="n">
        <v>19</v>
      </c>
      <c r="O8" s="12" t="n">
        <v>248</v>
      </c>
      <c r="P8" s="12" t="n">
        <v>339</v>
      </c>
      <c r="Q8" s="12" t="n">
        <v>270</v>
      </c>
      <c r="R8" s="12" t="n">
        <v>134</v>
      </c>
      <c r="S8" s="12"/>
      <c r="T8" s="12" t="n">
        <v>119</v>
      </c>
      <c r="U8" s="12" t="n">
        <v>288</v>
      </c>
      <c r="V8" s="12" t="n">
        <v>215</v>
      </c>
      <c r="W8" s="12" t="n">
        <v>224</v>
      </c>
      <c r="X8" s="12"/>
      <c r="Y8" s="12" t="n">
        <v>389</v>
      </c>
      <c r="Z8" s="12" t="n">
        <v>172</v>
      </c>
      <c r="AA8" s="12" t="n">
        <v>220</v>
      </c>
      <c r="AB8" s="12" t="n">
        <v>108</v>
      </c>
      <c r="AC8" s="12" t="n">
        <v>59</v>
      </c>
      <c r="AD8" s="12" t="n">
        <v>61</v>
      </c>
      <c r="AE8" s="12"/>
      <c r="AF8" s="12" t="n">
        <v>624</v>
      </c>
      <c r="AG8" s="12"/>
      <c r="AH8" s="12" t="n">
        <v>760</v>
      </c>
      <c r="AI8" s="12"/>
      <c r="AJ8" s="12" t="n">
        <v>77</v>
      </c>
      <c r="AK8" s="12" t="n">
        <v>29</v>
      </c>
      <c r="AL8" s="12" t="n">
        <v>215</v>
      </c>
      <c r="AM8" s="12" t="n">
        <v>169</v>
      </c>
      <c r="AN8" s="12" t="n">
        <v>151</v>
      </c>
      <c r="AO8" s="12" t="n">
        <v>67</v>
      </c>
      <c r="AP8" s="12" t="n">
        <v>123</v>
      </c>
      <c r="AQ8" s="12" t="n">
        <v>35</v>
      </c>
      <c r="AR8" s="12" t="n">
        <v>22</v>
      </c>
      <c r="AS8" s="12" t="n">
        <v>67</v>
      </c>
      <c r="AT8" s="12" t="n">
        <v>23</v>
      </c>
      <c r="AU8" s="12" t="n">
        <v>38</v>
      </c>
    </row>
    <row r="9">
      <c r="B9" s="20" t="s">
        <v>341</v>
      </c>
      <c r="C9" s="19" t="n">
        <v>0.0308427463873125</v>
      </c>
      <c r="D9" s="19" t="n">
        <v>0.0532419184757017</v>
      </c>
      <c r="E9" s="19" t="n">
        <v>0.00862909628477796</v>
      </c>
      <c r="F9" s="19"/>
      <c r="G9" s="19" t="n">
        <v>0.0416450377752529</v>
      </c>
      <c r="H9" s="19" t="n">
        <v>0.083338072913005</v>
      </c>
      <c r="I9" s="19" t="n">
        <v>0.0444406226082813</v>
      </c>
      <c r="J9" s="19" t="n">
        <v>0.0112926523299572</v>
      </c>
      <c r="K9" s="19" t="n">
        <v>0.0147998440768842</v>
      </c>
      <c r="L9" s="19" t="n">
        <v>0.00796648784329498</v>
      </c>
      <c r="M9" s="19"/>
      <c r="N9" s="19" t="n">
        <v>0.0639900433770728</v>
      </c>
      <c r="O9" s="19" t="n">
        <v>0</v>
      </c>
      <c r="P9" s="19" t="n">
        <v>0.0187909602614285</v>
      </c>
      <c r="Q9" s="19" t="n">
        <v>0.0480736932845567</v>
      </c>
      <c r="R9" s="19" t="n">
        <v>0.0801510771541255</v>
      </c>
      <c r="S9" s="19"/>
      <c r="T9" s="19" t="n">
        <v>0.0285741927252275</v>
      </c>
      <c r="U9" s="19" t="n">
        <v>0.039104796295838</v>
      </c>
      <c r="V9" s="19" t="n">
        <v>0.0195842828498952</v>
      </c>
      <c r="W9" s="19" t="n">
        <v>0.055666960877436</v>
      </c>
      <c r="X9" s="19"/>
      <c r="Y9" s="19" t="n">
        <v>0.0536108222432257</v>
      </c>
      <c r="Z9" s="19" t="n">
        <v>0.0168876323694284</v>
      </c>
      <c r="AA9" s="19" t="n">
        <v>0.00907079885496729</v>
      </c>
      <c r="AB9" s="19" t="n">
        <v>0.0214742566942419</v>
      </c>
      <c r="AC9" s="19" t="n">
        <v>0.0548461321356375</v>
      </c>
      <c r="AD9" s="19" t="n">
        <v>0</v>
      </c>
      <c r="AE9" s="19"/>
      <c r="AF9" s="19" t="n">
        <v>0.022440840009156</v>
      </c>
      <c r="AG9" s="19"/>
      <c r="AH9" s="19" t="n">
        <v>0.0385043458550959</v>
      </c>
      <c r="AI9" s="19"/>
      <c r="AJ9" s="19" t="n">
        <v>0.126573837655238</v>
      </c>
      <c r="AK9" s="19" t="n">
        <v>0</v>
      </c>
      <c r="AL9" s="19" t="n">
        <v>0.0297506950704011</v>
      </c>
      <c r="AM9" s="19" t="n">
        <v>0.0299457843140334</v>
      </c>
      <c r="AN9" s="19" t="n">
        <v>0</v>
      </c>
      <c r="AO9" s="19" t="n">
        <v>0.0628397651681781</v>
      </c>
      <c r="AP9" s="19" t="n">
        <v>0.00802375451630034</v>
      </c>
      <c r="AQ9" s="19" t="n">
        <v>0</v>
      </c>
      <c r="AR9" s="19" t="n">
        <v>0.0526242613644922</v>
      </c>
      <c r="AS9" s="19" t="n">
        <v>0.0282868301891623</v>
      </c>
      <c r="AT9" s="19" t="n">
        <v>0.045694527757773</v>
      </c>
      <c r="AU9" s="19" t="n">
        <v>0.0218867436303662</v>
      </c>
    </row>
    <row r="10">
      <c r="B10" s="20" t="s">
        <v>342</v>
      </c>
      <c r="C10" s="19" t="n">
        <v>0.139152214334936</v>
      </c>
      <c r="D10" s="19" t="n">
        <v>0.200654743597959</v>
      </c>
      <c r="E10" s="19" t="n">
        <v>0.0783753103869689</v>
      </c>
      <c r="F10" s="19"/>
      <c r="G10" s="19" t="n">
        <v>0.25965055290326</v>
      </c>
      <c r="H10" s="19" t="n">
        <v>0.295392890755846</v>
      </c>
      <c r="I10" s="19" t="n">
        <v>0.117595148987103</v>
      </c>
      <c r="J10" s="19" t="n">
        <v>0.124237552502195</v>
      </c>
      <c r="K10" s="19" t="n">
        <v>0.0857675469770413</v>
      </c>
      <c r="L10" s="19" t="n">
        <v>0.0436630823330648</v>
      </c>
      <c r="M10" s="19"/>
      <c r="N10" s="19" t="n">
        <v>0</v>
      </c>
      <c r="O10" s="19" t="n">
        <v>0.0925593181621921</v>
      </c>
      <c r="P10" s="19" t="n">
        <v>0.112319584042102</v>
      </c>
      <c r="Q10" s="19" t="n">
        <v>0.213937234206218</v>
      </c>
      <c r="R10" s="19" t="n">
        <v>0.153394781901247</v>
      </c>
      <c r="S10" s="19"/>
      <c r="T10" s="19" t="n">
        <v>0.11703451698068</v>
      </c>
      <c r="U10" s="19" t="n">
        <v>0.126891085906128</v>
      </c>
      <c r="V10" s="19" t="n">
        <v>0.131363134367373</v>
      </c>
      <c r="W10" s="19" t="n">
        <v>0.235850768098562</v>
      </c>
      <c r="X10" s="19"/>
      <c r="Y10" s="19" t="n">
        <v>0.248520251064939</v>
      </c>
      <c r="Z10" s="19" t="n">
        <v>0.0917833849603933</v>
      </c>
      <c r="AA10" s="19" t="n">
        <v>0.057267634159057</v>
      </c>
      <c r="AB10" s="19" t="n">
        <v>0.0545707324059015</v>
      </c>
      <c r="AC10" s="19" t="n">
        <v>0.142856065337084</v>
      </c>
      <c r="AD10" s="19" t="n">
        <v>0.0156164715900686</v>
      </c>
      <c r="AE10" s="19"/>
      <c r="AF10" s="19" t="n">
        <v>0.122586142320513</v>
      </c>
      <c r="AG10" s="19"/>
      <c r="AH10" s="19" t="n">
        <v>0.164350101711309</v>
      </c>
      <c r="AI10" s="19"/>
      <c r="AJ10" s="19" t="n">
        <v>0.136234750531026</v>
      </c>
      <c r="AK10" s="19" t="n">
        <v>0.246569654555526</v>
      </c>
      <c r="AL10" s="19" t="n">
        <v>0.117714833446137</v>
      </c>
      <c r="AM10" s="19" t="n">
        <v>0.150327117183286</v>
      </c>
      <c r="AN10" s="19" t="n">
        <v>0.138160384030814</v>
      </c>
      <c r="AO10" s="19" t="n">
        <v>0.147909218033886</v>
      </c>
      <c r="AP10" s="19" t="n">
        <v>0.101348777340239</v>
      </c>
      <c r="AQ10" s="19" t="n">
        <v>0.19117098131426</v>
      </c>
      <c r="AR10" s="19" t="n">
        <v>0.0929473651716319</v>
      </c>
      <c r="AS10" s="19" t="n">
        <v>0.107960055573121</v>
      </c>
      <c r="AT10" s="19" t="n">
        <v>0.108983323508104</v>
      </c>
      <c r="AU10" s="19" t="n">
        <v>0.297638953757049</v>
      </c>
    </row>
    <row r="11">
      <c r="B11" s="20" t="s">
        <v>503</v>
      </c>
      <c r="C11" s="19" t="n">
        <v>0.155409774243959</v>
      </c>
      <c r="D11" s="19" t="n">
        <v>0.13522213379561</v>
      </c>
      <c r="E11" s="19" t="n">
        <v>0.174172546898282</v>
      </c>
      <c r="F11" s="19"/>
      <c r="G11" s="19" t="n">
        <v>0.220549691623188</v>
      </c>
      <c r="H11" s="19" t="n">
        <v>0.182552349076278</v>
      </c>
      <c r="I11" s="19" t="n">
        <v>0.226996201420388</v>
      </c>
      <c r="J11" s="19" t="n">
        <v>0.138632971701852</v>
      </c>
      <c r="K11" s="19" t="n">
        <v>0.118263249532239</v>
      </c>
      <c r="L11" s="19" t="n">
        <v>0.102577448499888</v>
      </c>
      <c r="M11" s="19"/>
      <c r="N11" s="19" t="n">
        <v>0.0486085513464781</v>
      </c>
      <c r="O11" s="19" t="n">
        <v>0.146149708564532</v>
      </c>
      <c r="P11" s="19" t="n">
        <v>0.165178998525457</v>
      </c>
      <c r="Q11" s="19" t="n">
        <v>0.155458705817926</v>
      </c>
      <c r="R11" s="19" t="n">
        <v>0.16227859501508</v>
      </c>
      <c r="S11" s="19"/>
      <c r="T11" s="19" t="n">
        <v>0.204579670584509</v>
      </c>
      <c r="U11" s="19" t="n">
        <v>0.141570667315552</v>
      </c>
      <c r="V11" s="19" t="n">
        <v>0.164912019637859</v>
      </c>
      <c r="W11" s="19" t="n">
        <v>0.180901881649242</v>
      </c>
      <c r="X11" s="19"/>
      <c r="Y11" s="19" t="n">
        <v>0.198217634726168</v>
      </c>
      <c r="Z11" s="19" t="n">
        <v>0.198743858332941</v>
      </c>
      <c r="AA11" s="19" t="n">
        <v>0.0839203490139143</v>
      </c>
      <c r="AB11" s="19" t="n">
        <v>0.0574566153909088</v>
      </c>
      <c r="AC11" s="19" t="n">
        <v>0.207604119222044</v>
      </c>
      <c r="AD11" s="19" t="n">
        <v>0.142982022738834</v>
      </c>
      <c r="AE11" s="19"/>
      <c r="AF11" s="19" t="n">
        <v>0.151151051910503</v>
      </c>
      <c r="AG11" s="19"/>
      <c r="AH11" s="19" t="n">
        <v>0.180796491180502</v>
      </c>
      <c r="AI11" s="19"/>
      <c r="AJ11" s="19" t="n">
        <v>0.147665528829582</v>
      </c>
      <c r="AK11" s="19" t="n">
        <v>0.0516998295498852</v>
      </c>
      <c r="AL11" s="19" t="n">
        <v>0.199385218696061</v>
      </c>
      <c r="AM11" s="19" t="n">
        <v>0.138219687543479</v>
      </c>
      <c r="AN11" s="19" t="n">
        <v>0.199946699241408</v>
      </c>
      <c r="AO11" s="19" t="n">
        <v>0.126257444275383</v>
      </c>
      <c r="AP11" s="19" t="n">
        <v>0.130082539813679</v>
      </c>
      <c r="AQ11" s="19" t="n">
        <v>0.16763752573858</v>
      </c>
      <c r="AR11" s="19" t="n">
        <v>0.0745663820623089</v>
      </c>
      <c r="AS11" s="19" t="n">
        <v>0.154751539823308</v>
      </c>
      <c r="AT11" s="19" t="n">
        <v>0.0985423965988977</v>
      </c>
      <c r="AU11" s="19" t="n">
        <v>0.105418047247198</v>
      </c>
    </row>
    <row r="12">
      <c r="B12" s="20" t="s">
        <v>344</v>
      </c>
      <c r="C12" s="19" t="n">
        <v>0.179135279482898</v>
      </c>
      <c r="D12" s="19" t="n">
        <v>0.160308602628234</v>
      </c>
      <c r="E12" s="19" t="n">
        <v>0.19862010471198</v>
      </c>
      <c r="F12" s="19"/>
      <c r="G12" s="19" t="n">
        <v>0.227648536824546</v>
      </c>
      <c r="H12" s="19" t="n">
        <v>0.128029544148192</v>
      </c>
      <c r="I12" s="19" t="n">
        <v>0.200499770472842</v>
      </c>
      <c r="J12" s="19" t="n">
        <v>0.160483824056649</v>
      </c>
      <c r="K12" s="19" t="n">
        <v>0.161166820160467</v>
      </c>
      <c r="L12" s="19" t="n">
        <v>0.202657217527188</v>
      </c>
      <c r="M12" s="19"/>
      <c r="N12" s="19" t="n">
        <v>0.224959825091406</v>
      </c>
      <c r="O12" s="19" t="n">
        <v>0.161032860090675</v>
      </c>
      <c r="P12" s="19" t="n">
        <v>0.170010899899381</v>
      </c>
      <c r="Q12" s="19" t="n">
        <v>0.184314092543576</v>
      </c>
      <c r="R12" s="19" t="n">
        <v>0.225385575086576</v>
      </c>
      <c r="S12" s="19"/>
      <c r="T12" s="19" t="n">
        <v>0.114338548341002</v>
      </c>
      <c r="U12" s="19" t="n">
        <v>0.186995236011806</v>
      </c>
      <c r="V12" s="19" t="n">
        <v>0.166319737670626</v>
      </c>
      <c r="W12" s="19" t="n">
        <v>0.176757319738755</v>
      </c>
      <c r="X12" s="19"/>
      <c r="Y12" s="19" t="n">
        <v>0.156700380224839</v>
      </c>
      <c r="Z12" s="19" t="n">
        <v>0.183752029316659</v>
      </c>
      <c r="AA12" s="19" t="n">
        <v>0.20723418515327</v>
      </c>
      <c r="AB12" s="19" t="n">
        <v>0.153844188942549</v>
      </c>
      <c r="AC12" s="19" t="n">
        <v>0.297920805607286</v>
      </c>
      <c r="AD12" s="19" t="n">
        <v>0.155360223521534</v>
      </c>
      <c r="AE12" s="19"/>
      <c r="AF12" s="19" t="n">
        <v>0.175404042586124</v>
      </c>
      <c r="AG12" s="19"/>
      <c r="AH12" s="19" t="n">
        <v>0.178156308431305</v>
      </c>
      <c r="AI12" s="19"/>
      <c r="AJ12" s="19" t="n">
        <v>0.15971080697504</v>
      </c>
      <c r="AK12" s="19" t="n">
        <v>0.0599687005615608</v>
      </c>
      <c r="AL12" s="19" t="n">
        <v>0.188710575926991</v>
      </c>
      <c r="AM12" s="19" t="n">
        <v>0.18341092230024</v>
      </c>
      <c r="AN12" s="19" t="n">
        <v>0.154662065741362</v>
      </c>
      <c r="AO12" s="19" t="n">
        <v>0.180514316165474</v>
      </c>
      <c r="AP12" s="19" t="n">
        <v>0.22635607303411</v>
      </c>
      <c r="AQ12" s="19" t="n">
        <v>0.118632371471171</v>
      </c>
      <c r="AR12" s="19" t="n">
        <v>0.29566098027824</v>
      </c>
      <c r="AS12" s="19" t="n">
        <v>0.184428210068059</v>
      </c>
      <c r="AT12" s="19" t="n">
        <v>0.194453220978303</v>
      </c>
      <c r="AU12" s="19" t="n">
        <v>0.147878499745167</v>
      </c>
    </row>
    <row r="13">
      <c r="B13" s="20" t="s">
        <v>345</v>
      </c>
      <c r="C13" s="19" t="n">
        <v>0.457161479643674</v>
      </c>
      <c r="D13" s="19" t="n">
        <v>0.421874102934018</v>
      </c>
      <c r="E13" s="19" t="n">
        <v>0.494164411466396</v>
      </c>
      <c r="F13" s="19"/>
      <c r="G13" s="19" t="n">
        <v>0.21797895922813</v>
      </c>
      <c r="H13" s="19" t="n">
        <v>0.262864994652875</v>
      </c>
      <c r="I13" s="19" t="n">
        <v>0.3698702386157</v>
      </c>
      <c r="J13" s="19" t="n">
        <v>0.519042546284273</v>
      </c>
      <c r="K13" s="19" t="n">
        <v>0.593099125690666</v>
      </c>
      <c r="L13" s="19" t="n">
        <v>0.607334648670157</v>
      </c>
      <c r="M13" s="19"/>
      <c r="N13" s="19" t="n">
        <v>0.616267451346996</v>
      </c>
      <c r="O13" s="19" t="n">
        <v>0.54816943331675</v>
      </c>
      <c r="P13" s="19" t="n">
        <v>0.492514712597779</v>
      </c>
      <c r="Q13" s="19" t="n">
        <v>0.364520464362913</v>
      </c>
      <c r="R13" s="19" t="n">
        <v>0.371290039779472</v>
      </c>
      <c r="S13" s="19"/>
      <c r="T13" s="19" t="n">
        <v>0.493290632388312</v>
      </c>
      <c r="U13" s="19" t="n">
        <v>0.475186197315043</v>
      </c>
      <c r="V13" s="19" t="n">
        <v>0.48453184415867</v>
      </c>
      <c r="W13" s="19" t="n">
        <v>0.33388610157158</v>
      </c>
      <c r="X13" s="19"/>
      <c r="Y13" s="19" t="n">
        <v>0.314983516511636</v>
      </c>
      <c r="Z13" s="19" t="n">
        <v>0.471405835439122</v>
      </c>
      <c r="AA13" s="19" t="n">
        <v>0.608856045429737</v>
      </c>
      <c r="AB13" s="19" t="n">
        <v>0.63710893926809</v>
      </c>
      <c r="AC13" s="19" t="n">
        <v>0.265435474663316</v>
      </c>
      <c r="AD13" s="19" t="n">
        <v>0.653029101426062</v>
      </c>
      <c r="AE13" s="19"/>
      <c r="AF13" s="19" t="n">
        <v>0.49212663221235</v>
      </c>
      <c r="AG13" s="19"/>
      <c r="AH13" s="19" t="n">
        <v>0.409545599043554</v>
      </c>
      <c r="AI13" s="19"/>
      <c r="AJ13" s="19" t="n">
        <v>0.409589460320716</v>
      </c>
      <c r="AK13" s="19" t="n">
        <v>0.613215053526055</v>
      </c>
      <c r="AL13" s="19" t="n">
        <v>0.425397709234059</v>
      </c>
      <c r="AM13" s="19" t="n">
        <v>0.460278827849757</v>
      </c>
      <c r="AN13" s="19" t="n">
        <v>0.478663758177936</v>
      </c>
      <c r="AO13" s="19" t="n">
        <v>0.426496609160984</v>
      </c>
      <c r="AP13" s="19" t="n">
        <v>0.475234375128613</v>
      </c>
      <c r="AQ13" s="19" t="n">
        <v>0.49384788376846</v>
      </c>
      <c r="AR13" s="19" t="n">
        <v>0.484201011123327</v>
      </c>
      <c r="AS13" s="19" t="n">
        <v>0.46983822103611</v>
      </c>
      <c r="AT13" s="19" t="n">
        <v>0.521531690997837</v>
      </c>
      <c r="AU13" s="19" t="n">
        <v>0.39968401606941</v>
      </c>
    </row>
    <row r="14">
      <c r="B14" s="20" t="s">
        <v>66</v>
      </c>
      <c r="C14" s="21" t="n">
        <v>0.0382985059072206</v>
      </c>
      <c r="D14" s="21" t="n">
        <v>0.0286984985684775</v>
      </c>
      <c r="E14" s="21" t="n">
        <v>0.0460385302515954</v>
      </c>
      <c r="F14" s="21"/>
      <c r="G14" s="21" t="n">
        <v>0.0325272216456228</v>
      </c>
      <c r="H14" s="21" t="n">
        <v>0.0478221484538031</v>
      </c>
      <c r="I14" s="21" t="n">
        <v>0.0405980178956852</v>
      </c>
      <c r="J14" s="21" t="n">
        <v>0.0463104531250744</v>
      </c>
      <c r="K14" s="21" t="n">
        <v>0.026903413562702</v>
      </c>
      <c r="L14" s="21" t="n">
        <v>0.035801115126407</v>
      </c>
      <c r="M14" s="21"/>
      <c r="N14" s="21" t="n">
        <v>0.0461741288380471</v>
      </c>
      <c r="O14" s="21" t="n">
        <v>0.0520886798658515</v>
      </c>
      <c r="P14" s="21" t="n">
        <v>0.0411848446738527</v>
      </c>
      <c r="Q14" s="21" t="n">
        <v>0.0336958097848102</v>
      </c>
      <c r="R14" s="21" t="n">
        <v>0.00749993106349943</v>
      </c>
      <c r="S14" s="21"/>
      <c r="T14" s="21" t="n">
        <v>0.0421824389802707</v>
      </c>
      <c r="U14" s="21" t="n">
        <v>0.0302520171556327</v>
      </c>
      <c r="V14" s="21" t="n">
        <v>0.0332889813155772</v>
      </c>
      <c r="W14" s="21" t="n">
        <v>0.0169369680644246</v>
      </c>
      <c r="X14" s="21"/>
      <c r="Y14" s="21" t="n">
        <v>0.0279673952291918</v>
      </c>
      <c r="Z14" s="21" t="n">
        <v>0.0374272595814563</v>
      </c>
      <c r="AA14" s="21" t="n">
        <v>0.0336509873890538</v>
      </c>
      <c r="AB14" s="21" t="n">
        <v>0.0755452672983086</v>
      </c>
      <c r="AC14" s="21" t="n">
        <v>0.0313374030346329</v>
      </c>
      <c r="AD14" s="21" t="n">
        <v>0.0330121807235014</v>
      </c>
      <c r="AE14" s="21"/>
      <c r="AF14" s="21" t="n">
        <v>0.0362912909613542</v>
      </c>
      <c r="AG14" s="21"/>
      <c r="AH14" s="21" t="n">
        <v>0.0286471537782344</v>
      </c>
      <c r="AI14" s="21"/>
      <c r="AJ14" s="21" t="n">
        <v>0.0202256156883973</v>
      </c>
      <c r="AK14" s="21" t="n">
        <v>0.0285467618069733</v>
      </c>
      <c r="AL14" s="21" t="n">
        <v>0.0390409676263517</v>
      </c>
      <c r="AM14" s="21" t="n">
        <v>0.0378176608092037</v>
      </c>
      <c r="AN14" s="21" t="n">
        <v>0.0285670928084804</v>
      </c>
      <c r="AO14" s="21" t="n">
        <v>0.0559826471960945</v>
      </c>
      <c r="AP14" s="21" t="n">
        <v>0.0589544801670576</v>
      </c>
      <c r="AQ14" s="21" t="n">
        <v>0.0287112377075293</v>
      </c>
      <c r="AR14" s="21" t="n">
        <v>0</v>
      </c>
      <c r="AS14" s="21" t="n">
        <v>0.0547351433102398</v>
      </c>
      <c r="AT14" s="21" t="n">
        <v>0.0307948401590848</v>
      </c>
      <c r="AU14" s="21" t="n">
        <v>0.0274937395508101</v>
      </c>
    </row>
    <row r="15">
      <c r="B15" s="18"/>
    </row>
    <row r="16">
      <c r="B16" t="s">
        <v>70</v>
      </c>
    </row>
    <row r="17">
      <c r="B17" t="s">
        <v>71</v>
      </c>
    </row>
    <row r="19">
      <c r="B19"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2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20.71" hidden="0" customWidth="1"/>
    <col min="11" max="11" width="20.71" hidden="0" customWidth="1"/>
    <col min="12" max="12" width="20.71" hidden="0" customWidth="1"/>
    <col min="13" max="13" width="20.71" hidden="0" customWidth="1"/>
  </cols>
  <sheetData>
    <row r="2" ht="40" customHeight="1">
      <c r="D2" s="16" t="s">
        <v>515</v>
      </c>
    </row>
    <row r="6" ht="50" customHeight="1">
      <c r="B6" s="22" t="s">
        <v>15</v>
      </c>
      <c r="C6" s="22" t="s">
        <v>505</v>
      </c>
      <c r="D6" s="22" t="s">
        <v>506</v>
      </c>
      <c r="E6" s="22" t="s">
        <v>507</v>
      </c>
      <c r="F6" s="22" t="s">
        <v>508</v>
      </c>
      <c r="G6" s="22" t="s">
        <v>509</v>
      </c>
      <c r="H6" s="22" t="s">
        <v>510</v>
      </c>
      <c r="I6" s="22" t="s">
        <v>511</v>
      </c>
      <c r="J6" s="22" t="s">
        <v>512</v>
      </c>
      <c r="K6" s="22" t="s">
        <v>513</v>
      </c>
      <c r="L6" s="22" t="s">
        <v>514</v>
      </c>
    </row>
    <row r="7">
      <c r="B7" s="20" t="s">
        <v>141</v>
      </c>
      <c r="C7" s="19" t="n">
        <v>0.0719966002853609</v>
      </c>
      <c r="D7" s="19" t="n">
        <v>0.0351621085470806</v>
      </c>
      <c r="E7" s="19" t="n">
        <v>0.0535420065961486</v>
      </c>
      <c r="F7" s="19" t="n">
        <v>0.0444969490183087</v>
      </c>
      <c r="G7" s="19" t="n">
        <v>0.0348214367802624</v>
      </c>
      <c r="H7" s="19" t="n">
        <v>0.0245193232657773</v>
      </c>
      <c r="I7" s="19" t="n">
        <v>0.0427814284410633</v>
      </c>
      <c r="J7" s="19" t="n">
        <v>0.0335243064487837</v>
      </c>
      <c r="K7" s="19" t="n">
        <v>0.026298085615705</v>
      </c>
      <c r="L7" s="19" t="n">
        <v>0.0159262177632202</v>
      </c>
    </row>
    <row r="8">
      <c r="B8" s="20" t="s">
        <v>142</v>
      </c>
      <c r="C8" s="19" t="n">
        <v>0.187943300746088</v>
      </c>
      <c r="D8" s="19" t="n">
        <v>0.20824493962357</v>
      </c>
      <c r="E8" s="19" t="n">
        <v>0.275554975497554</v>
      </c>
      <c r="F8" s="19" t="n">
        <v>0.166719165989495</v>
      </c>
      <c r="G8" s="19" t="n">
        <v>0.131232522369286</v>
      </c>
      <c r="H8" s="19" t="n">
        <v>0.135310457847569</v>
      </c>
      <c r="I8" s="19" t="n">
        <v>0.147672166289257</v>
      </c>
      <c r="J8" s="19" t="n">
        <v>0.135977965368936</v>
      </c>
      <c r="K8" s="19" t="n">
        <v>0.110483846896695</v>
      </c>
      <c r="L8" s="19" t="n">
        <v>0.0604682053098653</v>
      </c>
    </row>
    <row r="9">
      <c r="B9" s="20" t="s">
        <v>143</v>
      </c>
      <c r="C9" s="19" t="n">
        <v>0.283275542339158</v>
      </c>
      <c r="D9" s="19" t="n">
        <v>0.290141684860467</v>
      </c>
      <c r="E9" s="19" t="n">
        <v>0.266152299985503</v>
      </c>
      <c r="F9" s="19" t="n">
        <v>0.290017737061795</v>
      </c>
      <c r="G9" s="19" t="n">
        <v>0.291794121868184</v>
      </c>
      <c r="H9" s="19" t="n">
        <v>0.299901326068061</v>
      </c>
      <c r="I9" s="19" t="n">
        <v>0.275820072527584</v>
      </c>
      <c r="J9" s="19" t="n">
        <v>0.287890556452721</v>
      </c>
      <c r="K9" s="19" t="n">
        <v>0.271272639853303</v>
      </c>
      <c r="L9" s="19" t="n">
        <v>0.272902131908653</v>
      </c>
    </row>
    <row r="10">
      <c r="B10" s="20" t="s">
        <v>144</v>
      </c>
      <c r="C10" s="19" t="n">
        <v>0.0578737949552511</v>
      </c>
      <c r="D10" s="19" t="n">
        <v>0.094179178362132</v>
      </c>
      <c r="E10" s="19" t="n">
        <v>0.0454155740653156</v>
      </c>
      <c r="F10" s="19" t="n">
        <v>0.108847445412527</v>
      </c>
      <c r="G10" s="19" t="n">
        <v>0.132207462091256</v>
      </c>
      <c r="H10" s="19" t="n">
        <v>0.103390837377796</v>
      </c>
      <c r="I10" s="19" t="n">
        <v>0.0953057611814393</v>
      </c>
      <c r="J10" s="19" t="n">
        <v>0.122470451389855</v>
      </c>
      <c r="K10" s="19" t="n">
        <v>0.169479341351333</v>
      </c>
      <c r="L10" s="19" t="n">
        <v>0.224113303081346</v>
      </c>
    </row>
    <row r="11">
      <c r="B11" s="20" t="s">
        <v>145</v>
      </c>
      <c r="C11" s="19" t="n">
        <v>0.0492770066785717</v>
      </c>
      <c r="D11" s="19" t="n">
        <v>0.0362285089034602</v>
      </c>
      <c r="E11" s="19" t="n">
        <v>0.0204049399729248</v>
      </c>
      <c r="F11" s="19" t="n">
        <v>0.0423787582474995</v>
      </c>
      <c r="G11" s="19" t="n">
        <v>0.083391989446773</v>
      </c>
      <c r="H11" s="19" t="n">
        <v>0.0460042923069636</v>
      </c>
      <c r="I11" s="19" t="n">
        <v>0.0511848031183559</v>
      </c>
      <c r="J11" s="19" t="n">
        <v>0.0415063045083247</v>
      </c>
      <c r="K11" s="19" t="n">
        <v>0.0538624450481278</v>
      </c>
      <c r="L11" s="19" t="n">
        <v>0.072980509108929</v>
      </c>
    </row>
    <row r="12">
      <c r="B12" s="20" t="s">
        <v>66</v>
      </c>
      <c r="C12" s="19" t="n">
        <v>0.34963375499557</v>
      </c>
      <c r="D12" s="19" t="n">
        <v>0.33604357970329</v>
      </c>
      <c r="E12" s="19" t="n">
        <v>0.338930203882554</v>
      </c>
      <c r="F12" s="19" t="n">
        <v>0.347539944270375</v>
      </c>
      <c r="G12" s="19" t="n">
        <v>0.326552467444239</v>
      </c>
      <c r="H12" s="19" t="n">
        <v>0.390873763133833</v>
      </c>
      <c r="I12" s="19" t="n">
        <v>0.387235768442301</v>
      </c>
      <c r="J12" s="19" t="n">
        <v>0.37863041583138</v>
      </c>
      <c r="K12" s="19" t="n">
        <v>0.368603641234836</v>
      </c>
      <c r="L12" s="19" t="n">
        <v>0.353609632827987</v>
      </c>
    </row>
    <row r="13">
      <c r="B13" s="18"/>
      <c r="C13" s="18"/>
      <c r="D13" s="18"/>
      <c r="E13" s="18"/>
      <c r="F13" s="18"/>
      <c r="G13" s="18"/>
      <c r="H13" s="18"/>
      <c r="I13" s="18"/>
      <c r="J13" s="18"/>
      <c r="K13" s="18"/>
      <c r="L13" s="18"/>
    </row>
    <row r="14">
      <c r="B14" t="s">
        <v>70</v>
      </c>
    </row>
    <row r="15">
      <c r="B15" t="s">
        <v>71</v>
      </c>
    </row>
    <row r="19">
      <c r="B19" s="9" t="str">
        <f>=HYPERLINK("#'Contents'!A1", "Return to Contents")</f>
      </c>
    </row>
  </sheetData>
  <mergeCells count="1">
    <mergeCell ref="D2:M2"/>
  </mergeCells>
  <pageMargins left="0.7" right="0.7" top="0.75" bottom="0.75" header="0.3" footer="0.3"/>
  <pageSetup paperSize="9" orientation="portrait" horizontalDpi="300" verticalDpi="300" r:id="rId2"/>
  <drawing r:id="rId1"/>
</worksheet>
</file>

<file path=xl/worksheets/sheet1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516</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1016</v>
      </c>
      <c r="D7" s="11" t="n">
        <v>479</v>
      </c>
      <c r="E7" s="11" t="n">
        <v>535</v>
      </c>
      <c r="F7" s="11"/>
      <c r="G7" s="11" t="n">
        <v>101</v>
      </c>
      <c r="H7" s="11" t="n">
        <v>138</v>
      </c>
      <c r="I7" s="11" t="n">
        <v>148</v>
      </c>
      <c r="J7" s="11" t="n">
        <v>176</v>
      </c>
      <c r="K7" s="11" t="n">
        <v>187</v>
      </c>
      <c r="L7" s="11" t="n">
        <v>266</v>
      </c>
      <c r="M7" s="11"/>
      <c r="N7" s="11" t="n">
        <v>20</v>
      </c>
      <c r="O7" s="11" t="n">
        <v>265</v>
      </c>
      <c r="P7" s="11" t="n">
        <v>363</v>
      </c>
      <c r="Q7" s="11" t="n">
        <v>242</v>
      </c>
      <c r="R7" s="11" t="n">
        <v>121</v>
      </c>
      <c r="S7" s="11"/>
      <c r="T7" s="11" t="n">
        <v>119</v>
      </c>
      <c r="U7" s="11" t="n">
        <v>291</v>
      </c>
      <c r="V7" s="11" t="n">
        <v>216</v>
      </c>
      <c r="W7" s="11" t="n">
        <v>213</v>
      </c>
      <c r="X7" s="11"/>
      <c r="Y7" s="11" t="n">
        <v>361</v>
      </c>
      <c r="Z7" s="11" t="n">
        <v>178</v>
      </c>
      <c r="AA7" s="11" t="n">
        <v>234</v>
      </c>
      <c r="AB7" s="11" t="n">
        <v>114</v>
      </c>
      <c r="AC7" s="11" t="n">
        <v>56</v>
      </c>
      <c r="AD7" s="11" t="n">
        <v>67</v>
      </c>
      <c r="AE7" s="11"/>
      <c r="AF7" s="11" t="n">
        <v>631</v>
      </c>
      <c r="AG7" s="11"/>
      <c r="AH7" s="11" t="n">
        <v>748</v>
      </c>
      <c r="AI7" s="11"/>
      <c r="AJ7" s="11" t="n">
        <v>86</v>
      </c>
      <c r="AK7" s="11" t="n">
        <v>36</v>
      </c>
      <c r="AL7" s="11" t="n">
        <v>202</v>
      </c>
      <c r="AM7" s="11" t="n">
        <v>160</v>
      </c>
      <c r="AN7" s="11" t="n">
        <v>132</v>
      </c>
      <c r="AO7" s="11" t="n">
        <v>68</v>
      </c>
      <c r="AP7" s="11" t="n">
        <v>130</v>
      </c>
      <c r="AQ7" s="11" t="n">
        <v>32</v>
      </c>
      <c r="AR7" s="11" t="n">
        <v>26</v>
      </c>
      <c r="AS7" s="11" t="n">
        <v>74</v>
      </c>
      <c r="AT7" s="11" t="n">
        <v>30</v>
      </c>
      <c r="AU7" s="11" t="n">
        <v>40</v>
      </c>
    </row>
    <row r="8" ht="30" customHeight="1">
      <c r="B8" s="12" t="s">
        <v>20</v>
      </c>
      <c r="C8" s="12" t="n">
        <v>1016</v>
      </c>
      <c r="D8" s="12" t="n">
        <v>506</v>
      </c>
      <c r="E8" s="12" t="n">
        <v>508</v>
      </c>
      <c r="F8" s="12"/>
      <c r="G8" s="12" t="n">
        <v>112</v>
      </c>
      <c r="H8" s="12" t="n">
        <v>163</v>
      </c>
      <c r="I8" s="12" t="n">
        <v>150</v>
      </c>
      <c r="J8" s="12" t="n">
        <v>168</v>
      </c>
      <c r="K8" s="12" t="n">
        <v>173</v>
      </c>
      <c r="L8" s="12" t="n">
        <v>251</v>
      </c>
      <c r="M8" s="12"/>
      <c r="N8" s="12" t="n">
        <v>19</v>
      </c>
      <c r="O8" s="12" t="n">
        <v>248</v>
      </c>
      <c r="P8" s="12" t="n">
        <v>339</v>
      </c>
      <c r="Q8" s="12" t="n">
        <v>270</v>
      </c>
      <c r="R8" s="12" t="n">
        <v>134</v>
      </c>
      <c r="S8" s="12"/>
      <c r="T8" s="12" t="n">
        <v>119</v>
      </c>
      <c r="U8" s="12" t="n">
        <v>288</v>
      </c>
      <c r="V8" s="12" t="n">
        <v>215</v>
      </c>
      <c r="W8" s="12" t="n">
        <v>224</v>
      </c>
      <c r="X8" s="12"/>
      <c r="Y8" s="12" t="n">
        <v>389</v>
      </c>
      <c r="Z8" s="12" t="n">
        <v>172</v>
      </c>
      <c r="AA8" s="12" t="n">
        <v>220</v>
      </c>
      <c r="AB8" s="12" t="n">
        <v>108</v>
      </c>
      <c r="AC8" s="12" t="n">
        <v>59</v>
      </c>
      <c r="AD8" s="12" t="n">
        <v>61</v>
      </c>
      <c r="AE8" s="12"/>
      <c r="AF8" s="12" t="n">
        <v>624</v>
      </c>
      <c r="AG8" s="12"/>
      <c r="AH8" s="12" t="n">
        <v>760</v>
      </c>
      <c r="AI8" s="12"/>
      <c r="AJ8" s="12" t="n">
        <v>77</v>
      </c>
      <c r="AK8" s="12" t="n">
        <v>29</v>
      </c>
      <c r="AL8" s="12" t="n">
        <v>215</v>
      </c>
      <c r="AM8" s="12" t="n">
        <v>169</v>
      </c>
      <c r="AN8" s="12" t="n">
        <v>151</v>
      </c>
      <c r="AO8" s="12" t="n">
        <v>67</v>
      </c>
      <c r="AP8" s="12" t="n">
        <v>123</v>
      </c>
      <c r="AQ8" s="12" t="n">
        <v>35</v>
      </c>
      <c r="AR8" s="12" t="n">
        <v>22</v>
      </c>
      <c r="AS8" s="12" t="n">
        <v>67</v>
      </c>
      <c r="AT8" s="12" t="n">
        <v>23</v>
      </c>
      <c r="AU8" s="12" t="n">
        <v>38</v>
      </c>
    </row>
    <row r="9">
      <c r="B9" s="20" t="s">
        <v>141</v>
      </c>
      <c r="C9" s="19" t="n">
        <v>0.0719966002853609</v>
      </c>
      <c r="D9" s="19" t="n">
        <v>0.0970871688448122</v>
      </c>
      <c r="E9" s="19" t="n">
        <v>0.0472625130381899</v>
      </c>
      <c r="F9" s="19"/>
      <c r="G9" s="19" t="n">
        <v>0.130657152944847</v>
      </c>
      <c r="H9" s="19" t="n">
        <v>0.151316104364336</v>
      </c>
      <c r="I9" s="19" t="n">
        <v>0.0875104832925712</v>
      </c>
      <c r="J9" s="19" t="n">
        <v>0.0714011018585054</v>
      </c>
      <c r="K9" s="19" t="n">
        <v>0.0239127171581499</v>
      </c>
      <c r="L9" s="19" t="n">
        <v>0.0185471745746487</v>
      </c>
      <c r="M9" s="19"/>
      <c r="N9" s="19" t="n">
        <v>0</v>
      </c>
      <c r="O9" s="19" t="n">
        <v>0.0494080428659857</v>
      </c>
      <c r="P9" s="19" t="n">
        <v>0.0631510441158054</v>
      </c>
      <c r="Q9" s="19" t="n">
        <v>0.108189973598707</v>
      </c>
      <c r="R9" s="19" t="n">
        <v>0.0763963698822243</v>
      </c>
      <c r="S9" s="19"/>
      <c r="T9" s="19" t="n">
        <v>0.10775810656981</v>
      </c>
      <c r="U9" s="19" t="n">
        <v>0.0672030188712282</v>
      </c>
      <c r="V9" s="19" t="n">
        <v>0.0355226423035361</v>
      </c>
      <c r="W9" s="19" t="n">
        <v>0.111918697798328</v>
      </c>
      <c r="X9" s="19"/>
      <c r="Y9" s="19" t="n">
        <v>0.114955325181089</v>
      </c>
      <c r="Z9" s="19" t="n">
        <v>0.0480449435605133</v>
      </c>
      <c r="AA9" s="19" t="n">
        <v>0.0175560021545474</v>
      </c>
      <c r="AB9" s="19" t="n">
        <v>0.0459557058608843</v>
      </c>
      <c r="AC9" s="19" t="n">
        <v>0.147504481522634</v>
      </c>
      <c r="AD9" s="19" t="n">
        <v>0.0421733013416379</v>
      </c>
      <c r="AE9" s="19"/>
      <c r="AF9" s="19" t="n">
        <v>0.0572285405739275</v>
      </c>
      <c r="AG9" s="19"/>
      <c r="AH9" s="19" t="n">
        <v>0.0850414052635941</v>
      </c>
      <c r="AI9" s="19"/>
      <c r="AJ9" s="19" t="n">
        <v>0.130429104434311</v>
      </c>
      <c r="AK9" s="19" t="n">
        <v>0.112551750401559</v>
      </c>
      <c r="AL9" s="19" t="n">
        <v>0.0482664527279821</v>
      </c>
      <c r="AM9" s="19" t="n">
        <v>0.067951622361088</v>
      </c>
      <c r="AN9" s="19" t="n">
        <v>0.0552762907361428</v>
      </c>
      <c r="AO9" s="19" t="n">
        <v>0.16330377719674</v>
      </c>
      <c r="AP9" s="19" t="n">
        <v>0.0679593428409258</v>
      </c>
      <c r="AQ9" s="19" t="n">
        <v>0.0374595781948201</v>
      </c>
      <c r="AR9" s="19" t="n">
        <v>0.0417265874757589</v>
      </c>
      <c r="AS9" s="19" t="n">
        <v>0.087365675469691</v>
      </c>
      <c r="AT9" s="19" t="n">
        <v>0.045694527757773</v>
      </c>
      <c r="AU9" s="19" t="n">
        <v>0.0315730492721854</v>
      </c>
    </row>
    <row r="10">
      <c r="B10" s="20" t="s">
        <v>142</v>
      </c>
      <c r="C10" s="19" t="n">
        <v>0.187943300746088</v>
      </c>
      <c r="D10" s="19" t="n">
        <v>0.212305427700308</v>
      </c>
      <c r="E10" s="19" t="n">
        <v>0.164395910733222</v>
      </c>
      <c r="F10" s="19"/>
      <c r="G10" s="19" t="n">
        <v>0.217474614183738</v>
      </c>
      <c r="H10" s="19" t="n">
        <v>0.250101260560417</v>
      </c>
      <c r="I10" s="19" t="n">
        <v>0.14092243937996</v>
      </c>
      <c r="J10" s="19" t="n">
        <v>0.178867460113496</v>
      </c>
      <c r="K10" s="19" t="n">
        <v>0.181141280583921</v>
      </c>
      <c r="L10" s="19" t="n">
        <v>0.173407639121482</v>
      </c>
      <c r="M10" s="19"/>
      <c r="N10" s="19" t="n">
        <v>0.211599330202845</v>
      </c>
      <c r="O10" s="19" t="n">
        <v>0.15590226374879</v>
      </c>
      <c r="P10" s="19" t="n">
        <v>0.177830490933492</v>
      </c>
      <c r="Q10" s="19" t="n">
        <v>0.21698267275595</v>
      </c>
      <c r="R10" s="19" t="n">
        <v>0.212398143839566</v>
      </c>
      <c r="S10" s="19"/>
      <c r="T10" s="19" t="n">
        <v>0.124696683551486</v>
      </c>
      <c r="U10" s="19" t="n">
        <v>0.183586538233899</v>
      </c>
      <c r="V10" s="19" t="n">
        <v>0.217751946239194</v>
      </c>
      <c r="W10" s="19" t="n">
        <v>0.231796942917839</v>
      </c>
      <c r="X10" s="19"/>
      <c r="Y10" s="19" t="n">
        <v>0.225274325400002</v>
      </c>
      <c r="Z10" s="19" t="n">
        <v>0.170368143346192</v>
      </c>
      <c r="AA10" s="19" t="n">
        <v>0.177222948651079</v>
      </c>
      <c r="AB10" s="19" t="n">
        <v>0.164390876322189</v>
      </c>
      <c r="AC10" s="19" t="n">
        <v>0.159296717360503</v>
      </c>
      <c r="AD10" s="19" t="n">
        <v>0.12719866383694</v>
      </c>
      <c r="AE10" s="19"/>
      <c r="AF10" s="19" t="n">
        <v>0.180298793401344</v>
      </c>
      <c r="AG10" s="19"/>
      <c r="AH10" s="19" t="n">
        <v>0.202123570189443</v>
      </c>
      <c r="AI10" s="19"/>
      <c r="AJ10" s="19" t="n">
        <v>0.230641282590381</v>
      </c>
      <c r="AK10" s="19" t="n">
        <v>0.186089198081577</v>
      </c>
      <c r="AL10" s="19" t="n">
        <v>0.202315677793307</v>
      </c>
      <c r="AM10" s="19" t="n">
        <v>0.21717138004334</v>
      </c>
      <c r="AN10" s="19" t="n">
        <v>0.170299181669698</v>
      </c>
      <c r="AO10" s="19" t="n">
        <v>0.193321510408086</v>
      </c>
      <c r="AP10" s="19" t="n">
        <v>0.122804238566485</v>
      </c>
      <c r="AQ10" s="19" t="n">
        <v>0.0889017020538498</v>
      </c>
      <c r="AR10" s="19" t="n">
        <v>0.273675577133005</v>
      </c>
      <c r="AS10" s="19" t="n">
        <v>0.15118959425163</v>
      </c>
      <c r="AT10" s="19" t="n">
        <v>0.166790864371879</v>
      </c>
      <c r="AU10" s="19" t="n">
        <v>0.282201056946005</v>
      </c>
    </row>
    <row r="11">
      <c r="B11" s="20" t="s">
        <v>143</v>
      </c>
      <c r="C11" s="19" t="n">
        <v>0.283275542339158</v>
      </c>
      <c r="D11" s="19" t="n">
        <v>0.301435170910927</v>
      </c>
      <c r="E11" s="19" t="n">
        <v>0.266291652104635</v>
      </c>
      <c r="F11" s="19"/>
      <c r="G11" s="19" t="n">
        <v>0.228289636095086</v>
      </c>
      <c r="H11" s="19" t="n">
        <v>0.29512735962426</v>
      </c>
      <c r="I11" s="19" t="n">
        <v>0.272552131447182</v>
      </c>
      <c r="J11" s="19" t="n">
        <v>0.289399661235236</v>
      </c>
      <c r="K11" s="19" t="n">
        <v>0.303186412480099</v>
      </c>
      <c r="L11" s="19" t="n">
        <v>0.288780384052718</v>
      </c>
      <c r="M11" s="19"/>
      <c r="N11" s="19" t="n">
        <v>0.0985145024685134</v>
      </c>
      <c r="O11" s="19" t="n">
        <v>0.269605193389419</v>
      </c>
      <c r="P11" s="19" t="n">
        <v>0.321901987350952</v>
      </c>
      <c r="Q11" s="19" t="n">
        <v>0.241399876781201</v>
      </c>
      <c r="R11" s="19" t="n">
        <v>0.30796713533286</v>
      </c>
      <c r="S11" s="19"/>
      <c r="T11" s="19" t="n">
        <v>0.292709025160279</v>
      </c>
      <c r="U11" s="19" t="n">
        <v>0.299984188441139</v>
      </c>
      <c r="V11" s="19" t="n">
        <v>0.314805739805005</v>
      </c>
      <c r="W11" s="19" t="n">
        <v>0.270514571369678</v>
      </c>
      <c r="X11" s="19"/>
      <c r="Y11" s="19" t="n">
        <v>0.313783694306124</v>
      </c>
      <c r="Z11" s="19" t="n">
        <v>0.283126807422746</v>
      </c>
      <c r="AA11" s="19" t="n">
        <v>0.274945276553301</v>
      </c>
      <c r="AB11" s="19" t="n">
        <v>0.283171236042318</v>
      </c>
      <c r="AC11" s="19" t="n">
        <v>0.194323642485407</v>
      </c>
      <c r="AD11" s="19" t="n">
        <v>0.204723658582932</v>
      </c>
      <c r="AE11" s="19"/>
      <c r="AF11" s="19" t="n">
        <v>0.294695454543901</v>
      </c>
      <c r="AG11" s="19"/>
      <c r="AH11" s="19" t="n">
        <v>0.296428630055231</v>
      </c>
      <c r="AI11" s="19"/>
      <c r="AJ11" s="19" t="n">
        <v>0.142647161006537</v>
      </c>
      <c r="AK11" s="19" t="n">
        <v>0.217532705715124</v>
      </c>
      <c r="AL11" s="19" t="n">
        <v>0.297304861788575</v>
      </c>
      <c r="AM11" s="19" t="n">
        <v>0.24636092211692</v>
      </c>
      <c r="AN11" s="19" t="n">
        <v>0.30166534078661</v>
      </c>
      <c r="AO11" s="19" t="n">
        <v>0.263879698235007</v>
      </c>
      <c r="AP11" s="19" t="n">
        <v>0.341297213914831</v>
      </c>
      <c r="AQ11" s="19" t="n">
        <v>0.369460771494389</v>
      </c>
      <c r="AR11" s="19" t="n">
        <v>0.319365043840815</v>
      </c>
      <c r="AS11" s="19" t="n">
        <v>0.350744899923828</v>
      </c>
      <c r="AT11" s="19" t="n">
        <v>0.192002489159787</v>
      </c>
      <c r="AU11" s="19" t="n">
        <v>0.312527446489955</v>
      </c>
    </row>
    <row r="12">
      <c r="B12" s="20" t="s">
        <v>144</v>
      </c>
      <c r="C12" s="19" t="n">
        <v>0.0578737949552511</v>
      </c>
      <c r="D12" s="19" t="n">
        <v>0.038582704925196</v>
      </c>
      <c r="E12" s="19" t="n">
        <v>0.0773403189937017</v>
      </c>
      <c r="F12" s="19"/>
      <c r="G12" s="19" t="n">
        <v>0.126766043804981</v>
      </c>
      <c r="H12" s="19" t="n">
        <v>0.0592117301881895</v>
      </c>
      <c r="I12" s="19" t="n">
        <v>0.0665931048519626</v>
      </c>
      <c r="J12" s="19" t="n">
        <v>0.0588365323659938</v>
      </c>
      <c r="K12" s="19" t="n">
        <v>0.0420546120632717</v>
      </c>
      <c r="L12" s="19" t="n">
        <v>0.0312320810284693</v>
      </c>
      <c r="M12" s="19"/>
      <c r="N12" s="19" t="n">
        <v>0.0488799480647346</v>
      </c>
      <c r="O12" s="19" t="n">
        <v>0.0834315468799114</v>
      </c>
      <c r="P12" s="19" t="n">
        <v>0.0489780714807688</v>
      </c>
      <c r="Q12" s="19" t="n">
        <v>0.0432611474402288</v>
      </c>
      <c r="R12" s="19" t="n">
        <v>0.0658331279939735</v>
      </c>
      <c r="S12" s="19"/>
      <c r="T12" s="19" t="n">
        <v>0.0506895959855141</v>
      </c>
      <c r="U12" s="19" t="n">
        <v>0.0587316529661215</v>
      </c>
      <c r="V12" s="19" t="n">
        <v>0.0571228351133022</v>
      </c>
      <c r="W12" s="19" t="n">
        <v>0.0632898428962263</v>
      </c>
      <c r="X12" s="19"/>
      <c r="Y12" s="19" t="n">
        <v>0.0427358489867866</v>
      </c>
      <c r="Z12" s="19" t="n">
        <v>0.107050575082617</v>
      </c>
      <c r="AA12" s="19" t="n">
        <v>0.0349263731252041</v>
      </c>
      <c r="AB12" s="19" t="n">
        <v>0.0623168341283749</v>
      </c>
      <c r="AC12" s="19" t="n">
        <v>0.113744271731024</v>
      </c>
      <c r="AD12" s="19" t="n">
        <v>0.0420457602186707</v>
      </c>
      <c r="AE12" s="19"/>
      <c r="AF12" s="19" t="n">
        <v>0.0592284688168231</v>
      </c>
      <c r="AG12" s="19"/>
      <c r="AH12" s="19" t="n">
        <v>0.061984427684485</v>
      </c>
      <c r="AI12" s="19"/>
      <c r="AJ12" s="19" t="n">
        <v>0.0687353815217669</v>
      </c>
      <c r="AK12" s="19" t="n">
        <v>0.0242168059212648</v>
      </c>
      <c r="AL12" s="19" t="n">
        <v>0.0649480701212296</v>
      </c>
      <c r="AM12" s="19" t="n">
        <v>0.028319766905776</v>
      </c>
      <c r="AN12" s="19" t="n">
        <v>0.0648018928828926</v>
      </c>
      <c r="AO12" s="19" t="n">
        <v>0.0615403649558863</v>
      </c>
      <c r="AP12" s="19" t="n">
        <v>0.0690387318307484</v>
      </c>
      <c r="AQ12" s="19" t="n">
        <v>0.0638834232083048</v>
      </c>
      <c r="AR12" s="19" t="n">
        <v>0.0713250084784284</v>
      </c>
      <c r="AS12" s="19" t="n">
        <v>0.0610261716885267</v>
      </c>
      <c r="AT12" s="19" t="n">
        <v>0.0675931539487383</v>
      </c>
      <c r="AU12" s="19" t="n">
        <v>0.0580649449260604</v>
      </c>
    </row>
    <row r="13">
      <c r="B13" s="20" t="s">
        <v>145</v>
      </c>
      <c r="C13" s="19" t="n">
        <v>0.0492770066785717</v>
      </c>
      <c r="D13" s="19" t="n">
        <v>0.0438369877468358</v>
      </c>
      <c r="E13" s="19" t="n">
        <v>0.0548973354664017</v>
      </c>
      <c r="F13" s="19"/>
      <c r="G13" s="19" t="n">
        <v>0.128240820140485</v>
      </c>
      <c r="H13" s="19" t="n">
        <v>0.0528753573693795</v>
      </c>
      <c r="I13" s="19" t="n">
        <v>0.059443202681006</v>
      </c>
      <c r="J13" s="19" t="n">
        <v>0.0506258941157598</v>
      </c>
      <c r="K13" s="19" t="n">
        <v>0.0143277090420819</v>
      </c>
      <c r="L13" s="19" t="n">
        <v>0.0287179868981776</v>
      </c>
      <c r="M13" s="19"/>
      <c r="N13" s="19" t="n">
        <v>0.209021705664465</v>
      </c>
      <c r="O13" s="19" t="n">
        <v>0.0554806188615116</v>
      </c>
      <c r="P13" s="19" t="n">
        <v>0.0326693312599318</v>
      </c>
      <c r="Q13" s="19" t="n">
        <v>0.0300985219093635</v>
      </c>
      <c r="R13" s="19" t="n">
        <v>0.0973037376609409</v>
      </c>
      <c r="S13" s="19"/>
      <c r="T13" s="19" t="n">
        <v>0.0549139170147315</v>
      </c>
      <c r="U13" s="19" t="n">
        <v>0.043523252093105</v>
      </c>
      <c r="V13" s="19" t="n">
        <v>0.0495920365555959</v>
      </c>
      <c r="W13" s="19" t="n">
        <v>0.0483784408468159</v>
      </c>
      <c r="X13" s="19"/>
      <c r="Y13" s="19" t="n">
        <v>0.0458870711438325</v>
      </c>
      <c r="Z13" s="19" t="n">
        <v>0.0487216598183451</v>
      </c>
      <c r="AA13" s="19" t="n">
        <v>0.0237442267050759</v>
      </c>
      <c r="AB13" s="19" t="n">
        <v>0.0584987028763149</v>
      </c>
      <c r="AC13" s="19" t="n">
        <v>0.206542144758985</v>
      </c>
      <c r="AD13" s="19" t="n">
        <v>0</v>
      </c>
      <c r="AE13" s="19"/>
      <c r="AF13" s="19" t="n">
        <v>0.0507041549302495</v>
      </c>
      <c r="AG13" s="19"/>
      <c r="AH13" s="19" t="n">
        <v>0.0412035398347992</v>
      </c>
      <c r="AI13" s="19"/>
      <c r="AJ13" s="19" t="n">
        <v>0.0683024639610524</v>
      </c>
      <c r="AK13" s="19" t="n">
        <v>0.0904850589912367</v>
      </c>
      <c r="AL13" s="19" t="n">
        <v>0.0288824366625038</v>
      </c>
      <c r="AM13" s="19" t="n">
        <v>0.0536695296994118</v>
      </c>
      <c r="AN13" s="19" t="n">
        <v>0.0573952094841157</v>
      </c>
      <c r="AO13" s="19" t="n">
        <v>0.028296181108477</v>
      </c>
      <c r="AP13" s="19" t="n">
        <v>0.0713564398583502</v>
      </c>
      <c r="AQ13" s="19" t="n">
        <v>0.0623331923744485</v>
      </c>
      <c r="AR13" s="19" t="n">
        <v>0</v>
      </c>
      <c r="AS13" s="19" t="n">
        <v>0.0415757735624921</v>
      </c>
      <c r="AT13" s="19" t="n">
        <v>0.0363757142784006</v>
      </c>
      <c r="AU13" s="19" t="n">
        <v>0.0462885549710708</v>
      </c>
    </row>
    <row r="14">
      <c r="B14" s="20" t="s">
        <v>66</v>
      </c>
      <c r="C14" s="21" t="n">
        <v>0.34963375499557</v>
      </c>
      <c r="D14" s="21" t="n">
        <v>0.306752539871921</v>
      </c>
      <c r="E14" s="21" t="n">
        <v>0.38981226966385</v>
      </c>
      <c r="F14" s="21"/>
      <c r="G14" s="21" t="n">
        <v>0.168571732830863</v>
      </c>
      <c r="H14" s="21" t="n">
        <v>0.191368187893417</v>
      </c>
      <c r="I14" s="21" t="n">
        <v>0.372978638347318</v>
      </c>
      <c r="J14" s="21" t="n">
        <v>0.35086935031101</v>
      </c>
      <c r="K14" s="21" t="n">
        <v>0.435377268672477</v>
      </c>
      <c r="L14" s="21" t="n">
        <v>0.459314734324504</v>
      </c>
      <c r="M14" s="21"/>
      <c r="N14" s="21" t="n">
        <v>0.431984513599442</v>
      </c>
      <c r="O14" s="21" t="n">
        <v>0.386172334254382</v>
      </c>
      <c r="P14" s="21" t="n">
        <v>0.35546907485905</v>
      </c>
      <c r="Q14" s="21" t="n">
        <v>0.360067807514549</v>
      </c>
      <c r="R14" s="21" t="n">
        <v>0.240101485290435</v>
      </c>
      <c r="S14" s="21"/>
      <c r="T14" s="21" t="n">
        <v>0.369232671718178</v>
      </c>
      <c r="U14" s="21" t="n">
        <v>0.346971349394507</v>
      </c>
      <c r="V14" s="21" t="n">
        <v>0.325204799983367</v>
      </c>
      <c r="W14" s="21" t="n">
        <v>0.274101504171113</v>
      </c>
      <c r="X14" s="21"/>
      <c r="Y14" s="21" t="n">
        <v>0.257363734982166</v>
      </c>
      <c r="Z14" s="21" t="n">
        <v>0.342687870769586</v>
      </c>
      <c r="AA14" s="21" t="n">
        <v>0.471605172810793</v>
      </c>
      <c r="AB14" s="21" t="n">
        <v>0.385666644769919</v>
      </c>
      <c r="AC14" s="21" t="n">
        <v>0.178588742141447</v>
      </c>
      <c r="AD14" s="21" t="n">
        <v>0.583858616019819</v>
      </c>
      <c r="AE14" s="21"/>
      <c r="AF14" s="21" t="n">
        <v>0.357844587733755</v>
      </c>
      <c r="AG14" s="21"/>
      <c r="AH14" s="21" t="n">
        <v>0.313218426972447</v>
      </c>
      <c r="AI14" s="21"/>
      <c r="AJ14" s="21" t="n">
        <v>0.359244606485952</v>
      </c>
      <c r="AK14" s="21" t="n">
        <v>0.369124480889238</v>
      </c>
      <c r="AL14" s="21" t="n">
        <v>0.358282500906402</v>
      </c>
      <c r="AM14" s="21" t="n">
        <v>0.386526778873464</v>
      </c>
      <c r="AN14" s="21" t="n">
        <v>0.350562084440541</v>
      </c>
      <c r="AO14" s="21" t="n">
        <v>0.289658468095804</v>
      </c>
      <c r="AP14" s="21" t="n">
        <v>0.327544032988659</v>
      </c>
      <c r="AQ14" s="21" t="n">
        <v>0.377961332674187</v>
      </c>
      <c r="AR14" s="21" t="n">
        <v>0.293907783071993</v>
      </c>
      <c r="AS14" s="21" t="n">
        <v>0.308097885103831</v>
      </c>
      <c r="AT14" s="21" t="n">
        <v>0.491543250483423</v>
      </c>
      <c r="AU14" s="21" t="n">
        <v>0.269344947394724</v>
      </c>
    </row>
    <row r="15">
      <c r="B15" s="18"/>
    </row>
    <row r="16">
      <c r="B16" t="s">
        <v>70</v>
      </c>
    </row>
    <row r="17">
      <c r="B17" t="s">
        <v>71</v>
      </c>
    </row>
    <row r="19">
      <c r="B19"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127</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748</v>
      </c>
      <c r="D7" s="11" t="n">
        <v>379</v>
      </c>
      <c r="E7" s="11" t="n">
        <v>367</v>
      </c>
      <c r="F7" s="11"/>
      <c r="G7" s="11" t="n">
        <v>77</v>
      </c>
      <c r="H7" s="11" t="n">
        <v>118</v>
      </c>
      <c r="I7" s="11" t="n">
        <v>124</v>
      </c>
      <c r="J7" s="11" t="n">
        <v>130</v>
      </c>
      <c r="K7" s="11" t="n">
        <v>142</v>
      </c>
      <c r="L7" s="11" t="n">
        <v>157</v>
      </c>
      <c r="M7" s="11"/>
      <c r="N7" s="11" t="n">
        <v>12</v>
      </c>
      <c r="O7" s="11" t="n">
        <v>167</v>
      </c>
      <c r="P7" s="11" t="n">
        <v>261</v>
      </c>
      <c r="Q7" s="11" t="n">
        <v>198</v>
      </c>
      <c r="R7" s="11" t="n">
        <v>106</v>
      </c>
      <c r="S7" s="11"/>
      <c r="T7" s="11" t="n">
        <v>81</v>
      </c>
      <c r="U7" s="11" t="n">
        <v>214</v>
      </c>
      <c r="V7" s="11" t="n">
        <v>173</v>
      </c>
      <c r="W7" s="11" t="n">
        <v>172</v>
      </c>
      <c r="X7" s="11"/>
      <c r="Y7" s="11" t="n">
        <v>317</v>
      </c>
      <c r="Z7" s="11" t="n">
        <v>131</v>
      </c>
      <c r="AA7" s="11" t="n">
        <v>131</v>
      </c>
      <c r="AB7" s="11" t="n">
        <v>80</v>
      </c>
      <c r="AC7" s="11" t="n">
        <v>37</v>
      </c>
      <c r="AD7" s="11" t="n">
        <v>48</v>
      </c>
      <c r="AE7" s="11"/>
      <c r="AF7" s="11" t="n">
        <v>473</v>
      </c>
      <c r="AG7" s="11"/>
      <c r="AH7" s="11" t="n">
        <v>748</v>
      </c>
      <c r="AI7" s="11"/>
      <c r="AJ7" s="11" t="n">
        <v>57</v>
      </c>
      <c r="AK7" s="11" t="n">
        <v>29</v>
      </c>
      <c r="AL7" s="11" t="n">
        <v>151</v>
      </c>
      <c r="AM7" s="11" t="n">
        <v>126</v>
      </c>
      <c r="AN7" s="11" t="n">
        <v>93</v>
      </c>
      <c r="AO7" s="11" t="n">
        <v>45</v>
      </c>
      <c r="AP7" s="11" t="n">
        <v>96</v>
      </c>
      <c r="AQ7" s="11" t="n">
        <v>25</v>
      </c>
      <c r="AR7" s="11" t="n">
        <v>21</v>
      </c>
      <c r="AS7" s="11" t="n">
        <v>52</v>
      </c>
      <c r="AT7" s="11" t="n">
        <v>21</v>
      </c>
      <c r="AU7" s="11" t="n">
        <v>32</v>
      </c>
    </row>
    <row r="8" ht="30" customHeight="1">
      <c r="B8" s="12" t="s">
        <v>20</v>
      </c>
      <c r="C8" s="12" t="n">
        <v>760</v>
      </c>
      <c r="D8" s="12" t="n">
        <v>406</v>
      </c>
      <c r="E8" s="12" t="n">
        <v>352</v>
      </c>
      <c r="F8" s="12"/>
      <c r="G8" s="12" t="n">
        <v>87</v>
      </c>
      <c r="H8" s="12" t="n">
        <v>140</v>
      </c>
      <c r="I8" s="12" t="n">
        <v>127</v>
      </c>
      <c r="J8" s="12" t="n">
        <v>125</v>
      </c>
      <c r="K8" s="12" t="n">
        <v>132</v>
      </c>
      <c r="L8" s="12" t="n">
        <v>149</v>
      </c>
      <c r="M8" s="12"/>
      <c r="N8" s="12" t="n">
        <v>12</v>
      </c>
      <c r="O8" s="12" t="n">
        <v>156</v>
      </c>
      <c r="P8" s="12" t="n">
        <v>245</v>
      </c>
      <c r="Q8" s="12" t="n">
        <v>225</v>
      </c>
      <c r="R8" s="12" t="n">
        <v>117</v>
      </c>
      <c r="S8" s="12"/>
      <c r="T8" s="12" t="n">
        <v>81</v>
      </c>
      <c r="U8" s="12" t="n">
        <v>218</v>
      </c>
      <c r="V8" s="12" t="n">
        <v>173</v>
      </c>
      <c r="W8" s="12" t="n">
        <v>183</v>
      </c>
      <c r="X8" s="12"/>
      <c r="Y8" s="12" t="n">
        <v>344</v>
      </c>
      <c r="Z8" s="12" t="n">
        <v>129</v>
      </c>
      <c r="AA8" s="12" t="n">
        <v>123</v>
      </c>
      <c r="AB8" s="12" t="n">
        <v>77</v>
      </c>
      <c r="AC8" s="12" t="n">
        <v>39</v>
      </c>
      <c r="AD8" s="12" t="n">
        <v>44</v>
      </c>
      <c r="AE8" s="12"/>
      <c r="AF8" s="12" t="n">
        <v>474</v>
      </c>
      <c r="AG8" s="12"/>
      <c r="AH8" s="12" t="n">
        <v>760</v>
      </c>
      <c r="AI8" s="12"/>
      <c r="AJ8" s="12" t="n">
        <v>53</v>
      </c>
      <c r="AK8" s="12" t="n">
        <v>24</v>
      </c>
      <c r="AL8" s="12" t="n">
        <v>163</v>
      </c>
      <c r="AM8" s="12" t="n">
        <v>134</v>
      </c>
      <c r="AN8" s="12" t="n">
        <v>109</v>
      </c>
      <c r="AO8" s="12" t="n">
        <v>45</v>
      </c>
      <c r="AP8" s="12" t="n">
        <v>92</v>
      </c>
      <c r="AQ8" s="12" t="n">
        <v>28</v>
      </c>
      <c r="AR8" s="12" t="n">
        <v>18</v>
      </c>
      <c r="AS8" s="12" t="n">
        <v>47</v>
      </c>
      <c r="AT8" s="12" t="n">
        <v>16</v>
      </c>
      <c r="AU8" s="12" t="n">
        <v>31</v>
      </c>
    </row>
    <row r="9">
      <c r="B9" s="20" t="s">
        <v>117</v>
      </c>
      <c r="C9" s="19" t="n">
        <v>0.04538752286312</v>
      </c>
      <c r="D9" s="19" t="n">
        <v>0.0304842447679575</v>
      </c>
      <c r="E9" s="19" t="n">
        <v>0.0628451824553976</v>
      </c>
      <c r="F9" s="19"/>
      <c r="G9" s="19" t="n">
        <v>0.00975235904152042</v>
      </c>
      <c r="H9" s="19" t="n">
        <v>0.0305232847128756</v>
      </c>
      <c r="I9" s="19" t="n">
        <v>0.00838639306225417</v>
      </c>
      <c r="J9" s="19" t="n">
        <v>0.0562293572703991</v>
      </c>
      <c r="K9" s="19" t="n">
        <v>0.0475338217117751</v>
      </c>
      <c r="L9" s="19" t="n">
        <v>0.100767644701305</v>
      </c>
      <c r="M9" s="19"/>
      <c r="N9" s="19" t="n">
        <v>0.161764630930492</v>
      </c>
      <c r="O9" s="19" t="n">
        <v>0.0754255602114121</v>
      </c>
      <c r="P9" s="19" t="n">
        <v>0.0375582829314552</v>
      </c>
      <c r="Q9" s="19" t="n">
        <v>0.0467250225996915</v>
      </c>
      <c r="R9" s="19" t="n">
        <v>0.00909156954190261</v>
      </c>
      <c r="S9" s="19"/>
      <c r="T9" s="19" t="n">
        <v>0.0470450668131859</v>
      </c>
      <c r="U9" s="19" t="n">
        <v>0.018307985734867</v>
      </c>
      <c r="V9" s="19" t="n">
        <v>0.0839232246652936</v>
      </c>
      <c r="W9" s="19" t="n">
        <v>0.0311374357466988</v>
      </c>
      <c r="X9" s="19"/>
      <c r="Y9" s="19" t="n">
        <v>0.0266244074395352</v>
      </c>
      <c r="Z9" s="19" t="n">
        <v>0.0471909702789871</v>
      </c>
      <c r="AA9" s="19" t="n">
        <v>0.103526503580082</v>
      </c>
      <c r="AB9" s="19" t="n">
        <v>0.0256324481046914</v>
      </c>
      <c r="AC9" s="19" t="n">
        <v>0.0218595162504145</v>
      </c>
      <c r="AD9" s="19" t="n">
        <v>0.0842911141138688</v>
      </c>
      <c r="AE9" s="19"/>
      <c r="AF9" s="19" t="n">
        <v>0.047315716578148</v>
      </c>
      <c r="AG9" s="19"/>
      <c r="AH9" s="19" t="n">
        <v>0.04538752286312</v>
      </c>
      <c r="AI9" s="19"/>
      <c r="AJ9" s="19" t="n">
        <v>0.0320628848016403</v>
      </c>
      <c r="AK9" s="19" t="n">
        <v>0.0657829171584468</v>
      </c>
      <c r="AL9" s="19" t="n">
        <v>0.0546457735123964</v>
      </c>
      <c r="AM9" s="19" t="n">
        <v>0.0314177561369516</v>
      </c>
      <c r="AN9" s="19" t="n">
        <v>0.0401910888941575</v>
      </c>
      <c r="AO9" s="19" t="n">
        <v>0.0228070803861471</v>
      </c>
      <c r="AP9" s="19" t="n">
        <v>0.0796894705516778</v>
      </c>
      <c r="AQ9" s="19" t="n">
        <v>0.0385075856988213</v>
      </c>
      <c r="AR9" s="19" t="n">
        <v>0.0881967138931912</v>
      </c>
      <c r="AS9" s="19" t="n">
        <v>0.0578447807723526</v>
      </c>
      <c r="AT9" s="19" t="n">
        <v>0</v>
      </c>
      <c r="AU9" s="19" t="n">
        <v>0</v>
      </c>
    </row>
    <row r="10">
      <c r="B10" s="20" t="s">
        <v>118</v>
      </c>
      <c r="C10" s="19" t="n">
        <v>0.382704553586785</v>
      </c>
      <c r="D10" s="19" t="n">
        <v>0.344729011804854</v>
      </c>
      <c r="E10" s="19" t="n">
        <v>0.425854071375523</v>
      </c>
      <c r="F10" s="19"/>
      <c r="G10" s="19" t="n">
        <v>0.270448731971266</v>
      </c>
      <c r="H10" s="19" t="n">
        <v>0.261900882336849</v>
      </c>
      <c r="I10" s="19" t="n">
        <v>0.403623059637175</v>
      </c>
      <c r="J10" s="19" t="n">
        <v>0.346642450174562</v>
      </c>
      <c r="K10" s="19" t="n">
        <v>0.512701807681124</v>
      </c>
      <c r="L10" s="19" t="n">
        <v>0.458798842885911</v>
      </c>
      <c r="M10" s="19"/>
      <c r="N10" s="19" t="n">
        <v>0.568101764001993</v>
      </c>
      <c r="O10" s="19" t="n">
        <v>0.405671480284345</v>
      </c>
      <c r="P10" s="19" t="n">
        <v>0.398171348049132</v>
      </c>
      <c r="Q10" s="19" t="n">
        <v>0.362970708588267</v>
      </c>
      <c r="R10" s="19" t="n">
        <v>0.352937159660353</v>
      </c>
      <c r="S10" s="19"/>
      <c r="T10" s="19" t="n">
        <v>0.370013158844596</v>
      </c>
      <c r="U10" s="19" t="n">
        <v>0.370698586876806</v>
      </c>
      <c r="V10" s="19" t="n">
        <v>0.385936692622221</v>
      </c>
      <c r="W10" s="19" t="n">
        <v>0.330861292542783</v>
      </c>
      <c r="X10" s="19"/>
      <c r="Y10" s="19" t="n">
        <v>0.323795343985864</v>
      </c>
      <c r="Z10" s="19" t="n">
        <v>0.418198719087471</v>
      </c>
      <c r="AA10" s="19" t="n">
        <v>0.467511564440776</v>
      </c>
      <c r="AB10" s="19" t="n">
        <v>0.512030689930514</v>
      </c>
      <c r="AC10" s="19" t="n">
        <v>0.401077190811931</v>
      </c>
      <c r="AD10" s="19" t="n">
        <v>0.265736533331728</v>
      </c>
      <c r="AE10" s="19"/>
      <c r="AF10" s="19" t="n">
        <v>0.388450005664032</v>
      </c>
      <c r="AG10" s="19"/>
      <c r="AH10" s="19" t="n">
        <v>0.382704553586785</v>
      </c>
      <c r="AI10" s="19"/>
      <c r="AJ10" s="19" t="n">
        <v>0.43958958895596</v>
      </c>
      <c r="AK10" s="19" t="n">
        <v>0.456068692069391</v>
      </c>
      <c r="AL10" s="19" t="n">
        <v>0.36890253303899</v>
      </c>
      <c r="AM10" s="19" t="n">
        <v>0.345504324236751</v>
      </c>
      <c r="AN10" s="19" t="n">
        <v>0.416901454160046</v>
      </c>
      <c r="AO10" s="19" t="n">
        <v>0.33649577697849</v>
      </c>
      <c r="AP10" s="19" t="n">
        <v>0.336382453097264</v>
      </c>
      <c r="AQ10" s="19" t="n">
        <v>0.538668386440064</v>
      </c>
      <c r="AR10" s="19" t="n">
        <v>0.472315581061101</v>
      </c>
      <c r="AS10" s="19" t="n">
        <v>0.461818967529079</v>
      </c>
      <c r="AT10" s="19" t="n">
        <v>0.413818427144549</v>
      </c>
      <c r="AU10" s="19" t="n">
        <v>0.218589642359264</v>
      </c>
    </row>
    <row r="11">
      <c r="B11" s="20" t="s">
        <v>119</v>
      </c>
      <c r="C11" s="19" t="n">
        <v>0.210803338506213</v>
      </c>
      <c r="D11" s="19" t="n">
        <v>0.22359071195112</v>
      </c>
      <c r="E11" s="19" t="n">
        <v>0.197255435029711</v>
      </c>
      <c r="F11" s="19"/>
      <c r="G11" s="19" t="n">
        <v>0.243318429963465</v>
      </c>
      <c r="H11" s="19" t="n">
        <v>0.296719238579181</v>
      </c>
      <c r="I11" s="19" t="n">
        <v>0.212214158172383</v>
      </c>
      <c r="J11" s="19" t="n">
        <v>0.200307113247745</v>
      </c>
      <c r="K11" s="19" t="n">
        <v>0.171911039277753</v>
      </c>
      <c r="L11" s="19" t="n">
        <v>0.153255093384849</v>
      </c>
      <c r="M11" s="19"/>
      <c r="N11" s="19" t="n">
        <v>0.190316479958021</v>
      </c>
      <c r="O11" s="19" t="n">
        <v>0.167558386707405</v>
      </c>
      <c r="P11" s="19" t="n">
        <v>0.212542306789272</v>
      </c>
      <c r="Q11" s="19" t="n">
        <v>0.197952963366513</v>
      </c>
      <c r="R11" s="19" t="n">
        <v>0.290719490411668</v>
      </c>
      <c r="S11" s="19"/>
      <c r="T11" s="19" t="n">
        <v>0.217879747401846</v>
      </c>
      <c r="U11" s="19" t="n">
        <v>0.176865089267257</v>
      </c>
      <c r="V11" s="19" t="n">
        <v>0.18827579698841</v>
      </c>
      <c r="W11" s="19" t="n">
        <v>0.318964463175598</v>
      </c>
      <c r="X11" s="19"/>
      <c r="Y11" s="19" t="n">
        <v>0.24778645006939</v>
      </c>
      <c r="Z11" s="19" t="n">
        <v>0.173698548145188</v>
      </c>
      <c r="AA11" s="19" t="n">
        <v>0.164023166900103</v>
      </c>
      <c r="AB11" s="19" t="n">
        <v>0.151313008283896</v>
      </c>
      <c r="AC11" s="19" t="n">
        <v>0.302160755863255</v>
      </c>
      <c r="AD11" s="19" t="n">
        <v>0.20564811104801</v>
      </c>
      <c r="AE11" s="19"/>
      <c r="AF11" s="19" t="n">
        <v>0.230873768881235</v>
      </c>
      <c r="AG11" s="19"/>
      <c r="AH11" s="19" t="n">
        <v>0.210803338506213</v>
      </c>
      <c r="AI11" s="19"/>
      <c r="AJ11" s="19" t="n">
        <v>0.251044922718459</v>
      </c>
      <c r="AK11" s="19" t="n">
        <v>0.226706082283368</v>
      </c>
      <c r="AL11" s="19" t="n">
        <v>0.248143442971315</v>
      </c>
      <c r="AM11" s="19" t="n">
        <v>0.211606168418396</v>
      </c>
      <c r="AN11" s="19" t="n">
        <v>0.192854999417239</v>
      </c>
      <c r="AO11" s="19" t="n">
        <v>0.185519754939027</v>
      </c>
      <c r="AP11" s="19" t="n">
        <v>0.22442673067724</v>
      </c>
      <c r="AQ11" s="19" t="n">
        <v>0.0826671385137832</v>
      </c>
      <c r="AR11" s="19" t="n">
        <v>0.146494426202281</v>
      </c>
      <c r="AS11" s="19" t="n">
        <v>0.154058708811727</v>
      </c>
      <c r="AT11" s="19" t="n">
        <v>0.195856823409997</v>
      </c>
      <c r="AU11" s="19" t="n">
        <v>0.236208470372989</v>
      </c>
    </row>
    <row r="12">
      <c r="B12" s="20" t="s">
        <v>120</v>
      </c>
      <c r="C12" s="19" t="n">
        <v>0.155312428284277</v>
      </c>
      <c r="D12" s="19" t="n">
        <v>0.171203031760515</v>
      </c>
      <c r="E12" s="19" t="n">
        <v>0.137865573698851</v>
      </c>
      <c r="F12" s="19"/>
      <c r="G12" s="19" t="n">
        <v>0.158505179924436</v>
      </c>
      <c r="H12" s="19" t="n">
        <v>0.194627649862728</v>
      </c>
      <c r="I12" s="19" t="n">
        <v>0.174532274430696</v>
      </c>
      <c r="J12" s="19" t="n">
        <v>0.175913101655729</v>
      </c>
      <c r="K12" s="19" t="n">
        <v>0.0894078448563352</v>
      </c>
      <c r="L12" s="19" t="n">
        <v>0.141379539811886</v>
      </c>
      <c r="M12" s="19"/>
      <c r="N12" s="19" t="n">
        <v>0.079817125109494</v>
      </c>
      <c r="O12" s="19" t="n">
        <v>0.139384418787528</v>
      </c>
      <c r="P12" s="19" t="n">
        <v>0.180219443909403</v>
      </c>
      <c r="Q12" s="19" t="n">
        <v>0.152679786322277</v>
      </c>
      <c r="R12" s="19" t="n">
        <v>0.142642027085656</v>
      </c>
      <c r="S12" s="19"/>
      <c r="T12" s="19" t="n">
        <v>0.115592260131882</v>
      </c>
      <c r="U12" s="19" t="n">
        <v>0.197444511891202</v>
      </c>
      <c r="V12" s="19" t="n">
        <v>0.168138586341542</v>
      </c>
      <c r="W12" s="19" t="n">
        <v>0.148127128471227</v>
      </c>
      <c r="X12" s="19"/>
      <c r="Y12" s="19" t="n">
        <v>0.172337606985499</v>
      </c>
      <c r="Z12" s="19" t="n">
        <v>0.137048252473042</v>
      </c>
      <c r="AA12" s="19" t="n">
        <v>0.125437633581966</v>
      </c>
      <c r="AB12" s="19" t="n">
        <v>0.180521805220554</v>
      </c>
      <c r="AC12" s="19" t="n">
        <v>0.0535866772965161</v>
      </c>
      <c r="AD12" s="19" t="n">
        <v>0.220276976164426</v>
      </c>
      <c r="AE12" s="19"/>
      <c r="AF12" s="19" t="n">
        <v>0.172654405039126</v>
      </c>
      <c r="AG12" s="19"/>
      <c r="AH12" s="19" t="n">
        <v>0.155312428284277</v>
      </c>
      <c r="AI12" s="19"/>
      <c r="AJ12" s="19" t="n">
        <v>0.133050775054442</v>
      </c>
      <c r="AK12" s="19" t="n">
        <v>0.183526722280296</v>
      </c>
      <c r="AL12" s="19" t="n">
        <v>0.124635113065477</v>
      </c>
      <c r="AM12" s="19" t="n">
        <v>0.150927421693379</v>
      </c>
      <c r="AN12" s="19" t="n">
        <v>0.13812296821703</v>
      </c>
      <c r="AO12" s="19" t="n">
        <v>0.242690326400121</v>
      </c>
      <c r="AP12" s="19" t="n">
        <v>0.193172467777817</v>
      </c>
      <c r="AQ12" s="19" t="n">
        <v>0.0932690631944517</v>
      </c>
      <c r="AR12" s="19" t="n">
        <v>0.192677280821608</v>
      </c>
      <c r="AS12" s="19" t="n">
        <v>0.0579985237828206</v>
      </c>
      <c r="AT12" s="19" t="n">
        <v>0.193889959066204</v>
      </c>
      <c r="AU12" s="19" t="n">
        <v>0.33619135068568</v>
      </c>
    </row>
    <row r="13">
      <c r="B13" s="20" t="s">
        <v>121</v>
      </c>
      <c r="C13" s="19" t="n">
        <v>0.102862300857531</v>
      </c>
      <c r="D13" s="19" t="n">
        <v>0.116339165333756</v>
      </c>
      <c r="E13" s="19" t="n">
        <v>0.0879001994636662</v>
      </c>
      <c r="F13" s="19"/>
      <c r="G13" s="19" t="n">
        <v>0.217430642341638</v>
      </c>
      <c r="H13" s="19" t="n">
        <v>0.156533200117865</v>
      </c>
      <c r="I13" s="19" t="n">
        <v>0.104569943759284</v>
      </c>
      <c r="J13" s="19" t="n">
        <v>0.0843399855388697</v>
      </c>
      <c r="K13" s="19" t="n">
        <v>0.0566977302264004</v>
      </c>
      <c r="L13" s="19" t="n">
        <v>0.040607625412302</v>
      </c>
      <c r="M13" s="19"/>
      <c r="N13" s="19" t="n">
        <v>0</v>
      </c>
      <c r="O13" s="19" t="n">
        <v>0.0719217723005642</v>
      </c>
      <c r="P13" s="19" t="n">
        <v>0.0754539322552821</v>
      </c>
      <c r="Q13" s="19" t="n">
        <v>0.156634356462562</v>
      </c>
      <c r="R13" s="19" t="n">
        <v>0.101912263893104</v>
      </c>
      <c r="S13" s="19"/>
      <c r="T13" s="19" t="n">
        <v>0.110330046651515</v>
      </c>
      <c r="U13" s="19" t="n">
        <v>0.117311542660632</v>
      </c>
      <c r="V13" s="19" t="n">
        <v>0.109787914140352</v>
      </c>
      <c r="W13" s="19" t="n">
        <v>0.0800943552150574</v>
      </c>
      <c r="X13" s="19"/>
      <c r="Y13" s="19" t="n">
        <v>0.134728623624452</v>
      </c>
      <c r="Z13" s="19" t="n">
        <v>0.130197054101521</v>
      </c>
      <c r="AA13" s="19" t="n">
        <v>0.0302318037066017</v>
      </c>
      <c r="AB13" s="19" t="n">
        <v>0.041060869119913</v>
      </c>
      <c r="AC13" s="19" t="n">
        <v>0.149295690699504</v>
      </c>
      <c r="AD13" s="19" t="n">
        <v>0.0542401764479876</v>
      </c>
      <c r="AE13" s="19"/>
      <c r="AF13" s="19" t="n">
        <v>0.0668180234355943</v>
      </c>
      <c r="AG13" s="19"/>
      <c r="AH13" s="19" t="n">
        <v>0.102862300857531</v>
      </c>
      <c r="AI13" s="19"/>
      <c r="AJ13" s="19" t="n">
        <v>0.0486892513695317</v>
      </c>
      <c r="AK13" s="19" t="n">
        <v>0.0679155862084983</v>
      </c>
      <c r="AL13" s="19" t="n">
        <v>0.0867849160768599</v>
      </c>
      <c r="AM13" s="19" t="n">
        <v>0.115007849535094</v>
      </c>
      <c r="AN13" s="19" t="n">
        <v>0.125136104789695</v>
      </c>
      <c r="AO13" s="19" t="n">
        <v>0.14365677831546</v>
      </c>
      <c r="AP13" s="19" t="n">
        <v>0.0864792753974941</v>
      </c>
      <c r="AQ13" s="19" t="n">
        <v>0.212601508840341</v>
      </c>
      <c r="AR13" s="19" t="n">
        <v>0.0559513280890379</v>
      </c>
      <c r="AS13" s="19" t="n">
        <v>0.117358096207325</v>
      </c>
      <c r="AT13" s="19" t="n">
        <v>0.0645951371516415</v>
      </c>
      <c r="AU13" s="19" t="n">
        <v>0.0917797743343925</v>
      </c>
    </row>
    <row r="14">
      <c r="B14" s="20" t="s">
        <v>122</v>
      </c>
      <c r="C14" s="19" t="n">
        <v>0.0481711124972327</v>
      </c>
      <c r="D14" s="19" t="n">
        <v>0.066544604328451</v>
      </c>
      <c r="E14" s="19" t="n">
        <v>0.0272451609565467</v>
      </c>
      <c r="F14" s="19"/>
      <c r="G14" s="19" t="n">
        <v>0.0889530698037406</v>
      </c>
      <c r="H14" s="19" t="n">
        <v>0.0434440981719368</v>
      </c>
      <c r="I14" s="19" t="n">
        <v>0.0532949748315538</v>
      </c>
      <c r="J14" s="19" t="n">
        <v>0.067703410070921</v>
      </c>
      <c r="K14" s="19" t="n">
        <v>0.0381873446732791</v>
      </c>
      <c r="L14" s="19" t="n">
        <v>0.0167841266153209</v>
      </c>
      <c r="M14" s="19"/>
      <c r="N14" s="19" t="n">
        <v>0</v>
      </c>
      <c r="O14" s="19" t="n">
        <v>0.0566202888617701</v>
      </c>
      <c r="P14" s="19" t="n">
        <v>0.0407539637494502</v>
      </c>
      <c r="Q14" s="19" t="n">
        <v>0.0521228232455361</v>
      </c>
      <c r="R14" s="19" t="n">
        <v>0.0513490876020076</v>
      </c>
      <c r="S14" s="19"/>
      <c r="T14" s="19" t="n">
        <v>0.0834732783909652</v>
      </c>
      <c r="U14" s="19" t="n">
        <v>0.0546800814011296</v>
      </c>
      <c r="V14" s="19" t="n">
        <v>0.0290957657645748</v>
      </c>
      <c r="W14" s="19" t="n">
        <v>0.0706287849607717</v>
      </c>
      <c r="X14" s="19"/>
      <c r="Y14" s="19" t="n">
        <v>0.0616111840342763</v>
      </c>
      <c r="Z14" s="19" t="n">
        <v>0.0549554774563438</v>
      </c>
      <c r="AA14" s="19" t="n">
        <v>0.0202563553480066</v>
      </c>
      <c r="AB14" s="19" t="n">
        <v>0.024903960899991</v>
      </c>
      <c r="AC14" s="19" t="n">
        <v>0.0720201690783789</v>
      </c>
      <c r="AD14" s="19" t="n">
        <v>0.0257154514894526</v>
      </c>
      <c r="AE14" s="19"/>
      <c r="AF14" s="19" t="n">
        <v>0.0447316757651193</v>
      </c>
      <c r="AG14" s="19"/>
      <c r="AH14" s="19" t="n">
        <v>0.0481711124972327</v>
      </c>
      <c r="AI14" s="19"/>
      <c r="AJ14" s="19" t="n">
        <v>0.0780019439445159</v>
      </c>
      <c r="AK14" s="19" t="n">
        <v>0</v>
      </c>
      <c r="AL14" s="19" t="n">
        <v>0.0616375245156767</v>
      </c>
      <c r="AM14" s="19" t="n">
        <v>0.0660166008217768</v>
      </c>
      <c r="AN14" s="19" t="n">
        <v>0.0329937679981181</v>
      </c>
      <c r="AO14" s="19" t="n">
        <v>0.0229448139005993</v>
      </c>
      <c r="AP14" s="19" t="n">
        <v>0.0393445242229249</v>
      </c>
      <c r="AQ14" s="19" t="n">
        <v>0.0342863173125386</v>
      </c>
      <c r="AR14" s="19" t="n">
        <v>0.0443646699327816</v>
      </c>
      <c r="AS14" s="19" t="n">
        <v>0.0208986149067314</v>
      </c>
      <c r="AT14" s="19" t="n">
        <v>0.04433320411858</v>
      </c>
      <c r="AU14" s="19" t="n">
        <v>0.0604973143148795</v>
      </c>
    </row>
    <row r="15">
      <c r="B15" s="20" t="s">
        <v>66</v>
      </c>
      <c r="C15" s="21" t="n">
        <v>0.0547587434048403</v>
      </c>
      <c r="D15" s="21" t="n">
        <v>0.0471092300533474</v>
      </c>
      <c r="E15" s="21" t="n">
        <v>0.0610343770203041</v>
      </c>
      <c r="F15" s="21"/>
      <c r="G15" s="21" t="n">
        <v>0.0115915869539339</v>
      </c>
      <c r="H15" s="21" t="n">
        <v>0.0162516462185644</v>
      </c>
      <c r="I15" s="21" t="n">
        <v>0.0433791961066545</v>
      </c>
      <c r="J15" s="21" t="n">
        <v>0.0688645820417741</v>
      </c>
      <c r="K15" s="21" t="n">
        <v>0.0835604115733329</v>
      </c>
      <c r="L15" s="21" t="n">
        <v>0.0884071271884259</v>
      </c>
      <c r="M15" s="21"/>
      <c r="N15" s="21" t="n">
        <v>0</v>
      </c>
      <c r="O15" s="21" t="n">
        <v>0.0834180928469752</v>
      </c>
      <c r="P15" s="21" t="n">
        <v>0.0553007223160054</v>
      </c>
      <c r="Q15" s="21" t="n">
        <v>0.0309143394151541</v>
      </c>
      <c r="R15" s="21" t="n">
        <v>0.0513484018053081</v>
      </c>
      <c r="S15" s="21"/>
      <c r="T15" s="21" t="n">
        <v>0.0556664417660092</v>
      </c>
      <c r="U15" s="21" t="n">
        <v>0.0646922021681056</v>
      </c>
      <c r="V15" s="21" t="n">
        <v>0.0348420194776062</v>
      </c>
      <c r="W15" s="21" t="n">
        <v>0.020186539887864</v>
      </c>
      <c r="X15" s="21"/>
      <c r="Y15" s="21" t="n">
        <v>0.0331163838609846</v>
      </c>
      <c r="Z15" s="21" t="n">
        <v>0.0387109784574468</v>
      </c>
      <c r="AA15" s="21" t="n">
        <v>0.0890129724424654</v>
      </c>
      <c r="AB15" s="21" t="n">
        <v>0.0645372184404404</v>
      </c>
      <c r="AC15" s="21" t="n">
        <v>0</v>
      </c>
      <c r="AD15" s="21" t="n">
        <v>0.144091637404527</v>
      </c>
      <c r="AE15" s="21"/>
      <c r="AF15" s="21" t="n">
        <v>0.0491564046367463</v>
      </c>
      <c r="AG15" s="21"/>
      <c r="AH15" s="21" t="n">
        <v>0.0547587434048403</v>
      </c>
      <c r="AI15" s="21"/>
      <c r="AJ15" s="21" t="n">
        <v>0.0175606331554506</v>
      </c>
      <c r="AK15" s="21" t="n">
        <v>0</v>
      </c>
      <c r="AL15" s="21" t="n">
        <v>0.0552506968192846</v>
      </c>
      <c r="AM15" s="21" t="n">
        <v>0.0795198791576517</v>
      </c>
      <c r="AN15" s="21" t="n">
        <v>0.0537996165237141</v>
      </c>
      <c r="AO15" s="21" t="n">
        <v>0.0458854690801549</v>
      </c>
      <c r="AP15" s="21" t="n">
        <v>0.040505078275582</v>
      </c>
      <c r="AQ15" s="21" t="n">
        <v>0</v>
      </c>
      <c r="AR15" s="21" t="n">
        <v>0</v>
      </c>
      <c r="AS15" s="21" t="n">
        <v>0.130022307989964</v>
      </c>
      <c r="AT15" s="21" t="n">
        <v>0.0875064491090288</v>
      </c>
      <c r="AU15" s="21" t="n">
        <v>0.0567334479327955</v>
      </c>
    </row>
    <row r="16">
      <c r="B16" s="18" t="s">
        <v>128</v>
      </c>
    </row>
    <row r="17">
      <c r="B17" t="s">
        <v>70</v>
      </c>
    </row>
    <row r="18">
      <c r="B18" t="s">
        <v>71</v>
      </c>
    </row>
    <row r="20">
      <c r="B20"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517</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1016</v>
      </c>
      <c r="D7" s="11" t="n">
        <v>479</v>
      </c>
      <c r="E7" s="11" t="n">
        <v>535</v>
      </c>
      <c r="F7" s="11"/>
      <c r="G7" s="11" t="n">
        <v>101</v>
      </c>
      <c r="H7" s="11" t="n">
        <v>138</v>
      </c>
      <c r="I7" s="11" t="n">
        <v>148</v>
      </c>
      <c r="J7" s="11" t="n">
        <v>176</v>
      </c>
      <c r="K7" s="11" t="n">
        <v>187</v>
      </c>
      <c r="L7" s="11" t="n">
        <v>266</v>
      </c>
      <c r="M7" s="11"/>
      <c r="N7" s="11" t="n">
        <v>20</v>
      </c>
      <c r="O7" s="11" t="n">
        <v>265</v>
      </c>
      <c r="P7" s="11" t="n">
        <v>363</v>
      </c>
      <c r="Q7" s="11" t="n">
        <v>242</v>
      </c>
      <c r="R7" s="11" t="n">
        <v>121</v>
      </c>
      <c r="S7" s="11"/>
      <c r="T7" s="11" t="n">
        <v>119</v>
      </c>
      <c r="U7" s="11" t="n">
        <v>291</v>
      </c>
      <c r="V7" s="11" t="n">
        <v>216</v>
      </c>
      <c r="W7" s="11" t="n">
        <v>213</v>
      </c>
      <c r="X7" s="11"/>
      <c r="Y7" s="11" t="n">
        <v>361</v>
      </c>
      <c r="Z7" s="11" t="n">
        <v>178</v>
      </c>
      <c r="AA7" s="11" t="n">
        <v>234</v>
      </c>
      <c r="AB7" s="11" t="n">
        <v>114</v>
      </c>
      <c r="AC7" s="11" t="n">
        <v>56</v>
      </c>
      <c r="AD7" s="11" t="n">
        <v>67</v>
      </c>
      <c r="AE7" s="11"/>
      <c r="AF7" s="11" t="n">
        <v>631</v>
      </c>
      <c r="AG7" s="11"/>
      <c r="AH7" s="11" t="n">
        <v>748</v>
      </c>
      <c r="AI7" s="11"/>
      <c r="AJ7" s="11" t="n">
        <v>86</v>
      </c>
      <c r="AK7" s="11" t="n">
        <v>36</v>
      </c>
      <c r="AL7" s="11" t="n">
        <v>202</v>
      </c>
      <c r="AM7" s="11" t="n">
        <v>160</v>
      </c>
      <c r="AN7" s="11" t="n">
        <v>132</v>
      </c>
      <c r="AO7" s="11" t="n">
        <v>68</v>
      </c>
      <c r="AP7" s="11" t="n">
        <v>130</v>
      </c>
      <c r="AQ7" s="11" t="n">
        <v>32</v>
      </c>
      <c r="AR7" s="11" t="n">
        <v>26</v>
      </c>
      <c r="AS7" s="11" t="n">
        <v>74</v>
      </c>
      <c r="AT7" s="11" t="n">
        <v>30</v>
      </c>
      <c r="AU7" s="11" t="n">
        <v>40</v>
      </c>
    </row>
    <row r="8" ht="30" customHeight="1">
      <c r="B8" s="12" t="s">
        <v>20</v>
      </c>
      <c r="C8" s="12" t="n">
        <v>1016</v>
      </c>
      <c r="D8" s="12" t="n">
        <v>506</v>
      </c>
      <c r="E8" s="12" t="n">
        <v>508</v>
      </c>
      <c r="F8" s="12"/>
      <c r="G8" s="12" t="n">
        <v>112</v>
      </c>
      <c r="H8" s="12" t="n">
        <v>163</v>
      </c>
      <c r="I8" s="12" t="n">
        <v>150</v>
      </c>
      <c r="J8" s="12" t="n">
        <v>168</v>
      </c>
      <c r="K8" s="12" t="n">
        <v>173</v>
      </c>
      <c r="L8" s="12" t="n">
        <v>251</v>
      </c>
      <c r="M8" s="12"/>
      <c r="N8" s="12" t="n">
        <v>19</v>
      </c>
      <c r="O8" s="12" t="n">
        <v>248</v>
      </c>
      <c r="P8" s="12" t="n">
        <v>339</v>
      </c>
      <c r="Q8" s="12" t="n">
        <v>270</v>
      </c>
      <c r="R8" s="12" t="n">
        <v>134</v>
      </c>
      <c r="S8" s="12"/>
      <c r="T8" s="12" t="n">
        <v>119</v>
      </c>
      <c r="U8" s="12" t="n">
        <v>288</v>
      </c>
      <c r="V8" s="12" t="n">
        <v>215</v>
      </c>
      <c r="W8" s="12" t="n">
        <v>224</v>
      </c>
      <c r="X8" s="12"/>
      <c r="Y8" s="12" t="n">
        <v>389</v>
      </c>
      <c r="Z8" s="12" t="n">
        <v>172</v>
      </c>
      <c r="AA8" s="12" t="n">
        <v>220</v>
      </c>
      <c r="AB8" s="12" t="n">
        <v>108</v>
      </c>
      <c r="AC8" s="12" t="n">
        <v>59</v>
      </c>
      <c r="AD8" s="12" t="n">
        <v>61</v>
      </c>
      <c r="AE8" s="12"/>
      <c r="AF8" s="12" t="n">
        <v>624</v>
      </c>
      <c r="AG8" s="12"/>
      <c r="AH8" s="12" t="n">
        <v>760</v>
      </c>
      <c r="AI8" s="12"/>
      <c r="AJ8" s="12" t="n">
        <v>77</v>
      </c>
      <c r="AK8" s="12" t="n">
        <v>29</v>
      </c>
      <c r="AL8" s="12" t="n">
        <v>215</v>
      </c>
      <c r="AM8" s="12" t="n">
        <v>169</v>
      </c>
      <c r="AN8" s="12" t="n">
        <v>151</v>
      </c>
      <c r="AO8" s="12" t="n">
        <v>67</v>
      </c>
      <c r="AP8" s="12" t="n">
        <v>123</v>
      </c>
      <c r="AQ8" s="12" t="n">
        <v>35</v>
      </c>
      <c r="AR8" s="12" t="n">
        <v>22</v>
      </c>
      <c r="AS8" s="12" t="n">
        <v>67</v>
      </c>
      <c r="AT8" s="12" t="n">
        <v>23</v>
      </c>
      <c r="AU8" s="12" t="n">
        <v>38</v>
      </c>
    </row>
    <row r="9">
      <c r="B9" s="20" t="s">
        <v>141</v>
      </c>
      <c r="C9" s="19" t="n">
        <v>0.0351621085470806</v>
      </c>
      <c r="D9" s="19" t="n">
        <v>0.0441582579687639</v>
      </c>
      <c r="E9" s="19" t="n">
        <v>0.0263308856521906</v>
      </c>
      <c r="F9" s="19"/>
      <c r="G9" s="19" t="n">
        <v>0.0698252990023678</v>
      </c>
      <c r="H9" s="19" t="n">
        <v>0.0637544799833391</v>
      </c>
      <c r="I9" s="19" t="n">
        <v>0.0575018514077579</v>
      </c>
      <c r="J9" s="19" t="n">
        <v>0.0328945376749637</v>
      </c>
      <c r="K9" s="19" t="n">
        <v>0.0139199712234945</v>
      </c>
      <c r="L9" s="19" t="n">
        <v>0.00387478884189903</v>
      </c>
      <c r="M9" s="19"/>
      <c r="N9" s="19" t="n">
        <v>0</v>
      </c>
      <c r="O9" s="19" t="n">
        <v>0.0136800158349722</v>
      </c>
      <c r="P9" s="19" t="n">
        <v>0.0399084772116726</v>
      </c>
      <c r="Q9" s="19" t="n">
        <v>0.0284477819140843</v>
      </c>
      <c r="R9" s="19" t="n">
        <v>0.0826958207204444</v>
      </c>
      <c r="S9" s="19"/>
      <c r="T9" s="19" t="n">
        <v>0.036185611654824</v>
      </c>
      <c r="U9" s="19" t="n">
        <v>0.0347483854089075</v>
      </c>
      <c r="V9" s="19" t="n">
        <v>0.00904174886172194</v>
      </c>
      <c r="W9" s="19" t="n">
        <v>0.0729503595147074</v>
      </c>
      <c r="X9" s="19"/>
      <c r="Y9" s="19" t="n">
        <v>0.0635109880074599</v>
      </c>
      <c r="Z9" s="19" t="n">
        <v>0.0347760792051403</v>
      </c>
      <c r="AA9" s="19" t="n">
        <v>0.00441191035268067</v>
      </c>
      <c r="AB9" s="19" t="n">
        <v>0</v>
      </c>
      <c r="AC9" s="19" t="n">
        <v>0.0535294021524477</v>
      </c>
      <c r="AD9" s="19" t="n">
        <v>0.0146099848762002</v>
      </c>
      <c r="AE9" s="19"/>
      <c r="AF9" s="19" t="n">
        <v>0.0289179377845637</v>
      </c>
      <c r="AG9" s="19"/>
      <c r="AH9" s="19" t="n">
        <v>0.0446161379841299</v>
      </c>
      <c r="AI9" s="19"/>
      <c r="AJ9" s="19" t="n">
        <v>0.0664619256256063</v>
      </c>
      <c r="AK9" s="19" t="n">
        <v>0</v>
      </c>
      <c r="AL9" s="19" t="n">
        <v>0.0327496756212149</v>
      </c>
      <c r="AM9" s="19" t="n">
        <v>0.0678123294403979</v>
      </c>
      <c r="AN9" s="19" t="n">
        <v>0.0165225764542883</v>
      </c>
      <c r="AO9" s="19" t="n">
        <v>0.028310086894547</v>
      </c>
      <c r="AP9" s="19" t="n">
        <v>0.0253099203305354</v>
      </c>
      <c r="AQ9" s="19" t="n">
        <v>0</v>
      </c>
      <c r="AR9" s="19" t="n">
        <v>0</v>
      </c>
      <c r="AS9" s="19" t="n">
        <v>0.0406159132671664</v>
      </c>
      <c r="AT9" s="19" t="n">
        <v>0.0295575194888077</v>
      </c>
      <c r="AU9" s="19" t="n">
        <v>0.0315730492721854</v>
      </c>
    </row>
    <row r="10">
      <c r="B10" s="20" t="s">
        <v>142</v>
      </c>
      <c r="C10" s="19" t="n">
        <v>0.20824493962357</v>
      </c>
      <c r="D10" s="19" t="n">
        <v>0.249858968818913</v>
      </c>
      <c r="E10" s="19" t="n">
        <v>0.167574826441037</v>
      </c>
      <c r="F10" s="19"/>
      <c r="G10" s="19" t="n">
        <v>0.275610844266177</v>
      </c>
      <c r="H10" s="19" t="n">
        <v>0.320702562626062</v>
      </c>
      <c r="I10" s="19" t="n">
        <v>0.157156237083637</v>
      </c>
      <c r="J10" s="19" t="n">
        <v>0.170059884369574</v>
      </c>
      <c r="K10" s="19" t="n">
        <v>0.178942764309441</v>
      </c>
      <c r="L10" s="19" t="n">
        <v>0.18162689876455</v>
      </c>
      <c r="M10" s="19"/>
      <c r="N10" s="19" t="n">
        <v>0.0486085513464781</v>
      </c>
      <c r="O10" s="19" t="n">
        <v>0.192485423232878</v>
      </c>
      <c r="P10" s="19" t="n">
        <v>0.211239601002557</v>
      </c>
      <c r="Q10" s="19" t="n">
        <v>0.238013484078741</v>
      </c>
      <c r="R10" s="19" t="n">
        <v>0.192003616392718</v>
      </c>
      <c r="S10" s="19"/>
      <c r="T10" s="19" t="n">
        <v>0.206401921441187</v>
      </c>
      <c r="U10" s="19" t="n">
        <v>0.20939713730142</v>
      </c>
      <c r="V10" s="19" t="n">
        <v>0.229681969473207</v>
      </c>
      <c r="W10" s="19" t="n">
        <v>0.268628777622214</v>
      </c>
      <c r="X10" s="19"/>
      <c r="Y10" s="19" t="n">
        <v>0.269708727950015</v>
      </c>
      <c r="Z10" s="19" t="n">
        <v>0.196113792629315</v>
      </c>
      <c r="AA10" s="19" t="n">
        <v>0.159849449473259</v>
      </c>
      <c r="AB10" s="19" t="n">
        <v>0.150889632167113</v>
      </c>
      <c r="AC10" s="19" t="n">
        <v>0.227021056585192</v>
      </c>
      <c r="AD10" s="19" t="n">
        <v>0.130120350705393</v>
      </c>
      <c r="AE10" s="19"/>
      <c r="AF10" s="19" t="n">
        <v>0.20308647868067</v>
      </c>
      <c r="AG10" s="19"/>
      <c r="AH10" s="19" t="n">
        <v>0.237878763636385</v>
      </c>
      <c r="AI10" s="19"/>
      <c r="AJ10" s="19" t="n">
        <v>0.270158027950225</v>
      </c>
      <c r="AK10" s="19" t="n">
        <v>0.116160872776568</v>
      </c>
      <c r="AL10" s="19" t="n">
        <v>0.234393517246614</v>
      </c>
      <c r="AM10" s="19" t="n">
        <v>0.188097835313279</v>
      </c>
      <c r="AN10" s="19" t="n">
        <v>0.182789412397672</v>
      </c>
      <c r="AO10" s="19" t="n">
        <v>0.271319240822277</v>
      </c>
      <c r="AP10" s="19" t="n">
        <v>0.171513214349096</v>
      </c>
      <c r="AQ10" s="19" t="n">
        <v>0.188228551532091</v>
      </c>
      <c r="AR10" s="19" t="n">
        <v>0.283029626298067</v>
      </c>
      <c r="AS10" s="19" t="n">
        <v>0.180852584672017</v>
      </c>
      <c r="AT10" s="19" t="n">
        <v>0.113431501033609</v>
      </c>
      <c r="AU10" s="19" t="n">
        <v>0.284380796521969</v>
      </c>
    </row>
    <row r="11">
      <c r="B11" s="20" t="s">
        <v>143</v>
      </c>
      <c r="C11" s="19" t="n">
        <v>0.290141684860467</v>
      </c>
      <c r="D11" s="19" t="n">
        <v>0.289484865701172</v>
      </c>
      <c r="E11" s="19" t="n">
        <v>0.291948513233275</v>
      </c>
      <c r="F11" s="19"/>
      <c r="G11" s="19" t="n">
        <v>0.279031089804645</v>
      </c>
      <c r="H11" s="19" t="n">
        <v>0.342410409274161</v>
      </c>
      <c r="I11" s="19" t="n">
        <v>0.302105268145554</v>
      </c>
      <c r="J11" s="19" t="n">
        <v>0.276690922332231</v>
      </c>
      <c r="K11" s="19" t="n">
        <v>0.307044584036422</v>
      </c>
      <c r="L11" s="19" t="n">
        <v>0.25140520190584</v>
      </c>
      <c r="M11" s="19"/>
      <c r="N11" s="19" t="n">
        <v>0.316393389290156</v>
      </c>
      <c r="O11" s="19" t="n">
        <v>0.306502536505718</v>
      </c>
      <c r="P11" s="19" t="n">
        <v>0.277501002889316</v>
      </c>
      <c r="Q11" s="19" t="n">
        <v>0.27967275847515</v>
      </c>
      <c r="R11" s="19" t="n">
        <v>0.307712607655531</v>
      </c>
      <c r="S11" s="19"/>
      <c r="T11" s="19" t="n">
        <v>0.272951580060679</v>
      </c>
      <c r="U11" s="19" t="n">
        <v>0.258184845136365</v>
      </c>
      <c r="V11" s="19" t="n">
        <v>0.364437272990124</v>
      </c>
      <c r="W11" s="19" t="n">
        <v>0.29421415928722</v>
      </c>
      <c r="X11" s="19"/>
      <c r="Y11" s="19" t="n">
        <v>0.325010956741738</v>
      </c>
      <c r="Z11" s="19" t="n">
        <v>0.283249246225464</v>
      </c>
      <c r="AA11" s="19" t="n">
        <v>0.267210391483229</v>
      </c>
      <c r="AB11" s="19" t="n">
        <v>0.300825870674405</v>
      </c>
      <c r="AC11" s="19" t="n">
        <v>0.297880024108284</v>
      </c>
      <c r="AD11" s="19" t="n">
        <v>0.158896525513794</v>
      </c>
      <c r="AE11" s="19"/>
      <c r="AF11" s="19" t="n">
        <v>0.278640992951847</v>
      </c>
      <c r="AG11" s="19"/>
      <c r="AH11" s="19" t="n">
        <v>0.292950696588145</v>
      </c>
      <c r="AI11" s="19"/>
      <c r="AJ11" s="19" t="n">
        <v>0.213523047135585</v>
      </c>
      <c r="AK11" s="19" t="n">
        <v>0.262870972491846</v>
      </c>
      <c r="AL11" s="19" t="n">
        <v>0.249509270565576</v>
      </c>
      <c r="AM11" s="19" t="n">
        <v>0.252847636096565</v>
      </c>
      <c r="AN11" s="19" t="n">
        <v>0.349954292550161</v>
      </c>
      <c r="AO11" s="19" t="n">
        <v>0.31411888184484</v>
      </c>
      <c r="AP11" s="19" t="n">
        <v>0.285077628257775</v>
      </c>
      <c r="AQ11" s="19" t="n">
        <v>0.388237637569292</v>
      </c>
      <c r="AR11" s="19" t="n">
        <v>0.393735068556876</v>
      </c>
      <c r="AS11" s="19" t="n">
        <v>0.331575862752989</v>
      </c>
      <c r="AT11" s="19" t="n">
        <v>0.232473142137533</v>
      </c>
      <c r="AU11" s="19" t="n">
        <v>0.409923944300977</v>
      </c>
    </row>
    <row r="12">
      <c r="B12" s="20" t="s">
        <v>144</v>
      </c>
      <c r="C12" s="19" t="n">
        <v>0.094179178362132</v>
      </c>
      <c r="D12" s="19" t="n">
        <v>0.090896444585044</v>
      </c>
      <c r="E12" s="19" t="n">
        <v>0.0978265580242932</v>
      </c>
      <c r="F12" s="19"/>
      <c r="G12" s="19" t="n">
        <v>0.1351672028689</v>
      </c>
      <c r="H12" s="19" t="n">
        <v>0.0890709345299189</v>
      </c>
      <c r="I12" s="19" t="n">
        <v>0.109417878360889</v>
      </c>
      <c r="J12" s="19" t="n">
        <v>0.130112577144274</v>
      </c>
      <c r="K12" s="19" t="n">
        <v>0.0605127317329127</v>
      </c>
      <c r="L12" s="19" t="n">
        <v>0.0691329841275041</v>
      </c>
      <c r="M12" s="19"/>
      <c r="N12" s="19" t="n">
        <v>0.163710980755631</v>
      </c>
      <c r="O12" s="19" t="n">
        <v>0.068393438028112</v>
      </c>
      <c r="P12" s="19" t="n">
        <v>0.093238505627572</v>
      </c>
      <c r="Q12" s="19" t="n">
        <v>0.0925093571775496</v>
      </c>
      <c r="R12" s="19" t="n">
        <v>0.132273653611352</v>
      </c>
      <c r="S12" s="19"/>
      <c r="T12" s="19" t="n">
        <v>0.0892466413188416</v>
      </c>
      <c r="U12" s="19" t="n">
        <v>0.127111445960876</v>
      </c>
      <c r="V12" s="19" t="n">
        <v>0.060311959048191</v>
      </c>
      <c r="W12" s="19" t="n">
        <v>0.0831456208247852</v>
      </c>
      <c r="X12" s="19"/>
      <c r="Y12" s="19" t="n">
        <v>0.0876177021573412</v>
      </c>
      <c r="Z12" s="19" t="n">
        <v>0.107747617515675</v>
      </c>
      <c r="AA12" s="19" t="n">
        <v>0.0701057998582494</v>
      </c>
      <c r="AB12" s="19" t="n">
        <v>0.0925946663121473</v>
      </c>
      <c r="AC12" s="19" t="n">
        <v>0.114049091262907</v>
      </c>
      <c r="AD12" s="19" t="n">
        <v>0.161696877631936</v>
      </c>
      <c r="AE12" s="19"/>
      <c r="AF12" s="19" t="n">
        <v>0.0963917588135861</v>
      </c>
      <c r="AG12" s="19"/>
      <c r="AH12" s="19" t="n">
        <v>0.0984416842218106</v>
      </c>
      <c r="AI12" s="19"/>
      <c r="AJ12" s="19" t="n">
        <v>0.118727044198815</v>
      </c>
      <c r="AK12" s="19" t="n">
        <v>0.177874550511974</v>
      </c>
      <c r="AL12" s="19" t="n">
        <v>0.0824474554751582</v>
      </c>
      <c r="AM12" s="19" t="n">
        <v>0.0878661500283451</v>
      </c>
      <c r="AN12" s="19" t="n">
        <v>0.117550200489291</v>
      </c>
      <c r="AO12" s="19" t="n">
        <v>0.0637039368205832</v>
      </c>
      <c r="AP12" s="19" t="n">
        <v>0.104504270598371</v>
      </c>
      <c r="AQ12" s="19" t="n">
        <v>0.0872477939252831</v>
      </c>
      <c r="AR12" s="19" t="n">
        <v>0.0713250084784284</v>
      </c>
      <c r="AS12" s="19" t="n">
        <v>0.076579219740175</v>
      </c>
      <c r="AT12" s="19" t="n">
        <v>0.0990515498441819</v>
      </c>
      <c r="AU12" s="19" t="n">
        <v>0.0501587604852863</v>
      </c>
    </row>
    <row r="13">
      <c r="B13" s="20" t="s">
        <v>145</v>
      </c>
      <c r="C13" s="19" t="n">
        <v>0.0362285089034602</v>
      </c>
      <c r="D13" s="19" t="n">
        <v>0.042043881361213</v>
      </c>
      <c r="E13" s="19" t="n">
        <v>0.0305733394149759</v>
      </c>
      <c r="F13" s="19"/>
      <c r="G13" s="19" t="n">
        <v>0.0575529777323458</v>
      </c>
      <c r="H13" s="19" t="n">
        <v>0.0135866231067655</v>
      </c>
      <c r="I13" s="19" t="n">
        <v>0.0325366506215991</v>
      </c>
      <c r="J13" s="19" t="n">
        <v>0.0540415278957326</v>
      </c>
      <c r="K13" s="19" t="n">
        <v>0.0426626573453902</v>
      </c>
      <c r="L13" s="19" t="n">
        <v>0.0272233517810419</v>
      </c>
      <c r="M13" s="19"/>
      <c r="N13" s="19" t="n">
        <v>0.0393025650082924</v>
      </c>
      <c r="O13" s="19" t="n">
        <v>0.0505386209873397</v>
      </c>
      <c r="P13" s="19" t="n">
        <v>0.0397358385411994</v>
      </c>
      <c r="Q13" s="19" t="n">
        <v>0.0150829306592299</v>
      </c>
      <c r="R13" s="19" t="n">
        <v>0.04425745930105</v>
      </c>
      <c r="S13" s="19"/>
      <c r="T13" s="19" t="n">
        <v>0.0356101738070522</v>
      </c>
      <c r="U13" s="19" t="n">
        <v>0.0372738665464997</v>
      </c>
      <c r="V13" s="19" t="n">
        <v>0.0446806762100608</v>
      </c>
      <c r="W13" s="19" t="n">
        <v>0.0116927359419705</v>
      </c>
      <c r="X13" s="19"/>
      <c r="Y13" s="19" t="n">
        <v>0.0181381886098116</v>
      </c>
      <c r="Z13" s="19" t="n">
        <v>0.0530222726167841</v>
      </c>
      <c r="AA13" s="19" t="n">
        <v>0.0235510436387081</v>
      </c>
      <c r="AB13" s="19" t="n">
        <v>0.0698275392917343</v>
      </c>
      <c r="AC13" s="19" t="n">
        <v>0.108487055063409</v>
      </c>
      <c r="AD13" s="19" t="n">
        <v>0.0235620967175487</v>
      </c>
      <c r="AE13" s="19"/>
      <c r="AF13" s="19" t="n">
        <v>0.0370266271626556</v>
      </c>
      <c r="AG13" s="19"/>
      <c r="AH13" s="19" t="n">
        <v>0.0255843997228977</v>
      </c>
      <c r="AI13" s="19"/>
      <c r="AJ13" s="19" t="n">
        <v>0.0556601726701377</v>
      </c>
      <c r="AK13" s="19" t="n">
        <v>0.130591625942439</v>
      </c>
      <c r="AL13" s="19" t="n">
        <v>0.0234177657069833</v>
      </c>
      <c r="AM13" s="19" t="n">
        <v>0.0409050553296318</v>
      </c>
      <c r="AN13" s="19" t="n">
        <v>0.0142874880530373</v>
      </c>
      <c r="AO13" s="19" t="n">
        <v>0.0430824499819613</v>
      </c>
      <c r="AP13" s="19" t="n">
        <v>0.0451247110883112</v>
      </c>
      <c r="AQ13" s="19" t="n">
        <v>0.0560591957163041</v>
      </c>
      <c r="AR13" s="19" t="n">
        <v>0.069029610762792</v>
      </c>
      <c r="AS13" s="19" t="n">
        <v>0.0248901630123864</v>
      </c>
      <c r="AT13" s="19" t="n">
        <v>0</v>
      </c>
      <c r="AU13" s="19" t="n">
        <v>0.0274937395508101</v>
      </c>
    </row>
    <row r="14">
      <c r="B14" s="20" t="s">
        <v>66</v>
      </c>
      <c r="C14" s="21" t="n">
        <v>0.33604357970329</v>
      </c>
      <c r="D14" s="21" t="n">
        <v>0.283557581564894</v>
      </c>
      <c r="E14" s="21" t="n">
        <v>0.385745877234229</v>
      </c>
      <c r="F14" s="21"/>
      <c r="G14" s="21" t="n">
        <v>0.182812586325564</v>
      </c>
      <c r="H14" s="21" t="n">
        <v>0.170474990479753</v>
      </c>
      <c r="I14" s="21" t="n">
        <v>0.341282114380563</v>
      </c>
      <c r="J14" s="21" t="n">
        <v>0.336200550583224</v>
      </c>
      <c r="K14" s="21" t="n">
        <v>0.396917291352341</v>
      </c>
      <c r="L14" s="21" t="n">
        <v>0.466736774579164</v>
      </c>
      <c r="M14" s="21"/>
      <c r="N14" s="21" t="n">
        <v>0.431984513599442</v>
      </c>
      <c r="O14" s="21" t="n">
        <v>0.36839996541098</v>
      </c>
      <c r="P14" s="21" t="n">
        <v>0.338376574727684</v>
      </c>
      <c r="Q14" s="21" t="n">
        <v>0.346273687695245</v>
      </c>
      <c r="R14" s="21" t="n">
        <v>0.241056842318905</v>
      </c>
      <c r="S14" s="21"/>
      <c r="T14" s="21" t="n">
        <v>0.359604071717417</v>
      </c>
      <c r="U14" s="21" t="n">
        <v>0.333284319645931</v>
      </c>
      <c r="V14" s="21" t="n">
        <v>0.291846373416695</v>
      </c>
      <c r="W14" s="21" t="n">
        <v>0.269368346809103</v>
      </c>
      <c r="X14" s="21"/>
      <c r="Y14" s="21" t="n">
        <v>0.236013436533635</v>
      </c>
      <c r="Z14" s="21" t="n">
        <v>0.325090991807622</v>
      </c>
      <c r="AA14" s="21" t="n">
        <v>0.474871405193873</v>
      </c>
      <c r="AB14" s="21" t="n">
        <v>0.385862291554601</v>
      </c>
      <c r="AC14" s="21" t="n">
        <v>0.19903337082776</v>
      </c>
      <c r="AD14" s="21" t="n">
        <v>0.511114164555128</v>
      </c>
      <c r="AE14" s="21"/>
      <c r="AF14" s="21" t="n">
        <v>0.355936204606678</v>
      </c>
      <c r="AG14" s="21"/>
      <c r="AH14" s="21" t="n">
        <v>0.300528317846632</v>
      </c>
      <c r="AI14" s="21"/>
      <c r="AJ14" s="21" t="n">
        <v>0.275469782419631</v>
      </c>
      <c r="AK14" s="21" t="n">
        <v>0.312501978277173</v>
      </c>
      <c r="AL14" s="21" t="n">
        <v>0.377482315384453</v>
      </c>
      <c r="AM14" s="21" t="n">
        <v>0.362470993791781</v>
      </c>
      <c r="AN14" s="21" t="n">
        <v>0.318896030055551</v>
      </c>
      <c r="AO14" s="21" t="n">
        <v>0.279465403635791</v>
      </c>
      <c r="AP14" s="21" t="n">
        <v>0.368470255375911</v>
      </c>
      <c r="AQ14" s="21" t="n">
        <v>0.28022682125703</v>
      </c>
      <c r="AR14" s="21" t="n">
        <v>0.182880685903837</v>
      </c>
      <c r="AS14" s="21" t="n">
        <v>0.345486256555266</v>
      </c>
      <c r="AT14" s="21" t="n">
        <v>0.525486287495869</v>
      </c>
      <c r="AU14" s="21" t="n">
        <v>0.196469709868772</v>
      </c>
    </row>
    <row r="15">
      <c r="B15" s="18"/>
    </row>
    <row r="16">
      <c r="B16" t="s">
        <v>70</v>
      </c>
    </row>
    <row r="17">
      <c r="B17" t="s">
        <v>71</v>
      </c>
    </row>
    <row r="19">
      <c r="B19"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518</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1016</v>
      </c>
      <c r="D7" s="11" t="n">
        <v>479</v>
      </c>
      <c r="E7" s="11" t="n">
        <v>535</v>
      </c>
      <c r="F7" s="11"/>
      <c r="G7" s="11" t="n">
        <v>101</v>
      </c>
      <c r="H7" s="11" t="n">
        <v>138</v>
      </c>
      <c r="I7" s="11" t="n">
        <v>148</v>
      </c>
      <c r="J7" s="11" t="n">
        <v>176</v>
      </c>
      <c r="K7" s="11" t="n">
        <v>187</v>
      </c>
      <c r="L7" s="11" t="n">
        <v>266</v>
      </c>
      <c r="M7" s="11"/>
      <c r="N7" s="11" t="n">
        <v>20</v>
      </c>
      <c r="O7" s="11" t="n">
        <v>265</v>
      </c>
      <c r="P7" s="11" t="n">
        <v>363</v>
      </c>
      <c r="Q7" s="11" t="n">
        <v>242</v>
      </c>
      <c r="R7" s="11" t="n">
        <v>121</v>
      </c>
      <c r="S7" s="11"/>
      <c r="T7" s="11" t="n">
        <v>119</v>
      </c>
      <c r="U7" s="11" t="n">
        <v>291</v>
      </c>
      <c r="V7" s="11" t="n">
        <v>216</v>
      </c>
      <c r="W7" s="11" t="n">
        <v>213</v>
      </c>
      <c r="X7" s="11"/>
      <c r="Y7" s="11" t="n">
        <v>361</v>
      </c>
      <c r="Z7" s="11" t="n">
        <v>178</v>
      </c>
      <c r="AA7" s="11" t="n">
        <v>234</v>
      </c>
      <c r="AB7" s="11" t="n">
        <v>114</v>
      </c>
      <c r="AC7" s="11" t="n">
        <v>56</v>
      </c>
      <c r="AD7" s="11" t="n">
        <v>67</v>
      </c>
      <c r="AE7" s="11"/>
      <c r="AF7" s="11" t="n">
        <v>631</v>
      </c>
      <c r="AG7" s="11"/>
      <c r="AH7" s="11" t="n">
        <v>748</v>
      </c>
      <c r="AI7" s="11"/>
      <c r="AJ7" s="11" t="n">
        <v>86</v>
      </c>
      <c r="AK7" s="11" t="n">
        <v>36</v>
      </c>
      <c r="AL7" s="11" t="n">
        <v>202</v>
      </c>
      <c r="AM7" s="11" t="n">
        <v>160</v>
      </c>
      <c r="AN7" s="11" t="n">
        <v>132</v>
      </c>
      <c r="AO7" s="11" t="n">
        <v>68</v>
      </c>
      <c r="AP7" s="11" t="n">
        <v>130</v>
      </c>
      <c r="AQ7" s="11" t="n">
        <v>32</v>
      </c>
      <c r="AR7" s="11" t="n">
        <v>26</v>
      </c>
      <c r="AS7" s="11" t="n">
        <v>74</v>
      </c>
      <c r="AT7" s="11" t="n">
        <v>30</v>
      </c>
      <c r="AU7" s="11" t="n">
        <v>40</v>
      </c>
    </row>
    <row r="8" ht="30" customHeight="1">
      <c r="B8" s="12" t="s">
        <v>20</v>
      </c>
      <c r="C8" s="12" t="n">
        <v>1016</v>
      </c>
      <c r="D8" s="12" t="n">
        <v>506</v>
      </c>
      <c r="E8" s="12" t="n">
        <v>508</v>
      </c>
      <c r="F8" s="12"/>
      <c r="G8" s="12" t="n">
        <v>112</v>
      </c>
      <c r="H8" s="12" t="n">
        <v>163</v>
      </c>
      <c r="I8" s="12" t="n">
        <v>150</v>
      </c>
      <c r="J8" s="12" t="n">
        <v>168</v>
      </c>
      <c r="K8" s="12" t="n">
        <v>173</v>
      </c>
      <c r="L8" s="12" t="n">
        <v>251</v>
      </c>
      <c r="M8" s="12"/>
      <c r="N8" s="12" t="n">
        <v>19</v>
      </c>
      <c r="O8" s="12" t="n">
        <v>248</v>
      </c>
      <c r="P8" s="12" t="n">
        <v>339</v>
      </c>
      <c r="Q8" s="12" t="n">
        <v>270</v>
      </c>
      <c r="R8" s="12" t="n">
        <v>134</v>
      </c>
      <c r="S8" s="12"/>
      <c r="T8" s="12" t="n">
        <v>119</v>
      </c>
      <c r="U8" s="12" t="n">
        <v>288</v>
      </c>
      <c r="V8" s="12" t="n">
        <v>215</v>
      </c>
      <c r="W8" s="12" t="n">
        <v>224</v>
      </c>
      <c r="X8" s="12"/>
      <c r="Y8" s="12" t="n">
        <v>389</v>
      </c>
      <c r="Z8" s="12" t="n">
        <v>172</v>
      </c>
      <c r="AA8" s="12" t="n">
        <v>220</v>
      </c>
      <c r="AB8" s="12" t="n">
        <v>108</v>
      </c>
      <c r="AC8" s="12" t="n">
        <v>59</v>
      </c>
      <c r="AD8" s="12" t="n">
        <v>61</v>
      </c>
      <c r="AE8" s="12"/>
      <c r="AF8" s="12" t="n">
        <v>624</v>
      </c>
      <c r="AG8" s="12"/>
      <c r="AH8" s="12" t="n">
        <v>760</v>
      </c>
      <c r="AI8" s="12"/>
      <c r="AJ8" s="12" t="n">
        <v>77</v>
      </c>
      <c r="AK8" s="12" t="n">
        <v>29</v>
      </c>
      <c r="AL8" s="12" t="n">
        <v>215</v>
      </c>
      <c r="AM8" s="12" t="n">
        <v>169</v>
      </c>
      <c r="AN8" s="12" t="n">
        <v>151</v>
      </c>
      <c r="AO8" s="12" t="n">
        <v>67</v>
      </c>
      <c r="AP8" s="12" t="n">
        <v>123</v>
      </c>
      <c r="AQ8" s="12" t="n">
        <v>35</v>
      </c>
      <c r="AR8" s="12" t="n">
        <v>22</v>
      </c>
      <c r="AS8" s="12" t="n">
        <v>67</v>
      </c>
      <c r="AT8" s="12" t="n">
        <v>23</v>
      </c>
      <c r="AU8" s="12" t="n">
        <v>38</v>
      </c>
    </row>
    <row r="9">
      <c r="B9" s="20" t="s">
        <v>141</v>
      </c>
      <c r="C9" s="19" t="n">
        <v>0.0535420065961486</v>
      </c>
      <c r="D9" s="19" t="n">
        <v>0.0594361952515823</v>
      </c>
      <c r="E9" s="19" t="n">
        <v>0.0478769772262556</v>
      </c>
      <c r="F9" s="19"/>
      <c r="G9" s="19" t="n">
        <v>0.0546068649246871</v>
      </c>
      <c r="H9" s="19" t="n">
        <v>0.112805926492384</v>
      </c>
      <c r="I9" s="19" t="n">
        <v>0.0685159532550047</v>
      </c>
      <c r="J9" s="19" t="n">
        <v>0.0765063984306268</v>
      </c>
      <c r="K9" s="19" t="n">
        <v>0.0234777839932602</v>
      </c>
      <c r="L9" s="19" t="n">
        <v>0.010963734923537</v>
      </c>
      <c r="M9" s="19"/>
      <c r="N9" s="19" t="n">
        <v>0</v>
      </c>
      <c r="O9" s="19" t="n">
        <v>0.0361972411366908</v>
      </c>
      <c r="P9" s="19" t="n">
        <v>0.0598225381111813</v>
      </c>
      <c r="Q9" s="19" t="n">
        <v>0.0572135751270679</v>
      </c>
      <c r="R9" s="19" t="n">
        <v>0.0720077475816946</v>
      </c>
      <c r="S9" s="19"/>
      <c r="T9" s="19" t="n">
        <v>0.0683436598319544</v>
      </c>
      <c r="U9" s="19" t="n">
        <v>0.0565462946434462</v>
      </c>
      <c r="V9" s="19" t="n">
        <v>0.0196879844416039</v>
      </c>
      <c r="W9" s="19" t="n">
        <v>0.107844543080703</v>
      </c>
      <c r="X9" s="19"/>
      <c r="Y9" s="19" t="n">
        <v>0.0873994921785274</v>
      </c>
      <c r="Z9" s="19" t="n">
        <v>0.0619721204311548</v>
      </c>
      <c r="AA9" s="19" t="n">
        <v>0.00871964044836391</v>
      </c>
      <c r="AB9" s="19" t="n">
        <v>0.0255689818372609</v>
      </c>
      <c r="AC9" s="19" t="n">
        <v>0.0418619598514257</v>
      </c>
      <c r="AD9" s="19" t="n">
        <v>0.0421733013416379</v>
      </c>
      <c r="AE9" s="19"/>
      <c r="AF9" s="19" t="n">
        <v>0.0409857962458938</v>
      </c>
      <c r="AG9" s="19"/>
      <c r="AH9" s="19" t="n">
        <v>0.0631102170189494</v>
      </c>
      <c r="AI9" s="19"/>
      <c r="AJ9" s="19" t="n">
        <v>0.0773582460652599</v>
      </c>
      <c r="AK9" s="19" t="n">
        <v>0.0957681841113386</v>
      </c>
      <c r="AL9" s="19" t="n">
        <v>0.0641103642913901</v>
      </c>
      <c r="AM9" s="19" t="n">
        <v>0.0416312796876964</v>
      </c>
      <c r="AN9" s="19" t="n">
        <v>0.0294196053914159</v>
      </c>
      <c r="AO9" s="19" t="n">
        <v>0.072965273561614</v>
      </c>
      <c r="AP9" s="19" t="n">
        <v>0.0485380217666924</v>
      </c>
      <c r="AQ9" s="19" t="n">
        <v>0</v>
      </c>
      <c r="AR9" s="19" t="n">
        <v>0.0458250871981412</v>
      </c>
      <c r="AS9" s="19" t="n">
        <v>0.0543022820451442</v>
      </c>
      <c r="AT9" s="19" t="n">
        <v>0.0655719210122487</v>
      </c>
      <c r="AU9" s="19" t="n">
        <v>0.0892008528121846</v>
      </c>
    </row>
    <row r="10">
      <c r="B10" s="20" t="s">
        <v>142</v>
      </c>
      <c r="C10" s="19" t="n">
        <v>0.275554975497554</v>
      </c>
      <c r="D10" s="19" t="n">
        <v>0.314328866142834</v>
      </c>
      <c r="E10" s="19" t="n">
        <v>0.237984222953021</v>
      </c>
      <c r="F10" s="19"/>
      <c r="G10" s="19" t="n">
        <v>0.308213716844363</v>
      </c>
      <c r="H10" s="19" t="n">
        <v>0.29355532641432</v>
      </c>
      <c r="I10" s="19" t="n">
        <v>0.281345345620114</v>
      </c>
      <c r="J10" s="19" t="n">
        <v>0.288235779500451</v>
      </c>
      <c r="K10" s="19" t="n">
        <v>0.273733867900441</v>
      </c>
      <c r="L10" s="19" t="n">
        <v>0.238563249839312</v>
      </c>
      <c r="M10" s="19"/>
      <c r="N10" s="19" t="n">
        <v>0.126992361267449</v>
      </c>
      <c r="O10" s="19" t="n">
        <v>0.262588379933107</v>
      </c>
      <c r="P10" s="19" t="n">
        <v>0.269386250904727</v>
      </c>
      <c r="Q10" s="19" t="n">
        <v>0.286126618737875</v>
      </c>
      <c r="R10" s="19" t="n">
        <v>0.310257715590438</v>
      </c>
      <c r="S10" s="19"/>
      <c r="T10" s="19" t="n">
        <v>0.221098905371949</v>
      </c>
      <c r="U10" s="19" t="n">
        <v>0.274882200930804</v>
      </c>
      <c r="V10" s="19" t="n">
        <v>0.300686717863792</v>
      </c>
      <c r="W10" s="19" t="n">
        <v>0.344055797455902</v>
      </c>
      <c r="X10" s="19"/>
      <c r="Y10" s="19" t="n">
        <v>0.299780694138283</v>
      </c>
      <c r="Z10" s="19" t="n">
        <v>0.275906796650538</v>
      </c>
      <c r="AA10" s="19" t="n">
        <v>0.23879820718288</v>
      </c>
      <c r="AB10" s="19" t="n">
        <v>0.20285698254944</v>
      </c>
      <c r="AC10" s="19" t="n">
        <v>0.336975704434941</v>
      </c>
      <c r="AD10" s="19" t="n">
        <v>0.336159638528204</v>
      </c>
      <c r="AE10" s="19"/>
      <c r="AF10" s="19" t="n">
        <v>0.266000759762346</v>
      </c>
      <c r="AG10" s="19"/>
      <c r="AH10" s="19" t="n">
        <v>0.307249344107842</v>
      </c>
      <c r="AI10" s="19"/>
      <c r="AJ10" s="19" t="n">
        <v>0.27328958934774</v>
      </c>
      <c r="AK10" s="19" t="n">
        <v>0.183192580935014</v>
      </c>
      <c r="AL10" s="19" t="n">
        <v>0.253632361498688</v>
      </c>
      <c r="AM10" s="19" t="n">
        <v>0.338199487525303</v>
      </c>
      <c r="AN10" s="19" t="n">
        <v>0.311416652301333</v>
      </c>
      <c r="AO10" s="19" t="n">
        <v>0.338538175311672</v>
      </c>
      <c r="AP10" s="19" t="n">
        <v>0.169227946710732</v>
      </c>
      <c r="AQ10" s="19" t="n">
        <v>0.281387207547368</v>
      </c>
      <c r="AR10" s="19" t="n">
        <v>0.415244194090377</v>
      </c>
      <c r="AS10" s="19" t="n">
        <v>0.193633988907618</v>
      </c>
      <c r="AT10" s="19" t="n">
        <v>0.277182460631923</v>
      </c>
      <c r="AU10" s="19" t="n">
        <v>0.343886649745664</v>
      </c>
    </row>
    <row r="11">
      <c r="B11" s="20" t="s">
        <v>143</v>
      </c>
      <c r="C11" s="19" t="n">
        <v>0.266152299985503</v>
      </c>
      <c r="D11" s="19" t="n">
        <v>0.267486138726459</v>
      </c>
      <c r="E11" s="19" t="n">
        <v>0.265878838648509</v>
      </c>
      <c r="F11" s="19"/>
      <c r="G11" s="19" t="n">
        <v>0.35461758864516</v>
      </c>
      <c r="H11" s="19" t="n">
        <v>0.294268528484089</v>
      </c>
      <c r="I11" s="19" t="n">
        <v>0.232386604112133</v>
      </c>
      <c r="J11" s="19" t="n">
        <v>0.231847220129689</v>
      </c>
      <c r="K11" s="19" t="n">
        <v>0.259853841952867</v>
      </c>
      <c r="L11" s="19" t="n">
        <v>0.255963521582521</v>
      </c>
      <c r="M11" s="19"/>
      <c r="N11" s="19" t="n">
        <v>0.217122872375018</v>
      </c>
      <c r="O11" s="19" t="n">
        <v>0.269207553770456</v>
      </c>
      <c r="P11" s="19" t="n">
        <v>0.27359788581721</v>
      </c>
      <c r="Q11" s="19" t="n">
        <v>0.225752547279428</v>
      </c>
      <c r="R11" s="19" t="n">
        <v>0.325087580475448</v>
      </c>
      <c r="S11" s="19"/>
      <c r="T11" s="19" t="n">
        <v>0.264196020116921</v>
      </c>
      <c r="U11" s="19" t="n">
        <v>0.271266623059882</v>
      </c>
      <c r="V11" s="19" t="n">
        <v>0.295423335157845</v>
      </c>
      <c r="W11" s="19" t="n">
        <v>0.237040737605552</v>
      </c>
      <c r="X11" s="19"/>
      <c r="Y11" s="19" t="n">
        <v>0.28971593137381</v>
      </c>
      <c r="Z11" s="19" t="n">
        <v>0.263420951490707</v>
      </c>
      <c r="AA11" s="19" t="n">
        <v>0.253196859241939</v>
      </c>
      <c r="AB11" s="19" t="n">
        <v>0.305706608814145</v>
      </c>
      <c r="AC11" s="19" t="n">
        <v>0.29772000804728</v>
      </c>
      <c r="AD11" s="19" t="n">
        <v>0.0803819866480006</v>
      </c>
      <c r="AE11" s="19"/>
      <c r="AF11" s="19" t="n">
        <v>0.272479759264793</v>
      </c>
      <c r="AG11" s="19"/>
      <c r="AH11" s="19" t="n">
        <v>0.267793706633576</v>
      </c>
      <c r="AI11" s="19"/>
      <c r="AJ11" s="19" t="n">
        <v>0.247961891398812</v>
      </c>
      <c r="AK11" s="19" t="n">
        <v>0.228783578758673</v>
      </c>
      <c r="AL11" s="19" t="n">
        <v>0.280729773703636</v>
      </c>
      <c r="AM11" s="19" t="n">
        <v>0.188728880681507</v>
      </c>
      <c r="AN11" s="19" t="n">
        <v>0.275998732768232</v>
      </c>
      <c r="AO11" s="19" t="n">
        <v>0.219107691089053</v>
      </c>
      <c r="AP11" s="19" t="n">
        <v>0.298634245855808</v>
      </c>
      <c r="AQ11" s="19" t="n">
        <v>0.284443715390906</v>
      </c>
      <c r="AR11" s="19" t="n">
        <v>0.345817703943368</v>
      </c>
      <c r="AS11" s="19" t="n">
        <v>0.376827041447086</v>
      </c>
      <c r="AT11" s="19" t="n">
        <v>0.233392658719153</v>
      </c>
      <c r="AU11" s="19" t="n">
        <v>0.293785961524731</v>
      </c>
    </row>
    <row r="12">
      <c r="B12" s="20" t="s">
        <v>144</v>
      </c>
      <c r="C12" s="19" t="n">
        <v>0.0454155740653156</v>
      </c>
      <c r="D12" s="19" t="n">
        <v>0.0547238140369021</v>
      </c>
      <c r="E12" s="19" t="n">
        <v>0.0363138456048501</v>
      </c>
      <c r="F12" s="19"/>
      <c r="G12" s="19" t="n">
        <v>0.0784152251911418</v>
      </c>
      <c r="H12" s="19" t="n">
        <v>0.103520076805188</v>
      </c>
      <c r="I12" s="19" t="n">
        <v>0.0413302762508232</v>
      </c>
      <c r="J12" s="19" t="n">
        <v>0.0296480609706252</v>
      </c>
      <c r="K12" s="19" t="n">
        <v>0.0180524726496696</v>
      </c>
      <c r="L12" s="19" t="n">
        <v>0.0248498090358155</v>
      </c>
      <c r="M12" s="19"/>
      <c r="N12" s="19" t="n">
        <v>0.121289785613165</v>
      </c>
      <c r="O12" s="19" t="n">
        <v>0.0225007315075655</v>
      </c>
      <c r="P12" s="19" t="n">
        <v>0.0429596080836524</v>
      </c>
      <c r="Q12" s="19" t="n">
        <v>0.0711048458058135</v>
      </c>
      <c r="R12" s="19" t="n">
        <v>0.0333111248036515</v>
      </c>
      <c r="S12" s="19"/>
      <c r="T12" s="19" t="n">
        <v>0.0682636835183904</v>
      </c>
      <c r="U12" s="19" t="n">
        <v>0.0500284049669467</v>
      </c>
      <c r="V12" s="19" t="n">
        <v>0.0248723257680174</v>
      </c>
      <c r="W12" s="19" t="n">
        <v>0.0538216568620976</v>
      </c>
      <c r="X12" s="19"/>
      <c r="Y12" s="19" t="n">
        <v>0.0630910007753857</v>
      </c>
      <c r="Z12" s="19" t="n">
        <v>0.0208873835222203</v>
      </c>
      <c r="AA12" s="19" t="n">
        <v>0.0207723060940214</v>
      </c>
      <c r="AB12" s="19" t="n">
        <v>0.0468655023768318</v>
      </c>
      <c r="AC12" s="19" t="n">
        <v>0.0971226251261695</v>
      </c>
      <c r="AD12" s="19" t="n">
        <v>0.0425630032351543</v>
      </c>
      <c r="AE12" s="19"/>
      <c r="AF12" s="19" t="n">
        <v>0.043543522235337</v>
      </c>
      <c r="AG12" s="19"/>
      <c r="AH12" s="19" t="n">
        <v>0.0453972573093878</v>
      </c>
      <c r="AI12" s="19"/>
      <c r="AJ12" s="19" t="n">
        <v>0.0718432585445216</v>
      </c>
      <c r="AK12" s="19" t="n">
        <v>0.124192412062256</v>
      </c>
      <c r="AL12" s="19" t="n">
        <v>0.0575825404640372</v>
      </c>
      <c r="AM12" s="19" t="n">
        <v>0.0220646408683826</v>
      </c>
      <c r="AN12" s="19" t="n">
        <v>0.0491774691982283</v>
      </c>
      <c r="AO12" s="19" t="n">
        <v>0.0129422915085218</v>
      </c>
      <c r="AP12" s="19" t="n">
        <v>0.0552881792219478</v>
      </c>
      <c r="AQ12" s="19" t="n">
        <v>0.0264648323846909</v>
      </c>
      <c r="AR12" s="19" t="n">
        <v>0.0471222779734907</v>
      </c>
      <c r="AS12" s="19" t="n">
        <v>0.0294777302388137</v>
      </c>
      <c r="AT12" s="19" t="n">
        <v>0</v>
      </c>
      <c r="AU12" s="19" t="n">
        <v>0.0491630864978381</v>
      </c>
    </row>
    <row r="13">
      <c r="B13" s="20" t="s">
        <v>145</v>
      </c>
      <c r="C13" s="19" t="n">
        <v>0.0204049399729248</v>
      </c>
      <c r="D13" s="19" t="n">
        <v>0.0177683346570126</v>
      </c>
      <c r="E13" s="19" t="n">
        <v>0.0231151278919805</v>
      </c>
      <c r="F13" s="19"/>
      <c r="G13" s="19" t="n">
        <v>0.0414224253830883</v>
      </c>
      <c r="H13" s="19" t="n">
        <v>0.00611708490767857</v>
      </c>
      <c r="I13" s="19" t="n">
        <v>0.0265936170889454</v>
      </c>
      <c r="J13" s="19" t="n">
        <v>0.0307251434206386</v>
      </c>
      <c r="K13" s="19" t="n">
        <v>0.00948065538747787</v>
      </c>
      <c r="L13" s="19" t="n">
        <v>0.0171712094551914</v>
      </c>
      <c r="M13" s="19"/>
      <c r="N13" s="19" t="n">
        <v>0.0393025650082924</v>
      </c>
      <c r="O13" s="19" t="n">
        <v>0.0307519835630148</v>
      </c>
      <c r="P13" s="19" t="n">
        <v>0.0173901486908196</v>
      </c>
      <c r="Q13" s="19" t="n">
        <v>0.00672001719750354</v>
      </c>
      <c r="R13" s="19" t="n">
        <v>0.0268672587155133</v>
      </c>
      <c r="S13" s="19"/>
      <c r="T13" s="19" t="n">
        <v>0.0261550427764943</v>
      </c>
      <c r="U13" s="19" t="n">
        <v>0.0204672909026704</v>
      </c>
      <c r="V13" s="19" t="n">
        <v>0.0310070296454923</v>
      </c>
      <c r="W13" s="19" t="n">
        <v>0.0031286983310473</v>
      </c>
      <c r="X13" s="19"/>
      <c r="Y13" s="19" t="n">
        <v>0.00688127460929332</v>
      </c>
      <c r="Z13" s="19" t="n">
        <v>0.0367636855410951</v>
      </c>
      <c r="AA13" s="19" t="n">
        <v>0.0159296180076099</v>
      </c>
      <c r="AB13" s="19" t="n">
        <v>0.0334471681244193</v>
      </c>
      <c r="AC13" s="19" t="n">
        <v>0.0650649799133475</v>
      </c>
      <c r="AD13" s="19" t="n">
        <v>0.0120336500315252</v>
      </c>
      <c r="AE13" s="19"/>
      <c r="AF13" s="19" t="n">
        <v>0.0167469867380189</v>
      </c>
      <c r="AG13" s="19"/>
      <c r="AH13" s="19" t="n">
        <v>0.0124110933300865</v>
      </c>
      <c r="AI13" s="19"/>
      <c r="AJ13" s="19" t="n">
        <v>0.0301848538591223</v>
      </c>
      <c r="AK13" s="19" t="n">
        <v>0.0778280582142011</v>
      </c>
      <c r="AL13" s="19" t="n">
        <v>0.00887998822122548</v>
      </c>
      <c r="AM13" s="19" t="n">
        <v>0.0285337375195019</v>
      </c>
      <c r="AN13" s="19" t="n">
        <v>0.00680915419053344</v>
      </c>
      <c r="AO13" s="19" t="n">
        <v>0.0299643152722441</v>
      </c>
      <c r="AP13" s="19" t="n">
        <v>0.0365303306469142</v>
      </c>
      <c r="AQ13" s="19" t="n">
        <v>0.0303914807702961</v>
      </c>
      <c r="AR13" s="19" t="n">
        <v>0</v>
      </c>
      <c r="AS13" s="19" t="n">
        <v>0.0123290830780042</v>
      </c>
      <c r="AT13" s="19" t="n">
        <v>0</v>
      </c>
      <c r="AU13" s="19" t="n">
        <v>0</v>
      </c>
    </row>
    <row r="14">
      <c r="B14" s="20" t="s">
        <v>66</v>
      </c>
      <c r="C14" s="21" t="n">
        <v>0.338930203882554</v>
      </c>
      <c r="D14" s="21" t="n">
        <v>0.28625665118521</v>
      </c>
      <c r="E14" s="21" t="n">
        <v>0.388830987675384</v>
      </c>
      <c r="F14" s="21"/>
      <c r="G14" s="21" t="n">
        <v>0.16272417901156</v>
      </c>
      <c r="H14" s="21" t="n">
        <v>0.18973305689634</v>
      </c>
      <c r="I14" s="21" t="n">
        <v>0.349828203672979</v>
      </c>
      <c r="J14" s="21" t="n">
        <v>0.34303739754797</v>
      </c>
      <c r="K14" s="21" t="n">
        <v>0.415401378116285</v>
      </c>
      <c r="L14" s="21" t="n">
        <v>0.452488475163623</v>
      </c>
      <c r="M14" s="21"/>
      <c r="N14" s="21" t="n">
        <v>0.495292415736076</v>
      </c>
      <c r="O14" s="21" t="n">
        <v>0.378754110089166</v>
      </c>
      <c r="P14" s="21" t="n">
        <v>0.336843568392409</v>
      </c>
      <c r="Q14" s="21" t="n">
        <v>0.353082395852312</v>
      </c>
      <c r="R14" s="21" t="n">
        <v>0.232468572833254</v>
      </c>
      <c r="S14" s="21"/>
      <c r="T14" s="21" t="n">
        <v>0.351942688384291</v>
      </c>
      <c r="U14" s="21" t="n">
        <v>0.32680918549625</v>
      </c>
      <c r="V14" s="21" t="n">
        <v>0.32832260712325</v>
      </c>
      <c r="W14" s="21" t="n">
        <v>0.254108566664698</v>
      </c>
      <c r="X14" s="21"/>
      <c r="Y14" s="21" t="n">
        <v>0.253131606924701</v>
      </c>
      <c r="Z14" s="21" t="n">
        <v>0.341049062364285</v>
      </c>
      <c r="AA14" s="21" t="n">
        <v>0.462583369025185</v>
      </c>
      <c r="AB14" s="21" t="n">
        <v>0.385554756297902</v>
      </c>
      <c r="AC14" s="21" t="n">
        <v>0.161254722626836</v>
      </c>
      <c r="AD14" s="21" t="n">
        <v>0.486688420215478</v>
      </c>
      <c r="AE14" s="21"/>
      <c r="AF14" s="21" t="n">
        <v>0.360243175753611</v>
      </c>
      <c r="AG14" s="21"/>
      <c r="AH14" s="21" t="n">
        <v>0.304038381600159</v>
      </c>
      <c r="AI14" s="21"/>
      <c r="AJ14" s="21" t="n">
        <v>0.299362160784545</v>
      </c>
      <c r="AK14" s="21" t="n">
        <v>0.290235185918517</v>
      </c>
      <c r="AL14" s="21" t="n">
        <v>0.335064971821022</v>
      </c>
      <c r="AM14" s="21" t="n">
        <v>0.380841973717609</v>
      </c>
      <c r="AN14" s="21" t="n">
        <v>0.327178386150257</v>
      </c>
      <c r="AO14" s="21" t="n">
        <v>0.326482253256896</v>
      </c>
      <c r="AP14" s="21" t="n">
        <v>0.391781275797906</v>
      </c>
      <c r="AQ14" s="21" t="n">
        <v>0.377312763906739</v>
      </c>
      <c r="AR14" s="21" t="n">
        <v>0.145990736794623</v>
      </c>
      <c r="AS14" s="21" t="n">
        <v>0.333429874283334</v>
      </c>
      <c r="AT14" s="21" t="n">
        <v>0.423852959636676</v>
      </c>
      <c r="AU14" s="21" t="n">
        <v>0.223963449419583</v>
      </c>
    </row>
    <row r="15">
      <c r="B15" s="18"/>
    </row>
    <row r="16">
      <c r="B16" t="s">
        <v>70</v>
      </c>
    </row>
    <row r="17">
      <c r="B17" t="s">
        <v>71</v>
      </c>
    </row>
    <row r="19">
      <c r="B19"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519</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1016</v>
      </c>
      <c r="D7" s="11" t="n">
        <v>479</v>
      </c>
      <c r="E7" s="11" t="n">
        <v>535</v>
      </c>
      <c r="F7" s="11"/>
      <c r="G7" s="11" t="n">
        <v>101</v>
      </c>
      <c r="H7" s="11" t="n">
        <v>138</v>
      </c>
      <c r="I7" s="11" t="n">
        <v>148</v>
      </c>
      <c r="J7" s="11" t="n">
        <v>176</v>
      </c>
      <c r="K7" s="11" t="n">
        <v>187</v>
      </c>
      <c r="L7" s="11" t="n">
        <v>266</v>
      </c>
      <c r="M7" s="11"/>
      <c r="N7" s="11" t="n">
        <v>20</v>
      </c>
      <c r="O7" s="11" t="n">
        <v>265</v>
      </c>
      <c r="P7" s="11" t="n">
        <v>363</v>
      </c>
      <c r="Q7" s="11" t="n">
        <v>242</v>
      </c>
      <c r="R7" s="11" t="n">
        <v>121</v>
      </c>
      <c r="S7" s="11"/>
      <c r="T7" s="11" t="n">
        <v>119</v>
      </c>
      <c r="U7" s="11" t="n">
        <v>291</v>
      </c>
      <c r="V7" s="11" t="n">
        <v>216</v>
      </c>
      <c r="W7" s="11" t="n">
        <v>213</v>
      </c>
      <c r="X7" s="11"/>
      <c r="Y7" s="11" t="n">
        <v>361</v>
      </c>
      <c r="Z7" s="11" t="n">
        <v>178</v>
      </c>
      <c r="AA7" s="11" t="n">
        <v>234</v>
      </c>
      <c r="AB7" s="11" t="n">
        <v>114</v>
      </c>
      <c r="AC7" s="11" t="n">
        <v>56</v>
      </c>
      <c r="AD7" s="11" t="n">
        <v>67</v>
      </c>
      <c r="AE7" s="11"/>
      <c r="AF7" s="11" t="n">
        <v>631</v>
      </c>
      <c r="AG7" s="11"/>
      <c r="AH7" s="11" t="n">
        <v>748</v>
      </c>
      <c r="AI7" s="11"/>
      <c r="AJ7" s="11" t="n">
        <v>86</v>
      </c>
      <c r="AK7" s="11" t="n">
        <v>36</v>
      </c>
      <c r="AL7" s="11" t="n">
        <v>202</v>
      </c>
      <c r="AM7" s="11" t="n">
        <v>160</v>
      </c>
      <c r="AN7" s="11" t="n">
        <v>132</v>
      </c>
      <c r="AO7" s="11" t="n">
        <v>68</v>
      </c>
      <c r="AP7" s="11" t="n">
        <v>130</v>
      </c>
      <c r="AQ7" s="11" t="n">
        <v>32</v>
      </c>
      <c r="AR7" s="11" t="n">
        <v>26</v>
      </c>
      <c r="AS7" s="11" t="n">
        <v>74</v>
      </c>
      <c r="AT7" s="11" t="n">
        <v>30</v>
      </c>
      <c r="AU7" s="11" t="n">
        <v>40</v>
      </c>
    </row>
    <row r="8" ht="30" customHeight="1">
      <c r="B8" s="12" t="s">
        <v>20</v>
      </c>
      <c r="C8" s="12" t="n">
        <v>1016</v>
      </c>
      <c r="D8" s="12" t="n">
        <v>506</v>
      </c>
      <c r="E8" s="12" t="n">
        <v>508</v>
      </c>
      <c r="F8" s="12"/>
      <c r="G8" s="12" t="n">
        <v>112</v>
      </c>
      <c r="H8" s="12" t="n">
        <v>163</v>
      </c>
      <c r="I8" s="12" t="n">
        <v>150</v>
      </c>
      <c r="J8" s="12" t="n">
        <v>168</v>
      </c>
      <c r="K8" s="12" t="n">
        <v>173</v>
      </c>
      <c r="L8" s="12" t="n">
        <v>251</v>
      </c>
      <c r="M8" s="12"/>
      <c r="N8" s="12" t="n">
        <v>19</v>
      </c>
      <c r="O8" s="12" t="n">
        <v>248</v>
      </c>
      <c r="P8" s="12" t="n">
        <v>339</v>
      </c>
      <c r="Q8" s="12" t="n">
        <v>270</v>
      </c>
      <c r="R8" s="12" t="n">
        <v>134</v>
      </c>
      <c r="S8" s="12"/>
      <c r="T8" s="12" t="n">
        <v>119</v>
      </c>
      <c r="U8" s="12" t="n">
        <v>288</v>
      </c>
      <c r="V8" s="12" t="n">
        <v>215</v>
      </c>
      <c r="W8" s="12" t="n">
        <v>224</v>
      </c>
      <c r="X8" s="12"/>
      <c r="Y8" s="12" t="n">
        <v>389</v>
      </c>
      <c r="Z8" s="12" t="n">
        <v>172</v>
      </c>
      <c r="AA8" s="12" t="n">
        <v>220</v>
      </c>
      <c r="AB8" s="12" t="n">
        <v>108</v>
      </c>
      <c r="AC8" s="12" t="n">
        <v>59</v>
      </c>
      <c r="AD8" s="12" t="n">
        <v>61</v>
      </c>
      <c r="AE8" s="12"/>
      <c r="AF8" s="12" t="n">
        <v>624</v>
      </c>
      <c r="AG8" s="12"/>
      <c r="AH8" s="12" t="n">
        <v>760</v>
      </c>
      <c r="AI8" s="12"/>
      <c r="AJ8" s="12" t="n">
        <v>77</v>
      </c>
      <c r="AK8" s="12" t="n">
        <v>29</v>
      </c>
      <c r="AL8" s="12" t="n">
        <v>215</v>
      </c>
      <c r="AM8" s="12" t="n">
        <v>169</v>
      </c>
      <c r="AN8" s="12" t="n">
        <v>151</v>
      </c>
      <c r="AO8" s="12" t="n">
        <v>67</v>
      </c>
      <c r="AP8" s="12" t="n">
        <v>123</v>
      </c>
      <c r="AQ8" s="12" t="n">
        <v>35</v>
      </c>
      <c r="AR8" s="12" t="n">
        <v>22</v>
      </c>
      <c r="AS8" s="12" t="n">
        <v>67</v>
      </c>
      <c r="AT8" s="12" t="n">
        <v>23</v>
      </c>
      <c r="AU8" s="12" t="n">
        <v>38</v>
      </c>
    </row>
    <row r="9">
      <c r="B9" s="20" t="s">
        <v>141</v>
      </c>
      <c r="C9" s="19" t="n">
        <v>0.0444969490183087</v>
      </c>
      <c r="D9" s="19" t="n">
        <v>0.0596180688139426</v>
      </c>
      <c r="E9" s="19" t="n">
        <v>0.0295950630299053</v>
      </c>
      <c r="F9" s="19"/>
      <c r="G9" s="19" t="n">
        <v>0.0495052150258114</v>
      </c>
      <c r="H9" s="19" t="n">
        <v>0.10138144059658</v>
      </c>
      <c r="I9" s="19" t="n">
        <v>0.0774749799244694</v>
      </c>
      <c r="J9" s="19" t="n">
        <v>0.0443660614487991</v>
      </c>
      <c r="K9" s="19" t="n">
        <v>0.0180686250518148</v>
      </c>
      <c r="L9" s="19" t="n">
        <v>0.00387478884189903</v>
      </c>
      <c r="M9" s="19"/>
      <c r="N9" s="19" t="n">
        <v>0</v>
      </c>
      <c r="O9" s="19" t="n">
        <v>0.0197533326849217</v>
      </c>
      <c r="P9" s="19" t="n">
        <v>0.0392922420482963</v>
      </c>
      <c r="Q9" s="19" t="n">
        <v>0.0695125240407165</v>
      </c>
      <c r="R9" s="19" t="n">
        <v>0.0611829070479128</v>
      </c>
      <c r="S9" s="19"/>
      <c r="T9" s="19" t="n">
        <v>0.0461942103986168</v>
      </c>
      <c r="U9" s="19" t="n">
        <v>0.042326023497389</v>
      </c>
      <c r="V9" s="19" t="n">
        <v>0.0176861518606021</v>
      </c>
      <c r="W9" s="19" t="n">
        <v>0.0927517848211873</v>
      </c>
      <c r="X9" s="19"/>
      <c r="Y9" s="19" t="n">
        <v>0.0818312108541304</v>
      </c>
      <c r="Z9" s="19" t="n">
        <v>0.0455900588620094</v>
      </c>
      <c r="AA9" s="19" t="n">
        <v>0.00441191035268067</v>
      </c>
      <c r="AB9" s="19" t="n">
        <v>0.0181424609107405</v>
      </c>
      <c r="AC9" s="19" t="n">
        <v>0.0288458895662276</v>
      </c>
      <c r="AD9" s="19" t="n">
        <v>0.0146099848762002</v>
      </c>
      <c r="AE9" s="19"/>
      <c r="AF9" s="19" t="n">
        <v>0.032370913141644</v>
      </c>
      <c r="AG9" s="19"/>
      <c r="AH9" s="19" t="n">
        <v>0.0552392794175966</v>
      </c>
      <c r="AI9" s="19"/>
      <c r="AJ9" s="19" t="n">
        <v>0.0639864140596713</v>
      </c>
      <c r="AK9" s="19" t="n">
        <v>0</v>
      </c>
      <c r="AL9" s="19" t="n">
        <v>0.0630555873120519</v>
      </c>
      <c r="AM9" s="19" t="n">
        <v>0.0388195772736995</v>
      </c>
      <c r="AN9" s="19" t="n">
        <v>0.0341254488644102</v>
      </c>
      <c r="AO9" s="19" t="n">
        <v>0.0801162873831038</v>
      </c>
      <c r="AP9" s="19" t="n">
        <v>0.0241731510148779</v>
      </c>
      <c r="AQ9" s="19" t="n">
        <v>0</v>
      </c>
      <c r="AR9" s="19" t="n">
        <v>0</v>
      </c>
      <c r="AS9" s="19" t="n">
        <v>0.0309676800885461</v>
      </c>
      <c r="AT9" s="19" t="n">
        <v>0.045694527757773</v>
      </c>
      <c r="AU9" s="19" t="n">
        <v>0.0932801625335599</v>
      </c>
    </row>
    <row r="10">
      <c r="B10" s="20" t="s">
        <v>142</v>
      </c>
      <c r="C10" s="19" t="n">
        <v>0.166719165989495</v>
      </c>
      <c r="D10" s="19" t="n">
        <v>0.193569123385145</v>
      </c>
      <c r="E10" s="19" t="n">
        <v>0.140606691785033</v>
      </c>
      <c r="F10" s="19"/>
      <c r="G10" s="19" t="n">
        <v>0.256635790793775</v>
      </c>
      <c r="H10" s="19" t="n">
        <v>0.202518687014609</v>
      </c>
      <c r="I10" s="19" t="n">
        <v>0.182389216662086</v>
      </c>
      <c r="J10" s="19" t="n">
        <v>0.148585756641587</v>
      </c>
      <c r="K10" s="19" t="n">
        <v>0.100354331294809</v>
      </c>
      <c r="L10" s="19" t="n">
        <v>0.151777719371676</v>
      </c>
      <c r="M10" s="19"/>
      <c r="N10" s="19" t="n">
        <v>0.175636715424341</v>
      </c>
      <c r="O10" s="19" t="n">
        <v>0.14092659408802</v>
      </c>
      <c r="P10" s="19" t="n">
        <v>0.181721707419282</v>
      </c>
      <c r="Q10" s="19" t="n">
        <v>0.18174310454616</v>
      </c>
      <c r="R10" s="19" t="n">
        <v>0.137081864320989</v>
      </c>
      <c r="S10" s="19"/>
      <c r="T10" s="19" t="n">
        <v>0.128680444183275</v>
      </c>
      <c r="U10" s="19" t="n">
        <v>0.161025279736548</v>
      </c>
      <c r="V10" s="19" t="n">
        <v>0.183398206093024</v>
      </c>
      <c r="W10" s="19" t="n">
        <v>0.229721899901106</v>
      </c>
      <c r="X10" s="19"/>
      <c r="Y10" s="19" t="n">
        <v>0.219056709876223</v>
      </c>
      <c r="Z10" s="19" t="n">
        <v>0.148159418771001</v>
      </c>
      <c r="AA10" s="19" t="n">
        <v>0.124614174187588</v>
      </c>
      <c r="AB10" s="19" t="n">
        <v>0.109459075019783</v>
      </c>
      <c r="AC10" s="19" t="n">
        <v>0.250980951256697</v>
      </c>
      <c r="AD10" s="19" t="n">
        <v>0.0739662199919448</v>
      </c>
      <c r="AE10" s="19"/>
      <c r="AF10" s="19" t="n">
        <v>0.159204342353124</v>
      </c>
      <c r="AG10" s="19"/>
      <c r="AH10" s="19" t="n">
        <v>0.1775609562465</v>
      </c>
      <c r="AI10" s="19"/>
      <c r="AJ10" s="19" t="n">
        <v>0.248132251472667</v>
      </c>
      <c r="AK10" s="19" t="n">
        <v>0.248374583431321</v>
      </c>
      <c r="AL10" s="19" t="n">
        <v>0.133804546831323</v>
      </c>
      <c r="AM10" s="19" t="n">
        <v>0.169564050856806</v>
      </c>
      <c r="AN10" s="19" t="n">
        <v>0.191197676870938</v>
      </c>
      <c r="AO10" s="19" t="n">
        <v>0.18456847163658</v>
      </c>
      <c r="AP10" s="19" t="n">
        <v>0.133922750031173</v>
      </c>
      <c r="AQ10" s="19" t="n">
        <v>0.0606529493116817</v>
      </c>
      <c r="AR10" s="19" t="n">
        <v>0.243487623079954</v>
      </c>
      <c r="AS10" s="19" t="n">
        <v>0.156009699083799</v>
      </c>
      <c r="AT10" s="19" t="n">
        <v>0.0295575194888077</v>
      </c>
      <c r="AU10" s="19" t="n">
        <v>0.245574616246495</v>
      </c>
    </row>
    <row r="11">
      <c r="B11" s="20" t="s">
        <v>143</v>
      </c>
      <c r="C11" s="19" t="n">
        <v>0.290017737061795</v>
      </c>
      <c r="D11" s="19" t="n">
        <v>0.280758983494906</v>
      </c>
      <c r="E11" s="19" t="n">
        <v>0.300401784492281</v>
      </c>
      <c r="F11" s="19"/>
      <c r="G11" s="19" t="n">
        <v>0.305566413380174</v>
      </c>
      <c r="H11" s="19" t="n">
        <v>0.360213768500356</v>
      </c>
      <c r="I11" s="19" t="n">
        <v>0.267692670308451</v>
      </c>
      <c r="J11" s="19" t="n">
        <v>0.271943949052987</v>
      </c>
      <c r="K11" s="19" t="n">
        <v>0.318548840930006</v>
      </c>
      <c r="L11" s="19" t="n">
        <v>0.243396789944391</v>
      </c>
      <c r="M11" s="19"/>
      <c r="N11" s="19" t="n">
        <v>0.161822404605147</v>
      </c>
      <c r="O11" s="19" t="n">
        <v>0.324640430795962</v>
      </c>
      <c r="P11" s="19" t="n">
        <v>0.269032596158657</v>
      </c>
      <c r="Q11" s="19" t="n">
        <v>0.285067883857793</v>
      </c>
      <c r="R11" s="19" t="n">
        <v>0.302564787404009</v>
      </c>
      <c r="S11" s="19"/>
      <c r="T11" s="19" t="n">
        <v>0.265357310989472</v>
      </c>
      <c r="U11" s="19" t="n">
        <v>0.27230682099004</v>
      </c>
      <c r="V11" s="19" t="n">
        <v>0.317877651243835</v>
      </c>
      <c r="W11" s="19" t="n">
        <v>0.305370309914574</v>
      </c>
      <c r="X11" s="19"/>
      <c r="Y11" s="19" t="n">
        <v>0.310128194004105</v>
      </c>
      <c r="Z11" s="19" t="n">
        <v>0.309193295837095</v>
      </c>
      <c r="AA11" s="19" t="n">
        <v>0.242211003812542</v>
      </c>
      <c r="AB11" s="19" t="n">
        <v>0.273287210664786</v>
      </c>
      <c r="AC11" s="19" t="n">
        <v>0.363743615664575</v>
      </c>
      <c r="AD11" s="19" t="n">
        <v>0.25358730524433</v>
      </c>
      <c r="AE11" s="19"/>
      <c r="AF11" s="19" t="n">
        <v>0.27492191105457</v>
      </c>
      <c r="AG11" s="19"/>
      <c r="AH11" s="19" t="n">
        <v>0.301348553887195</v>
      </c>
      <c r="AI11" s="19"/>
      <c r="AJ11" s="19" t="n">
        <v>0.21208789269806</v>
      </c>
      <c r="AK11" s="19" t="n">
        <v>0.129723813347073</v>
      </c>
      <c r="AL11" s="19" t="n">
        <v>0.336404058329059</v>
      </c>
      <c r="AM11" s="19" t="n">
        <v>0.271891666060273</v>
      </c>
      <c r="AN11" s="19" t="n">
        <v>0.238976594267453</v>
      </c>
      <c r="AO11" s="19" t="n">
        <v>0.293500099029545</v>
      </c>
      <c r="AP11" s="19" t="n">
        <v>0.31491728500342</v>
      </c>
      <c r="AQ11" s="19" t="n">
        <v>0.44775851718247</v>
      </c>
      <c r="AR11" s="19" t="n">
        <v>0.315266544118432</v>
      </c>
      <c r="AS11" s="19" t="n">
        <v>0.30069367504032</v>
      </c>
      <c r="AT11" s="19" t="n">
        <v>0.227917136509535</v>
      </c>
      <c r="AU11" s="19" t="n">
        <v>0.363366251600948</v>
      </c>
    </row>
    <row r="12">
      <c r="B12" s="20" t="s">
        <v>144</v>
      </c>
      <c r="C12" s="19" t="n">
        <v>0.108847445412527</v>
      </c>
      <c r="D12" s="19" t="n">
        <v>0.118678176144082</v>
      </c>
      <c r="E12" s="19" t="n">
        <v>0.0994765212703172</v>
      </c>
      <c r="F12" s="19"/>
      <c r="G12" s="19" t="n">
        <v>0.142332441815397</v>
      </c>
      <c r="H12" s="19" t="n">
        <v>0.0886094236530901</v>
      </c>
      <c r="I12" s="19" t="n">
        <v>0.0932155750577071</v>
      </c>
      <c r="J12" s="19" t="n">
        <v>0.121153331781907</v>
      </c>
      <c r="K12" s="19" t="n">
        <v>0.100426015618165</v>
      </c>
      <c r="L12" s="19" t="n">
        <v>0.113934915701385</v>
      </c>
      <c r="M12" s="19"/>
      <c r="N12" s="19" t="n">
        <v>0</v>
      </c>
      <c r="O12" s="19" t="n">
        <v>0.0984045308255224</v>
      </c>
      <c r="P12" s="19" t="n">
        <v>0.116069348280439</v>
      </c>
      <c r="Q12" s="19" t="n">
        <v>0.06593812148865</v>
      </c>
      <c r="R12" s="19" t="n">
        <v>0.215597304604599</v>
      </c>
      <c r="S12" s="19"/>
      <c r="T12" s="19" t="n">
        <v>0.118882554511112</v>
      </c>
      <c r="U12" s="19" t="n">
        <v>0.123737448587808</v>
      </c>
      <c r="V12" s="19" t="n">
        <v>0.0845194645465492</v>
      </c>
      <c r="W12" s="19" t="n">
        <v>0.102904045952176</v>
      </c>
      <c r="X12" s="19"/>
      <c r="Y12" s="19" t="n">
        <v>0.0985280386007134</v>
      </c>
      <c r="Z12" s="19" t="n">
        <v>0.101698582891346</v>
      </c>
      <c r="AA12" s="19" t="n">
        <v>0.121845077584278</v>
      </c>
      <c r="AB12" s="19" t="n">
        <v>0.114744437804757</v>
      </c>
      <c r="AC12" s="19" t="n">
        <v>0.107744086114713</v>
      </c>
      <c r="AD12" s="19" t="n">
        <v>0.149762976165117</v>
      </c>
      <c r="AE12" s="19"/>
      <c r="AF12" s="19" t="n">
        <v>0.124263177769549</v>
      </c>
      <c r="AG12" s="19"/>
      <c r="AH12" s="19" t="n">
        <v>0.11510746940251</v>
      </c>
      <c r="AI12" s="19"/>
      <c r="AJ12" s="19" t="n">
        <v>0.136027338360982</v>
      </c>
      <c r="AK12" s="19" t="n">
        <v>0.114924598498502</v>
      </c>
      <c r="AL12" s="19" t="n">
        <v>0.0832694775653163</v>
      </c>
      <c r="AM12" s="19" t="n">
        <v>0.1071293321787</v>
      </c>
      <c r="AN12" s="19" t="n">
        <v>0.146502321991597</v>
      </c>
      <c r="AO12" s="19" t="n">
        <v>0.077635025695063</v>
      </c>
      <c r="AP12" s="19" t="n">
        <v>0.0824477195443153</v>
      </c>
      <c r="AQ12" s="19" t="n">
        <v>0.117218199381278</v>
      </c>
      <c r="AR12" s="19" t="n">
        <v>0.182431243680568</v>
      </c>
      <c r="AS12" s="19" t="n">
        <v>0.141679825413611</v>
      </c>
      <c r="AT12" s="19" t="n">
        <v>0.171344528748015</v>
      </c>
      <c r="AU12" s="19" t="n">
        <v>0.0463217806486047</v>
      </c>
    </row>
    <row r="13">
      <c r="B13" s="20" t="s">
        <v>145</v>
      </c>
      <c r="C13" s="19" t="n">
        <v>0.0423787582474995</v>
      </c>
      <c r="D13" s="19" t="n">
        <v>0.0453271954740129</v>
      </c>
      <c r="E13" s="19" t="n">
        <v>0.0396068670359316</v>
      </c>
      <c r="F13" s="19"/>
      <c r="G13" s="19" t="n">
        <v>0.0496467629256067</v>
      </c>
      <c r="H13" s="19" t="n">
        <v>0.0330904801305814</v>
      </c>
      <c r="I13" s="19" t="n">
        <v>0.0436303176072098</v>
      </c>
      <c r="J13" s="19" t="n">
        <v>0.0831683020247053</v>
      </c>
      <c r="K13" s="19" t="n">
        <v>0.0322191438624533</v>
      </c>
      <c r="L13" s="19" t="n">
        <v>0.0240598361687451</v>
      </c>
      <c r="M13" s="19"/>
      <c r="N13" s="19" t="n">
        <v>0.149552808119576</v>
      </c>
      <c r="O13" s="19" t="n">
        <v>0.0349804341329177</v>
      </c>
      <c r="P13" s="19" t="n">
        <v>0.0497419013908749</v>
      </c>
      <c r="Q13" s="19" t="n">
        <v>0.0242882997204696</v>
      </c>
      <c r="R13" s="19" t="n">
        <v>0.0600815555312815</v>
      </c>
      <c r="S13" s="19"/>
      <c r="T13" s="19" t="n">
        <v>0.0529085181432168</v>
      </c>
      <c r="U13" s="19" t="n">
        <v>0.0474945910331256</v>
      </c>
      <c r="V13" s="19" t="n">
        <v>0.0524416467377209</v>
      </c>
      <c r="W13" s="19" t="n">
        <v>0.0167798955735183</v>
      </c>
      <c r="X13" s="19"/>
      <c r="Y13" s="19" t="n">
        <v>0.0274260102724056</v>
      </c>
      <c r="Z13" s="19" t="n">
        <v>0.0695160773500874</v>
      </c>
      <c r="AA13" s="19" t="n">
        <v>0.0238541019645495</v>
      </c>
      <c r="AB13" s="19" t="n">
        <v>0.0851376844248984</v>
      </c>
      <c r="AC13" s="19" t="n">
        <v>0.0605416931524788</v>
      </c>
      <c r="AD13" s="19" t="n">
        <v>0.0225539840047253</v>
      </c>
      <c r="AE13" s="19"/>
      <c r="AF13" s="19" t="n">
        <v>0.0387584289054594</v>
      </c>
      <c r="AG13" s="19"/>
      <c r="AH13" s="19" t="n">
        <v>0.0349873762143822</v>
      </c>
      <c r="AI13" s="19"/>
      <c r="AJ13" s="19" t="n">
        <v>0.0458881975343535</v>
      </c>
      <c r="AK13" s="19" t="n">
        <v>0.220010537933777</v>
      </c>
      <c r="AL13" s="19" t="n">
        <v>0.0270755132889972</v>
      </c>
      <c r="AM13" s="19" t="n">
        <v>0.0402988515332844</v>
      </c>
      <c r="AN13" s="19" t="n">
        <v>0.0224936706501014</v>
      </c>
      <c r="AO13" s="19" t="n">
        <v>0.0510572835403509</v>
      </c>
      <c r="AP13" s="19" t="n">
        <v>0.0524267093010663</v>
      </c>
      <c r="AQ13" s="19" t="n">
        <v>0.0560591957163041</v>
      </c>
      <c r="AR13" s="19" t="n">
        <v>0.0363354175427479</v>
      </c>
      <c r="AS13" s="19" t="n">
        <v>0.0372192460903906</v>
      </c>
      <c r="AT13" s="19" t="n">
        <v>0</v>
      </c>
      <c r="AU13" s="19" t="n">
        <v>0.052378217618634</v>
      </c>
    </row>
    <row r="14">
      <c r="B14" s="20" t="s">
        <v>66</v>
      </c>
      <c r="C14" s="21" t="n">
        <v>0.347539944270375</v>
      </c>
      <c r="D14" s="21" t="n">
        <v>0.302048452687912</v>
      </c>
      <c r="E14" s="21" t="n">
        <v>0.390313072386532</v>
      </c>
      <c r="F14" s="21"/>
      <c r="G14" s="21" t="n">
        <v>0.196313376059236</v>
      </c>
      <c r="H14" s="21" t="n">
        <v>0.214186200104784</v>
      </c>
      <c r="I14" s="21" t="n">
        <v>0.335597240440077</v>
      </c>
      <c r="J14" s="21" t="n">
        <v>0.330782599050015</v>
      </c>
      <c r="K14" s="21" t="n">
        <v>0.430383043242752</v>
      </c>
      <c r="L14" s="21" t="n">
        <v>0.462955949971903</v>
      </c>
      <c r="M14" s="21"/>
      <c r="N14" s="21" t="n">
        <v>0.512988071850937</v>
      </c>
      <c r="O14" s="21" t="n">
        <v>0.381294677472656</v>
      </c>
      <c r="P14" s="21" t="n">
        <v>0.344142204702451</v>
      </c>
      <c r="Q14" s="21" t="n">
        <v>0.373450066346211</v>
      </c>
      <c r="R14" s="21" t="n">
        <v>0.223491581091208</v>
      </c>
      <c r="S14" s="21"/>
      <c r="T14" s="21" t="n">
        <v>0.387976961774307</v>
      </c>
      <c r="U14" s="21" t="n">
        <v>0.35310983615509</v>
      </c>
      <c r="V14" s="21" t="n">
        <v>0.344076879518269</v>
      </c>
      <c r="W14" s="21" t="n">
        <v>0.252472063837439</v>
      </c>
      <c r="X14" s="21"/>
      <c r="Y14" s="21" t="n">
        <v>0.263029836392422</v>
      </c>
      <c r="Z14" s="21" t="n">
        <v>0.325842566288461</v>
      </c>
      <c r="AA14" s="21" t="n">
        <v>0.483063732098362</v>
      </c>
      <c r="AB14" s="21" t="n">
        <v>0.399229131175035</v>
      </c>
      <c r="AC14" s="21" t="n">
        <v>0.188143764245309</v>
      </c>
      <c r="AD14" s="21" t="n">
        <v>0.485519529717682</v>
      </c>
      <c r="AE14" s="21"/>
      <c r="AF14" s="21" t="n">
        <v>0.370481226775654</v>
      </c>
      <c r="AG14" s="21"/>
      <c r="AH14" s="21" t="n">
        <v>0.315756364831816</v>
      </c>
      <c r="AI14" s="21"/>
      <c r="AJ14" s="21" t="n">
        <v>0.293877905874267</v>
      </c>
      <c r="AK14" s="21" t="n">
        <v>0.286966466789328</v>
      </c>
      <c r="AL14" s="21" t="n">
        <v>0.356390816673253</v>
      </c>
      <c r="AM14" s="21" t="n">
        <v>0.372296522097237</v>
      </c>
      <c r="AN14" s="21" t="n">
        <v>0.3667042873555</v>
      </c>
      <c r="AO14" s="21" t="n">
        <v>0.313122832715357</v>
      </c>
      <c r="AP14" s="21" t="n">
        <v>0.392112385105147</v>
      </c>
      <c r="AQ14" s="21" t="n">
        <v>0.318311138408266</v>
      </c>
      <c r="AR14" s="21" t="n">
        <v>0.222479171578298</v>
      </c>
      <c r="AS14" s="21" t="n">
        <v>0.333429874283334</v>
      </c>
      <c r="AT14" s="21" t="n">
        <v>0.525486287495869</v>
      </c>
      <c r="AU14" s="21" t="n">
        <v>0.199078971351759</v>
      </c>
    </row>
    <row r="15">
      <c r="B15" s="18"/>
    </row>
    <row r="16">
      <c r="B16" t="s">
        <v>70</v>
      </c>
    </row>
    <row r="17">
      <c r="B17" t="s">
        <v>71</v>
      </c>
    </row>
    <row r="19">
      <c r="B19"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520</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1016</v>
      </c>
      <c r="D7" s="11" t="n">
        <v>479</v>
      </c>
      <c r="E7" s="11" t="n">
        <v>535</v>
      </c>
      <c r="F7" s="11"/>
      <c r="G7" s="11" t="n">
        <v>101</v>
      </c>
      <c r="H7" s="11" t="n">
        <v>138</v>
      </c>
      <c r="I7" s="11" t="n">
        <v>148</v>
      </c>
      <c r="J7" s="11" t="n">
        <v>176</v>
      </c>
      <c r="K7" s="11" t="n">
        <v>187</v>
      </c>
      <c r="L7" s="11" t="n">
        <v>266</v>
      </c>
      <c r="M7" s="11"/>
      <c r="N7" s="11" t="n">
        <v>20</v>
      </c>
      <c r="O7" s="11" t="n">
        <v>265</v>
      </c>
      <c r="P7" s="11" t="n">
        <v>363</v>
      </c>
      <c r="Q7" s="11" t="n">
        <v>242</v>
      </c>
      <c r="R7" s="11" t="n">
        <v>121</v>
      </c>
      <c r="S7" s="11"/>
      <c r="T7" s="11" t="n">
        <v>119</v>
      </c>
      <c r="U7" s="11" t="n">
        <v>291</v>
      </c>
      <c r="V7" s="11" t="n">
        <v>216</v>
      </c>
      <c r="W7" s="11" t="n">
        <v>213</v>
      </c>
      <c r="X7" s="11"/>
      <c r="Y7" s="11" t="n">
        <v>361</v>
      </c>
      <c r="Z7" s="11" t="n">
        <v>178</v>
      </c>
      <c r="AA7" s="11" t="n">
        <v>234</v>
      </c>
      <c r="AB7" s="11" t="n">
        <v>114</v>
      </c>
      <c r="AC7" s="11" t="n">
        <v>56</v>
      </c>
      <c r="AD7" s="11" t="n">
        <v>67</v>
      </c>
      <c r="AE7" s="11"/>
      <c r="AF7" s="11" t="n">
        <v>631</v>
      </c>
      <c r="AG7" s="11"/>
      <c r="AH7" s="11" t="n">
        <v>748</v>
      </c>
      <c r="AI7" s="11"/>
      <c r="AJ7" s="11" t="n">
        <v>86</v>
      </c>
      <c r="AK7" s="11" t="n">
        <v>36</v>
      </c>
      <c r="AL7" s="11" t="n">
        <v>202</v>
      </c>
      <c r="AM7" s="11" t="n">
        <v>160</v>
      </c>
      <c r="AN7" s="11" t="n">
        <v>132</v>
      </c>
      <c r="AO7" s="11" t="n">
        <v>68</v>
      </c>
      <c r="AP7" s="11" t="n">
        <v>130</v>
      </c>
      <c r="AQ7" s="11" t="n">
        <v>32</v>
      </c>
      <c r="AR7" s="11" t="n">
        <v>26</v>
      </c>
      <c r="AS7" s="11" t="n">
        <v>74</v>
      </c>
      <c r="AT7" s="11" t="n">
        <v>30</v>
      </c>
      <c r="AU7" s="11" t="n">
        <v>40</v>
      </c>
    </row>
    <row r="8" ht="30" customHeight="1">
      <c r="B8" s="12" t="s">
        <v>20</v>
      </c>
      <c r="C8" s="12" t="n">
        <v>1016</v>
      </c>
      <c r="D8" s="12" t="n">
        <v>506</v>
      </c>
      <c r="E8" s="12" t="n">
        <v>508</v>
      </c>
      <c r="F8" s="12"/>
      <c r="G8" s="12" t="n">
        <v>112</v>
      </c>
      <c r="H8" s="12" t="n">
        <v>163</v>
      </c>
      <c r="I8" s="12" t="n">
        <v>150</v>
      </c>
      <c r="J8" s="12" t="n">
        <v>168</v>
      </c>
      <c r="K8" s="12" t="n">
        <v>173</v>
      </c>
      <c r="L8" s="12" t="n">
        <v>251</v>
      </c>
      <c r="M8" s="12"/>
      <c r="N8" s="12" t="n">
        <v>19</v>
      </c>
      <c r="O8" s="12" t="n">
        <v>248</v>
      </c>
      <c r="P8" s="12" t="n">
        <v>339</v>
      </c>
      <c r="Q8" s="12" t="n">
        <v>270</v>
      </c>
      <c r="R8" s="12" t="n">
        <v>134</v>
      </c>
      <c r="S8" s="12"/>
      <c r="T8" s="12" t="n">
        <v>119</v>
      </c>
      <c r="U8" s="12" t="n">
        <v>288</v>
      </c>
      <c r="V8" s="12" t="n">
        <v>215</v>
      </c>
      <c r="W8" s="12" t="n">
        <v>224</v>
      </c>
      <c r="X8" s="12"/>
      <c r="Y8" s="12" t="n">
        <v>389</v>
      </c>
      <c r="Z8" s="12" t="n">
        <v>172</v>
      </c>
      <c r="AA8" s="12" t="n">
        <v>220</v>
      </c>
      <c r="AB8" s="12" t="n">
        <v>108</v>
      </c>
      <c r="AC8" s="12" t="n">
        <v>59</v>
      </c>
      <c r="AD8" s="12" t="n">
        <v>61</v>
      </c>
      <c r="AE8" s="12"/>
      <c r="AF8" s="12" t="n">
        <v>624</v>
      </c>
      <c r="AG8" s="12"/>
      <c r="AH8" s="12" t="n">
        <v>760</v>
      </c>
      <c r="AI8" s="12"/>
      <c r="AJ8" s="12" t="n">
        <v>77</v>
      </c>
      <c r="AK8" s="12" t="n">
        <v>29</v>
      </c>
      <c r="AL8" s="12" t="n">
        <v>215</v>
      </c>
      <c r="AM8" s="12" t="n">
        <v>169</v>
      </c>
      <c r="AN8" s="12" t="n">
        <v>151</v>
      </c>
      <c r="AO8" s="12" t="n">
        <v>67</v>
      </c>
      <c r="AP8" s="12" t="n">
        <v>123</v>
      </c>
      <c r="AQ8" s="12" t="n">
        <v>35</v>
      </c>
      <c r="AR8" s="12" t="n">
        <v>22</v>
      </c>
      <c r="AS8" s="12" t="n">
        <v>67</v>
      </c>
      <c r="AT8" s="12" t="n">
        <v>23</v>
      </c>
      <c r="AU8" s="12" t="n">
        <v>38</v>
      </c>
    </row>
    <row r="9">
      <c r="B9" s="20" t="s">
        <v>141</v>
      </c>
      <c r="C9" s="19" t="n">
        <v>0.0348214367802624</v>
      </c>
      <c r="D9" s="19" t="n">
        <v>0.0477178003025877</v>
      </c>
      <c r="E9" s="19" t="n">
        <v>0.0220996304299461</v>
      </c>
      <c r="F9" s="19"/>
      <c r="G9" s="19" t="n">
        <v>0.0530371557389421</v>
      </c>
      <c r="H9" s="19" t="n">
        <v>0.0671507430337447</v>
      </c>
      <c r="I9" s="19" t="n">
        <v>0.0559539299664173</v>
      </c>
      <c r="J9" s="19" t="n">
        <v>0.0323784438149258</v>
      </c>
      <c r="K9" s="19" t="n">
        <v>0.0214615451119327</v>
      </c>
      <c r="L9" s="19" t="n">
        <v>0.00387478884189903</v>
      </c>
      <c r="M9" s="19"/>
      <c r="N9" s="19" t="n">
        <v>0</v>
      </c>
      <c r="O9" s="19" t="n">
        <v>0.0229058444338437</v>
      </c>
      <c r="P9" s="19" t="n">
        <v>0.0446434493013275</v>
      </c>
      <c r="Q9" s="19" t="n">
        <v>0.0414880442803167</v>
      </c>
      <c r="R9" s="19" t="n">
        <v>0.024930681816796</v>
      </c>
      <c r="S9" s="19"/>
      <c r="T9" s="19" t="n">
        <v>0.0345028806336974</v>
      </c>
      <c r="U9" s="19" t="n">
        <v>0.0282365244905796</v>
      </c>
      <c r="V9" s="19" t="n">
        <v>0.0147519812318419</v>
      </c>
      <c r="W9" s="19" t="n">
        <v>0.0705159720839061</v>
      </c>
      <c r="X9" s="19"/>
      <c r="Y9" s="19" t="n">
        <v>0.0554038725158029</v>
      </c>
      <c r="Z9" s="19" t="n">
        <v>0.0368519622601796</v>
      </c>
      <c r="AA9" s="19" t="n">
        <v>0.00441191035268067</v>
      </c>
      <c r="AB9" s="19" t="n">
        <v>0.029249589216161</v>
      </c>
      <c r="AC9" s="19" t="n">
        <v>0.041420709188408</v>
      </c>
      <c r="AD9" s="19" t="n">
        <v>0.0146099848762002</v>
      </c>
      <c r="AE9" s="19"/>
      <c r="AF9" s="19" t="n">
        <v>0.0321618410954751</v>
      </c>
      <c r="AG9" s="19"/>
      <c r="AH9" s="19" t="n">
        <v>0.0413261677428029</v>
      </c>
      <c r="AI9" s="19"/>
      <c r="AJ9" s="19" t="n">
        <v>0.0532889247521998</v>
      </c>
      <c r="AK9" s="19" t="n">
        <v>0.0318798733644664</v>
      </c>
      <c r="AL9" s="19" t="n">
        <v>0.0364270934665906</v>
      </c>
      <c r="AM9" s="19" t="n">
        <v>0.0243637157298822</v>
      </c>
      <c r="AN9" s="19" t="n">
        <v>0.0163533177959798</v>
      </c>
      <c r="AO9" s="19" t="n">
        <v>0.110879977751763</v>
      </c>
      <c r="AP9" s="19" t="n">
        <v>0.0178673608069184</v>
      </c>
      <c r="AQ9" s="19" t="n">
        <v>0</v>
      </c>
      <c r="AR9" s="19" t="n">
        <v>0</v>
      </c>
      <c r="AS9" s="19" t="n">
        <v>0.060611795977682</v>
      </c>
      <c r="AT9" s="19" t="n">
        <v>0</v>
      </c>
      <c r="AU9" s="19" t="n">
        <v>0.0590667888229955</v>
      </c>
    </row>
    <row r="10">
      <c r="B10" s="20" t="s">
        <v>142</v>
      </c>
      <c r="C10" s="19" t="n">
        <v>0.131232522369286</v>
      </c>
      <c r="D10" s="19" t="n">
        <v>0.144806400699315</v>
      </c>
      <c r="E10" s="19" t="n">
        <v>0.118217859906475</v>
      </c>
      <c r="F10" s="19"/>
      <c r="G10" s="19" t="n">
        <v>0.181951734548476</v>
      </c>
      <c r="H10" s="19" t="n">
        <v>0.226111848964824</v>
      </c>
      <c r="I10" s="19" t="n">
        <v>0.146916154369404</v>
      </c>
      <c r="J10" s="19" t="n">
        <v>0.102415414129456</v>
      </c>
      <c r="K10" s="19" t="n">
        <v>0.0681724588658081</v>
      </c>
      <c r="L10" s="19" t="n">
        <v>0.100372994206138</v>
      </c>
      <c r="M10" s="19"/>
      <c r="N10" s="19" t="n">
        <v>0</v>
      </c>
      <c r="O10" s="19" t="n">
        <v>0.13840663197917</v>
      </c>
      <c r="P10" s="19" t="n">
        <v>0.115008232982304</v>
      </c>
      <c r="Q10" s="19" t="n">
        <v>0.132761330969757</v>
      </c>
      <c r="R10" s="19" t="n">
        <v>0.173774537085511</v>
      </c>
      <c r="S10" s="19"/>
      <c r="T10" s="19" t="n">
        <v>0.133740484571188</v>
      </c>
      <c r="U10" s="19" t="n">
        <v>0.118739418369742</v>
      </c>
      <c r="V10" s="19" t="n">
        <v>0.127858918125462</v>
      </c>
      <c r="W10" s="19" t="n">
        <v>0.165664085746539</v>
      </c>
      <c r="X10" s="19"/>
      <c r="Y10" s="19" t="n">
        <v>0.183679988470861</v>
      </c>
      <c r="Z10" s="19" t="n">
        <v>0.115600576971184</v>
      </c>
      <c r="AA10" s="19" t="n">
        <v>0.0840090247153215</v>
      </c>
      <c r="AB10" s="19" t="n">
        <v>0.0751901969807639</v>
      </c>
      <c r="AC10" s="19" t="n">
        <v>0.230665836537907</v>
      </c>
      <c r="AD10" s="19" t="n">
        <v>0.0273785659154445</v>
      </c>
      <c r="AE10" s="19"/>
      <c r="AF10" s="19" t="n">
        <v>0.11426009194268</v>
      </c>
      <c r="AG10" s="19"/>
      <c r="AH10" s="19" t="n">
        <v>0.135613347623782</v>
      </c>
      <c r="AI10" s="19"/>
      <c r="AJ10" s="19" t="n">
        <v>0.194495222936319</v>
      </c>
      <c r="AK10" s="19" t="n">
        <v>0.194583039206394</v>
      </c>
      <c r="AL10" s="19" t="n">
        <v>0.123744937961904</v>
      </c>
      <c r="AM10" s="19" t="n">
        <v>0.131734948147922</v>
      </c>
      <c r="AN10" s="19" t="n">
        <v>0.129582823349942</v>
      </c>
      <c r="AO10" s="19" t="n">
        <v>0.108733583538333</v>
      </c>
      <c r="AP10" s="19" t="n">
        <v>0.119156169159481</v>
      </c>
      <c r="AQ10" s="19" t="n">
        <v>0.0664588600168034</v>
      </c>
      <c r="AR10" s="19" t="n">
        <v>0.113179726463346</v>
      </c>
      <c r="AS10" s="19" t="n">
        <v>0.0988500931241909</v>
      </c>
      <c r="AT10" s="19" t="n">
        <v>0.106613306244016</v>
      </c>
      <c r="AU10" s="19" t="n">
        <v>0.222247182370097</v>
      </c>
    </row>
    <row r="11">
      <c r="B11" s="20" t="s">
        <v>143</v>
      </c>
      <c r="C11" s="19" t="n">
        <v>0.291794121868184</v>
      </c>
      <c r="D11" s="19" t="n">
        <v>0.289627716910129</v>
      </c>
      <c r="E11" s="19" t="n">
        <v>0.295112845159634</v>
      </c>
      <c r="F11" s="19"/>
      <c r="G11" s="19" t="n">
        <v>0.374148382336921</v>
      </c>
      <c r="H11" s="19" t="n">
        <v>0.308444580786297</v>
      </c>
      <c r="I11" s="19" t="n">
        <v>0.269251956813697</v>
      </c>
      <c r="J11" s="19" t="n">
        <v>0.234144666445744</v>
      </c>
      <c r="K11" s="19" t="n">
        <v>0.292541742912502</v>
      </c>
      <c r="L11" s="19" t="n">
        <v>0.295834298002039</v>
      </c>
      <c r="M11" s="19"/>
      <c r="N11" s="19" t="n">
        <v>0.321860371036597</v>
      </c>
      <c r="O11" s="19" t="n">
        <v>0.303654629033935</v>
      </c>
      <c r="P11" s="19" t="n">
        <v>0.295250891934121</v>
      </c>
      <c r="Q11" s="19" t="n">
        <v>0.2806286233037</v>
      </c>
      <c r="R11" s="19" t="n">
        <v>0.275060733554181</v>
      </c>
      <c r="S11" s="19"/>
      <c r="T11" s="19" t="n">
        <v>0.285380565220805</v>
      </c>
      <c r="U11" s="19" t="n">
        <v>0.31660262277279</v>
      </c>
      <c r="V11" s="19" t="n">
        <v>0.314920112564287</v>
      </c>
      <c r="W11" s="19" t="n">
        <v>0.30370707493095</v>
      </c>
      <c r="X11" s="19"/>
      <c r="Y11" s="19" t="n">
        <v>0.305119097954697</v>
      </c>
      <c r="Z11" s="19" t="n">
        <v>0.289078389220265</v>
      </c>
      <c r="AA11" s="19" t="n">
        <v>0.287771733427621</v>
      </c>
      <c r="AB11" s="19" t="n">
        <v>0.260698709482097</v>
      </c>
      <c r="AC11" s="19" t="n">
        <v>0.297812110092197</v>
      </c>
      <c r="AD11" s="19" t="n">
        <v>0.294121389356432</v>
      </c>
      <c r="AE11" s="19"/>
      <c r="AF11" s="19" t="n">
        <v>0.291690724897571</v>
      </c>
      <c r="AG11" s="19"/>
      <c r="AH11" s="19" t="n">
        <v>0.307296955738536</v>
      </c>
      <c r="AI11" s="19"/>
      <c r="AJ11" s="19" t="n">
        <v>0.212568559191664</v>
      </c>
      <c r="AK11" s="19" t="n">
        <v>0.235846930767783</v>
      </c>
      <c r="AL11" s="19" t="n">
        <v>0.272041155913709</v>
      </c>
      <c r="AM11" s="19" t="n">
        <v>0.281035643904642</v>
      </c>
      <c r="AN11" s="19" t="n">
        <v>0.302569426542948</v>
      </c>
      <c r="AO11" s="19" t="n">
        <v>0.28128999016477</v>
      </c>
      <c r="AP11" s="19" t="n">
        <v>0.33026960629674</v>
      </c>
      <c r="AQ11" s="19" t="n">
        <v>0.367451631191416</v>
      </c>
      <c r="AR11" s="19" t="n">
        <v>0.351223591894789</v>
      </c>
      <c r="AS11" s="19" t="n">
        <v>0.365027374068225</v>
      </c>
      <c r="AT11" s="19" t="n">
        <v>0.0969536221302689</v>
      </c>
      <c r="AU11" s="19" t="n">
        <v>0.390514411006404</v>
      </c>
    </row>
    <row r="12">
      <c r="B12" s="20" t="s">
        <v>144</v>
      </c>
      <c r="C12" s="19" t="n">
        <v>0.132207462091256</v>
      </c>
      <c r="D12" s="19" t="n">
        <v>0.153395945351375</v>
      </c>
      <c r="E12" s="19" t="n">
        <v>0.111603508129116</v>
      </c>
      <c r="F12" s="19"/>
      <c r="G12" s="19" t="n">
        <v>0.190239139990742</v>
      </c>
      <c r="H12" s="19" t="n">
        <v>0.110650608034745</v>
      </c>
      <c r="I12" s="19" t="n">
        <v>0.123732642853263</v>
      </c>
      <c r="J12" s="19" t="n">
        <v>0.123632657477152</v>
      </c>
      <c r="K12" s="19" t="n">
        <v>0.140294490599719</v>
      </c>
      <c r="L12" s="19" t="n">
        <v>0.125509247939214</v>
      </c>
      <c r="M12" s="19"/>
      <c r="N12" s="19" t="n">
        <v>0.0572997422360922</v>
      </c>
      <c r="O12" s="19" t="n">
        <v>0.116818373340486</v>
      </c>
      <c r="P12" s="19" t="n">
        <v>0.128093699049197</v>
      </c>
      <c r="Q12" s="19" t="n">
        <v>0.143756624835687</v>
      </c>
      <c r="R12" s="19" t="n">
        <v>0.154549230863922</v>
      </c>
      <c r="S12" s="19"/>
      <c r="T12" s="19" t="n">
        <v>0.07630627055343</v>
      </c>
      <c r="U12" s="19" t="n">
        <v>0.126632059489977</v>
      </c>
      <c r="V12" s="19" t="n">
        <v>0.143705212746746</v>
      </c>
      <c r="W12" s="19" t="n">
        <v>0.136266581913415</v>
      </c>
      <c r="X12" s="19"/>
      <c r="Y12" s="19" t="n">
        <v>0.140377780901183</v>
      </c>
      <c r="Z12" s="19" t="n">
        <v>0.110377959871546</v>
      </c>
      <c r="AA12" s="19" t="n">
        <v>0.132864696069362</v>
      </c>
      <c r="AB12" s="19" t="n">
        <v>0.0921575723696132</v>
      </c>
      <c r="AC12" s="19" t="n">
        <v>0.224239718674131</v>
      </c>
      <c r="AD12" s="19" t="n">
        <v>0.134416339595007</v>
      </c>
      <c r="AE12" s="19"/>
      <c r="AF12" s="19" t="n">
        <v>0.139730669544569</v>
      </c>
      <c r="AG12" s="19"/>
      <c r="AH12" s="19" t="n">
        <v>0.137817993695268</v>
      </c>
      <c r="AI12" s="19"/>
      <c r="AJ12" s="19" t="n">
        <v>0.145704623327993</v>
      </c>
      <c r="AK12" s="19" t="n">
        <v>0.0628790658566911</v>
      </c>
      <c r="AL12" s="19" t="n">
        <v>0.162197626047324</v>
      </c>
      <c r="AM12" s="19" t="n">
        <v>0.119484807277737</v>
      </c>
      <c r="AN12" s="19" t="n">
        <v>0.14725196411026</v>
      </c>
      <c r="AO12" s="19" t="n">
        <v>0.107750466873047</v>
      </c>
      <c r="AP12" s="19" t="n">
        <v>0.0952863230403281</v>
      </c>
      <c r="AQ12" s="19" t="n">
        <v>0.14915991098543</v>
      </c>
      <c r="AR12" s="19" t="n">
        <v>0.271390922587808</v>
      </c>
      <c r="AS12" s="19" t="n">
        <v>0.093489887757671</v>
      </c>
      <c r="AT12" s="19" t="n">
        <v>0.203038999855237</v>
      </c>
      <c r="AU12" s="19" t="n">
        <v>0.0767144288301116</v>
      </c>
    </row>
    <row r="13">
      <c r="B13" s="20" t="s">
        <v>145</v>
      </c>
      <c r="C13" s="19" t="n">
        <v>0.083391989446773</v>
      </c>
      <c r="D13" s="19" t="n">
        <v>0.0923985563442505</v>
      </c>
      <c r="E13" s="19" t="n">
        <v>0.0747418504315934</v>
      </c>
      <c r="F13" s="19"/>
      <c r="G13" s="19" t="n">
        <v>0.046642913761026</v>
      </c>
      <c r="H13" s="19" t="n">
        <v>0.0881881744315908</v>
      </c>
      <c r="I13" s="19" t="n">
        <v>0.0722742472688355</v>
      </c>
      <c r="J13" s="19" t="n">
        <v>0.15248208981373</v>
      </c>
      <c r="K13" s="19" t="n">
        <v>0.0865690959128722</v>
      </c>
      <c r="L13" s="19" t="n">
        <v>0.0548777578836333</v>
      </c>
      <c r="M13" s="19"/>
      <c r="N13" s="19" t="n">
        <v>0.124865329750796</v>
      </c>
      <c r="O13" s="19" t="n">
        <v>0.0768855894607595</v>
      </c>
      <c r="P13" s="19" t="n">
        <v>0.0846195829758971</v>
      </c>
      <c r="Q13" s="19" t="n">
        <v>0.0487278403562117</v>
      </c>
      <c r="R13" s="19" t="n">
        <v>0.159086823655325</v>
      </c>
      <c r="S13" s="19"/>
      <c r="T13" s="19" t="n">
        <v>0.0961110957510446</v>
      </c>
      <c r="U13" s="19" t="n">
        <v>0.0861894923460773</v>
      </c>
      <c r="V13" s="19" t="n">
        <v>0.098114911424975</v>
      </c>
      <c r="W13" s="19" t="n">
        <v>0.063081019210144</v>
      </c>
      <c r="X13" s="19"/>
      <c r="Y13" s="19" t="n">
        <v>0.075172320893439</v>
      </c>
      <c r="Z13" s="19" t="n">
        <v>0.121008095628615</v>
      </c>
      <c r="AA13" s="19" t="n">
        <v>0.0550388912504148</v>
      </c>
      <c r="AB13" s="19" t="n">
        <v>0.125895765757225</v>
      </c>
      <c r="AC13" s="19" t="n">
        <v>0.0744984492674265</v>
      </c>
      <c r="AD13" s="19" t="n">
        <v>0.0575586917622935</v>
      </c>
      <c r="AE13" s="19"/>
      <c r="AF13" s="19" t="n">
        <v>0.0801915901553522</v>
      </c>
      <c r="AG13" s="19"/>
      <c r="AH13" s="19" t="n">
        <v>0.0784822476061486</v>
      </c>
      <c r="AI13" s="19"/>
      <c r="AJ13" s="19" t="n">
        <v>0.142320651416133</v>
      </c>
      <c r="AK13" s="19" t="n">
        <v>0.161247875770973</v>
      </c>
      <c r="AL13" s="19" t="n">
        <v>0.0822349169229819</v>
      </c>
      <c r="AM13" s="19" t="n">
        <v>0.0571192993368488</v>
      </c>
      <c r="AN13" s="19" t="n">
        <v>0.0762218717139128</v>
      </c>
      <c r="AO13" s="19" t="n">
        <v>0.0585166875459222</v>
      </c>
      <c r="AP13" s="19" t="n">
        <v>0.104545247005078</v>
      </c>
      <c r="AQ13" s="19" t="n">
        <v>0.164261113085879</v>
      </c>
      <c r="AR13" s="19" t="n">
        <v>0</v>
      </c>
      <c r="AS13" s="19" t="n">
        <v>0.0621960843779163</v>
      </c>
      <c r="AT13" s="19" t="n">
        <v>0.0679077842746092</v>
      </c>
      <c r="AU13" s="19" t="n">
        <v>0.052378217618634</v>
      </c>
    </row>
    <row r="14">
      <c r="B14" s="20" t="s">
        <v>66</v>
      </c>
      <c r="C14" s="21" t="n">
        <v>0.326552467444239</v>
      </c>
      <c r="D14" s="21" t="n">
        <v>0.272053580392342</v>
      </c>
      <c r="E14" s="21" t="n">
        <v>0.378224305943235</v>
      </c>
      <c r="F14" s="21"/>
      <c r="G14" s="21" t="n">
        <v>0.153980673623894</v>
      </c>
      <c r="H14" s="21" t="n">
        <v>0.199454044748797</v>
      </c>
      <c r="I14" s="21" t="n">
        <v>0.331871068728382</v>
      </c>
      <c r="J14" s="21" t="n">
        <v>0.354946728318994</v>
      </c>
      <c r="K14" s="21" t="n">
        <v>0.390960666597166</v>
      </c>
      <c r="L14" s="21" t="n">
        <v>0.419530913127077</v>
      </c>
      <c r="M14" s="21"/>
      <c r="N14" s="21" t="n">
        <v>0.495974556976515</v>
      </c>
      <c r="O14" s="21" t="n">
        <v>0.341328931751806</v>
      </c>
      <c r="P14" s="21" t="n">
        <v>0.332384143757153</v>
      </c>
      <c r="Q14" s="21" t="n">
        <v>0.352637536254328</v>
      </c>
      <c r="R14" s="21" t="n">
        <v>0.212597993024265</v>
      </c>
      <c r="S14" s="21"/>
      <c r="T14" s="21" t="n">
        <v>0.373958703269835</v>
      </c>
      <c r="U14" s="21" t="n">
        <v>0.323599882530834</v>
      </c>
      <c r="V14" s="21" t="n">
        <v>0.300648863906688</v>
      </c>
      <c r="W14" s="21" t="n">
        <v>0.260765266115046</v>
      </c>
      <c r="X14" s="21"/>
      <c r="Y14" s="21" t="n">
        <v>0.240246939264017</v>
      </c>
      <c r="Z14" s="21" t="n">
        <v>0.32708301604821</v>
      </c>
      <c r="AA14" s="21" t="n">
        <v>0.4359037441846</v>
      </c>
      <c r="AB14" s="21" t="n">
        <v>0.41680816619414</v>
      </c>
      <c r="AC14" s="21" t="n">
        <v>0.13136317623993</v>
      </c>
      <c r="AD14" s="21" t="n">
        <v>0.471915028494623</v>
      </c>
      <c r="AE14" s="21"/>
      <c r="AF14" s="21" t="n">
        <v>0.341965082364353</v>
      </c>
      <c r="AG14" s="21"/>
      <c r="AH14" s="21" t="n">
        <v>0.299463287593462</v>
      </c>
      <c r="AI14" s="21"/>
      <c r="AJ14" s="21" t="n">
        <v>0.251622018375691</v>
      </c>
      <c r="AK14" s="21" t="n">
        <v>0.313563215033693</v>
      </c>
      <c r="AL14" s="21" t="n">
        <v>0.323354269687491</v>
      </c>
      <c r="AM14" s="21" t="n">
        <v>0.386261585602968</v>
      </c>
      <c r="AN14" s="21" t="n">
        <v>0.328020596486958</v>
      </c>
      <c r="AO14" s="21" t="n">
        <v>0.332829294126164</v>
      </c>
      <c r="AP14" s="21" t="n">
        <v>0.332875293691455</v>
      </c>
      <c r="AQ14" s="21" t="n">
        <v>0.252668484720472</v>
      </c>
      <c r="AR14" s="21" t="n">
        <v>0.264205759054057</v>
      </c>
      <c r="AS14" s="21" t="n">
        <v>0.319824764694315</v>
      </c>
      <c r="AT14" s="21" t="n">
        <v>0.525486287495869</v>
      </c>
      <c r="AU14" s="21" t="n">
        <v>0.199078971351759</v>
      </c>
    </row>
    <row r="15">
      <c r="B15" s="18"/>
    </row>
    <row r="16">
      <c r="B16" t="s">
        <v>70</v>
      </c>
    </row>
    <row r="17">
      <c r="B17" t="s">
        <v>71</v>
      </c>
    </row>
    <row r="19">
      <c r="B19"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521</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1016</v>
      </c>
      <c r="D7" s="11" t="n">
        <v>479</v>
      </c>
      <c r="E7" s="11" t="n">
        <v>535</v>
      </c>
      <c r="F7" s="11"/>
      <c r="G7" s="11" t="n">
        <v>101</v>
      </c>
      <c r="H7" s="11" t="n">
        <v>138</v>
      </c>
      <c r="I7" s="11" t="n">
        <v>148</v>
      </c>
      <c r="J7" s="11" t="n">
        <v>176</v>
      </c>
      <c r="K7" s="11" t="n">
        <v>187</v>
      </c>
      <c r="L7" s="11" t="n">
        <v>266</v>
      </c>
      <c r="M7" s="11"/>
      <c r="N7" s="11" t="n">
        <v>20</v>
      </c>
      <c r="O7" s="11" t="n">
        <v>265</v>
      </c>
      <c r="P7" s="11" t="n">
        <v>363</v>
      </c>
      <c r="Q7" s="11" t="n">
        <v>242</v>
      </c>
      <c r="R7" s="11" t="n">
        <v>121</v>
      </c>
      <c r="S7" s="11"/>
      <c r="T7" s="11" t="n">
        <v>119</v>
      </c>
      <c r="U7" s="11" t="n">
        <v>291</v>
      </c>
      <c r="V7" s="11" t="n">
        <v>216</v>
      </c>
      <c r="W7" s="11" t="n">
        <v>213</v>
      </c>
      <c r="X7" s="11"/>
      <c r="Y7" s="11" t="n">
        <v>361</v>
      </c>
      <c r="Z7" s="11" t="n">
        <v>178</v>
      </c>
      <c r="AA7" s="11" t="n">
        <v>234</v>
      </c>
      <c r="AB7" s="11" t="n">
        <v>114</v>
      </c>
      <c r="AC7" s="11" t="n">
        <v>56</v>
      </c>
      <c r="AD7" s="11" t="n">
        <v>67</v>
      </c>
      <c r="AE7" s="11"/>
      <c r="AF7" s="11" t="n">
        <v>631</v>
      </c>
      <c r="AG7" s="11"/>
      <c r="AH7" s="11" t="n">
        <v>748</v>
      </c>
      <c r="AI7" s="11"/>
      <c r="AJ7" s="11" t="n">
        <v>86</v>
      </c>
      <c r="AK7" s="11" t="n">
        <v>36</v>
      </c>
      <c r="AL7" s="11" t="n">
        <v>202</v>
      </c>
      <c r="AM7" s="11" t="n">
        <v>160</v>
      </c>
      <c r="AN7" s="11" t="n">
        <v>132</v>
      </c>
      <c r="AO7" s="11" t="n">
        <v>68</v>
      </c>
      <c r="AP7" s="11" t="n">
        <v>130</v>
      </c>
      <c r="AQ7" s="11" t="n">
        <v>32</v>
      </c>
      <c r="AR7" s="11" t="n">
        <v>26</v>
      </c>
      <c r="AS7" s="11" t="n">
        <v>74</v>
      </c>
      <c r="AT7" s="11" t="n">
        <v>30</v>
      </c>
      <c r="AU7" s="11" t="n">
        <v>40</v>
      </c>
    </row>
    <row r="8" ht="30" customHeight="1">
      <c r="B8" s="12" t="s">
        <v>20</v>
      </c>
      <c r="C8" s="12" t="n">
        <v>1016</v>
      </c>
      <c r="D8" s="12" t="n">
        <v>506</v>
      </c>
      <c r="E8" s="12" t="n">
        <v>508</v>
      </c>
      <c r="F8" s="12"/>
      <c r="G8" s="12" t="n">
        <v>112</v>
      </c>
      <c r="H8" s="12" t="n">
        <v>163</v>
      </c>
      <c r="I8" s="12" t="n">
        <v>150</v>
      </c>
      <c r="J8" s="12" t="n">
        <v>168</v>
      </c>
      <c r="K8" s="12" t="n">
        <v>173</v>
      </c>
      <c r="L8" s="12" t="n">
        <v>251</v>
      </c>
      <c r="M8" s="12"/>
      <c r="N8" s="12" t="n">
        <v>19</v>
      </c>
      <c r="O8" s="12" t="n">
        <v>248</v>
      </c>
      <c r="P8" s="12" t="n">
        <v>339</v>
      </c>
      <c r="Q8" s="12" t="n">
        <v>270</v>
      </c>
      <c r="R8" s="12" t="n">
        <v>134</v>
      </c>
      <c r="S8" s="12"/>
      <c r="T8" s="12" t="n">
        <v>119</v>
      </c>
      <c r="U8" s="12" t="n">
        <v>288</v>
      </c>
      <c r="V8" s="12" t="n">
        <v>215</v>
      </c>
      <c r="W8" s="12" t="n">
        <v>224</v>
      </c>
      <c r="X8" s="12"/>
      <c r="Y8" s="12" t="n">
        <v>389</v>
      </c>
      <c r="Z8" s="12" t="n">
        <v>172</v>
      </c>
      <c r="AA8" s="12" t="n">
        <v>220</v>
      </c>
      <c r="AB8" s="12" t="n">
        <v>108</v>
      </c>
      <c r="AC8" s="12" t="n">
        <v>59</v>
      </c>
      <c r="AD8" s="12" t="n">
        <v>61</v>
      </c>
      <c r="AE8" s="12"/>
      <c r="AF8" s="12" t="n">
        <v>624</v>
      </c>
      <c r="AG8" s="12"/>
      <c r="AH8" s="12" t="n">
        <v>760</v>
      </c>
      <c r="AI8" s="12"/>
      <c r="AJ8" s="12" t="n">
        <v>77</v>
      </c>
      <c r="AK8" s="12" t="n">
        <v>29</v>
      </c>
      <c r="AL8" s="12" t="n">
        <v>215</v>
      </c>
      <c r="AM8" s="12" t="n">
        <v>169</v>
      </c>
      <c r="AN8" s="12" t="n">
        <v>151</v>
      </c>
      <c r="AO8" s="12" t="n">
        <v>67</v>
      </c>
      <c r="AP8" s="12" t="n">
        <v>123</v>
      </c>
      <c r="AQ8" s="12" t="n">
        <v>35</v>
      </c>
      <c r="AR8" s="12" t="n">
        <v>22</v>
      </c>
      <c r="AS8" s="12" t="n">
        <v>67</v>
      </c>
      <c r="AT8" s="12" t="n">
        <v>23</v>
      </c>
      <c r="AU8" s="12" t="n">
        <v>38</v>
      </c>
    </row>
    <row r="9">
      <c r="B9" s="20" t="s">
        <v>141</v>
      </c>
      <c r="C9" s="19" t="n">
        <v>0.0245193232657773</v>
      </c>
      <c r="D9" s="19" t="n">
        <v>0.0246509080278841</v>
      </c>
      <c r="E9" s="19" t="n">
        <v>0.0244854504543922</v>
      </c>
      <c r="F9" s="19"/>
      <c r="G9" s="19" t="n">
        <v>0.0516892156714028</v>
      </c>
      <c r="H9" s="19" t="n">
        <v>0.0207282934988422</v>
      </c>
      <c r="I9" s="19" t="n">
        <v>0.061688680340421</v>
      </c>
      <c r="J9" s="19" t="n">
        <v>0.0225501091313446</v>
      </c>
      <c r="K9" s="19" t="n">
        <v>0.009973280290638</v>
      </c>
      <c r="L9" s="19" t="n">
        <v>0.00387478884189903</v>
      </c>
      <c r="M9" s="19"/>
      <c r="N9" s="19" t="n">
        <v>0.0572997422360922</v>
      </c>
      <c r="O9" s="19" t="n">
        <v>0.00819742264964024</v>
      </c>
      <c r="P9" s="19" t="n">
        <v>0.0305152274525352</v>
      </c>
      <c r="Q9" s="19" t="n">
        <v>0.020821492772876</v>
      </c>
      <c r="R9" s="19" t="n">
        <v>0.0432254967977183</v>
      </c>
      <c r="S9" s="19"/>
      <c r="T9" s="19" t="n">
        <v>0.0569682024740374</v>
      </c>
      <c r="U9" s="19" t="n">
        <v>0.0204338011763734</v>
      </c>
      <c r="V9" s="19" t="n">
        <v>0.0172168508212717</v>
      </c>
      <c r="W9" s="19" t="n">
        <v>0.0342648664434302</v>
      </c>
      <c r="X9" s="19"/>
      <c r="Y9" s="19" t="n">
        <v>0.0349388578602787</v>
      </c>
      <c r="Z9" s="19" t="n">
        <v>0.0319585557073094</v>
      </c>
      <c r="AA9" s="19" t="n">
        <v>0.00441191035268067</v>
      </c>
      <c r="AB9" s="19" t="n">
        <v>0.0180885371412953</v>
      </c>
      <c r="AC9" s="19" t="n">
        <v>0.0337264248794022</v>
      </c>
      <c r="AD9" s="19" t="n">
        <v>0.0146099848762002</v>
      </c>
      <c r="AE9" s="19"/>
      <c r="AF9" s="19" t="n">
        <v>0.0172597831255555</v>
      </c>
      <c r="AG9" s="19"/>
      <c r="AH9" s="19" t="n">
        <v>0.0272894040024333</v>
      </c>
      <c r="AI9" s="19"/>
      <c r="AJ9" s="19" t="n">
        <v>0.0626789897791778</v>
      </c>
      <c r="AK9" s="19" t="n">
        <v>0</v>
      </c>
      <c r="AL9" s="19" t="n">
        <v>0.0259573271722948</v>
      </c>
      <c r="AM9" s="19" t="n">
        <v>0.0294276088674651</v>
      </c>
      <c r="AN9" s="19" t="n">
        <v>0.0142874880530373</v>
      </c>
      <c r="AO9" s="19" t="n">
        <v>0.0595536450554524</v>
      </c>
      <c r="AP9" s="19" t="n">
        <v>0</v>
      </c>
      <c r="AQ9" s="19" t="n">
        <v>0</v>
      </c>
      <c r="AR9" s="19" t="n">
        <v>0</v>
      </c>
      <c r="AS9" s="19" t="n">
        <v>0.0505037920845396</v>
      </c>
      <c r="AT9" s="19" t="n">
        <v>0</v>
      </c>
      <c r="AU9" s="19" t="n">
        <v>0</v>
      </c>
    </row>
    <row r="10">
      <c r="B10" s="20" t="s">
        <v>142</v>
      </c>
      <c r="C10" s="19" t="n">
        <v>0.135310457847569</v>
      </c>
      <c r="D10" s="19" t="n">
        <v>0.166461557995648</v>
      </c>
      <c r="E10" s="19" t="n">
        <v>0.104784260848724</v>
      </c>
      <c r="F10" s="19"/>
      <c r="G10" s="19" t="n">
        <v>0.201159131352685</v>
      </c>
      <c r="H10" s="19" t="n">
        <v>0.206420866274879</v>
      </c>
      <c r="I10" s="19" t="n">
        <v>0.12883837437625</v>
      </c>
      <c r="J10" s="19" t="n">
        <v>0.0981402465427448</v>
      </c>
      <c r="K10" s="19" t="n">
        <v>0.0891237668925442</v>
      </c>
      <c r="L10" s="19" t="n">
        <v>0.12037085308719</v>
      </c>
      <c r="M10" s="19"/>
      <c r="N10" s="19" t="n">
        <v>0.0905809413079366</v>
      </c>
      <c r="O10" s="19" t="n">
        <v>0.120979253332538</v>
      </c>
      <c r="P10" s="19" t="n">
        <v>0.128437921665923</v>
      </c>
      <c r="Q10" s="19" t="n">
        <v>0.156509577080939</v>
      </c>
      <c r="R10" s="19" t="n">
        <v>0.148020356041168</v>
      </c>
      <c r="S10" s="19"/>
      <c r="T10" s="19" t="n">
        <v>0.0965202757243846</v>
      </c>
      <c r="U10" s="19" t="n">
        <v>0.110912998938734</v>
      </c>
      <c r="V10" s="19" t="n">
        <v>0.166941269414559</v>
      </c>
      <c r="W10" s="19" t="n">
        <v>0.193749733515188</v>
      </c>
      <c r="X10" s="19"/>
      <c r="Y10" s="19" t="n">
        <v>0.201666009032399</v>
      </c>
      <c r="Z10" s="19" t="n">
        <v>0.0949999844004297</v>
      </c>
      <c r="AA10" s="19" t="n">
        <v>0.111235150556912</v>
      </c>
      <c r="AB10" s="19" t="n">
        <v>0.0496083271086477</v>
      </c>
      <c r="AC10" s="19" t="n">
        <v>0.169561543269319</v>
      </c>
      <c r="AD10" s="19" t="n">
        <v>0.0455120211841097</v>
      </c>
      <c r="AE10" s="19"/>
      <c r="AF10" s="19" t="n">
        <v>0.142466087390982</v>
      </c>
      <c r="AG10" s="19"/>
      <c r="AH10" s="19" t="n">
        <v>0.150447324871482</v>
      </c>
      <c r="AI10" s="19"/>
      <c r="AJ10" s="19" t="n">
        <v>0.185681216054015</v>
      </c>
      <c r="AK10" s="19" t="n">
        <v>0.187131977892312</v>
      </c>
      <c r="AL10" s="19" t="n">
        <v>0.127929025919725</v>
      </c>
      <c r="AM10" s="19" t="n">
        <v>0.154372040219544</v>
      </c>
      <c r="AN10" s="19" t="n">
        <v>0.102535498412752</v>
      </c>
      <c r="AO10" s="19" t="n">
        <v>0.115172369363099</v>
      </c>
      <c r="AP10" s="19" t="n">
        <v>0.122909500466745</v>
      </c>
      <c r="AQ10" s="19" t="n">
        <v>0.056814051693619</v>
      </c>
      <c r="AR10" s="19" t="n">
        <v>0.181790578373458</v>
      </c>
      <c r="AS10" s="19" t="n">
        <v>0.128501031481903</v>
      </c>
      <c r="AT10" s="19" t="n">
        <v>0.0752520472465807</v>
      </c>
      <c r="AU10" s="19" t="n">
        <v>0.250315802993053</v>
      </c>
    </row>
    <row r="11">
      <c r="B11" s="20" t="s">
        <v>143</v>
      </c>
      <c r="C11" s="19" t="n">
        <v>0.299901326068061</v>
      </c>
      <c r="D11" s="19" t="n">
        <v>0.299612600986144</v>
      </c>
      <c r="E11" s="19" t="n">
        <v>0.301379842578968</v>
      </c>
      <c r="F11" s="19"/>
      <c r="G11" s="19" t="n">
        <v>0.352837289715349</v>
      </c>
      <c r="H11" s="19" t="n">
        <v>0.363246082164565</v>
      </c>
      <c r="I11" s="19" t="n">
        <v>0.310299169283685</v>
      </c>
      <c r="J11" s="19" t="n">
        <v>0.302510999481694</v>
      </c>
      <c r="K11" s="19" t="n">
        <v>0.2960376737831</v>
      </c>
      <c r="L11" s="19" t="n">
        <v>0.229831422009685</v>
      </c>
      <c r="M11" s="19"/>
      <c r="N11" s="19" t="n">
        <v>0.210430955951625</v>
      </c>
      <c r="O11" s="19" t="n">
        <v>0.304020490362483</v>
      </c>
      <c r="P11" s="19" t="n">
        <v>0.289877008258126</v>
      </c>
      <c r="Q11" s="19" t="n">
        <v>0.292728285868527</v>
      </c>
      <c r="R11" s="19" t="n">
        <v>0.335179019833837</v>
      </c>
      <c r="S11" s="19"/>
      <c r="T11" s="19" t="n">
        <v>0.301082905863192</v>
      </c>
      <c r="U11" s="19" t="n">
        <v>0.314329642495283</v>
      </c>
      <c r="V11" s="19" t="n">
        <v>0.327678086433861</v>
      </c>
      <c r="W11" s="19" t="n">
        <v>0.320517311962835</v>
      </c>
      <c r="X11" s="19"/>
      <c r="Y11" s="19" t="n">
        <v>0.333615662052179</v>
      </c>
      <c r="Z11" s="19" t="n">
        <v>0.318461577846963</v>
      </c>
      <c r="AA11" s="19" t="n">
        <v>0.229725514846295</v>
      </c>
      <c r="AB11" s="19" t="n">
        <v>0.320277559551792</v>
      </c>
      <c r="AC11" s="19" t="n">
        <v>0.335207174416411</v>
      </c>
      <c r="AD11" s="19" t="n">
        <v>0.231679754863505</v>
      </c>
      <c r="AE11" s="19"/>
      <c r="AF11" s="19" t="n">
        <v>0.285168849253842</v>
      </c>
      <c r="AG11" s="19"/>
      <c r="AH11" s="19" t="n">
        <v>0.31861293014767</v>
      </c>
      <c r="AI11" s="19"/>
      <c r="AJ11" s="19" t="n">
        <v>0.249194635090904</v>
      </c>
      <c r="AK11" s="19" t="n">
        <v>0.260022641079407</v>
      </c>
      <c r="AL11" s="19" t="n">
        <v>0.318510077054976</v>
      </c>
      <c r="AM11" s="19" t="n">
        <v>0.310333044190315</v>
      </c>
      <c r="AN11" s="19" t="n">
        <v>0.333167134229252</v>
      </c>
      <c r="AO11" s="19" t="n">
        <v>0.237569104497587</v>
      </c>
      <c r="AP11" s="19" t="n">
        <v>0.281240349071514</v>
      </c>
      <c r="AQ11" s="19" t="n">
        <v>0.264293867035566</v>
      </c>
      <c r="AR11" s="19" t="n">
        <v>0.275196145941239</v>
      </c>
      <c r="AS11" s="19" t="n">
        <v>0.330423094095134</v>
      </c>
      <c r="AT11" s="19" t="n">
        <v>0.164879988188794</v>
      </c>
      <c r="AU11" s="19" t="n">
        <v>0.394527235827498</v>
      </c>
    </row>
    <row r="12">
      <c r="B12" s="20" t="s">
        <v>144</v>
      </c>
      <c r="C12" s="19" t="n">
        <v>0.103390837377796</v>
      </c>
      <c r="D12" s="19" t="n">
        <v>0.116226371361259</v>
      </c>
      <c r="E12" s="19" t="n">
        <v>0.0910019089253168</v>
      </c>
      <c r="F12" s="19"/>
      <c r="G12" s="19" t="n">
        <v>0.128951254376857</v>
      </c>
      <c r="H12" s="19" t="n">
        <v>0.100480545271068</v>
      </c>
      <c r="I12" s="19" t="n">
        <v>0.0815494979665325</v>
      </c>
      <c r="J12" s="19" t="n">
        <v>0.111618386969497</v>
      </c>
      <c r="K12" s="19" t="n">
        <v>0.107797709360196</v>
      </c>
      <c r="L12" s="19" t="n">
        <v>0.0984049885492266</v>
      </c>
      <c r="M12" s="19"/>
      <c r="N12" s="19" t="n">
        <v>0</v>
      </c>
      <c r="O12" s="19" t="n">
        <v>0.0976544144584458</v>
      </c>
      <c r="P12" s="19" t="n">
        <v>0.0995312802939445</v>
      </c>
      <c r="Q12" s="19" t="n">
        <v>0.109024470583352</v>
      </c>
      <c r="R12" s="19" t="n">
        <v>0.122100197112513</v>
      </c>
      <c r="S12" s="19"/>
      <c r="T12" s="19" t="n">
        <v>0.0938120766067069</v>
      </c>
      <c r="U12" s="19" t="n">
        <v>0.103589986811686</v>
      </c>
      <c r="V12" s="19" t="n">
        <v>0.111947954492843</v>
      </c>
      <c r="W12" s="19" t="n">
        <v>0.0989640841208188</v>
      </c>
      <c r="X12" s="19"/>
      <c r="Y12" s="19" t="n">
        <v>0.1074579728368</v>
      </c>
      <c r="Z12" s="19" t="n">
        <v>0.0684369449887876</v>
      </c>
      <c r="AA12" s="19" t="n">
        <v>0.099190952588071</v>
      </c>
      <c r="AB12" s="19" t="n">
        <v>0.134667032091239</v>
      </c>
      <c r="AC12" s="19" t="n">
        <v>0.128275778476571</v>
      </c>
      <c r="AD12" s="19" t="n">
        <v>0.122098282334958</v>
      </c>
      <c r="AE12" s="19"/>
      <c r="AF12" s="19" t="n">
        <v>0.10503532804908</v>
      </c>
      <c r="AG12" s="19"/>
      <c r="AH12" s="19" t="n">
        <v>0.102726521516265</v>
      </c>
      <c r="AI12" s="19"/>
      <c r="AJ12" s="19" t="n">
        <v>0.0710541895016272</v>
      </c>
      <c r="AK12" s="19" t="n">
        <v>0.0285394416245662</v>
      </c>
      <c r="AL12" s="19" t="n">
        <v>0.0999670375270368</v>
      </c>
      <c r="AM12" s="19" t="n">
        <v>0.0837298555370752</v>
      </c>
      <c r="AN12" s="19" t="n">
        <v>0.101828092450279</v>
      </c>
      <c r="AO12" s="19" t="n">
        <v>0.169458758165852</v>
      </c>
      <c r="AP12" s="19" t="n">
        <v>0.121936222053453</v>
      </c>
      <c r="AQ12" s="19" t="n">
        <v>0.278344958876008</v>
      </c>
      <c r="AR12" s="19" t="n">
        <v>0.171071547816411</v>
      </c>
      <c r="AS12" s="19" t="n">
        <v>0.0538068169183568</v>
      </c>
      <c r="AT12" s="19" t="n">
        <v>0.13998326975058</v>
      </c>
      <c r="AU12" s="19" t="n">
        <v>0.0274937395508101</v>
      </c>
    </row>
    <row r="13">
      <c r="B13" s="20" t="s">
        <v>145</v>
      </c>
      <c r="C13" s="19" t="n">
        <v>0.0460042923069636</v>
      </c>
      <c r="D13" s="19" t="n">
        <v>0.0362648216664206</v>
      </c>
      <c r="E13" s="19" t="n">
        <v>0.0558989727970879</v>
      </c>
      <c r="F13" s="19"/>
      <c r="G13" s="19" t="n">
        <v>0.0431225478474503</v>
      </c>
      <c r="H13" s="19" t="n">
        <v>0.0481020650674774</v>
      </c>
      <c r="I13" s="19" t="n">
        <v>0.0506229708566161</v>
      </c>
      <c r="J13" s="19" t="n">
        <v>0.0760527525984512</v>
      </c>
      <c r="K13" s="19" t="n">
        <v>0.0329459866075936</v>
      </c>
      <c r="L13" s="19" t="n">
        <v>0.032014486913465</v>
      </c>
      <c r="M13" s="19"/>
      <c r="N13" s="19" t="n">
        <v>0.0366828166777686</v>
      </c>
      <c r="O13" s="19" t="n">
        <v>0.0443459639769252</v>
      </c>
      <c r="P13" s="19" t="n">
        <v>0.0552803829460586</v>
      </c>
      <c r="Q13" s="19" t="n">
        <v>0.0313171912294571</v>
      </c>
      <c r="R13" s="19" t="n">
        <v>0.0581637399195281</v>
      </c>
      <c r="S13" s="19"/>
      <c r="T13" s="19" t="n">
        <v>0.0515234829218943</v>
      </c>
      <c r="U13" s="19" t="n">
        <v>0.0565580942811747</v>
      </c>
      <c r="V13" s="19" t="n">
        <v>0.0406098495009428</v>
      </c>
      <c r="W13" s="19" t="n">
        <v>0.0249721923514675</v>
      </c>
      <c r="X13" s="19"/>
      <c r="Y13" s="19" t="n">
        <v>0.0319058369573418</v>
      </c>
      <c r="Z13" s="19" t="n">
        <v>0.0687144678921569</v>
      </c>
      <c r="AA13" s="19" t="n">
        <v>0.032911422867587</v>
      </c>
      <c r="AB13" s="19" t="n">
        <v>0.060542975349037</v>
      </c>
      <c r="AC13" s="19" t="n">
        <v>0.0903282685484559</v>
      </c>
      <c r="AD13" s="19" t="n">
        <v>0.0386525027924198</v>
      </c>
      <c r="AE13" s="19"/>
      <c r="AF13" s="19" t="n">
        <v>0.0415008305453046</v>
      </c>
      <c r="AG13" s="19"/>
      <c r="AH13" s="19" t="n">
        <v>0.0411515777979353</v>
      </c>
      <c r="AI13" s="19"/>
      <c r="AJ13" s="19" t="n">
        <v>0.0558812029457492</v>
      </c>
      <c r="AK13" s="19" t="n">
        <v>0.185464681692237</v>
      </c>
      <c r="AL13" s="19" t="n">
        <v>0.0572840477206184</v>
      </c>
      <c r="AM13" s="19" t="n">
        <v>0.0262168936288544</v>
      </c>
      <c r="AN13" s="19" t="n">
        <v>0.0143315602767929</v>
      </c>
      <c r="AO13" s="19" t="n">
        <v>0.0299643152722441</v>
      </c>
      <c r="AP13" s="19" t="n">
        <v>0.0525329168071772</v>
      </c>
      <c r="AQ13" s="19" t="n">
        <v>0.0926260426110224</v>
      </c>
      <c r="AR13" s="19" t="n">
        <v>0</v>
      </c>
      <c r="AS13" s="19" t="n">
        <v>0.0663701500232143</v>
      </c>
      <c r="AT13" s="19" t="n">
        <v>0</v>
      </c>
      <c r="AU13" s="19" t="n">
        <v>0.052378217618634</v>
      </c>
    </row>
    <row r="14">
      <c r="B14" s="20" t="s">
        <v>66</v>
      </c>
      <c r="C14" s="21" t="n">
        <v>0.390873763133833</v>
      </c>
      <c r="D14" s="21" t="n">
        <v>0.356783739962644</v>
      </c>
      <c r="E14" s="21" t="n">
        <v>0.422449564395511</v>
      </c>
      <c r="F14" s="21"/>
      <c r="G14" s="21" t="n">
        <v>0.222240561036256</v>
      </c>
      <c r="H14" s="21" t="n">
        <v>0.261022147723169</v>
      </c>
      <c r="I14" s="21" t="n">
        <v>0.367001307176496</v>
      </c>
      <c r="J14" s="21" t="n">
        <v>0.389127505276269</v>
      </c>
      <c r="K14" s="21" t="n">
        <v>0.464121583065928</v>
      </c>
      <c r="L14" s="21" t="n">
        <v>0.515503460598534</v>
      </c>
      <c r="M14" s="21"/>
      <c r="N14" s="21" t="n">
        <v>0.605005543826578</v>
      </c>
      <c r="O14" s="21" t="n">
        <v>0.424802455219968</v>
      </c>
      <c r="P14" s="21" t="n">
        <v>0.396358179383414</v>
      </c>
      <c r="Q14" s="21" t="n">
        <v>0.389598982464849</v>
      </c>
      <c r="R14" s="21" t="n">
        <v>0.293311190295236</v>
      </c>
      <c r="S14" s="21"/>
      <c r="T14" s="21" t="n">
        <v>0.400093056409785</v>
      </c>
      <c r="U14" s="21" t="n">
        <v>0.394175476296749</v>
      </c>
      <c r="V14" s="21" t="n">
        <v>0.335605989336522</v>
      </c>
      <c r="W14" s="21" t="n">
        <v>0.327531811606261</v>
      </c>
      <c r="X14" s="21"/>
      <c r="Y14" s="21" t="n">
        <v>0.290415661261002</v>
      </c>
      <c r="Z14" s="21" t="n">
        <v>0.417428469164353</v>
      </c>
      <c r="AA14" s="21" t="n">
        <v>0.522525048788455</v>
      </c>
      <c r="AB14" s="21" t="n">
        <v>0.416815568757988</v>
      </c>
      <c r="AC14" s="21" t="n">
        <v>0.242900810409841</v>
      </c>
      <c r="AD14" s="21" t="n">
        <v>0.547447453948807</v>
      </c>
      <c r="AE14" s="21"/>
      <c r="AF14" s="21" t="n">
        <v>0.408569121635236</v>
      </c>
      <c r="AG14" s="21"/>
      <c r="AH14" s="21" t="n">
        <v>0.359772241664214</v>
      </c>
      <c r="AI14" s="21"/>
      <c r="AJ14" s="21" t="n">
        <v>0.375509766628527</v>
      </c>
      <c r="AK14" s="21" t="n">
        <v>0.338841257711477</v>
      </c>
      <c r="AL14" s="21" t="n">
        <v>0.37035248460535</v>
      </c>
      <c r="AM14" s="21" t="n">
        <v>0.395920557556746</v>
      </c>
      <c r="AN14" s="21" t="n">
        <v>0.433850226577886</v>
      </c>
      <c r="AO14" s="21" t="n">
        <v>0.388281807645764</v>
      </c>
      <c r="AP14" s="21" t="n">
        <v>0.421381011601112</v>
      </c>
      <c r="AQ14" s="21" t="n">
        <v>0.307921079783785</v>
      </c>
      <c r="AR14" s="21" t="n">
        <v>0.371941727868892</v>
      </c>
      <c r="AS14" s="21" t="n">
        <v>0.370395115396852</v>
      </c>
      <c r="AT14" s="21" t="n">
        <v>0.619884694814045</v>
      </c>
      <c r="AU14" s="21" t="n">
        <v>0.275285004010004</v>
      </c>
    </row>
    <row r="15">
      <c r="B15" s="18"/>
    </row>
    <row r="16">
      <c r="B16" t="s">
        <v>70</v>
      </c>
    </row>
    <row r="17">
      <c r="B17" t="s">
        <v>71</v>
      </c>
    </row>
    <row r="19">
      <c r="B19"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522</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1016</v>
      </c>
      <c r="D7" s="11" t="n">
        <v>479</v>
      </c>
      <c r="E7" s="11" t="n">
        <v>535</v>
      </c>
      <c r="F7" s="11"/>
      <c r="G7" s="11" t="n">
        <v>101</v>
      </c>
      <c r="H7" s="11" t="n">
        <v>138</v>
      </c>
      <c r="I7" s="11" t="n">
        <v>148</v>
      </c>
      <c r="J7" s="11" t="n">
        <v>176</v>
      </c>
      <c r="K7" s="11" t="n">
        <v>187</v>
      </c>
      <c r="L7" s="11" t="n">
        <v>266</v>
      </c>
      <c r="M7" s="11"/>
      <c r="N7" s="11" t="n">
        <v>20</v>
      </c>
      <c r="O7" s="11" t="n">
        <v>265</v>
      </c>
      <c r="P7" s="11" t="n">
        <v>363</v>
      </c>
      <c r="Q7" s="11" t="n">
        <v>242</v>
      </c>
      <c r="R7" s="11" t="n">
        <v>121</v>
      </c>
      <c r="S7" s="11"/>
      <c r="T7" s="11" t="n">
        <v>119</v>
      </c>
      <c r="U7" s="11" t="n">
        <v>291</v>
      </c>
      <c r="V7" s="11" t="n">
        <v>216</v>
      </c>
      <c r="W7" s="11" t="n">
        <v>213</v>
      </c>
      <c r="X7" s="11"/>
      <c r="Y7" s="11" t="n">
        <v>361</v>
      </c>
      <c r="Z7" s="11" t="n">
        <v>178</v>
      </c>
      <c r="AA7" s="11" t="n">
        <v>234</v>
      </c>
      <c r="AB7" s="11" t="n">
        <v>114</v>
      </c>
      <c r="AC7" s="11" t="n">
        <v>56</v>
      </c>
      <c r="AD7" s="11" t="n">
        <v>67</v>
      </c>
      <c r="AE7" s="11"/>
      <c r="AF7" s="11" t="n">
        <v>631</v>
      </c>
      <c r="AG7" s="11"/>
      <c r="AH7" s="11" t="n">
        <v>748</v>
      </c>
      <c r="AI7" s="11"/>
      <c r="AJ7" s="11" t="n">
        <v>86</v>
      </c>
      <c r="AK7" s="11" t="n">
        <v>36</v>
      </c>
      <c r="AL7" s="11" t="n">
        <v>202</v>
      </c>
      <c r="AM7" s="11" t="n">
        <v>160</v>
      </c>
      <c r="AN7" s="11" t="n">
        <v>132</v>
      </c>
      <c r="AO7" s="11" t="n">
        <v>68</v>
      </c>
      <c r="AP7" s="11" t="n">
        <v>130</v>
      </c>
      <c r="AQ7" s="11" t="n">
        <v>32</v>
      </c>
      <c r="AR7" s="11" t="n">
        <v>26</v>
      </c>
      <c r="AS7" s="11" t="n">
        <v>74</v>
      </c>
      <c r="AT7" s="11" t="n">
        <v>30</v>
      </c>
      <c r="AU7" s="11" t="n">
        <v>40</v>
      </c>
    </row>
    <row r="8" ht="30" customHeight="1">
      <c r="B8" s="12" t="s">
        <v>20</v>
      </c>
      <c r="C8" s="12" t="n">
        <v>1016</v>
      </c>
      <c r="D8" s="12" t="n">
        <v>506</v>
      </c>
      <c r="E8" s="12" t="n">
        <v>508</v>
      </c>
      <c r="F8" s="12"/>
      <c r="G8" s="12" t="n">
        <v>112</v>
      </c>
      <c r="H8" s="12" t="n">
        <v>163</v>
      </c>
      <c r="I8" s="12" t="n">
        <v>150</v>
      </c>
      <c r="J8" s="12" t="n">
        <v>168</v>
      </c>
      <c r="K8" s="12" t="n">
        <v>173</v>
      </c>
      <c r="L8" s="12" t="n">
        <v>251</v>
      </c>
      <c r="M8" s="12"/>
      <c r="N8" s="12" t="n">
        <v>19</v>
      </c>
      <c r="O8" s="12" t="n">
        <v>248</v>
      </c>
      <c r="P8" s="12" t="n">
        <v>339</v>
      </c>
      <c r="Q8" s="12" t="n">
        <v>270</v>
      </c>
      <c r="R8" s="12" t="n">
        <v>134</v>
      </c>
      <c r="S8" s="12"/>
      <c r="T8" s="12" t="n">
        <v>119</v>
      </c>
      <c r="U8" s="12" t="n">
        <v>288</v>
      </c>
      <c r="V8" s="12" t="n">
        <v>215</v>
      </c>
      <c r="W8" s="12" t="n">
        <v>224</v>
      </c>
      <c r="X8" s="12"/>
      <c r="Y8" s="12" t="n">
        <v>389</v>
      </c>
      <c r="Z8" s="12" t="n">
        <v>172</v>
      </c>
      <c r="AA8" s="12" t="n">
        <v>220</v>
      </c>
      <c r="AB8" s="12" t="n">
        <v>108</v>
      </c>
      <c r="AC8" s="12" t="n">
        <v>59</v>
      </c>
      <c r="AD8" s="12" t="n">
        <v>61</v>
      </c>
      <c r="AE8" s="12"/>
      <c r="AF8" s="12" t="n">
        <v>624</v>
      </c>
      <c r="AG8" s="12"/>
      <c r="AH8" s="12" t="n">
        <v>760</v>
      </c>
      <c r="AI8" s="12"/>
      <c r="AJ8" s="12" t="n">
        <v>77</v>
      </c>
      <c r="AK8" s="12" t="n">
        <v>29</v>
      </c>
      <c r="AL8" s="12" t="n">
        <v>215</v>
      </c>
      <c r="AM8" s="12" t="n">
        <v>169</v>
      </c>
      <c r="AN8" s="12" t="n">
        <v>151</v>
      </c>
      <c r="AO8" s="12" t="n">
        <v>67</v>
      </c>
      <c r="AP8" s="12" t="n">
        <v>123</v>
      </c>
      <c r="AQ8" s="12" t="n">
        <v>35</v>
      </c>
      <c r="AR8" s="12" t="n">
        <v>22</v>
      </c>
      <c r="AS8" s="12" t="n">
        <v>67</v>
      </c>
      <c r="AT8" s="12" t="n">
        <v>23</v>
      </c>
      <c r="AU8" s="12" t="n">
        <v>38</v>
      </c>
    </row>
    <row r="9">
      <c r="B9" s="20" t="s">
        <v>141</v>
      </c>
      <c r="C9" s="19" t="n">
        <v>0.0427814284410633</v>
      </c>
      <c r="D9" s="19" t="n">
        <v>0.064283298139377</v>
      </c>
      <c r="E9" s="19" t="n">
        <v>0.0215099503182928</v>
      </c>
      <c r="F9" s="19"/>
      <c r="G9" s="19" t="n">
        <v>0.0623032067079334</v>
      </c>
      <c r="H9" s="19" t="n">
        <v>0.105932256174263</v>
      </c>
      <c r="I9" s="19" t="n">
        <v>0.0608306445547521</v>
      </c>
      <c r="J9" s="19" t="n">
        <v>0.0336673881044174</v>
      </c>
      <c r="K9" s="19" t="n">
        <v>0.0146531124080701</v>
      </c>
      <c r="L9" s="19" t="n">
        <v>0.00775609717756381</v>
      </c>
      <c r="M9" s="19"/>
      <c r="N9" s="19" t="n">
        <v>0</v>
      </c>
      <c r="O9" s="19" t="n">
        <v>0.0202765218904098</v>
      </c>
      <c r="P9" s="19" t="n">
        <v>0.0382821215475125</v>
      </c>
      <c r="Q9" s="19" t="n">
        <v>0.0460023060104291</v>
      </c>
      <c r="R9" s="19" t="n">
        <v>0.096980791731335</v>
      </c>
      <c r="S9" s="19"/>
      <c r="T9" s="19" t="n">
        <v>0.0611158821685987</v>
      </c>
      <c r="U9" s="19" t="n">
        <v>0.0402533640642788</v>
      </c>
      <c r="V9" s="19" t="n">
        <v>0.0316637397715406</v>
      </c>
      <c r="W9" s="19" t="n">
        <v>0.0755245874020534</v>
      </c>
      <c r="X9" s="19"/>
      <c r="Y9" s="19" t="n">
        <v>0.0740218119063904</v>
      </c>
      <c r="Z9" s="19" t="n">
        <v>0.0459416400832013</v>
      </c>
      <c r="AA9" s="19" t="n">
        <v>0.00883124392846147</v>
      </c>
      <c r="AB9" s="19" t="n">
        <v>0.0079628685423156</v>
      </c>
      <c r="AC9" s="19" t="n">
        <v>0.0353570239566565</v>
      </c>
      <c r="AD9" s="19" t="n">
        <v>0.0306448546556144</v>
      </c>
      <c r="AE9" s="19"/>
      <c r="AF9" s="19" t="n">
        <v>0.0279274619877449</v>
      </c>
      <c r="AG9" s="19"/>
      <c r="AH9" s="19" t="n">
        <v>0.0530561391981051</v>
      </c>
      <c r="AI9" s="19"/>
      <c r="AJ9" s="19" t="n">
        <v>0.0866374518957297</v>
      </c>
      <c r="AK9" s="19" t="n">
        <v>0.0318798733644664</v>
      </c>
      <c r="AL9" s="19" t="n">
        <v>0.0346109582959725</v>
      </c>
      <c r="AM9" s="19" t="n">
        <v>0.0452041717996067</v>
      </c>
      <c r="AN9" s="19" t="n">
        <v>0.0350032105954904</v>
      </c>
      <c r="AO9" s="19" t="n">
        <v>0.0801162873831038</v>
      </c>
      <c r="AP9" s="19" t="n">
        <v>0.0169265196898435</v>
      </c>
      <c r="AQ9" s="19" t="n">
        <v>0</v>
      </c>
      <c r="AR9" s="19" t="n">
        <v>0.0878492842063548</v>
      </c>
      <c r="AS9" s="19" t="n">
        <v>0.026586174017926</v>
      </c>
      <c r="AT9" s="19" t="n">
        <v>0.045694527757773</v>
      </c>
      <c r="AU9" s="19" t="n">
        <v>0.0865605283738057</v>
      </c>
    </row>
    <row r="10">
      <c r="B10" s="20" t="s">
        <v>142</v>
      </c>
      <c r="C10" s="19" t="n">
        <v>0.147672166289257</v>
      </c>
      <c r="D10" s="19" t="n">
        <v>0.166892969728736</v>
      </c>
      <c r="E10" s="19" t="n">
        <v>0.129091745789299</v>
      </c>
      <c r="F10" s="19"/>
      <c r="G10" s="19" t="n">
        <v>0.272350248714702</v>
      </c>
      <c r="H10" s="19" t="n">
        <v>0.184790110271892</v>
      </c>
      <c r="I10" s="19" t="n">
        <v>0.141484310952022</v>
      </c>
      <c r="J10" s="19" t="n">
        <v>0.160384325946482</v>
      </c>
      <c r="K10" s="19" t="n">
        <v>0.0709325759670286</v>
      </c>
      <c r="L10" s="19" t="n">
        <v>0.115920531494641</v>
      </c>
      <c r="M10" s="19"/>
      <c r="N10" s="19" t="n">
        <v>0.147609286825772</v>
      </c>
      <c r="O10" s="19" t="n">
        <v>0.15963798717623</v>
      </c>
      <c r="P10" s="19" t="n">
        <v>0.139347843468304</v>
      </c>
      <c r="Q10" s="19" t="n">
        <v>0.152063930846893</v>
      </c>
      <c r="R10" s="19" t="n">
        <v>0.143246159436196</v>
      </c>
      <c r="S10" s="19"/>
      <c r="T10" s="19" t="n">
        <v>0.171191760526035</v>
      </c>
      <c r="U10" s="19" t="n">
        <v>0.138555788409151</v>
      </c>
      <c r="V10" s="19" t="n">
        <v>0.166684118536341</v>
      </c>
      <c r="W10" s="19" t="n">
        <v>0.188982880073161</v>
      </c>
      <c r="X10" s="19"/>
      <c r="Y10" s="19" t="n">
        <v>0.19879540451346</v>
      </c>
      <c r="Z10" s="19" t="n">
        <v>0.116002263171315</v>
      </c>
      <c r="AA10" s="19" t="n">
        <v>0.111462844133967</v>
      </c>
      <c r="AB10" s="19" t="n">
        <v>0.0780861189524844</v>
      </c>
      <c r="AC10" s="19" t="n">
        <v>0.258441668573805</v>
      </c>
      <c r="AD10" s="19" t="n">
        <v>0.0725112227920448</v>
      </c>
      <c r="AE10" s="19"/>
      <c r="AF10" s="19" t="n">
        <v>0.153573442776525</v>
      </c>
      <c r="AG10" s="19"/>
      <c r="AH10" s="19" t="n">
        <v>0.163346658515544</v>
      </c>
      <c r="AI10" s="19"/>
      <c r="AJ10" s="19" t="n">
        <v>0.198977823808234</v>
      </c>
      <c r="AK10" s="19" t="n">
        <v>0.238572189780144</v>
      </c>
      <c r="AL10" s="19" t="n">
        <v>0.125695349445613</v>
      </c>
      <c r="AM10" s="19" t="n">
        <v>0.189945861121913</v>
      </c>
      <c r="AN10" s="19" t="n">
        <v>0.134458477437496</v>
      </c>
      <c r="AO10" s="19" t="n">
        <v>0.143366141310479</v>
      </c>
      <c r="AP10" s="19" t="n">
        <v>0.102422367504243</v>
      </c>
      <c r="AQ10" s="19" t="n">
        <v>0.056814051693619</v>
      </c>
      <c r="AR10" s="19" t="n">
        <v>0.196689849410719</v>
      </c>
      <c r="AS10" s="19" t="n">
        <v>0.147626828314165</v>
      </c>
      <c r="AT10" s="19" t="n">
        <v>0.0609187784862428</v>
      </c>
      <c r="AU10" s="19" t="n">
        <v>0.225136149741727</v>
      </c>
    </row>
    <row r="11">
      <c r="B11" s="20" t="s">
        <v>143</v>
      </c>
      <c r="C11" s="19" t="n">
        <v>0.275820072527584</v>
      </c>
      <c r="D11" s="19" t="n">
        <v>0.282443447797169</v>
      </c>
      <c r="E11" s="19" t="n">
        <v>0.270310351074339</v>
      </c>
      <c r="F11" s="19"/>
      <c r="G11" s="19" t="n">
        <v>0.282843990742787</v>
      </c>
      <c r="H11" s="19" t="n">
        <v>0.279958662143778</v>
      </c>
      <c r="I11" s="19" t="n">
        <v>0.289737587620748</v>
      </c>
      <c r="J11" s="19" t="n">
        <v>0.251204357616166</v>
      </c>
      <c r="K11" s="19" t="n">
        <v>0.311425023972459</v>
      </c>
      <c r="L11" s="19" t="n">
        <v>0.253621286006771</v>
      </c>
      <c r="M11" s="19"/>
      <c r="N11" s="19" t="n">
        <v>0.161822404605147</v>
      </c>
      <c r="O11" s="19" t="n">
        <v>0.263320876910326</v>
      </c>
      <c r="P11" s="19" t="n">
        <v>0.303953496778936</v>
      </c>
      <c r="Q11" s="19" t="n">
        <v>0.261148998496365</v>
      </c>
      <c r="R11" s="19" t="n">
        <v>0.269609544434734</v>
      </c>
      <c r="S11" s="19"/>
      <c r="T11" s="19" t="n">
        <v>0.227524408737231</v>
      </c>
      <c r="U11" s="19" t="n">
        <v>0.276184176719621</v>
      </c>
      <c r="V11" s="19" t="n">
        <v>0.297729724381083</v>
      </c>
      <c r="W11" s="19" t="n">
        <v>0.324184898921552</v>
      </c>
      <c r="X11" s="19"/>
      <c r="Y11" s="19" t="n">
        <v>0.310460660652829</v>
      </c>
      <c r="Z11" s="19" t="n">
        <v>0.275248717627098</v>
      </c>
      <c r="AA11" s="19" t="n">
        <v>0.243146046496679</v>
      </c>
      <c r="AB11" s="19" t="n">
        <v>0.284689766482029</v>
      </c>
      <c r="AC11" s="19" t="n">
        <v>0.289115925609126</v>
      </c>
      <c r="AD11" s="19" t="n">
        <v>0.174002923098964</v>
      </c>
      <c r="AE11" s="19"/>
      <c r="AF11" s="19" t="n">
        <v>0.272835788192798</v>
      </c>
      <c r="AG11" s="19"/>
      <c r="AH11" s="19" t="n">
        <v>0.279498626769625</v>
      </c>
      <c r="AI11" s="19"/>
      <c r="AJ11" s="19" t="n">
        <v>0.257642717467915</v>
      </c>
      <c r="AK11" s="19" t="n">
        <v>0.203505536080888</v>
      </c>
      <c r="AL11" s="19" t="n">
        <v>0.268945921314355</v>
      </c>
      <c r="AM11" s="19" t="n">
        <v>0.245147397230422</v>
      </c>
      <c r="AN11" s="19" t="n">
        <v>0.264026791332653</v>
      </c>
      <c r="AO11" s="19" t="n">
        <v>0.291476590017332</v>
      </c>
      <c r="AP11" s="19" t="n">
        <v>0.306383032262023</v>
      </c>
      <c r="AQ11" s="19" t="n">
        <v>0.378456700242418</v>
      </c>
      <c r="AR11" s="19" t="n">
        <v>0.222811242254994</v>
      </c>
      <c r="AS11" s="19" t="n">
        <v>0.297239776864492</v>
      </c>
      <c r="AT11" s="19" t="n">
        <v>0.227917136509535</v>
      </c>
      <c r="AU11" s="19" t="n">
        <v>0.390859991151758</v>
      </c>
    </row>
    <row r="12">
      <c r="B12" s="20" t="s">
        <v>144</v>
      </c>
      <c r="C12" s="19" t="n">
        <v>0.0953057611814393</v>
      </c>
      <c r="D12" s="19" t="n">
        <v>0.0895863900989957</v>
      </c>
      <c r="E12" s="19" t="n">
        <v>0.10138738903235</v>
      </c>
      <c r="F12" s="19"/>
      <c r="G12" s="19" t="n">
        <v>0.118046762887939</v>
      </c>
      <c r="H12" s="19" t="n">
        <v>0.1291447034901</v>
      </c>
      <c r="I12" s="19" t="n">
        <v>0.0871667665890467</v>
      </c>
      <c r="J12" s="19" t="n">
        <v>0.0963544014750065</v>
      </c>
      <c r="K12" s="19" t="n">
        <v>0.085846709914023</v>
      </c>
      <c r="L12" s="19" t="n">
        <v>0.073889874328161</v>
      </c>
      <c r="M12" s="19"/>
      <c r="N12" s="19" t="n">
        <v>0.0488799480647346</v>
      </c>
      <c r="O12" s="19" t="n">
        <v>0.0698351583149852</v>
      </c>
      <c r="P12" s="19" t="n">
        <v>0.0849733629347483</v>
      </c>
      <c r="Q12" s="19" t="n">
        <v>0.112103517260307</v>
      </c>
      <c r="R12" s="19" t="n">
        <v>0.12954808317878</v>
      </c>
      <c r="S12" s="19"/>
      <c r="T12" s="19" t="n">
        <v>0.10337499146438</v>
      </c>
      <c r="U12" s="19" t="n">
        <v>0.107715511248591</v>
      </c>
      <c r="V12" s="19" t="n">
        <v>0.0878941474946765</v>
      </c>
      <c r="W12" s="19" t="n">
        <v>0.0905400155044584</v>
      </c>
      <c r="X12" s="19"/>
      <c r="Y12" s="19" t="n">
        <v>0.0955252725855242</v>
      </c>
      <c r="Z12" s="19" t="n">
        <v>0.0817356690317127</v>
      </c>
      <c r="AA12" s="19" t="n">
        <v>0.0834645560026167</v>
      </c>
      <c r="AB12" s="19" t="n">
        <v>0.1092725832231</v>
      </c>
      <c r="AC12" s="19" t="n">
        <v>0.120122642347407</v>
      </c>
      <c r="AD12" s="19" t="n">
        <v>0.121490385553075</v>
      </c>
      <c r="AE12" s="19"/>
      <c r="AF12" s="19" t="n">
        <v>0.0958963580041914</v>
      </c>
      <c r="AG12" s="19"/>
      <c r="AH12" s="19" t="n">
        <v>0.104279064467804</v>
      </c>
      <c r="AI12" s="19"/>
      <c r="AJ12" s="19" t="n">
        <v>0.0646022973226849</v>
      </c>
      <c r="AK12" s="19" t="n">
        <v>0.0611071141961508</v>
      </c>
      <c r="AL12" s="19" t="n">
        <v>0.127248996288659</v>
      </c>
      <c r="AM12" s="19" t="n">
        <v>0.0770873258734514</v>
      </c>
      <c r="AN12" s="19" t="n">
        <v>0.109419781901826</v>
      </c>
      <c r="AO12" s="19" t="n">
        <v>0.0390464590496205</v>
      </c>
      <c r="AP12" s="19" t="n">
        <v>0.10587071476865</v>
      </c>
      <c r="AQ12" s="19" t="n">
        <v>0.157202621337373</v>
      </c>
      <c r="AR12" s="19" t="n">
        <v>0.122603443235853</v>
      </c>
      <c r="AS12" s="19" t="n">
        <v>0.0789044952219998</v>
      </c>
      <c r="AT12" s="19" t="n">
        <v>0.13998326975058</v>
      </c>
      <c r="AU12" s="19" t="n">
        <v>0.0218867436303662</v>
      </c>
    </row>
    <row r="13">
      <c r="B13" s="20" t="s">
        <v>145</v>
      </c>
      <c r="C13" s="19" t="n">
        <v>0.0511848031183559</v>
      </c>
      <c r="D13" s="19" t="n">
        <v>0.0549200697046504</v>
      </c>
      <c r="E13" s="19" t="n">
        <v>0.0456782644654356</v>
      </c>
      <c r="F13" s="19"/>
      <c r="G13" s="19" t="n">
        <v>0.0303774949482421</v>
      </c>
      <c r="H13" s="19" t="n">
        <v>0.0807338282129397</v>
      </c>
      <c r="I13" s="19" t="n">
        <v>0.0594788006861685</v>
      </c>
      <c r="J13" s="19" t="n">
        <v>0.0710855212647495</v>
      </c>
      <c r="K13" s="19" t="n">
        <v>0.0364682271758109</v>
      </c>
      <c r="L13" s="19" t="n">
        <v>0.0331437982978139</v>
      </c>
      <c r="M13" s="19"/>
      <c r="N13" s="19" t="n">
        <v>0.100672860054841</v>
      </c>
      <c r="O13" s="19" t="n">
        <v>0.052647224925483</v>
      </c>
      <c r="P13" s="19" t="n">
        <v>0.0453856099013768</v>
      </c>
      <c r="Q13" s="19" t="n">
        <v>0.043284097411757</v>
      </c>
      <c r="R13" s="19" t="n">
        <v>0.0738320961656965</v>
      </c>
      <c r="S13" s="19"/>
      <c r="T13" s="19" t="n">
        <v>0.0379029397990639</v>
      </c>
      <c r="U13" s="19" t="n">
        <v>0.0498153951918608</v>
      </c>
      <c r="V13" s="19" t="n">
        <v>0.0684317125786668</v>
      </c>
      <c r="W13" s="19" t="n">
        <v>0.0177728981818825</v>
      </c>
      <c r="X13" s="19"/>
      <c r="Y13" s="19" t="n">
        <v>0.0415002836747823</v>
      </c>
      <c r="Z13" s="19" t="n">
        <v>0.0799330838635249</v>
      </c>
      <c r="AA13" s="19" t="n">
        <v>0.0302921798258963</v>
      </c>
      <c r="AB13" s="19" t="n">
        <v>0.0636553742296346</v>
      </c>
      <c r="AC13" s="19" t="n">
        <v>0.0761565416834127</v>
      </c>
      <c r="AD13" s="19" t="n">
        <v>0.0498640261847935</v>
      </c>
      <c r="AE13" s="19"/>
      <c r="AF13" s="19" t="n">
        <v>0.0504946219680506</v>
      </c>
      <c r="AG13" s="19"/>
      <c r="AH13" s="19" t="n">
        <v>0.0458865150477283</v>
      </c>
      <c r="AI13" s="19"/>
      <c r="AJ13" s="19" t="n">
        <v>0.0606714733651927</v>
      </c>
      <c r="AK13" s="19" t="n">
        <v>0.177968819789023</v>
      </c>
      <c r="AL13" s="19" t="n">
        <v>0.0447844307394647</v>
      </c>
      <c r="AM13" s="19" t="n">
        <v>0.044957415703879</v>
      </c>
      <c r="AN13" s="19" t="n">
        <v>0.0290645801001727</v>
      </c>
      <c r="AO13" s="19" t="n">
        <v>0.045398552836205</v>
      </c>
      <c r="AP13" s="19" t="n">
        <v>0.0607288199451949</v>
      </c>
      <c r="AQ13" s="19" t="n">
        <v>0.132808066384211</v>
      </c>
      <c r="AR13" s="19" t="n">
        <v>0.0340400198271115</v>
      </c>
      <c r="AS13" s="19" t="n">
        <v>0.0537683661391381</v>
      </c>
      <c r="AT13" s="19" t="n">
        <v>0</v>
      </c>
      <c r="AU13" s="19" t="n">
        <v>0.0274937395508101</v>
      </c>
    </row>
    <row r="14">
      <c r="B14" s="20" t="s">
        <v>66</v>
      </c>
      <c r="C14" s="21" t="n">
        <v>0.387235768442301</v>
      </c>
      <c r="D14" s="21" t="n">
        <v>0.341873824531072</v>
      </c>
      <c r="E14" s="21" t="n">
        <v>0.432022299320283</v>
      </c>
      <c r="F14" s="21"/>
      <c r="G14" s="21" t="n">
        <v>0.234078295998397</v>
      </c>
      <c r="H14" s="21" t="n">
        <v>0.219440439707027</v>
      </c>
      <c r="I14" s="21" t="n">
        <v>0.361301889597263</v>
      </c>
      <c r="J14" s="21" t="n">
        <v>0.387304005593178</v>
      </c>
      <c r="K14" s="21" t="n">
        <v>0.480674350562608</v>
      </c>
      <c r="L14" s="21" t="n">
        <v>0.515668412695049</v>
      </c>
      <c r="M14" s="21"/>
      <c r="N14" s="21" t="n">
        <v>0.541015500449505</v>
      </c>
      <c r="O14" s="21" t="n">
        <v>0.434282230782566</v>
      </c>
      <c r="P14" s="21" t="n">
        <v>0.388057565369122</v>
      </c>
      <c r="Q14" s="21" t="n">
        <v>0.385397149974249</v>
      </c>
      <c r="R14" s="21" t="n">
        <v>0.286783325053259</v>
      </c>
      <c r="S14" s="21"/>
      <c r="T14" s="21" t="n">
        <v>0.398890017304691</v>
      </c>
      <c r="U14" s="21" t="n">
        <v>0.387475764366497</v>
      </c>
      <c r="V14" s="21" t="n">
        <v>0.347596557237692</v>
      </c>
      <c r="W14" s="21" t="n">
        <v>0.302994719916893</v>
      </c>
      <c r="X14" s="21"/>
      <c r="Y14" s="21" t="n">
        <v>0.279696566667014</v>
      </c>
      <c r="Z14" s="21" t="n">
        <v>0.401138626223148</v>
      </c>
      <c r="AA14" s="21" t="n">
        <v>0.522803129612379</v>
      </c>
      <c r="AB14" s="21" t="n">
        <v>0.456333288570436</v>
      </c>
      <c r="AC14" s="21" t="n">
        <v>0.220806197829593</v>
      </c>
      <c r="AD14" s="21" t="n">
        <v>0.551486587715508</v>
      </c>
      <c r="AE14" s="21"/>
      <c r="AF14" s="21" t="n">
        <v>0.39927232707069</v>
      </c>
      <c r="AG14" s="21"/>
      <c r="AH14" s="21" t="n">
        <v>0.353932996001193</v>
      </c>
      <c r="AI14" s="21"/>
      <c r="AJ14" s="21" t="n">
        <v>0.331468236140244</v>
      </c>
      <c r="AK14" s="21" t="n">
        <v>0.286966466789328</v>
      </c>
      <c r="AL14" s="21" t="n">
        <v>0.398714343915937</v>
      </c>
      <c r="AM14" s="21" t="n">
        <v>0.397657828270727</v>
      </c>
      <c r="AN14" s="21" t="n">
        <v>0.428027158632361</v>
      </c>
      <c r="AO14" s="21" t="n">
        <v>0.40059596940326</v>
      </c>
      <c r="AP14" s="21" t="n">
        <v>0.407668545830046</v>
      </c>
      <c r="AQ14" s="21" t="n">
        <v>0.27471856034238</v>
      </c>
      <c r="AR14" s="21" t="n">
        <v>0.336006161064967</v>
      </c>
      <c r="AS14" s="21" t="n">
        <v>0.395874359442279</v>
      </c>
      <c r="AT14" s="21" t="n">
        <v>0.525486287495869</v>
      </c>
      <c r="AU14" s="21" t="n">
        <v>0.248062847551533</v>
      </c>
    </row>
    <row r="15">
      <c r="B15" s="18"/>
    </row>
    <row r="16">
      <c r="B16" t="s">
        <v>70</v>
      </c>
    </row>
    <row r="17">
      <c r="B17" t="s">
        <v>71</v>
      </c>
    </row>
    <row r="19">
      <c r="B19"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523</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1016</v>
      </c>
      <c r="D7" s="11" t="n">
        <v>479</v>
      </c>
      <c r="E7" s="11" t="n">
        <v>535</v>
      </c>
      <c r="F7" s="11"/>
      <c r="G7" s="11" t="n">
        <v>101</v>
      </c>
      <c r="H7" s="11" t="n">
        <v>138</v>
      </c>
      <c r="I7" s="11" t="n">
        <v>148</v>
      </c>
      <c r="J7" s="11" t="n">
        <v>176</v>
      </c>
      <c r="K7" s="11" t="n">
        <v>187</v>
      </c>
      <c r="L7" s="11" t="n">
        <v>266</v>
      </c>
      <c r="M7" s="11"/>
      <c r="N7" s="11" t="n">
        <v>20</v>
      </c>
      <c r="O7" s="11" t="n">
        <v>265</v>
      </c>
      <c r="P7" s="11" t="n">
        <v>363</v>
      </c>
      <c r="Q7" s="11" t="n">
        <v>242</v>
      </c>
      <c r="R7" s="11" t="n">
        <v>121</v>
      </c>
      <c r="S7" s="11"/>
      <c r="T7" s="11" t="n">
        <v>119</v>
      </c>
      <c r="U7" s="11" t="n">
        <v>291</v>
      </c>
      <c r="V7" s="11" t="n">
        <v>216</v>
      </c>
      <c r="W7" s="11" t="n">
        <v>213</v>
      </c>
      <c r="X7" s="11"/>
      <c r="Y7" s="11" t="n">
        <v>361</v>
      </c>
      <c r="Z7" s="11" t="n">
        <v>178</v>
      </c>
      <c r="AA7" s="11" t="n">
        <v>234</v>
      </c>
      <c r="AB7" s="11" t="n">
        <v>114</v>
      </c>
      <c r="AC7" s="11" t="n">
        <v>56</v>
      </c>
      <c r="AD7" s="11" t="n">
        <v>67</v>
      </c>
      <c r="AE7" s="11"/>
      <c r="AF7" s="11" t="n">
        <v>631</v>
      </c>
      <c r="AG7" s="11"/>
      <c r="AH7" s="11" t="n">
        <v>748</v>
      </c>
      <c r="AI7" s="11"/>
      <c r="AJ7" s="11" t="n">
        <v>86</v>
      </c>
      <c r="AK7" s="11" t="n">
        <v>36</v>
      </c>
      <c r="AL7" s="11" t="n">
        <v>202</v>
      </c>
      <c r="AM7" s="11" t="n">
        <v>160</v>
      </c>
      <c r="AN7" s="11" t="n">
        <v>132</v>
      </c>
      <c r="AO7" s="11" t="n">
        <v>68</v>
      </c>
      <c r="AP7" s="11" t="n">
        <v>130</v>
      </c>
      <c r="AQ7" s="11" t="n">
        <v>32</v>
      </c>
      <c r="AR7" s="11" t="n">
        <v>26</v>
      </c>
      <c r="AS7" s="11" t="n">
        <v>74</v>
      </c>
      <c r="AT7" s="11" t="n">
        <v>30</v>
      </c>
      <c r="AU7" s="11" t="n">
        <v>40</v>
      </c>
    </row>
    <row r="8" ht="30" customHeight="1">
      <c r="B8" s="12" t="s">
        <v>20</v>
      </c>
      <c r="C8" s="12" t="n">
        <v>1016</v>
      </c>
      <c r="D8" s="12" t="n">
        <v>506</v>
      </c>
      <c r="E8" s="12" t="n">
        <v>508</v>
      </c>
      <c r="F8" s="12"/>
      <c r="G8" s="12" t="n">
        <v>112</v>
      </c>
      <c r="H8" s="12" t="n">
        <v>163</v>
      </c>
      <c r="I8" s="12" t="n">
        <v>150</v>
      </c>
      <c r="J8" s="12" t="n">
        <v>168</v>
      </c>
      <c r="K8" s="12" t="n">
        <v>173</v>
      </c>
      <c r="L8" s="12" t="n">
        <v>251</v>
      </c>
      <c r="M8" s="12"/>
      <c r="N8" s="12" t="n">
        <v>19</v>
      </c>
      <c r="O8" s="12" t="n">
        <v>248</v>
      </c>
      <c r="P8" s="12" t="n">
        <v>339</v>
      </c>
      <c r="Q8" s="12" t="n">
        <v>270</v>
      </c>
      <c r="R8" s="12" t="n">
        <v>134</v>
      </c>
      <c r="S8" s="12"/>
      <c r="T8" s="12" t="n">
        <v>119</v>
      </c>
      <c r="U8" s="12" t="n">
        <v>288</v>
      </c>
      <c r="V8" s="12" t="n">
        <v>215</v>
      </c>
      <c r="W8" s="12" t="n">
        <v>224</v>
      </c>
      <c r="X8" s="12"/>
      <c r="Y8" s="12" t="n">
        <v>389</v>
      </c>
      <c r="Z8" s="12" t="n">
        <v>172</v>
      </c>
      <c r="AA8" s="12" t="n">
        <v>220</v>
      </c>
      <c r="AB8" s="12" t="n">
        <v>108</v>
      </c>
      <c r="AC8" s="12" t="n">
        <v>59</v>
      </c>
      <c r="AD8" s="12" t="n">
        <v>61</v>
      </c>
      <c r="AE8" s="12"/>
      <c r="AF8" s="12" t="n">
        <v>624</v>
      </c>
      <c r="AG8" s="12"/>
      <c r="AH8" s="12" t="n">
        <v>760</v>
      </c>
      <c r="AI8" s="12"/>
      <c r="AJ8" s="12" t="n">
        <v>77</v>
      </c>
      <c r="AK8" s="12" t="n">
        <v>29</v>
      </c>
      <c r="AL8" s="12" t="n">
        <v>215</v>
      </c>
      <c r="AM8" s="12" t="n">
        <v>169</v>
      </c>
      <c r="AN8" s="12" t="n">
        <v>151</v>
      </c>
      <c r="AO8" s="12" t="n">
        <v>67</v>
      </c>
      <c r="AP8" s="12" t="n">
        <v>123</v>
      </c>
      <c r="AQ8" s="12" t="n">
        <v>35</v>
      </c>
      <c r="AR8" s="12" t="n">
        <v>22</v>
      </c>
      <c r="AS8" s="12" t="n">
        <v>67</v>
      </c>
      <c r="AT8" s="12" t="n">
        <v>23</v>
      </c>
      <c r="AU8" s="12" t="n">
        <v>38</v>
      </c>
    </row>
    <row r="9">
      <c r="B9" s="20" t="s">
        <v>141</v>
      </c>
      <c r="C9" s="19" t="n">
        <v>0.0335243064487837</v>
      </c>
      <c r="D9" s="19" t="n">
        <v>0.0479701744323477</v>
      </c>
      <c r="E9" s="19" t="n">
        <v>0.0192522094924037</v>
      </c>
      <c r="F9" s="19"/>
      <c r="G9" s="19" t="n">
        <v>0.028161436076123</v>
      </c>
      <c r="H9" s="19" t="n">
        <v>0.0782624986954875</v>
      </c>
      <c r="I9" s="19" t="n">
        <v>0.0703701498230163</v>
      </c>
      <c r="J9" s="19" t="n">
        <v>0.022954489718696</v>
      </c>
      <c r="K9" s="19" t="n">
        <v>0.01622389825866</v>
      </c>
      <c r="L9" s="19" t="n">
        <v>0.00380480589271768</v>
      </c>
      <c r="M9" s="19"/>
      <c r="N9" s="19" t="n">
        <v>0</v>
      </c>
      <c r="O9" s="19" t="n">
        <v>0.00724887564775701</v>
      </c>
      <c r="P9" s="19" t="n">
        <v>0.0327563072567185</v>
      </c>
      <c r="Q9" s="19" t="n">
        <v>0.0472389886243696</v>
      </c>
      <c r="R9" s="19" t="n">
        <v>0.0625502758670448</v>
      </c>
      <c r="S9" s="19"/>
      <c r="T9" s="19" t="n">
        <v>0.0193443139654215</v>
      </c>
      <c r="U9" s="19" t="n">
        <v>0.0395238417878788</v>
      </c>
      <c r="V9" s="19" t="n">
        <v>0.00887728531638114</v>
      </c>
      <c r="W9" s="19" t="n">
        <v>0.0736127417013693</v>
      </c>
      <c r="X9" s="19"/>
      <c r="Y9" s="19" t="n">
        <v>0.0592437661559894</v>
      </c>
      <c r="Z9" s="19" t="n">
        <v>0.0389002907639253</v>
      </c>
      <c r="AA9" s="19" t="n">
        <v>0.00433222639812148</v>
      </c>
      <c r="AB9" s="19" t="n">
        <v>0.0079628685423156</v>
      </c>
      <c r="AC9" s="19" t="n">
        <v>0.0272851797131113</v>
      </c>
      <c r="AD9" s="19" t="n">
        <v>0.0146099848762002</v>
      </c>
      <c r="AE9" s="19"/>
      <c r="AF9" s="19" t="n">
        <v>0.0160389937643392</v>
      </c>
      <c r="AG9" s="19"/>
      <c r="AH9" s="19" t="n">
        <v>0.0435843139995276</v>
      </c>
      <c r="AI9" s="19"/>
      <c r="AJ9" s="19" t="n">
        <v>0.0506271913906914</v>
      </c>
      <c r="AK9" s="19" t="n">
        <v>0</v>
      </c>
      <c r="AL9" s="19" t="n">
        <v>0.0341851542340304</v>
      </c>
      <c r="AM9" s="19" t="n">
        <v>0.0387359568977409</v>
      </c>
      <c r="AN9" s="19" t="n">
        <v>0.0242387113443461</v>
      </c>
      <c r="AO9" s="19" t="n">
        <v>0.0477752624735324</v>
      </c>
      <c r="AP9" s="19" t="n">
        <v>0.0134522582700962</v>
      </c>
      <c r="AQ9" s="19" t="n">
        <v>0.0374595781948201</v>
      </c>
      <c r="AR9" s="19" t="n">
        <v>0</v>
      </c>
      <c r="AS9" s="19" t="n">
        <v>0.0469254271997042</v>
      </c>
      <c r="AT9" s="19" t="n">
        <v>0.045694527757773</v>
      </c>
      <c r="AU9" s="19" t="n">
        <v>0.0590667888229955</v>
      </c>
    </row>
    <row r="10">
      <c r="B10" s="20" t="s">
        <v>142</v>
      </c>
      <c r="C10" s="19" t="n">
        <v>0.135977965368936</v>
      </c>
      <c r="D10" s="19" t="n">
        <v>0.146620478833614</v>
      </c>
      <c r="E10" s="19" t="n">
        <v>0.125905252318081</v>
      </c>
      <c r="F10" s="19"/>
      <c r="G10" s="19" t="n">
        <v>0.264130265780135</v>
      </c>
      <c r="H10" s="19" t="n">
        <v>0.15875082110487</v>
      </c>
      <c r="I10" s="19" t="n">
        <v>0.123412430177734</v>
      </c>
      <c r="J10" s="19" t="n">
        <v>0.132735575674508</v>
      </c>
      <c r="K10" s="19" t="n">
        <v>0.0602297793801209</v>
      </c>
      <c r="L10" s="19" t="n">
        <v>0.125814351349408</v>
      </c>
      <c r="M10" s="19"/>
      <c r="N10" s="19" t="n">
        <v>0.041700993243202</v>
      </c>
      <c r="O10" s="19" t="n">
        <v>0.108740447326747</v>
      </c>
      <c r="P10" s="19" t="n">
        <v>0.157450714465338</v>
      </c>
      <c r="Q10" s="19" t="n">
        <v>0.147905829878873</v>
      </c>
      <c r="R10" s="19" t="n">
        <v>0.118113548679684</v>
      </c>
      <c r="S10" s="19"/>
      <c r="T10" s="19" t="n">
        <v>0.0983952715328049</v>
      </c>
      <c r="U10" s="19" t="n">
        <v>0.128588751956211</v>
      </c>
      <c r="V10" s="19" t="n">
        <v>0.176245243548353</v>
      </c>
      <c r="W10" s="19" t="n">
        <v>0.1684337959323</v>
      </c>
      <c r="X10" s="19"/>
      <c r="Y10" s="19" t="n">
        <v>0.181444273075846</v>
      </c>
      <c r="Z10" s="19" t="n">
        <v>0.111798061706669</v>
      </c>
      <c r="AA10" s="19" t="n">
        <v>0.104870867571599</v>
      </c>
      <c r="AB10" s="19" t="n">
        <v>0.0843703384966396</v>
      </c>
      <c r="AC10" s="19" t="n">
        <v>0.233822571114101</v>
      </c>
      <c r="AD10" s="19" t="n">
        <v>0.0367668049613901</v>
      </c>
      <c r="AE10" s="19"/>
      <c r="AF10" s="19" t="n">
        <v>0.132112185526192</v>
      </c>
      <c r="AG10" s="19"/>
      <c r="AH10" s="19" t="n">
        <v>0.146352334319836</v>
      </c>
      <c r="AI10" s="19"/>
      <c r="AJ10" s="19" t="n">
        <v>0.223391106480828</v>
      </c>
      <c r="AK10" s="19" t="n">
        <v>0.186864604397982</v>
      </c>
      <c r="AL10" s="19" t="n">
        <v>0.1326759140468</v>
      </c>
      <c r="AM10" s="19" t="n">
        <v>0.137952399471571</v>
      </c>
      <c r="AN10" s="19" t="n">
        <v>0.0872453387278774</v>
      </c>
      <c r="AO10" s="19" t="n">
        <v>0.119113406550799</v>
      </c>
      <c r="AP10" s="19" t="n">
        <v>0.107708245908179</v>
      </c>
      <c r="AQ10" s="19" t="n">
        <v>0.150338426592405</v>
      </c>
      <c r="AR10" s="19" t="n">
        <v>0.231936719023868</v>
      </c>
      <c r="AS10" s="19" t="n">
        <v>0.126916161033904</v>
      </c>
      <c r="AT10" s="19" t="n">
        <v>0.096282720298342</v>
      </c>
      <c r="AU10" s="19" t="n">
        <v>0.216027639963286</v>
      </c>
    </row>
    <row r="11">
      <c r="B11" s="20" t="s">
        <v>143</v>
      </c>
      <c r="C11" s="19" t="n">
        <v>0.287890556452721</v>
      </c>
      <c r="D11" s="19" t="n">
        <v>0.315480907421896</v>
      </c>
      <c r="E11" s="19" t="n">
        <v>0.261520822536681</v>
      </c>
      <c r="F11" s="19"/>
      <c r="G11" s="19" t="n">
        <v>0.258322668669003</v>
      </c>
      <c r="H11" s="19" t="n">
        <v>0.317833514004535</v>
      </c>
      <c r="I11" s="19" t="n">
        <v>0.259951842129807</v>
      </c>
      <c r="J11" s="19" t="n">
        <v>0.262811573095893</v>
      </c>
      <c r="K11" s="19" t="n">
        <v>0.370352418806514</v>
      </c>
      <c r="L11" s="19" t="n">
        <v>0.258456549056827</v>
      </c>
      <c r="M11" s="19"/>
      <c r="N11" s="19" t="n">
        <v>0.210430955951625</v>
      </c>
      <c r="O11" s="19" t="n">
        <v>0.311182860677288</v>
      </c>
      <c r="P11" s="19" t="n">
        <v>0.283808666370065</v>
      </c>
      <c r="Q11" s="19" t="n">
        <v>0.278494359116188</v>
      </c>
      <c r="R11" s="19" t="n">
        <v>0.281142775572444</v>
      </c>
      <c r="S11" s="19"/>
      <c r="T11" s="19" t="n">
        <v>0.285764882415064</v>
      </c>
      <c r="U11" s="19" t="n">
        <v>0.284789323371029</v>
      </c>
      <c r="V11" s="19" t="n">
        <v>0.304187022428554</v>
      </c>
      <c r="W11" s="19" t="n">
        <v>0.330476780263481</v>
      </c>
      <c r="X11" s="19"/>
      <c r="Y11" s="19" t="n">
        <v>0.307845436742977</v>
      </c>
      <c r="Z11" s="19" t="n">
        <v>0.30061922623373</v>
      </c>
      <c r="AA11" s="19" t="n">
        <v>0.270743090777894</v>
      </c>
      <c r="AB11" s="19" t="n">
        <v>0.29236934128867</v>
      </c>
      <c r="AC11" s="19" t="n">
        <v>0.283329409801141</v>
      </c>
      <c r="AD11" s="19" t="n">
        <v>0.212628266412219</v>
      </c>
      <c r="AE11" s="19"/>
      <c r="AF11" s="19" t="n">
        <v>0.280025463379891</v>
      </c>
      <c r="AG11" s="19"/>
      <c r="AH11" s="19" t="n">
        <v>0.307043365600074</v>
      </c>
      <c r="AI11" s="19"/>
      <c r="AJ11" s="19" t="n">
        <v>0.205295786938962</v>
      </c>
      <c r="AK11" s="19" t="n">
        <v>0.241662089469482</v>
      </c>
      <c r="AL11" s="19" t="n">
        <v>0.301716685294842</v>
      </c>
      <c r="AM11" s="19" t="n">
        <v>0.310581990186802</v>
      </c>
      <c r="AN11" s="19" t="n">
        <v>0.312321409897027</v>
      </c>
      <c r="AO11" s="19" t="n">
        <v>0.279298667783583</v>
      </c>
      <c r="AP11" s="19" t="n">
        <v>0.293702195416131</v>
      </c>
      <c r="AQ11" s="19" t="n">
        <v>0.284348001138472</v>
      </c>
      <c r="AR11" s="19" t="n">
        <v>0.363799346763503</v>
      </c>
      <c r="AS11" s="19" t="n">
        <v>0.261177206612887</v>
      </c>
      <c r="AT11" s="19" t="n">
        <v>0.165873178871179</v>
      </c>
      <c r="AU11" s="19" t="n">
        <v>0.290914478663402</v>
      </c>
    </row>
    <row r="12">
      <c r="B12" s="20" t="s">
        <v>144</v>
      </c>
      <c r="C12" s="19" t="n">
        <v>0.122470451389855</v>
      </c>
      <c r="D12" s="19" t="n">
        <v>0.130792347764855</v>
      </c>
      <c r="E12" s="19" t="n">
        <v>0.114658195848178</v>
      </c>
      <c r="F12" s="19"/>
      <c r="G12" s="19" t="n">
        <v>0.205989959357182</v>
      </c>
      <c r="H12" s="19" t="n">
        <v>0.155329081841697</v>
      </c>
      <c r="I12" s="19" t="n">
        <v>0.11296731429416</v>
      </c>
      <c r="J12" s="19" t="n">
        <v>0.156853161653727</v>
      </c>
      <c r="K12" s="19" t="n">
        <v>0.0782976571548966</v>
      </c>
      <c r="L12" s="19" t="n">
        <v>0.076908798686799</v>
      </c>
      <c r="M12" s="19"/>
      <c r="N12" s="19" t="n">
        <v>0.206852550355668</v>
      </c>
      <c r="O12" s="19" t="n">
        <v>0.10099730844267</v>
      </c>
      <c r="P12" s="19" t="n">
        <v>0.101442436899373</v>
      </c>
      <c r="Q12" s="19" t="n">
        <v>0.123095699840216</v>
      </c>
      <c r="R12" s="19" t="n">
        <v>0.200069411594706</v>
      </c>
      <c r="S12" s="19"/>
      <c r="T12" s="19" t="n">
        <v>0.131767943004154</v>
      </c>
      <c r="U12" s="19" t="n">
        <v>0.134376079788353</v>
      </c>
      <c r="V12" s="19" t="n">
        <v>0.119002645537669</v>
      </c>
      <c r="W12" s="19" t="n">
        <v>0.10361934129431</v>
      </c>
      <c r="X12" s="19"/>
      <c r="Y12" s="19" t="n">
        <v>0.128461913202129</v>
      </c>
      <c r="Z12" s="19" t="n">
        <v>0.135933698153391</v>
      </c>
      <c r="AA12" s="19" t="n">
        <v>0.0819523845499084</v>
      </c>
      <c r="AB12" s="19" t="n">
        <v>0.120074987483193</v>
      </c>
      <c r="AC12" s="19" t="n">
        <v>0.214745434148654</v>
      </c>
      <c r="AD12" s="19" t="n">
        <v>0.105133800761669</v>
      </c>
      <c r="AE12" s="19"/>
      <c r="AF12" s="19" t="n">
        <v>0.135631260053504</v>
      </c>
      <c r="AG12" s="19"/>
      <c r="AH12" s="19" t="n">
        <v>0.127340687698245</v>
      </c>
      <c r="AI12" s="19"/>
      <c r="AJ12" s="19" t="n">
        <v>0.146966152777179</v>
      </c>
      <c r="AK12" s="19" t="n">
        <v>0.120879021249136</v>
      </c>
      <c r="AL12" s="19" t="n">
        <v>0.123904664689113</v>
      </c>
      <c r="AM12" s="19" t="n">
        <v>0.0920291057023159</v>
      </c>
      <c r="AN12" s="19" t="n">
        <v>0.143366676914532</v>
      </c>
      <c r="AO12" s="19" t="n">
        <v>0.146288516629088</v>
      </c>
      <c r="AP12" s="19" t="n">
        <v>0.112830963411754</v>
      </c>
      <c r="AQ12" s="19" t="n">
        <v>0.118568136868223</v>
      </c>
      <c r="AR12" s="19" t="n">
        <v>0.181081625474085</v>
      </c>
      <c r="AS12" s="19" t="n">
        <v>0.0952543608129903</v>
      </c>
      <c r="AT12" s="19" t="n">
        <v>0.166663285576836</v>
      </c>
      <c r="AU12" s="19" t="n">
        <v>0.0983891010192063</v>
      </c>
    </row>
    <row r="13">
      <c r="B13" s="20" t="s">
        <v>145</v>
      </c>
      <c r="C13" s="19" t="n">
        <v>0.0415063045083247</v>
      </c>
      <c r="D13" s="19" t="n">
        <v>0.036128534960565</v>
      </c>
      <c r="E13" s="19" t="n">
        <v>0.0470337096183914</v>
      </c>
      <c r="F13" s="19"/>
      <c r="G13" s="19" t="n">
        <v>0.0486321830838017</v>
      </c>
      <c r="H13" s="19" t="n">
        <v>0.0496509787304645</v>
      </c>
      <c r="I13" s="19" t="n">
        <v>0.0435405200456714</v>
      </c>
      <c r="J13" s="19" t="n">
        <v>0.0391713259254478</v>
      </c>
      <c r="K13" s="19" t="n">
        <v>0.0378727974702453</v>
      </c>
      <c r="L13" s="19" t="n">
        <v>0.0358865470771754</v>
      </c>
      <c r="M13" s="19"/>
      <c r="N13" s="19" t="n">
        <v>0</v>
      </c>
      <c r="O13" s="19" t="n">
        <v>0.0454564103288872</v>
      </c>
      <c r="P13" s="19" t="n">
        <v>0.0407642436159449</v>
      </c>
      <c r="Q13" s="19" t="n">
        <v>0.0341290152816608</v>
      </c>
      <c r="R13" s="19" t="n">
        <v>0.0583378672585766</v>
      </c>
      <c r="S13" s="19"/>
      <c r="T13" s="19" t="n">
        <v>0.0306175828492184</v>
      </c>
      <c r="U13" s="19" t="n">
        <v>0.0491821425216103</v>
      </c>
      <c r="V13" s="19" t="n">
        <v>0.0561236913616981</v>
      </c>
      <c r="W13" s="19" t="n">
        <v>0.022519539553001</v>
      </c>
      <c r="X13" s="19"/>
      <c r="Y13" s="19" t="n">
        <v>0.0397438069520376</v>
      </c>
      <c r="Z13" s="19" t="n">
        <v>0.0603641761292043</v>
      </c>
      <c r="AA13" s="19" t="n">
        <v>0.0285676712242007</v>
      </c>
      <c r="AB13" s="19" t="n">
        <v>0.0532400181937824</v>
      </c>
      <c r="AC13" s="19" t="n">
        <v>0.0292164041633316</v>
      </c>
      <c r="AD13" s="19" t="n">
        <v>0.0254794806949852</v>
      </c>
      <c r="AE13" s="19"/>
      <c r="AF13" s="19" t="n">
        <v>0.0460167491702404</v>
      </c>
      <c r="AG13" s="19"/>
      <c r="AH13" s="19" t="n">
        <v>0.0417823085676067</v>
      </c>
      <c r="AI13" s="19"/>
      <c r="AJ13" s="19" t="n">
        <v>0.0319477865138494</v>
      </c>
      <c r="AK13" s="19" t="n">
        <v>0.108484308042735</v>
      </c>
      <c r="AL13" s="19" t="n">
        <v>0.0325706863673528</v>
      </c>
      <c r="AM13" s="19" t="n">
        <v>0.0336373546426002</v>
      </c>
      <c r="AN13" s="19" t="n">
        <v>0.0227921922015971</v>
      </c>
      <c r="AO13" s="19" t="n">
        <v>0.0510572835403509</v>
      </c>
      <c r="AP13" s="19" t="n">
        <v>0.0651933126169539</v>
      </c>
      <c r="AQ13" s="19" t="n">
        <v>0.090974718797814</v>
      </c>
      <c r="AR13" s="19" t="n">
        <v>0</v>
      </c>
      <c r="AS13" s="19" t="n">
        <v>0.0588570368015015</v>
      </c>
      <c r="AT13" s="19" t="n">
        <v>0</v>
      </c>
      <c r="AU13" s="19" t="n">
        <v>0.0491630864978381</v>
      </c>
    </row>
    <row r="14">
      <c r="B14" s="20" t="s">
        <v>66</v>
      </c>
      <c r="C14" s="21" t="n">
        <v>0.37863041583138</v>
      </c>
      <c r="D14" s="21" t="n">
        <v>0.323007556586723</v>
      </c>
      <c r="E14" s="21" t="n">
        <v>0.431629810186265</v>
      </c>
      <c r="F14" s="21"/>
      <c r="G14" s="21" t="n">
        <v>0.194763487033755</v>
      </c>
      <c r="H14" s="21" t="n">
        <v>0.240173105622946</v>
      </c>
      <c r="I14" s="21" t="n">
        <v>0.389757743529612</v>
      </c>
      <c r="J14" s="21" t="n">
        <v>0.385473873931727</v>
      </c>
      <c r="K14" s="21" t="n">
        <v>0.437023448929563</v>
      </c>
      <c r="L14" s="21" t="n">
        <v>0.499128947937072</v>
      </c>
      <c r="M14" s="21"/>
      <c r="N14" s="21" t="n">
        <v>0.541015500449505</v>
      </c>
      <c r="O14" s="21" t="n">
        <v>0.426374097576652</v>
      </c>
      <c r="P14" s="21" t="n">
        <v>0.38377763139256</v>
      </c>
      <c r="Q14" s="21" t="n">
        <v>0.369136107258693</v>
      </c>
      <c r="R14" s="21" t="n">
        <v>0.279786121027544</v>
      </c>
      <c r="S14" s="21"/>
      <c r="T14" s="21" t="n">
        <v>0.434110006233337</v>
      </c>
      <c r="U14" s="21" t="n">
        <v>0.363539860574917</v>
      </c>
      <c r="V14" s="21" t="n">
        <v>0.335564111807344</v>
      </c>
      <c r="W14" s="21" t="n">
        <v>0.301337801255538</v>
      </c>
      <c r="X14" s="21"/>
      <c r="Y14" s="21" t="n">
        <v>0.283260803871021</v>
      </c>
      <c r="Z14" s="21" t="n">
        <v>0.352384547013081</v>
      </c>
      <c r="AA14" s="21" t="n">
        <v>0.509533759478277</v>
      </c>
      <c r="AB14" s="21" t="n">
        <v>0.4419824459954</v>
      </c>
      <c r="AC14" s="21" t="n">
        <v>0.211601001059661</v>
      </c>
      <c r="AD14" s="21" t="n">
        <v>0.605381662293536</v>
      </c>
      <c r="AE14" s="21"/>
      <c r="AF14" s="21" t="n">
        <v>0.390175348105833</v>
      </c>
      <c r="AG14" s="21"/>
      <c r="AH14" s="21" t="n">
        <v>0.333896989814711</v>
      </c>
      <c r="AI14" s="21"/>
      <c r="AJ14" s="21" t="n">
        <v>0.341771975898491</v>
      </c>
      <c r="AK14" s="21" t="n">
        <v>0.342109976840666</v>
      </c>
      <c r="AL14" s="21" t="n">
        <v>0.374946895367862</v>
      </c>
      <c r="AM14" s="21" t="n">
        <v>0.387063193098969</v>
      </c>
      <c r="AN14" s="21" t="n">
        <v>0.410035670914621</v>
      </c>
      <c r="AO14" s="21" t="n">
        <v>0.356466863022647</v>
      </c>
      <c r="AP14" s="21" t="n">
        <v>0.407113024376886</v>
      </c>
      <c r="AQ14" s="21" t="n">
        <v>0.318311138408266</v>
      </c>
      <c r="AR14" s="21" t="n">
        <v>0.223182308738545</v>
      </c>
      <c r="AS14" s="21" t="n">
        <v>0.410869807539012</v>
      </c>
      <c r="AT14" s="21" t="n">
        <v>0.525486287495869</v>
      </c>
      <c r="AU14" s="21" t="n">
        <v>0.286438905033272</v>
      </c>
    </row>
    <row r="15">
      <c r="B15" s="18"/>
    </row>
    <row r="16">
      <c r="B16" t="s">
        <v>70</v>
      </c>
    </row>
    <row r="17">
      <c r="B17" t="s">
        <v>71</v>
      </c>
    </row>
    <row r="19">
      <c r="B19"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524</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1016</v>
      </c>
      <c r="D7" s="11" t="n">
        <v>479</v>
      </c>
      <c r="E7" s="11" t="n">
        <v>535</v>
      </c>
      <c r="F7" s="11"/>
      <c r="G7" s="11" t="n">
        <v>101</v>
      </c>
      <c r="H7" s="11" t="n">
        <v>138</v>
      </c>
      <c r="I7" s="11" t="n">
        <v>148</v>
      </c>
      <c r="J7" s="11" t="n">
        <v>176</v>
      </c>
      <c r="K7" s="11" t="n">
        <v>187</v>
      </c>
      <c r="L7" s="11" t="n">
        <v>266</v>
      </c>
      <c r="M7" s="11"/>
      <c r="N7" s="11" t="n">
        <v>20</v>
      </c>
      <c r="O7" s="11" t="n">
        <v>265</v>
      </c>
      <c r="P7" s="11" t="n">
        <v>363</v>
      </c>
      <c r="Q7" s="11" t="n">
        <v>242</v>
      </c>
      <c r="R7" s="11" t="n">
        <v>121</v>
      </c>
      <c r="S7" s="11"/>
      <c r="T7" s="11" t="n">
        <v>119</v>
      </c>
      <c r="U7" s="11" t="n">
        <v>291</v>
      </c>
      <c r="V7" s="11" t="n">
        <v>216</v>
      </c>
      <c r="W7" s="11" t="n">
        <v>213</v>
      </c>
      <c r="X7" s="11"/>
      <c r="Y7" s="11" t="n">
        <v>361</v>
      </c>
      <c r="Z7" s="11" t="n">
        <v>178</v>
      </c>
      <c r="AA7" s="11" t="n">
        <v>234</v>
      </c>
      <c r="AB7" s="11" t="n">
        <v>114</v>
      </c>
      <c r="AC7" s="11" t="n">
        <v>56</v>
      </c>
      <c r="AD7" s="11" t="n">
        <v>67</v>
      </c>
      <c r="AE7" s="11"/>
      <c r="AF7" s="11" t="n">
        <v>631</v>
      </c>
      <c r="AG7" s="11"/>
      <c r="AH7" s="11" t="n">
        <v>748</v>
      </c>
      <c r="AI7" s="11"/>
      <c r="AJ7" s="11" t="n">
        <v>86</v>
      </c>
      <c r="AK7" s="11" t="n">
        <v>36</v>
      </c>
      <c r="AL7" s="11" t="n">
        <v>202</v>
      </c>
      <c r="AM7" s="11" t="n">
        <v>160</v>
      </c>
      <c r="AN7" s="11" t="n">
        <v>132</v>
      </c>
      <c r="AO7" s="11" t="n">
        <v>68</v>
      </c>
      <c r="AP7" s="11" t="n">
        <v>130</v>
      </c>
      <c r="AQ7" s="11" t="n">
        <v>32</v>
      </c>
      <c r="AR7" s="11" t="n">
        <v>26</v>
      </c>
      <c r="AS7" s="11" t="n">
        <v>74</v>
      </c>
      <c r="AT7" s="11" t="n">
        <v>30</v>
      </c>
      <c r="AU7" s="11" t="n">
        <v>40</v>
      </c>
    </row>
    <row r="8" ht="30" customHeight="1">
      <c r="B8" s="12" t="s">
        <v>20</v>
      </c>
      <c r="C8" s="12" t="n">
        <v>1016</v>
      </c>
      <c r="D8" s="12" t="n">
        <v>506</v>
      </c>
      <c r="E8" s="12" t="n">
        <v>508</v>
      </c>
      <c r="F8" s="12"/>
      <c r="G8" s="12" t="n">
        <v>112</v>
      </c>
      <c r="H8" s="12" t="n">
        <v>163</v>
      </c>
      <c r="I8" s="12" t="n">
        <v>150</v>
      </c>
      <c r="J8" s="12" t="n">
        <v>168</v>
      </c>
      <c r="K8" s="12" t="n">
        <v>173</v>
      </c>
      <c r="L8" s="12" t="n">
        <v>251</v>
      </c>
      <c r="M8" s="12"/>
      <c r="N8" s="12" t="n">
        <v>19</v>
      </c>
      <c r="O8" s="12" t="n">
        <v>248</v>
      </c>
      <c r="P8" s="12" t="n">
        <v>339</v>
      </c>
      <c r="Q8" s="12" t="n">
        <v>270</v>
      </c>
      <c r="R8" s="12" t="n">
        <v>134</v>
      </c>
      <c r="S8" s="12"/>
      <c r="T8" s="12" t="n">
        <v>119</v>
      </c>
      <c r="U8" s="12" t="n">
        <v>288</v>
      </c>
      <c r="V8" s="12" t="n">
        <v>215</v>
      </c>
      <c r="W8" s="12" t="n">
        <v>224</v>
      </c>
      <c r="X8" s="12"/>
      <c r="Y8" s="12" t="n">
        <v>389</v>
      </c>
      <c r="Z8" s="12" t="n">
        <v>172</v>
      </c>
      <c r="AA8" s="12" t="n">
        <v>220</v>
      </c>
      <c r="AB8" s="12" t="n">
        <v>108</v>
      </c>
      <c r="AC8" s="12" t="n">
        <v>59</v>
      </c>
      <c r="AD8" s="12" t="n">
        <v>61</v>
      </c>
      <c r="AE8" s="12"/>
      <c r="AF8" s="12" t="n">
        <v>624</v>
      </c>
      <c r="AG8" s="12"/>
      <c r="AH8" s="12" t="n">
        <v>760</v>
      </c>
      <c r="AI8" s="12"/>
      <c r="AJ8" s="12" t="n">
        <v>77</v>
      </c>
      <c r="AK8" s="12" t="n">
        <v>29</v>
      </c>
      <c r="AL8" s="12" t="n">
        <v>215</v>
      </c>
      <c r="AM8" s="12" t="n">
        <v>169</v>
      </c>
      <c r="AN8" s="12" t="n">
        <v>151</v>
      </c>
      <c r="AO8" s="12" t="n">
        <v>67</v>
      </c>
      <c r="AP8" s="12" t="n">
        <v>123</v>
      </c>
      <c r="AQ8" s="12" t="n">
        <v>35</v>
      </c>
      <c r="AR8" s="12" t="n">
        <v>22</v>
      </c>
      <c r="AS8" s="12" t="n">
        <v>67</v>
      </c>
      <c r="AT8" s="12" t="n">
        <v>23</v>
      </c>
      <c r="AU8" s="12" t="n">
        <v>38</v>
      </c>
    </row>
    <row r="9">
      <c r="B9" s="20" t="s">
        <v>141</v>
      </c>
      <c r="C9" s="19" t="n">
        <v>0.026298085615705</v>
      </c>
      <c r="D9" s="19" t="n">
        <v>0.0305021729027928</v>
      </c>
      <c r="E9" s="19" t="n">
        <v>0.0222102402201377</v>
      </c>
      <c r="F9" s="19"/>
      <c r="G9" s="19" t="n">
        <v>0.0315297977419215</v>
      </c>
      <c r="H9" s="19" t="n">
        <v>0.021943716608007</v>
      </c>
      <c r="I9" s="19" t="n">
        <v>0.0538726972332054</v>
      </c>
      <c r="J9" s="19" t="n">
        <v>0.0433608207852244</v>
      </c>
      <c r="K9" s="19" t="n">
        <v>0.00945873850231494</v>
      </c>
      <c r="L9" s="19" t="n">
        <v>0.0104036367018288</v>
      </c>
      <c r="M9" s="19"/>
      <c r="N9" s="19" t="n">
        <v>0</v>
      </c>
      <c r="O9" s="19" t="n">
        <v>0.00816519038894817</v>
      </c>
      <c r="P9" s="19" t="n">
        <v>0.029809340112737</v>
      </c>
      <c r="Q9" s="19" t="n">
        <v>0.0244878865218226</v>
      </c>
      <c r="R9" s="19" t="n">
        <v>0.0593218764264615</v>
      </c>
      <c r="S9" s="19"/>
      <c r="T9" s="19" t="n">
        <v>0.0459050063850657</v>
      </c>
      <c r="U9" s="19" t="n">
        <v>0.0222097389438537</v>
      </c>
      <c r="V9" s="19" t="n">
        <v>0.0136480573875247</v>
      </c>
      <c r="W9" s="19" t="n">
        <v>0.0403397413916217</v>
      </c>
      <c r="X9" s="19"/>
      <c r="Y9" s="19" t="n">
        <v>0.0314656372616593</v>
      </c>
      <c r="Z9" s="19" t="n">
        <v>0.0496248312040516</v>
      </c>
      <c r="AA9" s="19" t="n">
        <v>0.0081122013219309</v>
      </c>
      <c r="AB9" s="19" t="n">
        <v>0.027011783086692</v>
      </c>
      <c r="AC9" s="19" t="n">
        <v>0.020710354594204</v>
      </c>
      <c r="AD9" s="19" t="n">
        <v>0</v>
      </c>
      <c r="AE9" s="19"/>
      <c r="AF9" s="19" t="n">
        <v>0.0158386731050748</v>
      </c>
      <c r="AG9" s="19"/>
      <c r="AH9" s="19" t="n">
        <v>0.0219567360502875</v>
      </c>
      <c r="AI9" s="19"/>
      <c r="AJ9" s="19" t="n">
        <v>0.0516751809578899</v>
      </c>
      <c r="AK9" s="19" t="n">
        <v>0.0568799714221251</v>
      </c>
      <c r="AL9" s="19" t="n">
        <v>0.0156527515570909</v>
      </c>
      <c r="AM9" s="19" t="n">
        <v>0.0201915266590957</v>
      </c>
      <c r="AN9" s="19" t="n">
        <v>0.0221069321982149</v>
      </c>
      <c r="AO9" s="19" t="n">
        <v>0.0461161081517759</v>
      </c>
      <c r="AP9" s="19" t="n">
        <v>0.0310720647168655</v>
      </c>
      <c r="AQ9" s="19" t="n">
        <v>0.0374595781948201</v>
      </c>
      <c r="AR9" s="19" t="n">
        <v>0</v>
      </c>
      <c r="AS9" s="19" t="n">
        <v>0.041071075900042</v>
      </c>
      <c r="AT9" s="19" t="n">
        <v>0</v>
      </c>
      <c r="AU9" s="19" t="n">
        <v>0</v>
      </c>
    </row>
    <row r="10">
      <c r="B10" s="20" t="s">
        <v>142</v>
      </c>
      <c r="C10" s="19" t="n">
        <v>0.110483846896695</v>
      </c>
      <c r="D10" s="19" t="n">
        <v>0.132344063513748</v>
      </c>
      <c r="E10" s="19" t="n">
        <v>0.0891238087181602</v>
      </c>
      <c r="F10" s="19"/>
      <c r="G10" s="19" t="n">
        <v>0.228983379579783</v>
      </c>
      <c r="H10" s="19" t="n">
        <v>0.165476827077235</v>
      </c>
      <c r="I10" s="19" t="n">
        <v>0.127706860609913</v>
      </c>
      <c r="J10" s="19" t="n">
        <v>0.0633704473103643</v>
      </c>
      <c r="K10" s="19" t="n">
        <v>0.0739410286675773</v>
      </c>
      <c r="L10" s="19" t="n">
        <v>0.0682694455109936</v>
      </c>
      <c r="M10" s="19"/>
      <c r="N10" s="19" t="n">
        <v>0.0366828166777686</v>
      </c>
      <c r="O10" s="19" t="n">
        <v>0.0921356903282808</v>
      </c>
      <c r="P10" s="19" t="n">
        <v>0.102209686894274</v>
      </c>
      <c r="Q10" s="19" t="n">
        <v>0.118467101024404</v>
      </c>
      <c r="R10" s="19" t="n">
        <v>0.163905319028556</v>
      </c>
      <c r="S10" s="19"/>
      <c r="T10" s="19" t="n">
        <v>0.0904732388497901</v>
      </c>
      <c r="U10" s="19" t="n">
        <v>0.106912881071993</v>
      </c>
      <c r="V10" s="19" t="n">
        <v>0.116070686782885</v>
      </c>
      <c r="W10" s="19" t="n">
        <v>0.153058080191561</v>
      </c>
      <c r="X10" s="19"/>
      <c r="Y10" s="19" t="n">
        <v>0.146052868243466</v>
      </c>
      <c r="Z10" s="19" t="n">
        <v>0.0667503510394318</v>
      </c>
      <c r="AA10" s="19" t="n">
        <v>0.0732437945211546</v>
      </c>
      <c r="AB10" s="19" t="n">
        <v>0.0930447824320913</v>
      </c>
      <c r="AC10" s="19" t="n">
        <v>0.215958963202203</v>
      </c>
      <c r="AD10" s="19" t="n">
        <v>0.081014262519713</v>
      </c>
      <c r="AE10" s="19"/>
      <c r="AF10" s="19" t="n">
        <v>0.10668172978997</v>
      </c>
      <c r="AG10" s="19"/>
      <c r="AH10" s="19" t="n">
        <v>0.121205830688795</v>
      </c>
      <c r="AI10" s="19"/>
      <c r="AJ10" s="19" t="n">
        <v>0.147101853722134</v>
      </c>
      <c r="AK10" s="19" t="n">
        <v>0.237121889664348</v>
      </c>
      <c r="AL10" s="19" t="n">
        <v>0.105617903704512</v>
      </c>
      <c r="AM10" s="19" t="n">
        <v>0.0967498835349378</v>
      </c>
      <c r="AN10" s="19" t="n">
        <v>0.0893344345167277</v>
      </c>
      <c r="AO10" s="19" t="n">
        <v>0.0430899879848082</v>
      </c>
      <c r="AP10" s="19" t="n">
        <v>0.107789244917729</v>
      </c>
      <c r="AQ10" s="19" t="n">
        <v>0.151099278913093</v>
      </c>
      <c r="AR10" s="19" t="n">
        <v>0.206061138752092</v>
      </c>
      <c r="AS10" s="19" t="n">
        <v>0.10054186024187</v>
      </c>
      <c r="AT10" s="19" t="n">
        <v>0.135519520007264</v>
      </c>
      <c r="AU10" s="19" t="n">
        <v>0.149472419829788</v>
      </c>
    </row>
    <row r="11">
      <c r="B11" s="20" t="s">
        <v>143</v>
      </c>
      <c r="C11" s="19" t="n">
        <v>0.271272639853303</v>
      </c>
      <c r="D11" s="19" t="n">
        <v>0.278375309458087</v>
      </c>
      <c r="E11" s="19" t="n">
        <v>0.265266920520172</v>
      </c>
      <c r="F11" s="19"/>
      <c r="G11" s="19" t="n">
        <v>0.296816926418707</v>
      </c>
      <c r="H11" s="19" t="n">
        <v>0.362640234546881</v>
      </c>
      <c r="I11" s="19" t="n">
        <v>0.252565999459805</v>
      </c>
      <c r="J11" s="19" t="n">
        <v>0.243683594827071</v>
      </c>
      <c r="K11" s="19" t="n">
        <v>0.275542868110062</v>
      </c>
      <c r="L11" s="19" t="n">
        <v>0.227372078315083</v>
      </c>
      <c r="M11" s="19"/>
      <c r="N11" s="19" t="n">
        <v>0.323300947393432</v>
      </c>
      <c r="O11" s="19" t="n">
        <v>0.275550919154279</v>
      </c>
      <c r="P11" s="19" t="n">
        <v>0.293050394285322</v>
      </c>
      <c r="Q11" s="19" t="n">
        <v>0.234665408347809</v>
      </c>
      <c r="R11" s="19" t="n">
        <v>0.261377091075809</v>
      </c>
      <c r="S11" s="19"/>
      <c r="T11" s="19" t="n">
        <v>0.294325358601457</v>
      </c>
      <c r="U11" s="19" t="n">
        <v>0.286977035348219</v>
      </c>
      <c r="V11" s="19" t="n">
        <v>0.295470139963619</v>
      </c>
      <c r="W11" s="19" t="n">
        <v>0.262861089197522</v>
      </c>
      <c r="X11" s="19"/>
      <c r="Y11" s="19" t="n">
        <v>0.280070168837514</v>
      </c>
      <c r="Z11" s="19" t="n">
        <v>0.292340449711621</v>
      </c>
      <c r="AA11" s="19" t="n">
        <v>0.222511790600265</v>
      </c>
      <c r="AB11" s="19" t="n">
        <v>0.299108122430911</v>
      </c>
      <c r="AC11" s="19" t="n">
        <v>0.359818739103683</v>
      </c>
      <c r="AD11" s="19" t="n">
        <v>0.207672991546007</v>
      </c>
      <c r="AE11" s="19"/>
      <c r="AF11" s="19" t="n">
        <v>0.274930414316408</v>
      </c>
      <c r="AG11" s="19"/>
      <c r="AH11" s="19" t="n">
        <v>0.280735322643759</v>
      </c>
      <c r="AI11" s="19"/>
      <c r="AJ11" s="19" t="n">
        <v>0.239546414815226</v>
      </c>
      <c r="AK11" s="19" t="n">
        <v>0.239648268465383</v>
      </c>
      <c r="AL11" s="19" t="n">
        <v>0.270708958432826</v>
      </c>
      <c r="AM11" s="19" t="n">
        <v>0.260539066959932</v>
      </c>
      <c r="AN11" s="19" t="n">
        <v>0.308773798366162</v>
      </c>
      <c r="AO11" s="19" t="n">
        <v>0.237437369684818</v>
      </c>
      <c r="AP11" s="19" t="n">
        <v>0.290356499320746</v>
      </c>
      <c r="AQ11" s="19" t="n">
        <v>0.309493932456946</v>
      </c>
      <c r="AR11" s="19" t="n">
        <v>0.270925102623296</v>
      </c>
      <c r="AS11" s="19" t="n">
        <v>0.277979295166649</v>
      </c>
      <c r="AT11" s="19" t="n">
        <v>0.227366430971886</v>
      </c>
      <c r="AU11" s="19" t="n">
        <v>0.239234806961896</v>
      </c>
    </row>
    <row r="12">
      <c r="B12" s="20" t="s">
        <v>144</v>
      </c>
      <c r="C12" s="19" t="n">
        <v>0.169479341351333</v>
      </c>
      <c r="D12" s="19" t="n">
        <v>0.176289201970148</v>
      </c>
      <c r="E12" s="19" t="n">
        <v>0.163361488333439</v>
      </c>
      <c r="F12" s="19"/>
      <c r="G12" s="19" t="n">
        <v>0.208100785571841</v>
      </c>
      <c r="H12" s="19" t="n">
        <v>0.169905851280764</v>
      </c>
      <c r="I12" s="19" t="n">
        <v>0.143595263300343</v>
      </c>
      <c r="J12" s="19" t="n">
        <v>0.201112322440291</v>
      </c>
      <c r="K12" s="19" t="n">
        <v>0.141842663630252</v>
      </c>
      <c r="L12" s="19" t="n">
        <v>0.165300316602804</v>
      </c>
      <c r="M12" s="19"/>
      <c r="N12" s="19" t="n">
        <v>0.0990007354792942</v>
      </c>
      <c r="O12" s="19" t="n">
        <v>0.156818892752766</v>
      </c>
      <c r="P12" s="19" t="n">
        <v>0.161346781137777</v>
      </c>
      <c r="Q12" s="19" t="n">
        <v>0.193302253682643</v>
      </c>
      <c r="R12" s="19" t="n">
        <v>0.175471867469586</v>
      </c>
      <c r="S12" s="19"/>
      <c r="T12" s="19" t="n">
        <v>0.114765244242189</v>
      </c>
      <c r="U12" s="19" t="n">
        <v>0.184876108127238</v>
      </c>
      <c r="V12" s="19" t="n">
        <v>0.180863760676147</v>
      </c>
      <c r="W12" s="19" t="n">
        <v>0.195180634829317</v>
      </c>
      <c r="X12" s="19"/>
      <c r="Y12" s="19" t="n">
        <v>0.190661543334716</v>
      </c>
      <c r="Z12" s="19" t="n">
        <v>0.169284588661418</v>
      </c>
      <c r="AA12" s="19" t="n">
        <v>0.158501181741101</v>
      </c>
      <c r="AB12" s="19" t="n">
        <v>0.126605142581988</v>
      </c>
      <c r="AC12" s="19" t="n">
        <v>0.200827004883429</v>
      </c>
      <c r="AD12" s="19" t="n">
        <v>0.123297879662728</v>
      </c>
      <c r="AE12" s="19"/>
      <c r="AF12" s="19" t="n">
        <v>0.162087961168648</v>
      </c>
      <c r="AG12" s="19"/>
      <c r="AH12" s="19" t="n">
        <v>0.188289262979428</v>
      </c>
      <c r="AI12" s="19"/>
      <c r="AJ12" s="19" t="n">
        <v>0.176407379704627</v>
      </c>
      <c r="AK12" s="19" t="n">
        <v>0.104353043571922</v>
      </c>
      <c r="AL12" s="19" t="n">
        <v>0.15311774524145</v>
      </c>
      <c r="AM12" s="19" t="n">
        <v>0.190526714216516</v>
      </c>
      <c r="AN12" s="19" t="n">
        <v>0.176781194735426</v>
      </c>
      <c r="AO12" s="19" t="n">
        <v>0.175118869496273</v>
      </c>
      <c r="AP12" s="19" t="n">
        <v>0.148878935102993</v>
      </c>
      <c r="AQ12" s="19" t="n">
        <v>0.127576876310571</v>
      </c>
      <c r="AR12" s="19" t="n">
        <v>0.331808626822027</v>
      </c>
      <c r="AS12" s="19" t="n">
        <v>0.179236706352052</v>
      </c>
      <c r="AT12" s="19" t="n">
        <v>0.0659332337672084</v>
      </c>
      <c r="AU12" s="19" t="n">
        <v>0.221914119485614</v>
      </c>
    </row>
    <row r="13">
      <c r="B13" s="20" t="s">
        <v>145</v>
      </c>
      <c r="C13" s="19" t="n">
        <v>0.0538624450481278</v>
      </c>
      <c r="D13" s="19" t="n">
        <v>0.0660108528151765</v>
      </c>
      <c r="E13" s="19" t="n">
        <v>0.0419620807525192</v>
      </c>
      <c r="F13" s="19"/>
      <c r="G13" s="19" t="n">
        <v>0.0434207321203353</v>
      </c>
      <c r="H13" s="19" t="n">
        <v>0.0459797809506046</v>
      </c>
      <c r="I13" s="19" t="n">
        <v>0.0530308586351304</v>
      </c>
      <c r="J13" s="19" t="n">
        <v>0.0720189686715984</v>
      </c>
      <c r="K13" s="19" t="n">
        <v>0.0506491976413375</v>
      </c>
      <c r="L13" s="19" t="n">
        <v>0.054183981457815</v>
      </c>
      <c r="M13" s="19"/>
      <c r="N13" s="19" t="n">
        <v>0.0393025650082924</v>
      </c>
      <c r="O13" s="19" t="n">
        <v>0.057810143967569</v>
      </c>
      <c r="P13" s="19" t="n">
        <v>0.0576614468001367</v>
      </c>
      <c r="Q13" s="19" t="n">
        <v>0.0470248679402264</v>
      </c>
      <c r="R13" s="19" t="n">
        <v>0.0547688694682249</v>
      </c>
      <c r="S13" s="19"/>
      <c r="T13" s="19" t="n">
        <v>0.0390454854053638</v>
      </c>
      <c r="U13" s="19" t="n">
        <v>0.0665361342836512</v>
      </c>
      <c r="V13" s="19" t="n">
        <v>0.0521341426561029</v>
      </c>
      <c r="W13" s="19" t="n">
        <v>0.0411065788124918</v>
      </c>
      <c r="X13" s="19"/>
      <c r="Y13" s="19" t="n">
        <v>0.0646740807188037</v>
      </c>
      <c r="Z13" s="19" t="n">
        <v>0.0437112059161604</v>
      </c>
      <c r="AA13" s="19" t="n">
        <v>0.0566962503335992</v>
      </c>
      <c r="AB13" s="19" t="n">
        <v>0.0532980058309894</v>
      </c>
      <c r="AC13" s="19" t="n">
        <v>0.020710354594204</v>
      </c>
      <c r="AD13" s="19" t="n">
        <v>0.0421733013416379</v>
      </c>
      <c r="AE13" s="19"/>
      <c r="AF13" s="19" t="n">
        <v>0.0543631285520058</v>
      </c>
      <c r="AG13" s="19"/>
      <c r="AH13" s="19" t="n">
        <v>0.054618906051182</v>
      </c>
      <c r="AI13" s="19"/>
      <c r="AJ13" s="19" t="n">
        <v>0.0770250756916</v>
      </c>
      <c r="AK13" s="19" t="n">
        <v>0.0242168059212648</v>
      </c>
      <c r="AL13" s="19" t="n">
        <v>0.0684715379753088</v>
      </c>
      <c r="AM13" s="19" t="n">
        <v>0.0485800336231031</v>
      </c>
      <c r="AN13" s="19" t="n">
        <v>0.0311032385049259</v>
      </c>
      <c r="AO13" s="19" t="n">
        <v>0.115202727285766</v>
      </c>
      <c r="AP13" s="19" t="n">
        <v>0.0443811676961931</v>
      </c>
      <c r="AQ13" s="19" t="n">
        <v>0.0289992818219832</v>
      </c>
      <c r="AR13" s="19" t="n">
        <v>0</v>
      </c>
      <c r="AS13" s="19" t="n">
        <v>0.0147788306841787</v>
      </c>
      <c r="AT13" s="19" t="n">
        <v>0.108731676078514</v>
      </c>
      <c r="AU13" s="19" t="n">
        <v>0.0731468206182902</v>
      </c>
    </row>
    <row r="14">
      <c r="B14" s="20" t="s">
        <v>66</v>
      </c>
      <c r="C14" s="21" t="n">
        <v>0.368603641234836</v>
      </c>
      <c r="D14" s="21" t="n">
        <v>0.316478399340047</v>
      </c>
      <c r="E14" s="21" t="n">
        <v>0.418075461455572</v>
      </c>
      <c r="F14" s="21"/>
      <c r="G14" s="21" t="n">
        <v>0.191148378567412</v>
      </c>
      <c r="H14" s="21" t="n">
        <v>0.234053589536509</v>
      </c>
      <c r="I14" s="21" t="n">
        <v>0.369228320761603</v>
      </c>
      <c r="J14" s="21" t="n">
        <v>0.376453845965451</v>
      </c>
      <c r="K14" s="21" t="n">
        <v>0.448565503448456</v>
      </c>
      <c r="L14" s="21" t="n">
        <v>0.474470541411475</v>
      </c>
      <c r="M14" s="21"/>
      <c r="N14" s="21" t="n">
        <v>0.501712935441212</v>
      </c>
      <c r="O14" s="21" t="n">
        <v>0.409519163408157</v>
      </c>
      <c r="P14" s="21" t="n">
        <v>0.355922350769753</v>
      </c>
      <c r="Q14" s="21" t="n">
        <v>0.382052482483095</v>
      </c>
      <c r="R14" s="21" t="n">
        <v>0.285154976531363</v>
      </c>
      <c r="S14" s="21"/>
      <c r="T14" s="21" t="n">
        <v>0.415485666516134</v>
      </c>
      <c r="U14" s="21" t="n">
        <v>0.332488102225045</v>
      </c>
      <c r="V14" s="21" t="n">
        <v>0.34181321253372</v>
      </c>
      <c r="W14" s="21" t="n">
        <v>0.307453875577487</v>
      </c>
      <c r="X14" s="21"/>
      <c r="Y14" s="21" t="n">
        <v>0.287075701603841</v>
      </c>
      <c r="Z14" s="21" t="n">
        <v>0.378288573467317</v>
      </c>
      <c r="AA14" s="21" t="n">
        <v>0.480934781481949</v>
      </c>
      <c r="AB14" s="21" t="n">
        <v>0.400932163637328</v>
      </c>
      <c r="AC14" s="21" t="n">
        <v>0.181974583622277</v>
      </c>
      <c r="AD14" s="21" t="n">
        <v>0.545841564929914</v>
      </c>
      <c r="AE14" s="21"/>
      <c r="AF14" s="21" t="n">
        <v>0.386098093067894</v>
      </c>
      <c r="AG14" s="21"/>
      <c r="AH14" s="21" t="n">
        <v>0.333193941586548</v>
      </c>
      <c r="AI14" s="21"/>
      <c r="AJ14" s="21" t="n">
        <v>0.308244095108524</v>
      </c>
      <c r="AK14" s="21" t="n">
        <v>0.337780020954958</v>
      </c>
      <c r="AL14" s="21" t="n">
        <v>0.386431103088813</v>
      </c>
      <c r="AM14" s="21" t="n">
        <v>0.383412775006415</v>
      </c>
      <c r="AN14" s="21" t="n">
        <v>0.371900401678543</v>
      </c>
      <c r="AO14" s="21" t="n">
        <v>0.383034937396559</v>
      </c>
      <c r="AP14" s="21" t="n">
        <v>0.377522088245474</v>
      </c>
      <c r="AQ14" s="21" t="n">
        <v>0.345371052302587</v>
      </c>
      <c r="AR14" s="21" t="n">
        <v>0.191205131802585</v>
      </c>
      <c r="AS14" s="21" t="n">
        <v>0.386392231655208</v>
      </c>
      <c r="AT14" s="21" t="n">
        <v>0.462449139175128</v>
      </c>
      <c r="AU14" s="21" t="n">
        <v>0.316231833104412</v>
      </c>
    </row>
    <row r="15">
      <c r="B15" s="18"/>
    </row>
    <row r="16">
      <c r="B16" t="s">
        <v>70</v>
      </c>
    </row>
    <row r="17">
      <c r="B17" t="s">
        <v>71</v>
      </c>
    </row>
    <row r="19">
      <c r="B19"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525</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1016</v>
      </c>
      <c r="D7" s="11" t="n">
        <v>479</v>
      </c>
      <c r="E7" s="11" t="n">
        <v>535</v>
      </c>
      <c r="F7" s="11"/>
      <c r="G7" s="11" t="n">
        <v>101</v>
      </c>
      <c r="H7" s="11" t="n">
        <v>138</v>
      </c>
      <c r="I7" s="11" t="n">
        <v>148</v>
      </c>
      <c r="J7" s="11" t="n">
        <v>176</v>
      </c>
      <c r="K7" s="11" t="n">
        <v>187</v>
      </c>
      <c r="L7" s="11" t="n">
        <v>266</v>
      </c>
      <c r="M7" s="11"/>
      <c r="N7" s="11" t="n">
        <v>20</v>
      </c>
      <c r="O7" s="11" t="n">
        <v>265</v>
      </c>
      <c r="P7" s="11" t="n">
        <v>363</v>
      </c>
      <c r="Q7" s="11" t="n">
        <v>242</v>
      </c>
      <c r="R7" s="11" t="n">
        <v>121</v>
      </c>
      <c r="S7" s="11"/>
      <c r="T7" s="11" t="n">
        <v>119</v>
      </c>
      <c r="U7" s="11" t="n">
        <v>291</v>
      </c>
      <c r="V7" s="11" t="n">
        <v>216</v>
      </c>
      <c r="W7" s="11" t="n">
        <v>213</v>
      </c>
      <c r="X7" s="11"/>
      <c r="Y7" s="11" t="n">
        <v>361</v>
      </c>
      <c r="Z7" s="11" t="n">
        <v>178</v>
      </c>
      <c r="AA7" s="11" t="n">
        <v>234</v>
      </c>
      <c r="AB7" s="11" t="n">
        <v>114</v>
      </c>
      <c r="AC7" s="11" t="n">
        <v>56</v>
      </c>
      <c r="AD7" s="11" t="n">
        <v>67</v>
      </c>
      <c r="AE7" s="11"/>
      <c r="AF7" s="11" t="n">
        <v>631</v>
      </c>
      <c r="AG7" s="11"/>
      <c r="AH7" s="11" t="n">
        <v>748</v>
      </c>
      <c r="AI7" s="11"/>
      <c r="AJ7" s="11" t="n">
        <v>86</v>
      </c>
      <c r="AK7" s="11" t="n">
        <v>36</v>
      </c>
      <c r="AL7" s="11" t="n">
        <v>202</v>
      </c>
      <c r="AM7" s="11" t="n">
        <v>160</v>
      </c>
      <c r="AN7" s="11" t="n">
        <v>132</v>
      </c>
      <c r="AO7" s="11" t="n">
        <v>68</v>
      </c>
      <c r="AP7" s="11" t="n">
        <v>130</v>
      </c>
      <c r="AQ7" s="11" t="n">
        <v>32</v>
      </c>
      <c r="AR7" s="11" t="n">
        <v>26</v>
      </c>
      <c r="AS7" s="11" t="n">
        <v>74</v>
      </c>
      <c r="AT7" s="11" t="n">
        <v>30</v>
      </c>
      <c r="AU7" s="11" t="n">
        <v>40</v>
      </c>
    </row>
    <row r="8" ht="30" customHeight="1">
      <c r="B8" s="12" t="s">
        <v>20</v>
      </c>
      <c r="C8" s="12" t="n">
        <v>1016</v>
      </c>
      <c r="D8" s="12" t="n">
        <v>506</v>
      </c>
      <c r="E8" s="12" t="n">
        <v>508</v>
      </c>
      <c r="F8" s="12"/>
      <c r="G8" s="12" t="n">
        <v>112</v>
      </c>
      <c r="H8" s="12" t="n">
        <v>163</v>
      </c>
      <c r="I8" s="12" t="n">
        <v>150</v>
      </c>
      <c r="J8" s="12" t="n">
        <v>168</v>
      </c>
      <c r="K8" s="12" t="n">
        <v>173</v>
      </c>
      <c r="L8" s="12" t="n">
        <v>251</v>
      </c>
      <c r="M8" s="12"/>
      <c r="N8" s="12" t="n">
        <v>19</v>
      </c>
      <c r="O8" s="12" t="n">
        <v>248</v>
      </c>
      <c r="P8" s="12" t="n">
        <v>339</v>
      </c>
      <c r="Q8" s="12" t="n">
        <v>270</v>
      </c>
      <c r="R8" s="12" t="n">
        <v>134</v>
      </c>
      <c r="S8" s="12"/>
      <c r="T8" s="12" t="n">
        <v>119</v>
      </c>
      <c r="U8" s="12" t="n">
        <v>288</v>
      </c>
      <c r="V8" s="12" t="n">
        <v>215</v>
      </c>
      <c r="W8" s="12" t="n">
        <v>224</v>
      </c>
      <c r="X8" s="12"/>
      <c r="Y8" s="12" t="n">
        <v>389</v>
      </c>
      <c r="Z8" s="12" t="n">
        <v>172</v>
      </c>
      <c r="AA8" s="12" t="n">
        <v>220</v>
      </c>
      <c r="AB8" s="12" t="n">
        <v>108</v>
      </c>
      <c r="AC8" s="12" t="n">
        <v>59</v>
      </c>
      <c r="AD8" s="12" t="n">
        <v>61</v>
      </c>
      <c r="AE8" s="12"/>
      <c r="AF8" s="12" t="n">
        <v>624</v>
      </c>
      <c r="AG8" s="12"/>
      <c r="AH8" s="12" t="n">
        <v>760</v>
      </c>
      <c r="AI8" s="12"/>
      <c r="AJ8" s="12" t="n">
        <v>77</v>
      </c>
      <c r="AK8" s="12" t="n">
        <v>29</v>
      </c>
      <c r="AL8" s="12" t="n">
        <v>215</v>
      </c>
      <c r="AM8" s="12" t="n">
        <v>169</v>
      </c>
      <c r="AN8" s="12" t="n">
        <v>151</v>
      </c>
      <c r="AO8" s="12" t="n">
        <v>67</v>
      </c>
      <c r="AP8" s="12" t="n">
        <v>123</v>
      </c>
      <c r="AQ8" s="12" t="n">
        <v>35</v>
      </c>
      <c r="AR8" s="12" t="n">
        <v>22</v>
      </c>
      <c r="AS8" s="12" t="n">
        <v>67</v>
      </c>
      <c r="AT8" s="12" t="n">
        <v>23</v>
      </c>
      <c r="AU8" s="12" t="n">
        <v>38</v>
      </c>
    </row>
    <row r="9">
      <c r="B9" s="20" t="s">
        <v>141</v>
      </c>
      <c r="C9" s="19" t="n">
        <v>0.0159262177632202</v>
      </c>
      <c r="D9" s="19" t="n">
        <v>0.0167268212121597</v>
      </c>
      <c r="E9" s="19" t="n">
        <v>0.0151910957190273</v>
      </c>
      <c r="F9" s="19"/>
      <c r="G9" s="19" t="n">
        <v>0.0386039817323138</v>
      </c>
      <c r="H9" s="19" t="n">
        <v>0.0323128718407407</v>
      </c>
      <c r="I9" s="19" t="n">
        <v>0.0248511683022774</v>
      </c>
      <c r="J9" s="19" t="n">
        <v>0.0122779760584343</v>
      </c>
      <c r="K9" s="19" t="n">
        <v>0.00467983211743207</v>
      </c>
      <c r="L9" s="19" t="n">
        <v>0</v>
      </c>
      <c r="M9" s="19"/>
      <c r="N9" s="19" t="n">
        <v>0</v>
      </c>
      <c r="O9" s="19" t="n">
        <v>0.00946451569841305</v>
      </c>
      <c r="P9" s="19" t="n">
        <v>0.0159262710964157</v>
      </c>
      <c r="Q9" s="19" t="n">
        <v>0.0259949822667471</v>
      </c>
      <c r="R9" s="19" t="n">
        <v>0.010528107050497</v>
      </c>
      <c r="S9" s="19"/>
      <c r="T9" s="19" t="n">
        <v>0.00866653416958824</v>
      </c>
      <c r="U9" s="19" t="n">
        <v>0.0208648309221984</v>
      </c>
      <c r="V9" s="19" t="n">
        <v>0.0112989216237825</v>
      </c>
      <c r="W9" s="19" t="n">
        <v>0.0249866650937579</v>
      </c>
      <c r="X9" s="19"/>
      <c r="Y9" s="19" t="n">
        <v>0.0276902243546699</v>
      </c>
      <c r="Z9" s="19" t="n">
        <v>0.0145531994982518</v>
      </c>
      <c r="AA9" s="19" t="n">
        <v>0</v>
      </c>
      <c r="AB9" s="19" t="n">
        <v>0.00938662647406029</v>
      </c>
      <c r="AC9" s="19" t="n">
        <v>0.0318301930873585</v>
      </c>
      <c r="AD9" s="19" t="n">
        <v>0</v>
      </c>
      <c r="AE9" s="19"/>
      <c r="AF9" s="19" t="n">
        <v>0.0111968201509908</v>
      </c>
      <c r="AG9" s="19"/>
      <c r="AH9" s="19" t="n">
        <v>0.0213016371916467</v>
      </c>
      <c r="AI9" s="19"/>
      <c r="AJ9" s="19" t="n">
        <v>0.0394068456910343</v>
      </c>
      <c r="AK9" s="19" t="n">
        <v>0</v>
      </c>
      <c r="AL9" s="19" t="n">
        <v>0.0186795915357003</v>
      </c>
      <c r="AM9" s="19" t="n">
        <v>0.0196385597199953</v>
      </c>
      <c r="AN9" s="19" t="n">
        <v>0.00680915419053344</v>
      </c>
      <c r="AO9" s="19" t="n">
        <v>0.0306122839627207</v>
      </c>
      <c r="AP9" s="19" t="n">
        <v>0.00655884983520072</v>
      </c>
      <c r="AQ9" s="19" t="n">
        <v>0.0319417116041524</v>
      </c>
      <c r="AR9" s="19" t="n">
        <v>0</v>
      </c>
      <c r="AS9" s="19" t="n">
        <v>0.0120563822719322</v>
      </c>
      <c r="AT9" s="19" t="n">
        <v>0</v>
      </c>
      <c r="AU9" s="19" t="n">
        <v>0</v>
      </c>
    </row>
    <row r="10">
      <c r="B10" s="20" t="s">
        <v>142</v>
      </c>
      <c r="C10" s="19" t="n">
        <v>0.0604682053098653</v>
      </c>
      <c r="D10" s="19" t="n">
        <v>0.0961218051588655</v>
      </c>
      <c r="E10" s="19" t="n">
        <v>0.0251550649706165</v>
      </c>
      <c r="F10" s="19"/>
      <c r="G10" s="19" t="n">
        <v>0.126614925321404</v>
      </c>
      <c r="H10" s="19" t="n">
        <v>0.139920180800393</v>
      </c>
      <c r="I10" s="19" t="n">
        <v>0.0699278096100406</v>
      </c>
      <c r="J10" s="19" t="n">
        <v>0.0377290322297273</v>
      </c>
      <c r="K10" s="19" t="n">
        <v>0.0161786499420463</v>
      </c>
      <c r="L10" s="19" t="n">
        <v>0.0194479416927698</v>
      </c>
      <c r="M10" s="19"/>
      <c r="N10" s="19" t="n">
        <v>0.100672860054841</v>
      </c>
      <c r="O10" s="19" t="n">
        <v>0.0430513563706992</v>
      </c>
      <c r="P10" s="19" t="n">
        <v>0.0414397229324707</v>
      </c>
      <c r="Q10" s="19" t="n">
        <v>0.101156532700755</v>
      </c>
      <c r="R10" s="19" t="n">
        <v>0.0555806797692644</v>
      </c>
      <c r="S10" s="19"/>
      <c r="T10" s="19" t="n">
        <v>0.0707224667111582</v>
      </c>
      <c r="U10" s="19" t="n">
        <v>0.0555197513071496</v>
      </c>
      <c r="V10" s="19" t="n">
        <v>0.043502157218045</v>
      </c>
      <c r="W10" s="19" t="n">
        <v>0.11080713886242</v>
      </c>
      <c r="X10" s="19"/>
      <c r="Y10" s="19" t="n">
        <v>0.101588393878389</v>
      </c>
      <c r="Z10" s="19" t="n">
        <v>0.0402819956846216</v>
      </c>
      <c r="AA10" s="19" t="n">
        <v>0.0221438067449914</v>
      </c>
      <c r="AB10" s="19" t="n">
        <v>0.0519110479213421</v>
      </c>
      <c r="AC10" s="19" t="n">
        <v>0.0757374744609622</v>
      </c>
      <c r="AD10" s="19" t="n">
        <v>0</v>
      </c>
      <c r="AE10" s="19"/>
      <c r="AF10" s="19" t="n">
        <v>0.0474031944955511</v>
      </c>
      <c r="AG10" s="19"/>
      <c r="AH10" s="19" t="n">
        <v>0.0697476439297045</v>
      </c>
      <c r="AI10" s="19"/>
      <c r="AJ10" s="19" t="n">
        <v>0.0833481185733287</v>
      </c>
      <c r="AK10" s="19" t="n">
        <v>0.0242168059212648</v>
      </c>
      <c r="AL10" s="19" t="n">
        <v>0.044088061916922</v>
      </c>
      <c r="AM10" s="19" t="n">
        <v>0.0757455722936373</v>
      </c>
      <c r="AN10" s="19" t="n">
        <v>0.070155009885323</v>
      </c>
      <c r="AO10" s="19" t="n">
        <v>0.0210929682681068</v>
      </c>
      <c r="AP10" s="19" t="n">
        <v>0.0409589701288364</v>
      </c>
      <c r="AQ10" s="19" t="n">
        <v>0.0661708159023494</v>
      </c>
      <c r="AR10" s="19" t="n">
        <v>0</v>
      </c>
      <c r="AS10" s="19" t="n">
        <v>0.046147264612438</v>
      </c>
      <c r="AT10" s="19" t="n">
        <v>0.0363757142784006</v>
      </c>
      <c r="AU10" s="19" t="n">
        <v>0.230173517281173</v>
      </c>
    </row>
    <row r="11">
      <c r="B11" s="20" t="s">
        <v>143</v>
      </c>
      <c r="C11" s="19" t="n">
        <v>0.272902131908653</v>
      </c>
      <c r="D11" s="19" t="n">
        <v>0.283788882319259</v>
      </c>
      <c r="E11" s="19" t="n">
        <v>0.263129456905989</v>
      </c>
      <c r="F11" s="19"/>
      <c r="G11" s="19" t="n">
        <v>0.248285680082398</v>
      </c>
      <c r="H11" s="19" t="n">
        <v>0.304728342736162</v>
      </c>
      <c r="I11" s="19" t="n">
        <v>0.298001072700869</v>
      </c>
      <c r="J11" s="19" t="n">
        <v>0.225534802539263</v>
      </c>
      <c r="K11" s="19" t="n">
        <v>0.292313321813788</v>
      </c>
      <c r="L11" s="19" t="n">
        <v>0.266587395961763</v>
      </c>
      <c r="M11" s="19"/>
      <c r="N11" s="19" t="n">
        <v>0.25931090401636</v>
      </c>
      <c r="O11" s="19" t="n">
        <v>0.27350502699052</v>
      </c>
      <c r="P11" s="19" t="n">
        <v>0.257523707096921</v>
      </c>
      <c r="Q11" s="19" t="n">
        <v>0.257341639502936</v>
      </c>
      <c r="R11" s="19" t="n">
        <v>0.339352741797447</v>
      </c>
      <c r="S11" s="19"/>
      <c r="T11" s="19" t="n">
        <v>0.262119514178875</v>
      </c>
      <c r="U11" s="19" t="n">
        <v>0.285871363944343</v>
      </c>
      <c r="V11" s="19" t="n">
        <v>0.330118957489894</v>
      </c>
      <c r="W11" s="19" t="n">
        <v>0.254347927055464</v>
      </c>
      <c r="X11" s="19"/>
      <c r="Y11" s="19" t="n">
        <v>0.289294505143598</v>
      </c>
      <c r="Z11" s="19" t="n">
        <v>0.302640220991023</v>
      </c>
      <c r="AA11" s="19" t="n">
        <v>0.256543921842983</v>
      </c>
      <c r="AB11" s="19" t="n">
        <v>0.29847881533356</v>
      </c>
      <c r="AC11" s="19" t="n">
        <v>0.231604059523784</v>
      </c>
      <c r="AD11" s="19" t="n">
        <v>0.166248030763153</v>
      </c>
      <c r="AE11" s="19"/>
      <c r="AF11" s="19" t="n">
        <v>0.281080628833252</v>
      </c>
      <c r="AG11" s="19"/>
      <c r="AH11" s="19" t="n">
        <v>0.280451034860762</v>
      </c>
      <c r="AI11" s="19"/>
      <c r="AJ11" s="19" t="n">
        <v>0.252987612182384</v>
      </c>
      <c r="AK11" s="19" t="n">
        <v>0.393870272633971</v>
      </c>
      <c r="AL11" s="19" t="n">
        <v>0.318240814185721</v>
      </c>
      <c r="AM11" s="19" t="n">
        <v>0.228125764243589</v>
      </c>
      <c r="AN11" s="19" t="n">
        <v>0.278130749632986</v>
      </c>
      <c r="AO11" s="19" t="n">
        <v>0.158244631141514</v>
      </c>
      <c r="AP11" s="19" t="n">
        <v>0.290250286042781</v>
      </c>
      <c r="AQ11" s="19" t="n">
        <v>0.248654499154352</v>
      </c>
      <c r="AR11" s="19" t="n">
        <v>0.279527378796393</v>
      </c>
      <c r="AS11" s="19" t="n">
        <v>0.318165047425056</v>
      </c>
      <c r="AT11" s="19" t="n">
        <v>0.161191935700001</v>
      </c>
      <c r="AU11" s="19" t="n">
        <v>0.295088200022113</v>
      </c>
    </row>
    <row r="12">
      <c r="B12" s="20" t="s">
        <v>144</v>
      </c>
      <c r="C12" s="19" t="n">
        <v>0.224113303081346</v>
      </c>
      <c r="D12" s="19" t="n">
        <v>0.218283619547625</v>
      </c>
      <c r="E12" s="19" t="n">
        <v>0.230816297059437</v>
      </c>
      <c r="F12" s="19"/>
      <c r="G12" s="19" t="n">
        <v>0.264206585225745</v>
      </c>
      <c r="H12" s="19" t="n">
        <v>0.27724831750357</v>
      </c>
      <c r="I12" s="19" t="n">
        <v>0.180765882564947</v>
      </c>
      <c r="J12" s="19" t="n">
        <v>0.23574227781862</v>
      </c>
      <c r="K12" s="19" t="n">
        <v>0.222539155381014</v>
      </c>
      <c r="L12" s="19" t="n">
        <v>0.191024834522374</v>
      </c>
      <c r="M12" s="19"/>
      <c r="N12" s="19" t="n">
        <v>0.041700993243202</v>
      </c>
      <c r="O12" s="19" t="n">
        <v>0.199804567034956</v>
      </c>
      <c r="P12" s="19" t="n">
        <v>0.249736291370345</v>
      </c>
      <c r="Q12" s="19" t="n">
        <v>0.209623922934415</v>
      </c>
      <c r="R12" s="19" t="n">
        <v>0.252724380192703</v>
      </c>
      <c r="S12" s="19"/>
      <c r="T12" s="19" t="n">
        <v>0.170397418708637</v>
      </c>
      <c r="U12" s="19" t="n">
        <v>0.219714474320897</v>
      </c>
      <c r="V12" s="19" t="n">
        <v>0.238883794026762</v>
      </c>
      <c r="W12" s="19" t="n">
        <v>0.257778562947048</v>
      </c>
      <c r="X12" s="19"/>
      <c r="Y12" s="19" t="n">
        <v>0.249937167116583</v>
      </c>
      <c r="Z12" s="19" t="n">
        <v>0.203160125345037</v>
      </c>
      <c r="AA12" s="19" t="n">
        <v>0.177943271138713</v>
      </c>
      <c r="AB12" s="19" t="n">
        <v>0.217807913844458</v>
      </c>
      <c r="AC12" s="19" t="n">
        <v>0.297719385038056</v>
      </c>
      <c r="AD12" s="19" t="n">
        <v>0.217308961280036</v>
      </c>
      <c r="AE12" s="19"/>
      <c r="AF12" s="19" t="n">
        <v>0.219839291601435</v>
      </c>
      <c r="AG12" s="19"/>
      <c r="AH12" s="19" t="n">
        <v>0.242467758585505</v>
      </c>
      <c r="AI12" s="19"/>
      <c r="AJ12" s="19" t="n">
        <v>0.258386450932844</v>
      </c>
      <c r="AK12" s="19" t="n">
        <v>0.111591260984759</v>
      </c>
      <c r="AL12" s="19" t="n">
        <v>0.204858441726538</v>
      </c>
      <c r="AM12" s="19" t="n">
        <v>0.212520823442401</v>
      </c>
      <c r="AN12" s="19" t="n">
        <v>0.250219395352341</v>
      </c>
      <c r="AO12" s="19" t="n">
        <v>0.300338825451272</v>
      </c>
      <c r="AP12" s="19" t="n">
        <v>0.176635717098673</v>
      </c>
      <c r="AQ12" s="19" t="n">
        <v>0.24847115844428</v>
      </c>
      <c r="AR12" s="19" t="n">
        <v>0.488383274778241</v>
      </c>
      <c r="AS12" s="19" t="n">
        <v>0.209145269870086</v>
      </c>
      <c r="AT12" s="19" t="n">
        <v>0.233833312782968</v>
      </c>
      <c r="AU12" s="19" t="n">
        <v>0.161652195651002</v>
      </c>
    </row>
    <row r="13">
      <c r="B13" s="20" t="s">
        <v>145</v>
      </c>
      <c r="C13" s="19" t="n">
        <v>0.072980509108929</v>
      </c>
      <c r="D13" s="19" t="n">
        <v>0.085290088532405</v>
      </c>
      <c r="E13" s="19" t="n">
        <v>0.060995325494102</v>
      </c>
      <c r="F13" s="19"/>
      <c r="G13" s="19" t="n">
        <v>0.130728007811316</v>
      </c>
      <c r="H13" s="19" t="n">
        <v>0.068217834450343</v>
      </c>
      <c r="I13" s="19" t="n">
        <v>0.0722346355383565</v>
      </c>
      <c r="J13" s="19" t="n">
        <v>0.100840266118902</v>
      </c>
      <c r="K13" s="19" t="n">
        <v>0.0500981184424806</v>
      </c>
      <c r="L13" s="19" t="n">
        <v>0.0477913578790544</v>
      </c>
      <c r="M13" s="19"/>
      <c r="N13" s="19" t="n">
        <v>0.0572997422360922</v>
      </c>
      <c r="O13" s="19" t="n">
        <v>0.0710268753465651</v>
      </c>
      <c r="P13" s="19" t="n">
        <v>0.0811856578284797</v>
      </c>
      <c r="Q13" s="19" t="n">
        <v>0.0619254966384451</v>
      </c>
      <c r="R13" s="19" t="n">
        <v>0.0830090991636231</v>
      </c>
      <c r="S13" s="19"/>
      <c r="T13" s="19" t="n">
        <v>0.0892624721032475</v>
      </c>
      <c r="U13" s="19" t="n">
        <v>0.0881032862644628</v>
      </c>
      <c r="V13" s="19" t="n">
        <v>0.0575494601764492</v>
      </c>
      <c r="W13" s="19" t="n">
        <v>0.062390787463559</v>
      </c>
      <c r="X13" s="19"/>
      <c r="Y13" s="19" t="n">
        <v>0.0737413548572831</v>
      </c>
      <c r="Z13" s="19" t="n">
        <v>0.0848579250003971</v>
      </c>
      <c r="AA13" s="19" t="n">
        <v>0.046335076103596</v>
      </c>
      <c r="AB13" s="19" t="n">
        <v>0.0356473225050123</v>
      </c>
      <c r="AC13" s="19" t="n">
        <v>0.192070855918359</v>
      </c>
      <c r="AD13" s="19" t="n">
        <v>0.0885758827350369</v>
      </c>
      <c r="AE13" s="19"/>
      <c r="AF13" s="19" t="n">
        <v>0.070811990255979</v>
      </c>
      <c r="AG13" s="19"/>
      <c r="AH13" s="19" t="n">
        <v>0.0704890982420174</v>
      </c>
      <c r="AI13" s="19"/>
      <c r="AJ13" s="19" t="n">
        <v>0.0506237225538142</v>
      </c>
      <c r="AK13" s="19" t="n">
        <v>0.0810967773433899</v>
      </c>
      <c r="AL13" s="19" t="n">
        <v>0.059255867356979</v>
      </c>
      <c r="AM13" s="19" t="n">
        <v>0.0845366643958477</v>
      </c>
      <c r="AN13" s="19" t="n">
        <v>0.0549432057980146</v>
      </c>
      <c r="AO13" s="19" t="n">
        <v>0.140694860162528</v>
      </c>
      <c r="AP13" s="19" t="n">
        <v>0.0953859973693688</v>
      </c>
      <c r="AQ13" s="19" t="n">
        <v>0.0593907625922793</v>
      </c>
      <c r="AR13" s="19" t="n">
        <v>0.0401810774625347</v>
      </c>
      <c r="AS13" s="19" t="n">
        <v>0.0689997792652211</v>
      </c>
      <c r="AT13" s="19" t="n">
        <v>0.045694527757773</v>
      </c>
      <c r="AU13" s="19" t="n">
        <v>0.0731468206182902</v>
      </c>
    </row>
    <row r="14">
      <c r="B14" s="20" t="s">
        <v>66</v>
      </c>
      <c r="C14" s="21" t="n">
        <v>0.353609632827987</v>
      </c>
      <c r="D14" s="21" t="n">
        <v>0.299788783229686</v>
      </c>
      <c r="E14" s="21" t="n">
        <v>0.404712759850829</v>
      </c>
      <c r="F14" s="21"/>
      <c r="G14" s="21" t="n">
        <v>0.191560819826823</v>
      </c>
      <c r="H14" s="21" t="n">
        <v>0.177572452668792</v>
      </c>
      <c r="I14" s="21" t="n">
        <v>0.35421943128351</v>
      </c>
      <c r="J14" s="21" t="n">
        <v>0.387875645235053</v>
      </c>
      <c r="K14" s="21" t="n">
        <v>0.41419092230324</v>
      </c>
      <c r="L14" s="21" t="n">
        <v>0.475148469944039</v>
      </c>
      <c r="M14" s="21"/>
      <c r="N14" s="21" t="n">
        <v>0.541015500449505</v>
      </c>
      <c r="O14" s="21" t="n">
        <v>0.403147658558847</v>
      </c>
      <c r="P14" s="21" t="n">
        <v>0.354188349675368</v>
      </c>
      <c r="Q14" s="21" t="n">
        <v>0.343957425956702</v>
      </c>
      <c r="R14" s="21" t="n">
        <v>0.258804992026465</v>
      </c>
      <c r="S14" s="21"/>
      <c r="T14" s="21" t="n">
        <v>0.398831594128494</v>
      </c>
      <c r="U14" s="21" t="n">
        <v>0.329926293240949</v>
      </c>
      <c r="V14" s="21" t="n">
        <v>0.318646709465067</v>
      </c>
      <c r="W14" s="21" t="n">
        <v>0.289688918577752</v>
      </c>
      <c r="X14" s="21"/>
      <c r="Y14" s="21" t="n">
        <v>0.257748354649478</v>
      </c>
      <c r="Z14" s="21" t="n">
        <v>0.35450653348067</v>
      </c>
      <c r="AA14" s="21" t="n">
        <v>0.497033924169716</v>
      </c>
      <c r="AB14" s="21" t="n">
        <v>0.386768273921568</v>
      </c>
      <c r="AC14" s="21" t="n">
        <v>0.17103803197148</v>
      </c>
      <c r="AD14" s="21" t="n">
        <v>0.527867125221774</v>
      </c>
      <c r="AE14" s="21"/>
      <c r="AF14" s="21" t="n">
        <v>0.369668074662793</v>
      </c>
      <c r="AG14" s="21"/>
      <c r="AH14" s="21" t="n">
        <v>0.315542827190364</v>
      </c>
      <c r="AI14" s="21"/>
      <c r="AJ14" s="21" t="n">
        <v>0.315247250066595</v>
      </c>
      <c r="AK14" s="21" t="n">
        <v>0.389224883116616</v>
      </c>
      <c r="AL14" s="21" t="n">
        <v>0.35487722327814</v>
      </c>
      <c r="AM14" s="21" t="n">
        <v>0.379432615904529</v>
      </c>
      <c r="AN14" s="21" t="n">
        <v>0.339742485140802</v>
      </c>
      <c r="AO14" s="21" t="n">
        <v>0.349016431013858</v>
      </c>
      <c r="AP14" s="21" t="n">
        <v>0.39021017952514</v>
      </c>
      <c r="AQ14" s="21" t="n">
        <v>0.345371052302587</v>
      </c>
      <c r="AR14" s="21" t="n">
        <v>0.191908268962832</v>
      </c>
      <c r="AS14" s="21" t="n">
        <v>0.345486256555266</v>
      </c>
      <c r="AT14" s="21" t="n">
        <v>0.522904509480858</v>
      </c>
      <c r="AU14" s="21" t="n">
        <v>0.239939266427421</v>
      </c>
    </row>
    <row r="15">
      <c r="B15" s="18"/>
    </row>
    <row r="16">
      <c r="B16" t="s">
        <v>70</v>
      </c>
    </row>
    <row r="17">
      <c r="B17" t="s">
        <v>71</v>
      </c>
    </row>
    <row r="19">
      <c r="B19"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531</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220</v>
      </c>
      <c r="D7" s="11" t="n">
        <v>142</v>
      </c>
      <c r="E7" s="11" t="n">
        <v>78</v>
      </c>
      <c r="F7" s="11"/>
      <c r="G7" s="11" t="n">
        <v>29</v>
      </c>
      <c r="H7" s="11" t="n">
        <v>69</v>
      </c>
      <c r="I7" s="11" t="n">
        <v>49</v>
      </c>
      <c r="J7" s="11" t="n">
        <v>40</v>
      </c>
      <c r="K7" s="11" t="n">
        <v>28</v>
      </c>
      <c r="L7" s="11" t="n">
        <v>5</v>
      </c>
      <c r="M7" s="11"/>
      <c r="N7" s="11" t="s">
        <v>123</v>
      </c>
      <c r="O7" s="11" t="n">
        <v>20</v>
      </c>
      <c r="P7" s="11" t="n">
        <v>60</v>
      </c>
      <c r="Q7" s="11" t="n">
        <v>87</v>
      </c>
      <c r="R7" s="11" t="n">
        <v>52</v>
      </c>
      <c r="S7" s="11"/>
      <c r="T7" s="11" t="n">
        <v>12</v>
      </c>
      <c r="U7" s="11" t="n">
        <v>57</v>
      </c>
      <c r="V7" s="11" t="n">
        <v>41</v>
      </c>
      <c r="W7" s="11" t="n">
        <v>92</v>
      </c>
      <c r="X7" s="11"/>
      <c r="Y7" s="11" t="n">
        <v>182</v>
      </c>
      <c r="Z7" s="11" t="n">
        <v>38</v>
      </c>
      <c r="AA7" s="11" t="s">
        <v>123</v>
      </c>
      <c r="AB7" s="11" t="s">
        <v>123</v>
      </c>
      <c r="AC7" s="11" t="s">
        <v>123</v>
      </c>
      <c r="AD7" s="11" t="s">
        <v>123</v>
      </c>
      <c r="AE7" s="11"/>
      <c r="AF7" s="11" t="n">
        <v>113</v>
      </c>
      <c r="AG7" s="11"/>
      <c r="AH7" s="11" t="n">
        <v>194</v>
      </c>
      <c r="AI7" s="11"/>
      <c r="AJ7" s="11" t="n">
        <v>23</v>
      </c>
      <c r="AK7" s="11" t="n">
        <v>7</v>
      </c>
      <c r="AL7" s="11" t="n">
        <v>42</v>
      </c>
      <c r="AM7" s="11" t="n">
        <v>37</v>
      </c>
      <c r="AN7" s="11" t="n">
        <v>29</v>
      </c>
      <c r="AO7" s="11" t="n">
        <v>14</v>
      </c>
      <c r="AP7" s="11" t="n">
        <v>30</v>
      </c>
      <c r="AQ7" s="11" t="n">
        <v>6</v>
      </c>
      <c r="AR7" s="11" t="n">
        <v>2</v>
      </c>
      <c r="AS7" s="11" t="n">
        <v>16</v>
      </c>
      <c r="AT7" s="11" t="n">
        <v>4</v>
      </c>
      <c r="AU7" s="11" t="n">
        <v>10</v>
      </c>
    </row>
    <row r="8" ht="30" customHeight="1">
      <c r="B8" s="12" t="s">
        <v>20</v>
      </c>
      <c r="C8" s="12" t="n">
        <v>246</v>
      </c>
      <c r="D8" s="12" t="n">
        <v>167</v>
      </c>
      <c r="E8" s="12" t="n">
        <v>79</v>
      </c>
      <c r="F8" s="12"/>
      <c r="G8" s="12" t="n">
        <v>36</v>
      </c>
      <c r="H8" s="12" t="n">
        <v>85</v>
      </c>
      <c r="I8" s="12" t="n">
        <v>54</v>
      </c>
      <c r="J8" s="12" t="n">
        <v>40</v>
      </c>
      <c r="K8" s="12" t="n">
        <v>26</v>
      </c>
      <c r="L8" s="12" t="n">
        <v>5</v>
      </c>
      <c r="M8" s="12"/>
      <c r="N8" s="12" t="s">
        <v>123</v>
      </c>
      <c r="O8" s="12" t="n">
        <v>22</v>
      </c>
      <c r="P8" s="12" t="n">
        <v>60</v>
      </c>
      <c r="Q8" s="12" t="n">
        <v>103</v>
      </c>
      <c r="R8" s="12" t="n">
        <v>61</v>
      </c>
      <c r="S8" s="12"/>
      <c r="T8" s="12" t="n">
        <v>13</v>
      </c>
      <c r="U8" s="12" t="n">
        <v>66</v>
      </c>
      <c r="V8" s="12" t="n">
        <v>45</v>
      </c>
      <c r="W8" s="12" t="n">
        <v>102</v>
      </c>
      <c r="X8" s="12"/>
      <c r="Y8" s="12" t="n">
        <v>209</v>
      </c>
      <c r="Z8" s="12" t="n">
        <v>37</v>
      </c>
      <c r="AA8" s="12" t="s">
        <v>123</v>
      </c>
      <c r="AB8" s="12" t="s">
        <v>123</v>
      </c>
      <c r="AC8" s="12" t="s">
        <v>123</v>
      </c>
      <c r="AD8" s="12" t="s">
        <v>123</v>
      </c>
      <c r="AE8" s="12"/>
      <c r="AF8" s="12" t="n">
        <v>126</v>
      </c>
      <c r="AG8" s="12"/>
      <c r="AH8" s="12" t="n">
        <v>220</v>
      </c>
      <c r="AI8" s="12"/>
      <c r="AJ8" s="12" t="n">
        <v>23</v>
      </c>
      <c r="AK8" s="12" t="n">
        <v>7</v>
      </c>
      <c r="AL8" s="12" t="n">
        <v>51</v>
      </c>
      <c r="AM8" s="12" t="n">
        <v>45</v>
      </c>
      <c r="AN8" s="12" t="n">
        <v>36</v>
      </c>
      <c r="AO8" s="12" t="n">
        <v>16</v>
      </c>
      <c r="AP8" s="12" t="n">
        <v>30</v>
      </c>
      <c r="AQ8" s="12" t="n">
        <v>7</v>
      </c>
      <c r="AR8" s="12" t="n">
        <v>2</v>
      </c>
      <c r="AS8" s="12" t="n">
        <v>16</v>
      </c>
      <c r="AT8" s="12" t="n">
        <v>3</v>
      </c>
      <c r="AU8" s="12" t="n">
        <v>10</v>
      </c>
    </row>
    <row r="9">
      <c r="B9" s="20" t="s">
        <v>526</v>
      </c>
      <c r="C9" s="19" t="n">
        <v>0.177983209113723</v>
      </c>
      <c r="D9" s="19" t="n">
        <v>0.205474980066002</v>
      </c>
      <c r="E9" s="19" t="n">
        <v>0.119642886160412</v>
      </c>
      <c r="F9" s="19"/>
      <c r="G9" s="19" t="n">
        <v>0.136639729450101</v>
      </c>
      <c r="H9" s="19" t="n">
        <v>0.174640036061874</v>
      </c>
      <c r="I9" s="19" t="n">
        <v>0.271173392269765</v>
      </c>
      <c r="J9" s="19" t="n">
        <v>0.145344999372512</v>
      </c>
      <c r="K9" s="19" t="n">
        <v>0.138888698568634</v>
      </c>
      <c r="L9" s="19" t="n">
        <v>0</v>
      </c>
      <c r="M9" s="19"/>
      <c r="N9" s="19" t="s">
        <v>124</v>
      </c>
      <c r="O9" s="19" t="n">
        <v>0.196906425814442</v>
      </c>
      <c r="P9" s="19" t="n">
        <v>0.137414823963958</v>
      </c>
      <c r="Q9" s="19" t="n">
        <v>0.190543642345329</v>
      </c>
      <c r="R9" s="19" t="n">
        <v>0.193335731067251</v>
      </c>
      <c r="S9" s="19"/>
      <c r="T9" s="19" t="n">
        <v>0.411157320060219</v>
      </c>
      <c r="U9" s="19" t="n">
        <v>0.125529587525007</v>
      </c>
      <c r="V9" s="19" t="n">
        <v>0.0794999891243191</v>
      </c>
      <c r="W9" s="19" t="n">
        <v>0.227989338625132</v>
      </c>
      <c r="X9" s="19"/>
      <c r="Y9" s="19" t="n">
        <v>0.177122741865561</v>
      </c>
      <c r="Z9" s="19" t="n">
        <v>0.182796965280356</v>
      </c>
      <c r="AA9" s="19" t="s">
        <v>124</v>
      </c>
      <c r="AB9" s="19" t="s">
        <v>124</v>
      </c>
      <c r="AC9" s="19" t="s">
        <v>124</v>
      </c>
      <c r="AD9" s="19" t="s">
        <v>124</v>
      </c>
      <c r="AE9" s="19"/>
      <c r="AF9" s="19" t="n">
        <v>0.147852411456754</v>
      </c>
      <c r="AG9" s="19"/>
      <c r="AH9" s="19" t="n">
        <v>0.190890998930408</v>
      </c>
      <c r="AI9" s="19"/>
      <c r="AJ9" s="19" t="n">
        <v>0.311935500959465</v>
      </c>
      <c r="AK9" s="19" t="n">
        <v>0.259055919307515</v>
      </c>
      <c r="AL9" s="19" t="n">
        <v>0.104448412664517</v>
      </c>
      <c r="AM9" s="19" t="n">
        <v>0.245170491879986</v>
      </c>
      <c r="AN9" s="19" t="n">
        <v>0.1382493326631</v>
      </c>
      <c r="AO9" s="19" t="n">
        <v>0.139791185235709</v>
      </c>
      <c r="AP9" s="19" t="n">
        <v>0.173922214835961</v>
      </c>
      <c r="AQ9" s="19" t="n">
        <v>0</v>
      </c>
      <c r="AR9" s="19" t="n">
        <v>0.607219729292471</v>
      </c>
      <c r="AS9" s="19" t="n">
        <v>0.196962425181591</v>
      </c>
      <c r="AT9" s="19" t="n">
        <v>0</v>
      </c>
      <c r="AU9" s="19" t="n">
        <v>0.175927398204174</v>
      </c>
    </row>
    <row r="10">
      <c r="B10" s="20" t="s">
        <v>527</v>
      </c>
      <c r="C10" s="19" t="n">
        <v>0.523952323536549</v>
      </c>
      <c r="D10" s="19" t="n">
        <v>0.475921626788973</v>
      </c>
      <c r="E10" s="19" t="n">
        <v>0.625878327677574</v>
      </c>
      <c r="F10" s="19"/>
      <c r="G10" s="19" t="n">
        <v>0.561568888114668</v>
      </c>
      <c r="H10" s="19" t="n">
        <v>0.60741407843614</v>
      </c>
      <c r="I10" s="19" t="n">
        <v>0.302485307166305</v>
      </c>
      <c r="J10" s="19" t="n">
        <v>0.574365275914662</v>
      </c>
      <c r="K10" s="19" t="n">
        <v>0.639073006925285</v>
      </c>
      <c r="L10" s="19" t="n">
        <v>0.196061256054874</v>
      </c>
      <c r="M10" s="19"/>
      <c r="N10" s="19" t="s">
        <v>124</v>
      </c>
      <c r="O10" s="19" t="n">
        <v>0.338390428410606</v>
      </c>
      <c r="P10" s="19" t="n">
        <v>0.46096408316631</v>
      </c>
      <c r="Q10" s="19" t="n">
        <v>0.612990348743364</v>
      </c>
      <c r="R10" s="19" t="n">
        <v>0.492210330736941</v>
      </c>
      <c r="S10" s="19"/>
      <c r="T10" s="19" t="n">
        <v>0.315304383466903</v>
      </c>
      <c r="U10" s="19" t="n">
        <v>0.515761222038359</v>
      </c>
      <c r="V10" s="19" t="n">
        <v>0.643636188394158</v>
      </c>
      <c r="W10" s="19" t="n">
        <v>0.52300015888298</v>
      </c>
      <c r="X10" s="19"/>
      <c r="Y10" s="19" t="n">
        <v>0.525425722193548</v>
      </c>
      <c r="Z10" s="19" t="n">
        <v>0.515709613676077</v>
      </c>
      <c r="AA10" s="19" t="s">
        <v>124</v>
      </c>
      <c r="AB10" s="19" t="s">
        <v>124</v>
      </c>
      <c r="AC10" s="19" t="s">
        <v>124</v>
      </c>
      <c r="AD10" s="19" t="s">
        <v>124</v>
      </c>
      <c r="AE10" s="19"/>
      <c r="AF10" s="19" t="n">
        <v>0.506442741245248</v>
      </c>
      <c r="AG10" s="19"/>
      <c r="AH10" s="19" t="n">
        <v>0.535489899616687</v>
      </c>
      <c r="AI10" s="19"/>
      <c r="AJ10" s="19" t="n">
        <v>0.512092723026666</v>
      </c>
      <c r="AK10" s="19" t="n">
        <v>0.623118445806733</v>
      </c>
      <c r="AL10" s="19" t="n">
        <v>0.558234334039364</v>
      </c>
      <c r="AM10" s="19" t="n">
        <v>0.399942574586852</v>
      </c>
      <c r="AN10" s="19" t="n">
        <v>0.576776861584578</v>
      </c>
      <c r="AO10" s="19" t="n">
        <v>0.720817756332164</v>
      </c>
      <c r="AP10" s="19" t="n">
        <v>0.434436868691831</v>
      </c>
      <c r="AQ10" s="19" t="n">
        <v>0.524174630925396</v>
      </c>
      <c r="AR10" s="19" t="n">
        <v>0.392780270707529</v>
      </c>
      <c r="AS10" s="19" t="n">
        <v>0.432321361143833</v>
      </c>
      <c r="AT10" s="19" t="n">
        <v>1</v>
      </c>
      <c r="AU10" s="19" t="n">
        <v>0.634565828074048</v>
      </c>
    </row>
    <row r="11">
      <c r="B11" s="20" t="s">
        <v>528</v>
      </c>
      <c r="C11" s="19" t="n">
        <v>0.230047206247427</v>
      </c>
      <c r="D11" s="19" t="n">
        <v>0.246320908012757</v>
      </c>
      <c r="E11" s="19" t="n">
        <v>0.195512762530313</v>
      </c>
      <c r="F11" s="19"/>
      <c r="G11" s="19" t="n">
        <v>0.261162791952607</v>
      </c>
      <c r="H11" s="19" t="n">
        <v>0.204968453501199</v>
      </c>
      <c r="I11" s="19" t="n">
        <v>0.308585317801078</v>
      </c>
      <c r="J11" s="19" t="n">
        <v>0.177031416129156</v>
      </c>
      <c r="K11" s="19" t="n">
        <v>0.12060901359828</v>
      </c>
      <c r="L11" s="19" t="n">
        <v>0.592412897213327</v>
      </c>
      <c r="M11" s="19"/>
      <c r="N11" s="19" t="s">
        <v>124</v>
      </c>
      <c r="O11" s="19" t="n">
        <v>0.303648042748734</v>
      </c>
      <c r="P11" s="19" t="n">
        <v>0.286060180441723</v>
      </c>
      <c r="Q11" s="19" t="n">
        <v>0.156436954804268</v>
      </c>
      <c r="R11" s="19" t="n">
        <v>0.277657641693908</v>
      </c>
      <c r="S11" s="19"/>
      <c r="T11" s="19" t="n">
        <v>0.164473238938699</v>
      </c>
      <c r="U11" s="19" t="n">
        <v>0.268818192485632</v>
      </c>
      <c r="V11" s="19" t="n">
        <v>0.217138427094409</v>
      </c>
      <c r="W11" s="19" t="n">
        <v>0.194488317294326</v>
      </c>
      <c r="X11" s="19"/>
      <c r="Y11" s="19" t="n">
        <v>0.233522117531514</v>
      </c>
      <c r="Z11" s="19" t="n">
        <v>0.210607331391047</v>
      </c>
      <c r="AA11" s="19" t="s">
        <v>124</v>
      </c>
      <c r="AB11" s="19" t="s">
        <v>124</v>
      </c>
      <c r="AC11" s="19" t="s">
        <v>124</v>
      </c>
      <c r="AD11" s="19" t="s">
        <v>124</v>
      </c>
      <c r="AE11" s="19"/>
      <c r="AF11" s="19" t="n">
        <v>0.279392972648393</v>
      </c>
      <c r="AG11" s="19"/>
      <c r="AH11" s="19" t="n">
        <v>0.202513958765939</v>
      </c>
      <c r="AI11" s="19"/>
      <c r="AJ11" s="19" t="n">
        <v>0.175971776013869</v>
      </c>
      <c r="AK11" s="19" t="n">
        <v>0</v>
      </c>
      <c r="AL11" s="19" t="n">
        <v>0.194010715572156</v>
      </c>
      <c r="AM11" s="19" t="n">
        <v>0.305219883228871</v>
      </c>
      <c r="AN11" s="19" t="n">
        <v>0.215749768069153</v>
      </c>
      <c r="AO11" s="19" t="n">
        <v>0.0654629990332184</v>
      </c>
      <c r="AP11" s="19" t="n">
        <v>0.353424073785295</v>
      </c>
      <c r="AQ11" s="19" t="n">
        <v>0.475825369074604</v>
      </c>
      <c r="AR11" s="19" t="n">
        <v>0</v>
      </c>
      <c r="AS11" s="19" t="n">
        <v>0.265879690364022</v>
      </c>
      <c r="AT11" s="19" t="n">
        <v>0</v>
      </c>
      <c r="AU11" s="19" t="n">
        <v>0.189506773721778</v>
      </c>
    </row>
    <row r="12">
      <c r="B12" s="20" t="s">
        <v>529</v>
      </c>
      <c r="C12" s="19" t="n">
        <v>0.0360849082329139</v>
      </c>
      <c r="D12" s="19" t="n">
        <v>0.0408952872997959</v>
      </c>
      <c r="E12" s="19" t="n">
        <v>0.0258767965482619</v>
      </c>
      <c r="F12" s="19"/>
      <c r="G12" s="19" t="n">
        <v>0.0406285904826235</v>
      </c>
      <c r="H12" s="19" t="n">
        <v>0.0129774320007864</v>
      </c>
      <c r="I12" s="19" t="n">
        <v>0.0637006849846049</v>
      </c>
      <c r="J12" s="19" t="n">
        <v>0.0475902076940534</v>
      </c>
      <c r="K12" s="19" t="n">
        <v>0.0374774862866367</v>
      </c>
      <c r="L12" s="19" t="n">
        <v>0</v>
      </c>
      <c r="M12" s="19"/>
      <c r="N12" s="19" t="s">
        <v>124</v>
      </c>
      <c r="O12" s="19" t="n">
        <v>0.112728878776942</v>
      </c>
      <c r="P12" s="19" t="n">
        <v>0.0691137584040428</v>
      </c>
      <c r="Q12" s="19" t="n">
        <v>0.0225019191139107</v>
      </c>
      <c r="R12" s="19" t="n">
        <v>0</v>
      </c>
      <c r="S12" s="19"/>
      <c r="T12" s="19" t="n">
        <v>0.109065057534178</v>
      </c>
      <c r="U12" s="19" t="n">
        <v>0.0316977842242193</v>
      </c>
      <c r="V12" s="19" t="n">
        <v>0.0425862167559313</v>
      </c>
      <c r="W12" s="19" t="n">
        <v>0.033452655785335</v>
      </c>
      <c r="X12" s="19"/>
      <c r="Y12" s="19" t="n">
        <v>0.0355061224514228</v>
      </c>
      <c r="Z12" s="19" t="n">
        <v>0.0393228392881223</v>
      </c>
      <c r="AA12" s="19" t="s">
        <v>124</v>
      </c>
      <c r="AB12" s="19" t="s">
        <v>124</v>
      </c>
      <c r="AC12" s="19" t="s">
        <v>124</v>
      </c>
      <c r="AD12" s="19" t="s">
        <v>124</v>
      </c>
      <c r="AE12" s="19"/>
      <c r="AF12" s="19" t="n">
        <v>0.033644784759254</v>
      </c>
      <c r="AG12" s="19"/>
      <c r="AH12" s="19" t="n">
        <v>0.0404180810051884</v>
      </c>
      <c r="AI12" s="19"/>
      <c r="AJ12" s="19" t="n">
        <v>0</v>
      </c>
      <c r="AK12" s="19" t="n">
        <v>0</v>
      </c>
      <c r="AL12" s="19" t="n">
        <v>0.100811211497036</v>
      </c>
      <c r="AM12" s="19" t="n">
        <v>0</v>
      </c>
      <c r="AN12" s="19" t="n">
        <v>0.0403828141560421</v>
      </c>
      <c r="AO12" s="19" t="n">
        <v>0.0739280593989087</v>
      </c>
      <c r="AP12" s="19" t="n">
        <v>0.0382168426869139</v>
      </c>
      <c r="AQ12" s="19" t="n">
        <v>0</v>
      </c>
      <c r="AR12" s="19" t="n">
        <v>0</v>
      </c>
      <c r="AS12" s="19" t="n">
        <v>0</v>
      </c>
      <c r="AT12" s="19" t="n">
        <v>0</v>
      </c>
      <c r="AU12" s="19" t="n">
        <v>0</v>
      </c>
    </row>
    <row r="13">
      <c r="B13" s="20" t="s">
        <v>530</v>
      </c>
      <c r="C13" s="19" t="n">
        <v>0.00781930581577744</v>
      </c>
      <c r="D13" s="19" t="n">
        <v>0.00667234663359324</v>
      </c>
      <c r="E13" s="19" t="n">
        <v>0.0102532693905156</v>
      </c>
      <c r="F13" s="19"/>
      <c r="G13" s="19" t="n">
        <v>0</v>
      </c>
      <c r="H13" s="19" t="n">
        <v>0</v>
      </c>
      <c r="I13" s="19" t="n">
        <v>0</v>
      </c>
      <c r="J13" s="19" t="n">
        <v>0.027756563664397</v>
      </c>
      <c r="K13" s="19" t="n">
        <v>0.0308696911135431</v>
      </c>
      <c r="L13" s="19" t="n">
        <v>0</v>
      </c>
      <c r="M13" s="19"/>
      <c r="N13" s="19" t="s">
        <v>124</v>
      </c>
      <c r="O13" s="19" t="n">
        <v>0</v>
      </c>
      <c r="P13" s="19" t="n">
        <v>0.0135425857736876</v>
      </c>
      <c r="Q13" s="19" t="n">
        <v>0</v>
      </c>
      <c r="R13" s="19" t="n">
        <v>0.0183469299319951</v>
      </c>
      <c r="S13" s="19"/>
      <c r="T13" s="19" t="n">
        <v>0</v>
      </c>
      <c r="U13" s="19" t="n">
        <v>0.0123120753878824</v>
      </c>
      <c r="V13" s="19" t="n">
        <v>0</v>
      </c>
      <c r="W13" s="19" t="n">
        <v>0</v>
      </c>
      <c r="X13" s="19"/>
      <c r="Y13" s="19" t="n">
        <v>0</v>
      </c>
      <c r="Z13" s="19" t="n">
        <v>0.0515632503643979</v>
      </c>
      <c r="AA13" s="19" t="s">
        <v>124</v>
      </c>
      <c r="AB13" s="19" t="s">
        <v>124</v>
      </c>
      <c r="AC13" s="19" t="s">
        <v>124</v>
      </c>
      <c r="AD13" s="19" t="s">
        <v>124</v>
      </c>
      <c r="AE13" s="19"/>
      <c r="AF13" s="19" t="n">
        <v>0.0088759110419821</v>
      </c>
      <c r="AG13" s="19"/>
      <c r="AH13" s="19" t="n">
        <v>0.00367845512515127</v>
      </c>
      <c r="AI13" s="19"/>
      <c r="AJ13" s="19" t="n">
        <v>0</v>
      </c>
      <c r="AK13" s="19" t="n">
        <v>0</v>
      </c>
      <c r="AL13" s="19" t="n">
        <v>0</v>
      </c>
      <c r="AM13" s="19" t="n">
        <v>0.025041354458594</v>
      </c>
      <c r="AN13" s="19" t="n">
        <v>0</v>
      </c>
      <c r="AO13" s="19" t="n">
        <v>0</v>
      </c>
      <c r="AP13" s="19" t="n">
        <v>0</v>
      </c>
      <c r="AQ13" s="19" t="n">
        <v>0</v>
      </c>
      <c r="AR13" s="19" t="n">
        <v>0</v>
      </c>
      <c r="AS13" s="19" t="n">
        <v>0.0506048518448238</v>
      </c>
      <c r="AT13" s="19" t="n">
        <v>0</v>
      </c>
      <c r="AU13" s="19" t="n">
        <v>0</v>
      </c>
    </row>
    <row r="14">
      <c r="B14" s="20" t="s">
        <v>96</v>
      </c>
      <c r="C14" s="21" t="n">
        <v>0.0241130470536098</v>
      </c>
      <c r="D14" s="21" t="n">
        <v>0.0247148511988775</v>
      </c>
      <c r="E14" s="21" t="n">
        <v>0.0228359576929243</v>
      </c>
      <c r="F14" s="21"/>
      <c r="G14" s="21" t="n">
        <v>0</v>
      </c>
      <c r="H14" s="21" t="n">
        <v>0</v>
      </c>
      <c r="I14" s="21" t="n">
        <v>0.0540552977782469</v>
      </c>
      <c r="J14" s="21" t="n">
        <v>0.0279115372252196</v>
      </c>
      <c r="K14" s="21" t="n">
        <v>0.0330821035076199</v>
      </c>
      <c r="L14" s="21" t="n">
        <v>0.211525846731799</v>
      </c>
      <c r="M14" s="21"/>
      <c r="N14" s="21" t="s">
        <v>124</v>
      </c>
      <c r="O14" s="21" t="n">
        <v>0.0483262242492768</v>
      </c>
      <c r="P14" s="21" t="n">
        <v>0.0329045682502786</v>
      </c>
      <c r="Q14" s="21" t="n">
        <v>0.017527134993128</v>
      </c>
      <c r="R14" s="21" t="n">
        <v>0.0184493665699054</v>
      </c>
      <c r="S14" s="21"/>
      <c r="T14" s="21" t="n">
        <v>0</v>
      </c>
      <c r="U14" s="21" t="n">
        <v>0.045881138338901</v>
      </c>
      <c r="V14" s="21" t="n">
        <v>0.0171391786311826</v>
      </c>
      <c r="W14" s="21" t="n">
        <v>0.0210695294122277</v>
      </c>
      <c r="X14" s="21"/>
      <c r="Y14" s="21" t="n">
        <v>0.0284232959579545</v>
      </c>
      <c r="Z14" s="21" t="n">
        <v>0</v>
      </c>
      <c r="AA14" s="21" t="s">
        <v>124</v>
      </c>
      <c r="AB14" s="21" t="s">
        <v>124</v>
      </c>
      <c r="AC14" s="21" t="s">
        <v>124</v>
      </c>
      <c r="AD14" s="21" t="s">
        <v>124</v>
      </c>
      <c r="AE14" s="21"/>
      <c r="AF14" s="21" t="n">
        <v>0.0237911788483687</v>
      </c>
      <c r="AG14" s="21"/>
      <c r="AH14" s="21" t="n">
        <v>0.0270086065566258</v>
      </c>
      <c r="AI14" s="21"/>
      <c r="AJ14" s="21" t="n">
        <v>0</v>
      </c>
      <c r="AK14" s="21" t="n">
        <v>0.117825634885752</v>
      </c>
      <c r="AL14" s="21" t="n">
        <v>0.0424953262269276</v>
      </c>
      <c r="AM14" s="21" t="n">
        <v>0.0246256958456968</v>
      </c>
      <c r="AN14" s="21" t="n">
        <v>0.0288412235271275</v>
      </c>
      <c r="AO14" s="21" t="n">
        <v>0</v>
      </c>
      <c r="AP14" s="21" t="n">
        <v>0</v>
      </c>
      <c r="AQ14" s="21" t="n">
        <v>0</v>
      </c>
      <c r="AR14" s="21" t="n">
        <v>0</v>
      </c>
      <c r="AS14" s="21" t="n">
        <v>0.05423167146573</v>
      </c>
      <c r="AT14" s="21" t="n">
        <v>0</v>
      </c>
      <c r="AU14" s="21" t="n">
        <v>0</v>
      </c>
    </row>
    <row r="15">
      <c r="B15" s="18" t="s">
        <v>532</v>
      </c>
    </row>
    <row r="16">
      <c r="B16" t="s">
        <v>70</v>
      </c>
    </row>
    <row r="17">
      <c r="B17" t="s">
        <v>71</v>
      </c>
    </row>
    <row r="19">
      <c r="B19"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2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20.71" hidden="0" customWidth="1"/>
    <col min="11" max="11" width="20.71" hidden="0" customWidth="1"/>
    <col min="12" max="12" width="20.71" hidden="0" customWidth="1"/>
    <col min="13" max="13" width="20.71" hidden="0" customWidth="1"/>
    <col min="14" max="14" width="20.71" hidden="0" customWidth="1"/>
    <col min="15" max="15" width="20.71" hidden="0" customWidth="1"/>
  </cols>
  <sheetData>
    <row r="2" ht="40" customHeight="1">
      <c r="D2" s="16" t="s">
        <v>146</v>
      </c>
    </row>
    <row r="6" ht="50" customHeight="1">
      <c r="B6" s="22" t="s">
        <v>15</v>
      </c>
      <c r="C6" s="22" t="s">
        <v>129</v>
      </c>
      <c r="D6" s="22" t="s">
        <v>130</v>
      </c>
      <c r="E6" s="22" t="s">
        <v>131</v>
      </c>
      <c r="F6" s="22" t="s">
        <v>132</v>
      </c>
      <c r="G6" s="22" t="s">
        <v>133</v>
      </c>
      <c r="H6" s="22" t="s">
        <v>134</v>
      </c>
      <c r="I6" s="22" t="s">
        <v>135</v>
      </c>
      <c r="J6" s="22" t="s">
        <v>136</v>
      </c>
      <c r="K6" s="22" t="s">
        <v>137</v>
      </c>
      <c r="L6" s="22" t="s">
        <v>138</v>
      </c>
      <c r="M6" s="22" t="s">
        <v>139</v>
      </c>
      <c r="N6" s="22" t="s">
        <v>140</v>
      </c>
    </row>
    <row r="7">
      <c r="B7" s="20" t="s">
        <v>141</v>
      </c>
      <c r="C7" s="19" t="n">
        <v>0.290309781596962</v>
      </c>
      <c r="D7" s="19" t="n">
        <v>0.256319510451838</v>
      </c>
      <c r="E7" s="19" t="n">
        <v>0.159138174321299</v>
      </c>
      <c r="F7" s="19" t="n">
        <v>0.149653425573283</v>
      </c>
      <c r="G7" s="19" t="n">
        <v>0.178198526114045</v>
      </c>
      <c r="H7" s="19" t="n">
        <v>0.216189828332531</v>
      </c>
      <c r="I7" s="19" t="n">
        <v>0.327268044378457</v>
      </c>
      <c r="J7" s="19" t="n">
        <v>0.297681225167956</v>
      </c>
      <c r="K7" s="19" t="n">
        <v>0.288889381125436</v>
      </c>
      <c r="L7" s="19" t="n">
        <v>0.174277178487848</v>
      </c>
      <c r="M7" s="19" t="n">
        <v>0.0329227483200989</v>
      </c>
      <c r="N7" s="19" t="n">
        <v>0.0338341045761318</v>
      </c>
    </row>
    <row r="8">
      <c r="B8" s="20" t="s">
        <v>142</v>
      </c>
      <c r="C8" s="19" t="n">
        <v>0.587102767026797</v>
      </c>
      <c r="D8" s="19" t="n">
        <v>0.553990445323091</v>
      </c>
      <c r="E8" s="19" t="n">
        <v>0.559850996420251</v>
      </c>
      <c r="F8" s="19" t="n">
        <v>0.540166688919325</v>
      </c>
      <c r="G8" s="19" t="n">
        <v>0.52947402476186</v>
      </c>
      <c r="H8" s="19" t="n">
        <v>0.603469407654203</v>
      </c>
      <c r="I8" s="19" t="n">
        <v>0.562721016534659</v>
      </c>
      <c r="J8" s="19" t="n">
        <v>0.582741738286025</v>
      </c>
      <c r="K8" s="19" t="n">
        <v>0.571553307777719</v>
      </c>
      <c r="L8" s="19" t="n">
        <v>0.45410899953494</v>
      </c>
      <c r="M8" s="19" t="n">
        <v>0.0831614223794628</v>
      </c>
      <c r="N8" s="19" t="n">
        <v>0.0827701935600092</v>
      </c>
    </row>
    <row r="9">
      <c r="B9" s="20" t="s">
        <v>143</v>
      </c>
      <c r="C9" s="19" t="n">
        <v>0.0814334165541355</v>
      </c>
      <c r="D9" s="19" t="n">
        <v>0.145796085850076</v>
      </c>
      <c r="E9" s="19" t="n">
        <v>0.233409668291285</v>
      </c>
      <c r="F9" s="19" t="n">
        <v>0.255141752246722</v>
      </c>
      <c r="G9" s="19" t="n">
        <v>0.232874019799034</v>
      </c>
      <c r="H9" s="19" t="n">
        <v>0.140342010231935</v>
      </c>
      <c r="I9" s="19" t="n">
        <v>0.0853636609244869</v>
      </c>
      <c r="J9" s="19" t="n">
        <v>0.0903659732242324</v>
      </c>
      <c r="K9" s="19" t="n">
        <v>0.105506111825013</v>
      </c>
      <c r="L9" s="19" t="n">
        <v>0.270710026419633</v>
      </c>
      <c r="M9" s="19" t="n">
        <v>0.17985771132338</v>
      </c>
      <c r="N9" s="19" t="n">
        <v>0.213638074795833</v>
      </c>
    </row>
    <row r="10">
      <c r="B10" s="20" t="s">
        <v>144</v>
      </c>
      <c r="C10" s="19" t="n">
        <v>0.0199695828306852</v>
      </c>
      <c r="D10" s="19" t="n">
        <v>0.0189211175287406</v>
      </c>
      <c r="E10" s="19" t="n">
        <v>0.0249691221582801</v>
      </c>
      <c r="F10" s="19" t="n">
        <v>0.026399383598594</v>
      </c>
      <c r="G10" s="19" t="n">
        <v>0.0285092209418541</v>
      </c>
      <c r="H10" s="19" t="n">
        <v>0.0172882212800141</v>
      </c>
      <c r="I10" s="19" t="n">
        <v>0.00947276011452068</v>
      </c>
      <c r="J10" s="19" t="n">
        <v>0.0145985450383885</v>
      </c>
      <c r="K10" s="19" t="n">
        <v>0.0182736960221514</v>
      </c>
      <c r="L10" s="19" t="n">
        <v>0.0500500380300412</v>
      </c>
      <c r="M10" s="19" t="n">
        <v>0.427714060664549</v>
      </c>
      <c r="N10" s="19" t="n">
        <v>0.372248129894371</v>
      </c>
    </row>
    <row r="11">
      <c r="B11" s="20" t="s">
        <v>145</v>
      </c>
      <c r="C11" s="19" t="n">
        <v>0.00586773878891028</v>
      </c>
      <c r="D11" s="19" t="n">
        <v>0.00141413051040457</v>
      </c>
      <c r="E11" s="19" t="n">
        <v>0.00379462941185119</v>
      </c>
      <c r="F11" s="19" t="n">
        <v>0.00217965244810341</v>
      </c>
      <c r="G11" s="19" t="n">
        <v>0.00517832424593899</v>
      </c>
      <c r="H11" s="19" t="n">
        <v>0.00505276290847658</v>
      </c>
      <c r="I11" s="19" t="n">
        <v>0.00153135511366561</v>
      </c>
      <c r="J11" s="19" t="n">
        <v>0.00116926103757846</v>
      </c>
      <c r="K11" s="19" t="n">
        <v>0</v>
      </c>
      <c r="L11" s="19" t="n">
        <v>0.0116621978795122</v>
      </c>
      <c r="M11" s="19" t="n">
        <v>0.247354801131179</v>
      </c>
      <c r="N11" s="19" t="n">
        <v>0.248549594266816</v>
      </c>
    </row>
    <row r="12">
      <c r="B12" s="20" t="s">
        <v>66</v>
      </c>
      <c r="C12" s="19" t="n">
        <v>0.0153167132025101</v>
      </c>
      <c r="D12" s="19" t="n">
        <v>0.0235587103358499</v>
      </c>
      <c r="E12" s="19" t="n">
        <v>0.0188374093970325</v>
      </c>
      <c r="F12" s="19" t="n">
        <v>0.0264590972139731</v>
      </c>
      <c r="G12" s="19" t="n">
        <v>0.0257658841372675</v>
      </c>
      <c r="H12" s="19" t="n">
        <v>0.0176577695928397</v>
      </c>
      <c r="I12" s="19" t="n">
        <v>0.0136431629342105</v>
      </c>
      <c r="J12" s="19" t="n">
        <v>0.0134432572458201</v>
      </c>
      <c r="K12" s="19" t="n">
        <v>0.0157775032496803</v>
      </c>
      <c r="L12" s="19" t="n">
        <v>0.0391915596480261</v>
      </c>
      <c r="M12" s="19" t="n">
        <v>0.0289892561813308</v>
      </c>
      <c r="N12" s="19" t="n">
        <v>0.0489599029068383</v>
      </c>
    </row>
    <row r="13">
      <c r="B13" s="18" t="s">
        <v>128</v>
      </c>
      <c r="C13" s="18"/>
      <c r="D13" s="18"/>
      <c r="E13" s="18"/>
      <c r="F13" s="18"/>
      <c r="G13" s="18"/>
      <c r="H13" s="18"/>
      <c r="I13" s="18"/>
      <c r="J13" s="18"/>
      <c r="K13" s="18"/>
      <c r="L13" s="18"/>
      <c r="M13" s="18"/>
      <c r="N13" s="18"/>
    </row>
    <row r="14">
      <c r="B14" t="s">
        <v>70</v>
      </c>
    </row>
    <row r="15">
      <c r="B15" t="s">
        <v>71</v>
      </c>
    </row>
    <row r="19">
      <c r="B19" s="9" t="str">
        <f>=HYPERLINK("#'Contents'!A1", "Return to Contents")</f>
      </c>
    </row>
  </sheetData>
  <mergeCells count="1">
    <mergeCell ref="D2:O2"/>
  </mergeCells>
  <pageMargins left="0.7" right="0.7" top="0.75" bottom="0.75" header="0.3" footer="0.3"/>
  <pageSetup paperSize="9" orientation="portrait" horizontalDpi="300" verticalDpi="300" r:id="rId2"/>
  <drawing r:id="rId1"/>
</worksheet>
</file>

<file path=xl/worksheets/sheet1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2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s>
  <sheetData>
    <row r="2" ht="40" customHeight="1">
      <c r="D2" s="16" t="s">
        <v>547</v>
      </c>
    </row>
    <row r="6" ht="50" customHeight="1">
      <c r="B6" s="22" t="s">
        <v>15</v>
      </c>
      <c r="C6" s="22" t="s">
        <v>533</v>
      </c>
      <c r="D6" s="22" t="s">
        <v>534</v>
      </c>
      <c r="E6" s="22" t="s">
        <v>535</v>
      </c>
      <c r="F6" s="22" t="s">
        <v>536</v>
      </c>
      <c r="G6" s="22" t="s">
        <v>537</v>
      </c>
      <c r="H6" s="22" t="s">
        <v>538</v>
      </c>
    </row>
    <row r="7">
      <c r="B7" s="20" t="s">
        <v>539</v>
      </c>
      <c r="C7" s="19" t="n">
        <v>0.123530092536256</v>
      </c>
      <c r="D7" s="19" t="n">
        <v>0.371510042720692</v>
      </c>
      <c r="E7" s="19" t="n">
        <v>0.33392094505078</v>
      </c>
      <c r="F7" s="19" t="n">
        <v>0.55486840428309</v>
      </c>
      <c r="G7" s="19" t="n">
        <v>0.681113977090952</v>
      </c>
      <c r="H7" s="19" t="n">
        <v>0.422812561813602</v>
      </c>
    </row>
    <row r="8">
      <c r="B8" s="20" t="s">
        <v>540</v>
      </c>
      <c r="C8" s="19" t="n">
        <v>0.201976164963877</v>
      </c>
      <c r="D8" s="19" t="n">
        <v>0.224546378318797</v>
      </c>
      <c r="E8" s="19" t="n">
        <v>0.113843355374803</v>
      </c>
      <c r="F8" s="19" t="n">
        <v>0.0945413107787476</v>
      </c>
      <c r="G8" s="19" t="n">
        <v>0.0404672531239442</v>
      </c>
      <c r="H8" s="19" t="n">
        <v>0.0527862114566457</v>
      </c>
    </row>
    <row r="9">
      <c r="B9" s="20" t="s">
        <v>541</v>
      </c>
      <c r="C9" s="19" t="n">
        <v>0.276218559460332</v>
      </c>
      <c r="D9" s="19" t="n">
        <v>0.19695856958754</v>
      </c>
      <c r="E9" s="19" t="n">
        <v>0.195320777260738</v>
      </c>
      <c r="F9" s="19" t="n">
        <v>0.111366439819848</v>
      </c>
      <c r="G9" s="19" t="n">
        <v>0.108651752141698</v>
      </c>
      <c r="H9" s="19" t="n">
        <v>0.118205769381807</v>
      </c>
    </row>
    <row r="10">
      <c r="B10" s="20" t="s">
        <v>542</v>
      </c>
      <c r="C10" s="19" t="n">
        <v>0.174066767185395</v>
      </c>
      <c r="D10" s="19" t="n">
        <v>0.0972665897561077</v>
      </c>
      <c r="E10" s="19" t="n">
        <v>0.175207932146061</v>
      </c>
      <c r="F10" s="19" t="n">
        <v>0.118569891696058</v>
      </c>
      <c r="G10" s="19" t="n">
        <v>0.0664318408858965</v>
      </c>
      <c r="H10" s="19" t="n">
        <v>0.163553281452794</v>
      </c>
    </row>
    <row r="11">
      <c r="B11" s="20" t="s">
        <v>543</v>
      </c>
      <c r="C11" s="19" t="n">
        <v>0.114642970417098</v>
      </c>
      <c r="D11" s="19" t="n">
        <v>0.0424625128954257</v>
      </c>
      <c r="E11" s="19" t="n">
        <v>0.082614600894059</v>
      </c>
      <c r="F11" s="19" t="n">
        <v>0.0529983787176315</v>
      </c>
      <c r="G11" s="19" t="n">
        <v>0.0257627732391281</v>
      </c>
      <c r="H11" s="19" t="n">
        <v>0.107898357159997</v>
      </c>
    </row>
    <row r="12">
      <c r="B12" s="20" t="s">
        <v>544</v>
      </c>
      <c r="C12" s="19" t="n">
        <v>0.0476739887585321</v>
      </c>
      <c r="D12" s="19" t="n">
        <v>0.0185021346597744</v>
      </c>
      <c r="E12" s="19" t="n">
        <v>0.0512337996621027</v>
      </c>
      <c r="F12" s="19" t="n">
        <v>0.0100001821664376</v>
      </c>
      <c r="G12" s="19" t="n">
        <v>0.0147691336803562</v>
      </c>
      <c r="H12" s="19" t="n">
        <v>0.0625306042347173</v>
      </c>
    </row>
    <row r="13">
      <c r="B13" s="20" t="s">
        <v>545</v>
      </c>
      <c r="C13" s="19" t="n">
        <v>0.0260193769188021</v>
      </c>
      <c r="D13" s="19" t="n">
        <v>0.00558216740666547</v>
      </c>
      <c r="E13" s="19" t="n">
        <v>0.00515119923270847</v>
      </c>
      <c r="F13" s="19" t="n">
        <v>0.0073480956495254</v>
      </c>
      <c r="G13" s="19" t="n">
        <v>0.00566994133408855</v>
      </c>
      <c r="H13" s="19" t="n">
        <v>0.0244983293656093</v>
      </c>
    </row>
    <row r="14">
      <c r="B14" s="20" t="s">
        <v>546</v>
      </c>
      <c r="C14" s="19" t="n">
        <v>0.0358720797597075</v>
      </c>
      <c r="D14" s="19" t="n">
        <v>0.0431716046549981</v>
      </c>
      <c r="E14" s="19" t="n">
        <v>0.0427073903787479</v>
      </c>
      <c r="F14" s="19" t="n">
        <v>0.0503072968886629</v>
      </c>
      <c r="G14" s="19" t="n">
        <v>0.0571333285039358</v>
      </c>
      <c r="H14" s="19" t="n">
        <v>0.0477148851348282</v>
      </c>
    </row>
    <row r="15">
      <c r="B15" s="18" t="s">
        <v>229</v>
      </c>
      <c r="C15" s="18"/>
      <c r="D15" s="18"/>
      <c r="E15" s="18"/>
      <c r="F15" s="18"/>
      <c r="G15" s="18"/>
      <c r="H15" s="18"/>
    </row>
    <row r="16">
      <c r="B16" t="s">
        <v>70</v>
      </c>
    </row>
    <row r="17">
      <c r="B17" t="s">
        <v>71</v>
      </c>
    </row>
    <row r="21">
      <c r="B21" s="9" t="str">
        <f>=HYPERLINK("#'Contents'!A1", "Return to Contents")</f>
      </c>
    </row>
  </sheetData>
  <mergeCells count="1">
    <mergeCell ref="D2:I2"/>
  </mergeCells>
  <pageMargins left="0.7" right="0.7" top="0.75" bottom="0.75" header="0.3" footer="0.3"/>
  <pageSetup paperSize="9" orientation="portrait" horizontalDpi="300" verticalDpi="300" r:id="rId2"/>
  <drawing r:id="rId1"/>
</worksheet>
</file>

<file path=xl/worksheets/sheet1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548</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539</v>
      </c>
      <c r="D7" s="11" t="n">
        <v>282</v>
      </c>
      <c r="E7" s="11" t="n">
        <v>255</v>
      </c>
      <c r="F7" s="11"/>
      <c r="G7" s="11" t="n">
        <v>50</v>
      </c>
      <c r="H7" s="11" t="n">
        <v>111</v>
      </c>
      <c r="I7" s="11" t="n">
        <v>112</v>
      </c>
      <c r="J7" s="11" t="n">
        <v>131</v>
      </c>
      <c r="K7" s="11" t="n">
        <v>107</v>
      </c>
      <c r="L7" s="11" t="n">
        <v>28</v>
      </c>
      <c r="M7" s="11"/>
      <c r="N7" s="11" t="n">
        <v>4</v>
      </c>
      <c r="O7" s="11" t="n">
        <v>83</v>
      </c>
      <c r="P7" s="11" t="n">
        <v>201</v>
      </c>
      <c r="Q7" s="11" t="n">
        <v>163</v>
      </c>
      <c r="R7" s="11" t="n">
        <v>87</v>
      </c>
      <c r="S7" s="11"/>
      <c r="T7" s="11" t="n">
        <v>31</v>
      </c>
      <c r="U7" s="11" t="n">
        <v>148</v>
      </c>
      <c r="V7" s="11" t="n">
        <v>124</v>
      </c>
      <c r="W7" s="11" t="n">
        <v>165</v>
      </c>
      <c r="X7" s="11"/>
      <c r="Y7" s="11" t="n">
        <v>361</v>
      </c>
      <c r="Z7" s="11" t="n">
        <v>178</v>
      </c>
      <c r="AA7" s="11" t="s">
        <v>123</v>
      </c>
      <c r="AB7" s="11" t="s">
        <v>123</v>
      </c>
      <c r="AC7" s="11" t="s">
        <v>123</v>
      </c>
      <c r="AD7" s="11" t="s">
        <v>123</v>
      </c>
      <c r="AE7" s="11"/>
      <c r="AF7" s="11" t="n">
        <v>331</v>
      </c>
      <c r="AG7" s="11"/>
      <c r="AH7" s="11" t="n">
        <v>448</v>
      </c>
      <c r="AI7" s="11"/>
      <c r="AJ7" s="11" t="n">
        <v>46</v>
      </c>
      <c r="AK7" s="11" t="n">
        <v>19</v>
      </c>
      <c r="AL7" s="11" t="n">
        <v>109</v>
      </c>
      <c r="AM7" s="11" t="n">
        <v>95</v>
      </c>
      <c r="AN7" s="11" t="n">
        <v>73</v>
      </c>
      <c r="AO7" s="11" t="n">
        <v>29</v>
      </c>
      <c r="AP7" s="11" t="n">
        <v>69</v>
      </c>
      <c r="AQ7" s="11" t="n">
        <v>15</v>
      </c>
      <c r="AR7" s="11" t="n">
        <v>12</v>
      </c>
      <c r="AS7" s="11" t="n">
        <v>35</v>
      </c>
      <c r="AT7" s="11" t="n">
        <v>9</v>
      </c>
      <c r="AU7" s="11" t="n">
        <v>28</v>
      </c>
    </row>
    <row r="8" ht="30" customHeight="1">
      <c r="B8" s="12" t="s">
        <v>20</v>
      </c>
      <c r="C8" s="12" t="n">
        <v>561</v>
      </c>
      <c r="D8" s="12" t="n">
        <v>311</v>
      </c>
      <c r="E8" s="12" t="n">
        <v>248</v>
      </c>
      <c r="F8" s="12"/>
      <c r="G8" s="12" t="n">
        <v>59</v>
      </c>
      <c r="H8" s="12" t="n">
        <v>133</v>
      </c>
      <c r="I8" s="12" t="n">
        <v>116</v>
      </c>
      <c r="J8" s="12" t="n">
        <v>126</v>
      </c>
      <c r="K8" s="12" t="n">
        <v>101</v>
      </c>
      <c r="L8" s="12" t="n">
        <v>27</v>
      </c>
      <c r="M8" s="12"/>
      <c r="N8" s="12" t="n">
        <v>4</v>
      </c>
      <c r="O8" s="12" t="n">
        <v>81</v>
      </c>
      <c r="P8" s="12" t="n">
        <v>190</v>
      </c>
      <c r="Q8" s="12" t="n">
        <v>185</v>
      </c>
      <c r="R8" s="12" t="n">
        <v>99</v>
      </c>
      <c r="S8" s="12"/>
      <c r="T8" s="12" t="n">
        <v>32</v>
      </c>
      <c r="U8" s="12" t="n">
        <v>154</v>
      </c>
      <c r="V8" s="12" t="n">
        <v>128</v>
      </c>
      <c r="W8" s="12" t="n">
        <v>176</v>
      </c>
      <c r="X8" s="12"/>
      <c r="Y8" s="12" t="n">
        <v>389</v>
      </c>
      <c r="Z8" s="12" t="n">
        <v>172</v>
      </c>
      <c r="AA8" s="12" t="s">
        <v>123</v>
      </c>
      <c r="AB8" s="12" t="s">
        <v>123</v>
      </c>
      <c r="AC8" s="12" t="s">
        <v>123</v>
      </c>
      <c r="AD8" s="12" t="s">
        <v>123</v>
      </c>
      <c r="AE8" s="12"/>
      <c r="AF8" s="12" t="n">
        <v>339</v>
      </c>
      <c r="AG8" s="12"/>
      <c r="AH8" s="12" t="n">
        <v>473</v>
      </c>
      <c r="AI8" s="12"/>
      <c r="AJ8" s="12" t="n">
        <v>43</v>
      </c>
      <c r="AK8" s="12" t="n">
        <v>16</v>
      </c>
      <c r="AL8" s="12" t="n">
        <v>120</v>
      </c>
      <c r="AM8" s="12" t="n">
        <v>104</v>
      </c>
      <c r="AN8" s="12" t="n">
        <v>86</v>
      </c>
      <c r="AO8" s="12" t="n">
        <v>30</v>
      </c>
      <c r="AP8" s="12" t="n">
        <v>66</v>
      </c>
      <c r="AQ8" s="12" t="n">
        <v>17</v>
      </c>
      <c r="AR8" s="12" t="n">
        <v>11</v>
      </c>
      <c r="AS8" s="12" t="n">
        <v>33</v>
      </c>
      <c r="AT8" s="12" t="n">
        <v>7</v>
      </c>
      <c r="AU8" s="12" t="n">
        <v>27</v>
      </c>
    </row>
    <row r="9">
      <c r="B9" s="20" t="s">
        <v>539</v>
      </c>
      <c r="C9" s="19" t="n">
        <v>0.123530092536256</v>
      </c>
      <c r="D9" s="19" t="n">
        <v>0.121283976117572</v>
      </c>
      <c r="E9" s="19" t="n">
        <v>0.127343153565433</v>
      </c>
      <c r="F9" s="19"/>
      <c r="G9" s="19" t="n">
        <v>0.158211153841907</v>
      </c>
      <c r="H9" s="19" t="n">
        <v>0.0814032646463846</v>
      </c>
      <c r="I9" s="19" t="n">
        <v>0.0974149587044604</v>
      </c>
      <c r="J9" s="19" t="n">
        <v>0.150854637661652</v>
      </c>
      <c r="K9" s="19" t="n">
        <v>0.140035143854271</v>
      </c>
      <c r="L9" s="19" t="n">
        <v>0.178919791562184</v>
      </c>
      <c r="M9" s="19"/>
      <c r="N9" s="19" t="n">
        <v>0.232437150837428</v>
      </c>
      <c r="O9" s="19" t="n">
        <v>0.215996257354696</v>
      </c>
      <c r="P9" s="19" t="n">
        <v>0.185379784272397</v>
      </c>
      <c r="Q9" s="19" t="n">
        <v>0.0650369841109313</v>
      </c>
      <c r="R9" s="19" t="n">
        <v>0.0350147680288467</v>
      </c>
      <c r="S9" s="19"/>
      <c r="T9" s="19" t="n">
        <v>0.206244905043252</v>
      </c>
      <c r="U9" s="19" t="n">
        <v>0.116010928996848</v>
      </c>
      <c r="V9" s="19" t="n">
        <v>0.126272586768772</v>
      </c>
      <c r="W9" s="19" t="n">
        <v>0.0669939923814815</v>
      </c>
      <c r="X9" s="19"/>
      <c r="Y9" s="19" t="n">
        <v>0.0996691746073483</v>
      </c>
      <c r="Z9" s="19" t="n">
        <v>0.177448463458629</v>
      </c>
      <c r="AA9" s="19" t="s">
        <v>124</v>
      </c>
      <c r="AB9" s="19" t="s">
        <v>124</v>
      </c>
      <c r="AC9" s="19" t="s">
        <v>124</v>
      </c>
      <c r="AD9" s="19" t="s">
        <v>124</v>
      </c>
      <c r="AE9" s="19"/>
      <c r="AF9" s="19" t="n">
        <v>0.135029809913936</v>
      </c>
      <c r="AG9" s="19"/>
      <c r="AH9" s="19" t="n">
        <v>0.106256842445528</v>
      </c>
      <c r="AI9" s="19"/>
      <c r="AJ9" s="19" t="n">
        <v>0.143527230707722</v>
      </c>
      <c r="AK9" s="19" t="n">
        <v>0.314877096764808</v>
      </c>
      <c r="AL9" s="19" t="n">
        <v>0.103326870350521</v>
      </c>
      <c r="AM9" s="19" t="n">
        <v>0.0988397000428681</v>
      </c>
      <c r="AN9" s="19" t="n">
        <v>0.128568418751907</v>
      </c>
      <c r="AO9" s="19" t="n">
        <v>0.124798062408274</v>
      </c>
      <c r="AP9" s="19" t="n">
        <v>0.0974399967793496</v>
      </c>
      <c r="AQ9" s="19" t="n">
        <v>0.138944671485891</v>
      </c>
      <c r="AR9" s="19" t="n">
        <v>0.16516502954342</v>
      </c>
      <c r="AS9" s="19" t="n">
        <v>0.15383424099619</v>
      </c>
      <c r="AT9" s="19" t="n">
        <v>0</v>
      </c>
      <c r="AU9" s="19" t="n">
        <v>0.178425861775739</v>
      </c>
    </row>
    <row r="10">
      <c r="B10" s="20" t="s">
        <v>540</v>
      </c>
      <c r="C10" s="19" t="n">
        <v>0.201976164963877</v>
      </c>
      <c r="D10" s="19" t="n">
        <v>0.222237615327618</v>
      </c>
      <c r="E10" s="19" t="n">
        <v>0.178265120160834</v>
      </c>
      <c r="F10" s="19"/>
      <c r="G10" s="19" t="n">
        <v>0.269115488453497</v>
      </c>
      <c r="H10" s="19" t="n">
        <v>0.189730193623686</v>
      </c>
      <c r="I10" s="19" t="n">
        <v>0.235981144423809</v>
      </c>
      <c r="J10" s="19" t="n">
        <v>0.183555252356991</v>
      </c>
      <c r="K10" s="19" t="n">
        <v>0.169686526273139</v>
      </c>
      <c r="L10" s="19" t="n">
        <v>0.176504395905196</v>
      </c>
      <c r="M10" s="19"/>
      <c r="N10" s="19" t="n">
        <v>0.537977299407378</v>
      </c>
      <c r="O10" s="19" t="n">
        <v>0.256751968214364</v>
      </c>
      <c r="P10" s="19" t="n">
        <v>0.199073407993432</v>
      </c>
      <c r="Q10" s="19" t="n">
        <v>0.162444968156042</v>
      </c>
      <c r="R10" s="19" t="n">
        <v>0.22572377714798</v>
      </c>
      <c r="S10" s="19"/>
      <c r="T10" s="19" t="n">
        <v>0.303469314479583</v>
      </c>
      <c r="U10" s="19" t="n">
        <v>0.226553160523759</v>
      </c>
      <c r="V10" s="19" t="n">
        <v>0.189572881721256</v>
      </c>
      <c r="W10" s="19" t="n">
        <v>0.185241563810595</v>
      </c>
      <c r="X10" s="19"/>
      <c r="Y10" s="19" t="n">
        <v>0.207307956251318</v>
      </c>
      <c r="Z10" s="19" t="n">
        <v>0.189927948664175</v>
      </c>
      <c r="AA10" s="19" t="s">
        <v>124</v>
      </c>
      <c r="AB10" s="19" t="s">
        <v>124</v>
      </c>
      <c r="AC10" s="19" t="s">
        <v>124</v>
      </c>
      <c r="AD10" s="19" t="s">
        <v>124</v>
      </c>
      <c r="AE10" s="19"/>
      <c r="AF10" s="19" t="n">
        <v>0.239346446382046</v>
      </c>
      <c r="AG10" s="19"/>
      <c r="AH10" s="19" t="n">
        <v>0.211610574719182</v>
      </c>
      <c r="AI10" s="19"/>
      <c r="AJ10" s="19" t="n">
        <v>0.155915553155747</v>
      </c>
      <c r="AK10" s="19" t="n">
        <v>0.159916295651529</v>
      </c>
      <c r="AL10" s="19" t="n">
        <v>0.250756257595072</v>
      </c>
      <c r="AM10" s="19" t="n">
        <v>0.22229717891397</v>
      </c>
      <c r="AN10" s="19" t="n">
        <v>0.203667190722297</v>
      </c>
      <c r="AO10" s="19" t="n">
        <v>0.166426235128525</v>
      </c>
      <c r="AP10" s="19" t="n">
        <v>0.181341407637857</v>
      </c>
      <c r="AQ10" s="19" t="n">
        <v>0.128840775720226</v>
      </c>
      <c r="AR10" s="19" t="n">
        <v>0.145539918811461</v>
      </c>
      <c r="AS10" s="19" t="n">
        <v>0.135728561547147</v>
      </c>
      <c r="AT10" s="19" t="n">
        <v>0.212517513584774</v>
      </c>
      <c r="AU10" s="19" t="n">
        <v>0.236815000114077</v>
      </c>
    </row>
    <row r="11">
      <c r="B11" s="20" t="s">
        <v>541</v>
      </c>
      <c r="C11" s="19" t="n">
        <v>0.276218559460332</v>
      </c>
      <c r="D11" s="19" t="n">
        <v>0.270699004333092</v>
      </c>
      <c r="E11" s="19" t="n">
        <v>0.281307905399922</v>
      </c>
      <c r="F11" s="19"/>
      <c r="G11" s="19" t="n">
        <v>0.200075745538313</v>
      </c>
      <c r="H11" s="19" t="n">
        <v>0.277552001574878</v>
      </c>
      <c r="I11" s="19" t="n">
        <v>0.284435347582813</v>
      </c>
      <c r="J11" s="19" t="n">
        <v>0.276703535382742</v>
      </c>
      <c r="K11" s="19" t="n">
        <v>0.289580244012278</v>
      </c>
      <c r="L11" s="19" t="n">
        <v>0.34881462340435</v>
      </c>
      <c r="M11" s="19"/>
      <c r="N11" s="19" t="n">
        <v>0</v>
      </c>
      <c r="O11" s="19" t="n">
        <v>0.275965528695723</v>
      </c>
      <c r="P11" s="19" t="n">
        <v>0.281997085577212</v>
      </c>
      <c r="Q11" s="19" t="n">
        <v>0.276587017407718</v>
      </c>
      <c r="R11" s="19" t="n">
        <v>0.278707157031965</v>
      </c>
      <c r="S11" s="19"/>
      <c r="T11" s="19" t="n">
        <v>0.228238463562781</v>
      </c>
      <c r="U11" s="19" t="n">
        <v>0.267995854878004</v>
      </c>
      <c r="V11" s="19" t="n">
        <v>0.300122320759903</v>
      </c>
      <c r="W11" s="19" t="n">
        <v>0.297145528698092</v>
      </c>
      <c r="X11" s="19"/>
      <c r="Y11" s="19" t="n">
        <v>0.258779409684003</v>
      </c>
      <c r="Z11" s="19" t="n">
        <v>0.315625699999204</v>
      </c>
      <c r="AA11" s="19" t="s">
        <v>124</v>
      </c>
      <c r="AB11" s="19" t="s">
        <v>124</v>
      </c>
      <c r="AC11" s="19" t="s">
        <v>124</v>
      </c>
      <c r="AD11" s="19" t="s">
        <v>124</v>
      </c>
      <c r="AE11" s="19"/>
      <c r="AF11" s="19" t="n">
        <v>0.300846901525092</v>
      </c>
      <c r="AG11" s="19"/>
      <c r="AH11" s="19" t="n">
        <v>0.263385677893715</v>
      </c>
      <c r="AI11" s="19"/>
      <c r="AJ11" s="19" t="n">
        <v>0.215817742032911</v>
      </c>
      <c r="AK11" s="19" t="n">
        <v>0.215853805998405</v>
      </c>
      <c r="AL11" s="19" t="n">
        <v>0.251822429423277</v>
      </c>
      <c r="AM11" s="19" t="n">
        <v>0.312531641657705</v>
      </c>
      <c r="AN11" s="19" t="n">
        <v>0.280814862927173</v>
      </c>
      <c r="AO11" s="19" t="n">
        <v>0.306654447316982</v>
      </c>
      <c r="AP11" s="19" t="n">
        <v>0.287628614411634</v>
      </c>
      <c r="AQ11" s="19" t="n">
        <v>0.178758095750522</v>
      </c>
      <c r="AR11" s="19" t="n">
        <v>0.324887139738072</v>
      </c>
      <c r="AS11" s="19" t="n">
        <v>0.320704782694118</v>
      </c>
      <c r="AT11" s="19" t="n">
        <v>0.207426996803295</v>
      </c>
      <c r="AU11" s="19" t="n">
        <v>0.30810883545926</v>
      </c>
    </row>
    <row r="12">
      <c r="B12" s="20" t="s">
        <v>542</v>
      </c>
      <c r="C12" s="19" t="n">
        <v>0.174066767185395</v>
      </c>
      <c r="D12" s="19" t="n">
        <v>0.196897347411234</v>
      </c>
      <c r="E12" s="19" t="n">
        <v>0.146914732079086</v>
      </c>
      <c r="F12" s="19"/>
      <c r="G12" s="19" t="n">
        <v>0.147874554953322</v>
      </c>
      <c r="H12" s="19" t="n">
        <v>0.238752589279569</v>
      </c>
      <c r="I12" s="19" t="n">
        <v>0.108795395219896</v>
      </c>
      <c r="J12" s="19" t="n">
        <v>0.13464260409285</v>
      </c>
      <c r="K12" s="19" t="n">
        <v>0.233954686286671</v>
      </c>
      <c r="L12" s="19" t="n">
        <v>0.154623771100218</v>
      </c>
      <c r="M12" s="19"/>
      <c r="N12" s="19" t="n">
        <v>0.229585549755194</v>
      </c>
      <c r="O12" s="19" t="n">
        <v>0.128176568579054</v>
      </c>
      <c r="P12" s="19" t="n">
        <v>0.118292766180418</v>
      </c>
      <c r="Q12" s="19" t="n">
        <v>0.23522538301267</v>
      </c>
      <c r="R12" s="19" t="n">
        <v>0.192679590390093</v>
      </c>
      <c r="S12" s="19"/>
      <c r="T12" s="19" t="n">
        <v>0.137673917147251</v>
      </c>
      <c r="U12" s="19" t="n">
        <v>0.16387288619192</v>
      </c>
      <c r="V12" s="19" t="n">
        <v>0.182065558430267</v>
      </c>
      <c r="W12" s="19" t="n">
        <v>0.187764315005651</v>
      </c>
      <c r="X12" s="19"/>
      <c r="Y12" s="19" t="n">
        <v>0.188859325580675</v>
      </c>
      <c r="Z12" s="19" t="n">
        <v>0.140640113071587</v>
      </c>
      <c r="AA12" s="19" t="s">
        <v>124</v>
      </c>
      <c r="AB12" s="19" t="s">
        <v>124</v>
      </c>
      <c r="AC12" s="19" t="s">
        <v>124</v>
      </c>
      <c r="AD12" s="19" t="s">
        <v>124</v>
      </c>
      <c r="AE12" s="19"/>
      <c r="AF12" s="19" t="n">
        <v>0.155747160581469</v>
      </c>
      <c r="AG12" s="19"/>
      <c r="AH12" s="19" t="n">
        <v>0.182580169754028</v>
      </c>
      <c r="AI12" s="19"/>
      <c r="AJ12" s="19" t="n">
        <v>0.210789989828263</v>
      </c>
      <c r="AK12" s="19" t="n">
        <v>0.111296971139873</v>
      </c>
      <c r="AL12" s="19" t="n">
        <v>0.204311760228766</v>
      </c>
      <c r="AM12" s="19" t="n">
        <v>0.118656403522282</v>
      </c>
      <c r="AN12" s="19" t="n">
        <v>0.123102202840789</v>
      </c>
      <c r="AO12" s="19" t="n">
        <v>0.118171664888516</v>
      </c>
      <c r="AP12" s="19" t="n">
        <v>0.226208044686013</v>
      </c>
      <c r="AQ12" s="19" t="n">
        <v>0.369320553110103</v>
      </c>
      <c r="AR12" s="19" t="n">
        <v>0.187893144155794</v>
      </c>
      <c r="AS12" s="19" t="n">
        <v>0.234581790944942</v>
      </c>
      <c r="AT12" s="19" t="n">
        <v>0.353117782361081</v>
      </c>
      <c r="AU12" s="19" t="n">
        <v>0.0785287320133989</v>
      </c>
    </row>
    <row r="13">
      <c r="B13" s="20" t="s">
        <v>543</v>
      </c>
      <c r="C13" s="19" t="n">
        <v>0.114642970417098</v>
      </c>
      <c r="D13" s="19" t="n">
        <v>0.12566746495434</v>
      </c>
      <c r="E13" s="19" t="n">
        <v>0.101780031985953</v>
      </c>
      <c r="F13" s="19"/>
      <c r="G13" s="19" t="n">
        <v>0.146079075887673</v>
      </c>
      <c r="H13" s="19" t="n">
        <v>0.115031120232808</v>
      </c>
      <c r="I13" s="19" t="n">
        <v>0.0932005656891072</v>
      </c>
      <c r="J13" s="19" t="n">
        <v>0.14846664376247</v>
      </c>
      <c r="K13" s="19" t="n">
        <v>0.0710226082298135</v>
      </c>
      <c r="L13" s="19" t="n">
        <v>0.141137418028051</v>
      </c>
      <c r="M13" s="19"/>
      <c r="N13" s="19" t="n">
        <v>0</v>
      </c>
      <c r="O13" s="19" t="n">
        <v>0.0589092839749091</v>
      </c>
      <c r="P13" s="19" t="n">
        <v>0.105145027296118</v>
      </c>
      <c r="Q13" s="19" t="n">
        <v>0.135063638867084</v>
      </c>
      <c r="R13" s="19" t="n">
        <v>0.146474718874722</v>
      </c>
      <c r="S13" s="19"/>
      <c r="T13" s="19" t="n">
        <v>0.092453831389018</v>
      </c>
      <c r="U13" s="19" t="n">
        <v>0.101897597927387</v>
      </c>
      <c r="V13" s="19" t="n">
        <v>0.0988282993583382</v>
      </c>
      <c r="W13" s="19" t="n">
        <v>0.159968804033996</v>
      </c>
      <c r="X13" s="19"/>
      <c r="Y13" s="19" t="n">
        <v>0.135246519660886</v>
      </c>
      <c r="Z13" s="19" t="n">
        <v>0.0680852556739422</v>
      </c>
      <c r="AA13" s="19" t="s">
        <v>124</v>
      </c>
      <c r="AB13" s="19" t="s">
        <v>124</v>
      </c>
      <c r="AC13" s="19" t="s">
        <v>124</v>
      </c>
      <c r="AD13" s="19" t="s">
        <v>124</v>
      </c>
      <c r="AE13" s="19"/>
      <c r="AF13" s="19" t="n">
        <v>0.0783238991456609</v>
      </c>
      <c r="AG13" s="19"/>
      <c r="AH13" s="19" t="n">
        <v>0.125560494097947</v>
      </c>
      <c r="AI13" s="19"/>
      <c r="AJ13" s="19" t="n">
        <v>0.206459941185416</v>
      </c>
      <c r="AK13" s="19" t="n">
        <v>0.150248243455037</v>
      </c>
      <c r="AL13" s="19" t="n">
        <v>0.0836693794813193</v>
      </c>
      <c r="AM13" s="19" t="n">
        <v>0.139215279395209</v>
      </c>
      <c r="AN13" s="19" t="n">
        <v>0.0839385414414215</v>
      </c>
      <c r="AO13" s="19" t="n">
        <v>0.196097057874844</v>
      </c>
      <c r="AP13" s="19" t="n">
        <v>0.120541542175326</v>
      </c>
      <c r="AQ13" s="19" t="n">
        <v>0.0671637763410703</v>
      </c>
      <c r="AR13" s="19" t="n">
        <v>0.0974512239892687</v>
      </c>
      <c r="AS13" s="19" t="n">
        <v>0.0297637881412483</v>
      </c>
      <c r="AT13" s="19" t="n">
        <v>0.22693770725085</v>
      </c>
      <c r="AU13" s="19" t="n">
        <v>0.0928663654998663</v>
      </c>
    </row>
    <row r="14">
      <c r="B14" s="20" t="s">
        <v>544</v>
      </c>
      <c r="C14" s="19" t="n">
        <v>0.0476739887585321</v>
      </c>
      <c r="D14" s="19" t="n">
        <v>0.0252807900661579</v>
      </c>
      <c r="E14" s="19" t="n">
        <v>0.0760788009050473</v>
      </c>
      <c r="F14" s="19"/>
      <c r="G14" s="19" t="n">
        <v>0.0227745328976651</v>
      </c>
      <c r="H14" s="19" t="n">
        <v>0.0630569923293295</v>
      </c>
      <c r="I14" s="19" t="n">
        <v>0.0575244249081087</v>
      </c>
      <c r="J14" s="19" t="n">
        <v>0.0494940331857353</v>
      </c>
      <c r="K14" s="19" t="n">
        <v>0.0408237169127707</v>
      </c>
      <c r="L14" s="19" t="n">
        <v>0</v>
      </c>
      <c r="M14" s="19"/>
      <c r="N14" s="19" t="n">
        <v>0</v>
      </c>
      <c r="O14" s="19" t="n">
        <v>0.0288356146772379</v>
      </c>
      <c r="P14" s="19" t="n">
        <v>0.0361144823472996</v>
      </c>
      <c r="Q14" s="19" t="n">
        <v>0.0644554043359616</v>
      </c>
      <c r="R14" s="19" t="n">
        <v>0.0564852044250713</v>
      </c>
      <c r="S14" s="19"/>
      <c r="T14" s="19" t="n">
        <v>0.0319195683781154</v>
      </c>
      <c r="U14" s="19" t="n">
        <v>0.0636341334382493</v>
      </c>
      <c r="V14" s="19" t="n">
        <v>0.0227795759320062</v>
      </c>
      <c r="W14" s="19" t="n">
        <v>0.062084506330463</v>
      </c>
      <c r="X14" s="19"/>
      <c r="Y14" s="19" t="n">
        <v>0.0502072917239815</v>
      </c>
      <c r="Z14" s="19" t="n">
        <v>0.0419494994762332</v>
      </c>
      <c r="AA14" s="19" t="s">
        <v>124</v>
      </c>
      <c r="AB14" s="19" t="s">
        <v>124</v>
      </c>
      <c r="AC14" s="19" t="s">
        <v>124</v>
      </c>
      <c r="AD14" s="19" t="s">
        <v>124</v>
      </c>
      <c r="AE14" s="19"/>
      <c r="AF14" s="19" t="n">
        <v>0.0409336614870588</v>
      </c>
      <c r="AG14" s="19"/>
      <c r="AH14" s="19" t="n">
        <v>0.0432887717496587</v>
      </c>
      <c r="AI14" s="19"/>
      <c r="AJ14" s="19" t="n">
        <v>0.0478202094935534</v>
      </c>
      <c r="AK14" s="19" t="n">
        <v>0</v>
      </c>
      <c r="AL14" s="19" t="n">
        <v>0.0369033324041564</v>
      </c>
      <c r="AM14" s="19" t="n">
        <v>0.00855939047179897</v>
      </c>
      <c r="AN14" s="19" t="n">
        <v>0.0984420220931763</v>
      </c>
      <c r="AO14" s="19" t="n">
        <v>0.0599836823739354</v>
      </c>
      <c r="AP14" s="19" t="n">
        <v>0.0297157101703634</v>
      </c>
      <c r="AQ14" s="19" t="n">
        <v>0.0584860637960937</v>
      </c>
      <c r="AR14" s="19" t="n">
        <v>0.0790635437619855</v>
      </c>
      <c r="AS14" s="19" t="n">
        <v>0.0723418920841782</v>
      </c>
      <c r="AT14" s="19" t="n">
        <v>0</v>
      </c>
      <c r="AU14" s="19" t="n">
        <v>0.105255205137659</v>
      </c>
    </row>
    <row r="15">
      <c r="B15" s="20" t="s">
        <v>545</v>
      </c>
      <c r="C15" s="19" t="n">
        <v>0.0260193769188021</v>
      </c>
      <c r="D15" s="19" t="n">
        <v>0.0153784107755401</v>
      </c>
      <c r="E15" s="19" t="n">
        <v>0.039544304473009</v>
      </c>
      <c r="F15" s="19"/>
      <c r="G15" s="19" t="n">
        <v>0.0202476944902082</v>
      </c>
      <c r="H15" s="19" t="n">
        <v>0.0249309181587254</v>
      </c>
      <c r="I15" s="19" t="n">
        <v>0.0602338184997774</v>
      </c>
      <c r="J15" s="19" t="n">
        <v>0.0182287253053271</v>
      </c>
      <c r="K15" s="19" t="n">
        <v>0.00802905150090768</v>
      </c>
      <c r="L15" s="19" t="n">
        <v>0</v>
      </c>
      <c r="M15" s="19"/>
      <c r="N15" s="19" t="n">
        <v>0</v>
      </c>
      <c r="O15" s="19" t="n">
        <v>0.023444994836868</v>
      </c>
      <c r="P15" s="19" t="n">
        <v>0.0329842624967847</v>
      </c>
      <c r="Q15" s="19" t="n">
        <v>0.0213927532741271</v>
      </c>
      <c r="R15" s="19" t="n">
        <v>0.024714665550561</v>
      </c>
      <c r="S15" s="19"/>
      <c r="T15" s="19" t="n">
        <v>0</v>
      </c>
      <c r="U15" s="19" t="n">
        <v>0.0212933431025746</v>
      </c>
      <c r="V15" s="19" t="n">
        <v>0.0332740771839291</v>
      </c>
      <c r="W15" s="19" t="n">
        <v>0.0231792696808032</v>
      </c>
      <c r="X15" s="19"/>
      <c r="Y15" s="19" t="n">
        <v>0.0305990050092703</v>
      </c>
      <c r="Z15" s="19" t="n">
        <v>0.0156708192143546</v>
      </c>
      <c r="AA15" s="19" t="s">
        <v>124</v>
      </c>
      <c r="AB15" s="19" t="s">
        <v>124</v>
      </c>
      <c r="AC15" s="19" t="s">
        <v>124</v>
      </c>
      <c r="AD15" s="19" t="s">
        <v>124</v>
      </c>
      <c r="AE15" s="19"/>
      <c r="AF15" s="19" t="n">
        <v>0.0145541681693034</v>
      </c>
      <c r="AG15" s="19"/>
      <c r="AH15" s="19" t="n">
        <v>0.0289938273494902</v>
      </c>
      <c r="AI15" s="19"/>
      <c r="AJ15" s="19" t="n">
        <v>0</v>
      </c>
      <c r="AK15" s="19" t="n">
        <v>0.0478075869903486</v>
      </c>
      <c r="AL15" s="19" t="n">
        <v>0.0326808266200295</v>
      </c>
      <c r="AM15" s="19" t="n">
        <v>0.0121153669903395</v>
      </c>
      <c r="AN15" s="19" t="n">
        <v>0.0684095622742055</v>
      </c>
      <c r="AO15" s="19" t="n">
        <v>0</v>
      </c>
      <c r="AP15" s="19" t="n">
        <v>0.0290759522093362</v>
      </c>
      <c r="AQ15" s="19" t="n">
        <v>0</v>
      </c>
      <c r="AR15" s="19" t="n">
        <v>0</v>
      </c>
      <c r="AS15" s="19" t="n">
        <v>0.0246907592688181</v>
      </c>
      <c r="AT15" s="19" t="n">
        <v>0</v>
      </c>
      <c r="AU15" s="19" t="n">
        <v>0</v>
      </c>
    </row>
    <row r="16">
      <c r="B16" s="20" t="s">
        <v>546</v>
      </c>
      <c r="C16" s="21" t="n">
        <v>0.0358720797597075</v>
      </c>
      <c r="D16" s="21" t="n">
        <v>0.0225553910144463</v>
      </c>
      <c r="E16" s="21" t="n">
        <v>0.0487659514307146</v>
      </c>
      <c r="F16" s="21"/>
      <c r="G16" s="21" t="n">
        <v>0.0356217539374145</v>
      </c>
      <c r="H16" s="21" t="n">
        <v>0.00954292015461949</v>
      </c>
      <c r="I16" s="21" t="n">
        <v>0.0624143449720279</v>
      </c>
      <c r="J16" s="21" t="n">
        <v>0.0380545682522333</v>
      </c>
      <c r="K16" s="21" t="n">
        <v>0.0468680229301499</v>
      </c>
      <c r="L16" s="21" t="n">
        <v>0</v>
      </c>
      <c r="M16" s="21"/>
      <c r="N16" s="21" t="n">
        <v>0</v>
      </c>
      <c r="O16" s="21" t="n">
        <v>0.0119197836671474</v>
      </c>
      <c r="P16" s="21" t="n">
        <v>0.0410131838363382</v>
      </c>
      <c r="Q16" s="21" t="n">
        <v>0.039793850835466</v>
      </c>
      <c r="R16" s="21" t="n">
        <v>0.0402001185507612</v>
      </c>
      <c r="S16" s="21"/>
      <c r="T16" s="21" t="n">
        <v>0</v>
      </c>
      <c r="U16" s="21" t="n">
        <v>0.0387420949412578</v>
      </c>
      <c r="V16" s="21" t="n">
        <v>0.0470846998455302</v>
      </c>
      <c r="W16" s="21" t="n">
        <v>0.0176220200589178</v>
      </c>
      <c r="X16" s="21"/>
      <c r="Y16" s="21" t="n">
        <v>0.0293313174825185</v>
      </c>
      <c r="Z16" s="21" t="n">
        <v>0.0506522004418748</v>
      </c>
      <c r="AA16" s="21" t="s">
        <v>124</v>
      </c>
      <c r="AB16" s="21" t="s">
        <v>124</v>
      </c>
      <c r="AC16" s="21" t="s">
        <v>124</v>
      </c>
      <c r="AD16" s="21" t="s">
        <v>124</v>
      </c>
      <c r="AE16" s="21"/>
      <c r="AF16" s="21" t="n">
        <v>0.0352179527954332</v>
      </c>
      <c r="AG16" s="21"/>
      <c r="AH16" s="21" t="n">
        <v>0.0383236419904519</v>
      </c>
      <c r="AI16" s="21"/>
      <c r="AJ16" s="21" t="n">
        <v>0.0196693335963868</v>
      </c>
      <c r="AK16" s="21" t="n">
        <v>0</v>
      </c>
      <c r="AL16" s="21" t="n">
        <v>0.0365291438968582</v>
      </c>
      <c r="AM16" s="21" t="n">
        <v>0.0877850390058279</v>
      </c>
      <c r="AN16" s="21" t="n">
        <v>0.0130571989490313</v>
      </c>
      <c r="AO16" s="21" t="n">
        <v>0.0278688500089236</v>
      </c>
      <c r="AP16" s="21" t="n">
        <v>0.0280487319301203</v>
      </c>
      <c r="AQ16" s="21" t="n">
        <v>0.0584860637960937</v>
      </c>
      <c r="AR16" s="21" t="n">
        <v>0</v>
      </c>
      <c r="AS16" s="21" t="n">
        <v>0.0283541843233578</v>
      </c>
      <c r="AT16" s="21" t="n">
        <v>0</v>
      </c>
      <c r="AU16" s="21" t="n">
        <v>0</v>
      </c>
    </row>
    <row r="17">
      <c r="B17" s="18" t="s">
        <v>229</v>
      </c>
    </row>
    <row r="18">
      <c r="B18" t="s">
        <v>70</v>
      </c>
    </row>
    <row r="19">
      <c r="B19" t="s">
        <v>71</v>
      </c>
    </row>
    <row r="21">
      <c r="B21"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549</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539</v>
      </c>
      <c r="D7" s="11" t="n">
        <v>282</v>
      </c>
      <c r="E7" s="11" t="n">
        <v>255</v>
      </c>
      <c r="F7" s="11"/>
      <c r="G7" s="11" t="n">
        <v>50</v>
      </c>
      <c r="H7" s="11" t="n">
        <v>111</v>
      </c>
      <c r="I7" s="11" t="n">
        <v>112</v>
      </c>
      <c r="J7" s="11" t="n">
        <v>131</v>
      </c>
      <c r="K7" s="11" t="n">
        <v>107</v>
      </c>
      <c r="L7" s="11" t="n">
        <v>28</v>
      </c>
      <c r="M7" s="11"/>
      <c r="N7" s="11" t="n">
        <v>4</v>
      </c>
      <c r="O7" s="11" t="n">
        <v>83</v>
      </c>
      <c r="P7" s="11" t="n">
        <v>201</v>
      </c>
      <c r="Q7" s="11" t="n">
        <v>163</v>
      </c>
      <c r="R7" s="11" t="n">
        <v>87</v>
      </c>
      <c r="S7" s="11"/>
      <c r="T7" s="11" t="n">
        <v>31</v>
      </c>
      <c r="U7" s="11" t="n">
        <v>148</v>
      </c>
      <c r="V7" s="11" t="n">
        <v>124</v>
      </c>
      <c r="W7" s="11" t="n">
        <v>165</v>
      </c>
      <c r="X7" s="11"/>
      <c r="Y7" s="11" t="n">
        <v>361</v>
      </c>
      <c r="Z7" s="11" t="n">
        <v>178</v>
      </c>
      <c r="AA7" s="11" t="s">
        <v>123</v>
      </c>
      <c r="AB7" s="11" t="s">
        <v>123</v>
      </c>
      <c r="AC7" s="11" t="s">
        <v>123</v>
      </c>
      <c r="AD7" s="11" t="s">
        <v>123</v>
      </c>
      <c r="AE7" s="11"/>
      <c r="AF7" s="11" t="n">
        <v>331</v>
      </c>
      <c r="AG7" s="11"/>
      <c r="AH7" s="11" t="n">
        <v>448</v>
      </c>
      <c r="AI7" s="11"/>
      <c r="AJ7" s="11" t="n">
        <v>46</v>
      </c>
      <c r="AK7" s="11" t="n">
        <v>19</v>
      </c>
      <c r="AL7" s="11" t="n">
        <v>109</v>
      </c>
      <c r="AM7" s="11" t="n">
        <v>95</v>
      </c>
      <c r="AN7" s="11" t="n">
        <v>73</v>
      </c>
      <c r="AO7" s="11" t="n">
        <v>29</v>
      </c>
      <c r="AP7" s="11" t="n">
        <v>69</v>
      </c>
      <c r="AQ7" s="11" t="n">
        <v>15</v>
      </c>
      <c r="AR7" s="11" t="n">
        <v>12</v>
      </c>
      <c r="AS7" s="11" t="n">
        <v>35</v>
      </c>
      <c r="AT7" s="11" t="n">
        <v>9</v>
      </c>
      <c r="AU7" s="11" t="n">
        <v>28</v>
      </c>
    </row>
    <row r="8" ht="30" customHeight="1">
      <c r="B8" s="12" t="s">
        <v>20</v>
      </c>
      <c r="C8" s="12" t="n">
        <v>561</v>
      </c>
      <c r="D8" s="12" t="n">
        <v>311</v>
      </c>
      <c r="E8" s="12" t="n">
        <v>248</v>
      </c>
      <c r="F8" s="12"/>
      <c r="G8" s="12" t="n">
        <v>59</v>
      </c>
      <c r="H8" s="12" t="n">
        <v>133</v>
      </c>
      <c r="I8" s="12" t="n">
        <v>116</v>
      </c>
      <c r="J8" s="12" t="n">
        <v>126</v>
      </c>
      <c r="K8" s="12" t="n">
        <v>101</v>
      </c>
      <c r="L8" s="12" t="n">
        <v>27</v>
      </c>
      <c r="M8" s="12"/>
      <c r="N8" s="12" t="n">
        <v>4</v>
      </c>
      <c r="O8" s="12" t="n">
        <v>81</v>
      </c>
      <c r="P8" s="12" t="n">
        <v>190</v>
      </c>
      <c r="Q8" s="12" t="n">
        <v>185</v>
      </c>
      <c r="R8" s="12" t="n">
        <v>99</v>
      </c>
      <c r="S8" s="12"/>
      <c r="T8" s="12" t="n">
        <v>32</v>
      </c>
      <c r="U8" s="12" t="n">
        <v>154</v>
      </c>
      <c r="V8" s="12" t="n">
        <v>128</v>
      </c>
      <c r="W8" s="12" t="n">
        <v>176</v>
      </c>
      <c r="X8" s="12"/>
      <c r="Y8" s="12" t="n">
        <v>389</v>
      </c>
      <c r="Z8" s="12" t="n">
        <v>172</v>
      </c>
      <c r="AA8" s="12" t="s">
        <v>123</v>
      </c>
      <c r="AB8" s="12" t="s">
        <v>123</v>
      </c>
      <c r="AC8" s="12" t="s">
        <v>123</v>
      </c>
      <c r="AD8" s="12" t="s">
        <v>123</v>
      </c>
      <c r="AE8" s="12"/>
      <c r="AF8" s="12" t="n">
        <v>339</v>
      </c>
      <c r="AG8" s="12"/>
      <c r="AH8" s="12" t="n">
        <v>473</v>
      </c>
      <c r="AI8" s="12"/>
      <c r="AJ8" s="12" t="n">
        <v>43</v>
      </c>
      <c r="AK8" s="12" t="n">
        <v>16</v>
      </c>
      <c r="AL8" s="12" t="n">
        <v>120</v>
      </c>
      <c r="AM8" s="12" t="n">
        <v>104</v>
      </c>
      <c r="AN8" s="12" t="n">
        <v>86</v>
      </c>
      <c r="AO8" s="12" t="n">
        <v>30</v>
      </c>
      <c r="AP8" s="12" t="n">
        <v>66</v>
      </c>
      <c r="AQ8" s="12" t="n">
        <v>17</v>
      </c>
      <c r="AR8" s="12" t="n">
        <v>11</v>
      </c>
      <c r="AS8" s="12" t="n">
        <v>33</v>
      </c>
      <c r="AT8" s="12" t="n">
        <v>7</v>
      </c>
      <c r="AU8" s="12" t="n">
        <v>27</v>
      </c>
    </row>
    <row r="9">
      <c r="B9" s="20" t="s">
        <v>539</v>
      </c>
      <c r="C9" s="19" t="n">
        <v>0.371510042720692</v>
      </c>
      <c r="D9" s="19" t="n">
        <v>0.338079890553448</v>
      </c>
      <c r="E9" s="19" t="n">
        <v>0.416352808842491</v>
      </c>
      <c r="F9" s="19"/>
      <c r="G9" s="19" t="n">
        <v>0.288929043187519</v>
      </c>
      <c r="H9" s="19" t="n">
        <v>0.236267947620075</v>
      </c>
      <c r="I9" s="19" t="n">
        <v>0.328508300892383</v>
      </c>
      <c r="J9" s="19" t="n">
        <v>0.43659177253289</v>
      </c>
      <c r="K9" s="19" t="n">
        <v>0.519184604563108</v>
      </c>
      <c r="L9" s="19" t="n">
        <v>0.548086183446732</v>
      </c>
      <c r="M9" s="19"/>
      <c r="N9" s="19" t="n">
        <v>0.547214708782617</v>
      </c>
      <c r="O9" s="19" t="n">
        <v>0.545731749491085</v>
      </c>
      <c r="P9" s="19" t="n">
        <v>0.471509381581314</v>
      </c>
      <c r="Q9" s="19" t="n">
        <v>0.234316396272396</v>
      </c>
      <c r="R9" s="19" t="n">
        <v>0.289796480934137</v>
      </c>
      <c r="S9" s="19"/>
      <c r="T9" s="19" t="n">
        <v>0.492414214494599</v>
      </c>
      <c r="U9" s="19" t="n">
        <v>0.376923013738322</v>
      </c>
      <c r="V9" s="19" t="n">
        <v>0.351227698260507</v>
      </c>
      <c r="W9" s="19" t="n">
        <v>0.297960959546151</v>
      </c>
      <c r="X9" s="19"/>
      <c r="Y9" s="19" t="n">
        <v>0.309113346382701</v>
      </c>
      <c r="Z9" s="19" t="n">
        <v>0.512507477417309</v>
      </c>
      <c r="AA9" s="19" t="s">
        <v>124</v>
      </c>
      <c r="AB9" s="19" t="s">
        <v>124</v>
      </c>
      <c r="AC9" s="19" t="s">
        <v>124</v>
      </c>
      <c r="AD9" s="19" t="s">
        <v>124</v>
      </c>
      <c r="AE9" s="19"/>
      <c r="AF9" s="19" t="n">
        <v>0.409174840103807</v>
      </c>
      <c r="AG9" s="19"/>
      <c r="AH9" s="19" t="n">
        <v>0.339311277332532</v>
      </c>
      <c r="AI9" s="19"/>
      <c r="AJ9" s="19" t="n">
        <v>0.318213154900443</v>
      </c>
      <c r="AK9" s="19" t="n">
        <v>0.637231446644986</v>
      </c>
      <c r="AL9" s="19" t="n">
        <v>0.360863159604216</v>
      </c>
      <c r="AM9" s="19" t="n">
        <v>0.376266151974859</v>
      </c>
      <c r="AN9" s="19" t="n">
        <v>0.419124318028584</v>
      </c>
      <c r="AO9" s="19" t="n">
        <v>0.234581154209075</v>
      </c>
      <c r="AP9" s="19" t="n">
        <v>0.308362404658663</v>
      </c>
      <c r="AQ9" s="19" t="n">
        <v>0.379262936131157</v>
      </c>
      <c r="AR9" s="19" t="n">
        <v>0.483274118859676</v>
      </c>
      <c r="AS9" s="19" t="n">
        <v>0.3817454210242</v>
      </c>
      <c r="AT9" s="19" t="n">
        <v>0.51344531692038</v>
      </c>
      <c r="AU9" s="19" t="n">
        <v>0.382315757062535</v>
      </c>
    </row>
    <row r="10">
      <c r="B10" s="20" t="s">
        <v>540</v>
      </c>
      <c r="C10" s="19" t="n">
        <v>0.224546378318797</v>
      </c>
      <c r="D10" s="19" t="n">
        <v>0.239606172372297</v>
      </c>
      <c r="E10" s="19" t="n">
        <v>0.203467899287577</v>
      </c>
      <c r="F10" s="19"/>
      <c r="G10" s="19" t="n">
        <v>0.285129709018346</v>
      </c>
      <c r="H10" s="19" t="n">
        <v>0.20146669916375</v>
      </c>
      <c r="I10" s="19" t="n">
        <v>0.231413043947267</v>
      </c>
      <c r="J10" s="19" t="n">
        <v>0.22759304318705</v>
      </c>
      <c r="K10" s="19" t="n">
        <v>0.207949726538736</v>
      </c>
      <c r="L10" s="19" t="n">
        <v>0.224533948856602</v>
      </c>
      <c r="M10" s="19"/>
      <c r="N10" s="19" t="n">
        <v>0.223199741462189</v>
      </c>
      <c r="O10" s="19" t="n">
        <v>0.222513159854391</v>
      </c>
      <c r="P10" s="19" t="n">
        <v>0.176231549226496</v>
      </c>
      <c r="Q10" s="19" t="n">
        <v>0.26411054869019</v>
      </c>
      <c r="R10" s="19" t="n">
        <v>0.247983437488443</v>
      </c>
      <c r="S10" s="19"/>
      <c r="T10" s="19" t="n">
        <v>0.254065981148448</v>
      </c>
      <c r="U10" s="19" t="n">
        <v>0.207506855018499</v>
      </c>
      <c r="V10" s="19" t="n">
        <v>0.246156912094955</v>
      </c>
      <c r="W10" s="19" t="n">
        <v>0.245925797616485</v>
      </c>
      <c r="X10" s="19"/>
      <c r="Y10" s="19" t="n">
        <v>0.23718858093438</v>
      </c>
      <c r="Z10" s="19" t="n">
        <v>0.195978870063928</v>
      </c>
      <c r="AA10" s="19" t="s">
        <v>124</v>
      </c>
      <c r="AB10" s="19" t="s">
        <v>124</v>
      </c>
      <c r="AC10" s="19" t="s">
        <v>124</v>
      </c>
      <c r="AD10" s="19" t="s">
        <v>124</v>
      </c>
      <c r="AE10" s="19"/>
      <c r="AF10" s="19" t="n">
        <v>0.237308918812514</v>
      </c>
      <c r="AG10" s="19"/>
      <c r="AH10" s="19" t="n">
        <v>0.240765542822474</v>
      </c>
      <c r="AI10" s="19"/>
      <c r="AJ10" s="19" t="n">
        <v>0.237778069879637</v>
      </c>
      <c r="AK10" s="19" t="n">
        <v>0.18885997807596</v>
      </c>
      <c r="AL10" s="19" t="n">
        <v>0.217117762722639</v>
      </c>
      <c r="AM10" s="19" t="n">
        <v>0.207980870492985</v>
      </c>
      <c r="AN10" s="19" t="n">
        <v>0.248370737600906</v>
      </c>
      <c r="AO10" s="19" t="n">
        <v>0.155335490439925</v>
      </c>
      <c r="AP10" s="19" t="n">
        <v>0.243485616403834</v>
      </c>
      <c r="AQ10" s="19" t="n">
        <v>0.207133044808847</v>
      </c>
      <c r="AR10" s="19" t="n">
        <v>0.265518727845005</v>
      </c>
      <c r="AS10" s="19" t="n">
        <v>0.252666981506091</v>
      </c>
      <c r="AT10" s="19" t="n">
        <v>0</v>
      </c>
      <c r="AU10" s="19" t="n">
        <v>0.297613151177796</v>
      </c>
    </row>
    <row r="11">
      <c r="B11" s="20" t="s">
        <v>541</v>
      </c>
      <c r="C11" s="19" t="n">
        <v>0.19695856958754</v>
      </c>
      <c r="D11" s="19" t="n">
        <v>0.195226354644287</v>
      </c>
      <c r="E11" s="19" t="n">
        <v>0.200724717947918</v>
      </c>
      <c r="F11" s="19"/>
      <c r="G11" s="19" t="n">
        <v>0.149043624280734</v>
      </c>
      <c r="H11" s="19" t="n">
        <v>0.272208856285907</v>
      </c>
      <c r="I11" s="19" t="n">
        <v>0.180550694538325</v>
      </c>
      <c r="J11" s="19" t="n">
        <v>0.176952017439578</v>
      </c>
      <c r="K11" s="19" t="n">
        <v>0.169691104295401</v>
      </c>
      <c r="L11" s="19" t="n">
        <v>0.19692511853479</v>
      </c>
      <c r="M11" s="19"/>
      <c r="N11" s="19" t="n">
        <v>0.229585549755194</v>
      </c>
      <c r="O11" s="19" t="n">
        <v>0.110196355271628</v>
      </c>
      <c r="P11" s="19" t="n">
        <v>0.187817026347554</v>
      </c>
      <c r="Q11" s="19" t="n">
        <v>0.259897119752502</v>
      </c>
      <c r="R11" s="19" t="n">
        <v>0.169451068336238</v>
      </c>
      <c r="S11" s="19"/>
      <c r="T11" s="19" t="n">
        <v>0.183355687322173</v>
      </c>
      <c r="U11" s="19" t="n">
        <v>0.177746917695697</v>
      </c>
      <c r="V11" s="19" t="n">
        <v>0.254582093242264</v>
      </c>
      <c r="W11" s="19" t="n">
        <v>0.204869780145662</v>
      </c>
      <c r="X11" s="19"/>
      <c r="Y11" s="19" t="n">
        <v>0.219863507611743</v>
      </c>
      <c r="Z11" s="19" t="n">
        <v>0.145200420633566</v>
      </c>
      <c r="AA11" s="19" t="s">
        <v>124</v>
      </c>
      <c r="AB11" s="19" t="s">
        <v>124</v>
      </c>
      <c r="AC11" s="19" t="s">
        <v>124</v>
      </c>
      <c r="AD11" s="19" t="s">
        <v>124</v>
      </c>
      <c r="AE11" s="19"/>
      <c r="AF11" s="19" t="n">
        <v>0.190168449238775</v>
      </c>
      <c r="AG11" s="19"/>
      <c r="AH11" s="19" t="n">
        <v>0.191062859852072</v>
      </c>
      <c r="AI11" s="19"/>
      <c r="AJ11" s="19" t="n">
        <v>0.227138808870862</v>
      </c>
      <c r="AK11" s="19" t="n">
        <v>0.0512995733759116</v>
      </c>
      <c r="AL11" s="19" t="n">
        <v>0.245078407238765</v>
      </c>
      <c r="AM11" s="19" t="n">
        <v>0.194397197913736</v>
      </c>
      <c r="AN11" s="19" t="n">
        <v>0.108254998662059</v>
      </c>
      <c r="AO11" s="19" t="n">
        <v>0.2034721647806</v>
      </c>
      <c r="AP11" s="19" t="n">
        <v>0.272139712876852</v>
      </c>
      <c r="AQ11" s="19" t="n">
        <v>0.204039566879386</v>
      </c>
      <c r="AR11" s="19" t="n">
        <v>0.0746923855440654</v>
      </c>
      <c r="AS11" s="19" t="n">
        <v>0.177130919814839</v>
      </c>
      <c r="AT11" s="19" t="n">
        <v>0.22693770725085</v>
      </c>
      <c r="AU11" s="19" t="n">
        <v>0.184571705004556</v>
      </c>
    </row>
    <row r="12">
      <c r="B12" s="20" t="s">
        <v>542</v>
      </c>
      <c r="C12" s="19" t="n">
        <v>0.0972665897561077</v>
      </c>
      <c r="D12" s="19" t="n">
        <v>0.126723926304559</v>
      </c>
      <c r="E12" s="19" t="n">
        <v>0.0611998844053443</v>
      </c>
      <c r="F12" s="19"/>
      <c r="G12" s="19" t="n">
        <v>0.12790672950069</v>
      </c>
      <c r="H12" s="19" t="n">
        <v>0.187218542973423</v>
      </c>
      <c r="I12" s="19" t="n">
        <v>0.0836028093450684</v>
      </c>
      <c r="J12" s="19" t="n">
        <v>0.0565000555563755</v>
      </c>
      <c r="K12" s="19" t="n">
        <v>0.0453971102175299</v>
      </c>
      <c r="L12" s="19" t="n">
        <v>0.0304547491618763</v>
      </c>
      <c r="M12" s="19"/>
      <c r="N12" s="19" t="n">
        <v>0</v>
      </c>
      <c r="O12" s="19" t="n">
        <v>0.073470097264278</v>
      </c>
      <c r="P12" s="19" t="n">
        <v>0.0603662395072931</v>
      </c>
      <c r="Q12" s="19" t="n">
        <v>0.119874325585662</v>
      </c>
      <c r="R12" s="19" t="n">
        <v>0.138449847802007</v>
      </c>
      <c r="S12" s="19"/>
      <c r="T12" s="19" t="n">
        <v>0.0382445486566643</v>
      </c>
      <c r="U12" s="19" t="n">
        <v>0.121185293077993</v>
      </c>
      <c r="V12" s="19" t="n">
        <v>0.0574526496707576</v>
      </c>
      <c r="W12" s="19" t="n">
        <v>0.132808204287721</v>
      </c>
      <c r="X12" s="19"/>
      <c r="Y12" s="19" t="n">
        <v>0.112153904655661</v>
      </c>
      <c r="Z12" s="19" t="n">
        <v>0.0636258149466928</v>
      </c>
      <c r="AA12" s="19" t="s">
        <v>124</v>
      </c>
      <c r="AB12" s="19" t="s">
        <v>124</v>
      </c>
      <c r="AC12" s="19" t="s">
        <v>124</v>
      </c>
      <c r="AD12" s="19" t="s">
        <v>124</v>
      </c>
      <c r="AE12" s="19"/>
      <c r="AF12" s="19" t="n">
        <v>0.0728712581043272</v>
      </c>
      <c r="AG12" s="19"/>
      <c r="AH12" s="19" t="n">
        <v>0.103368376588085</v>
      </c>
      <c r="AI12" s="19"/>
      <c r="AJ12" s="19" t="n">
        <v>0.0777254057963058</v>
      </c>
      <c r="AK12" s="19" t="n">
        <v>0.122609001903142</v>
      </c>
      <c r="AL12" s="19" t="n">
        <v>0.0767293732255285</v>
      </c>
      <c r="AM12" s="19" t="n">
        <v>0.0876845409543916</v>
      </c>
      <c r="AN12" s="19" t="n">
        <v>0.09738789050785</v>
      </c>
      <c r="AO12" s="19" t="n">
        <v>0.193279875108619</v>
      </c>
      <c r="AP12" s="19" t="n">
        <v>0.118300737503119</v>
      </c>
      <c r="AQ12" s="19" t="n">
        <v>0.0755488806076639</v>
      </c>
      <c r="AR12" s="19" t="n">
        <v>0.0790635437619855</v>
      </c>
      <c r="AS12" s="19" t="n">
        <v>0.0982007076070783</v>
      </c>
      <c r="AT12" s="19" t="n">
        <v>0.25961697582877</v>
      </c>
      <c r="AU12" s="19" t="n">
        <v>0.0583729180511593</v>
      </c>
    </row>
    <row r="13">
      <c r="B13" s="20" t="s">
        <v>543</v>
      </c>
      <c r="C13" s="19" t="n">
        <v>0.0424625128954257</v>
      </c>
      <c r="D13" s="19" t="n">
        <v>0.0440229475890962</v>
      </c>
      <c r="E13" s="19" t="n">
        <v>0.0408548325977589</v>
      </c>
      <c r="F13" s="19"/>
      <c r="G13" s="19" t="n">
        <v>0.0873607102452391</v>
      </c>
      <c r="H13" s="19" t="n">
        <v>0.0452481257532676</v>
      </c>
      <c r="I13" s="19" t="n">
        <v>0.064151242950694</v>
      </c>
      <c r="J13" s="19" t="n">
        <v>0.0330112890370065</v>
      </c>
      <c r="K13" s="19" t="n">
        <v>0.0107100034356029</v>
      </c>
      <c r="L13" s="19" t="n">
        <v>0</v>
      </c>
      <c r="M13" s="19"/>
      <c r="N13" s="19" t="n">
        <v>0</v>
      </c>
      <c r="O13" s="19" t="n">
        <v>0.0115423739633207</v>
      </c>
      <c r="P13" s="19" t="n">
        <v>0.0270815727845135</v>
      </c>
      <c r="Q13" s="19" t="n">
        <v>0.0515515712919157</v>
      </c>
      <c r="R13" s="19" t="n">
        <v>0.0826816893600647</v>
      </c>
      <c r="S13" s="19"/>
      <c r="T13" s="19" t="n">
        <v>0</v>
      </c>
      <c r="U13" s="19" t="n">
        <v>0.0300878556930233</v>
      </c>
      <c r="V13" s="19" t="n">
        <v>0.036515134986919</v>
      </c>
      <c r="W13" s="19" t="n">
        <v>0.0587306159447662</v>
      </c>
      <c r="X13" s="19"/>
      <c r="Y13" s="19" t="n">
        <v>0.0493938603545859</v>
      </c>
      <c r="Z13" s="19" t="n">
        <v>0.0267997892563622</v>
      </c>
      <c r="AA13" s="19" t="s">
        <v>124</v>
      </c>
      <c r="AB13" s="19" t="s">
        <v>124</v>
      </c>
      <c r="AC13" s="19" t="s">
        <v>124</v>
      </c>
      <c r="AD13" s="19" t="s">
        <v>124</v>
      </c>
      <c r="AE13" s="19"/>
      <c r="AF13" s="19" t="n">
        <v>0.0254018356855387</v>
      </c>
      <c r="AG13" s="19"/>
      <c r="AH13" s="19" t="n">
        <v>0.0480417407034322</v>
      </c>
      <c r="AI13" s="19"/>
      <c r="AJ13" s="19" t="n">
        <v>0.0681569308584452</v>
      </c>
      <c r="AK13" s="19" t="n">
        <v>0</v>
      </c>
      <c r="AL13" s="19" t="n">
        <v>0.0196334774099408</v>
      </c>
      <c r="AM13" s="19" t="n">
        <v>0.0121153669903395</v>
      </c>
      <c r="AN13" s="19" t="n">
        <v>0.073416479909802</v>
      </c>
      <c r="AO13" s="19" t="n">
        <v>0.112512346970251</v>
      </c>
      <c r="AP13" s="19" t="n">
        <v>0.0297157101703634</v>
      </c>
      <c r="AQ13" s="19" t="n">
        <v>0.0755295077768526</v>
      </c>
      <c r="AR13" s="19" t="n">
        <v>0.0974512239892687</v>
      </c>
      <c r="AS13" s="19" t="n">
        <v>0.0341711455438024</v>
      </c>
      <c r="AT13" s="19" t="n">
        <v>0</v>
      </c>
      <c r="AU13" s="19" t="n">
        <v>0.0771264687039532</v>
      </c>
    </row>
    <row r="14">
      <c r="B14" s="20" t="s">
        <v>544</v>
      </c>
      <c r="C14" s="19" t="n">
        <v>0.0185021346597744</v>
      </c>
      <c r="D14" s="19" t="n">
        <v>0.0227563572054191</v>
      </c>
      <c r="E14" s="19" t="n">
        <v>0.0133295519278892</v>
      </c>
      <c r="F14" s="19"/>
      <c r="G14" s="19" t="n">
        <v>0.0260084298300582</v>
      </c>
      <c r="H14" s="19" t="n">
        <v>0.0309718657889312</v>
      </c>
      <c r="I14" s="19" t="n">
        <v>0.0166516830799731</v>
      </c>
      <c r="J14" s="19" t="n">
        <v>0.0150898243303455</v>
      </c>
      <c r="K14" s="19" t="n">
        <v>0.00898607797742312</v>
      </c>
      <c r="L14" s="19" t="n">
        <v>0</v>
      </c>
      <c r="M14" s="19"/>
      <c r="N14" s="19" t="n">
        <v>0</v>
      </c>
      <c r="O14" s="19" t="n">
        <v>0.0110936556638251</v>
      </c>
      <c r="P14" s="19" t="n">
        <v>0.0146970797202054</v>
      </c>
      <c r="Q14" s="19" t="n">
        <v>0.0304561875718679</v>
      </c>
      <c r="R14" s="19" t="n">
        <v>0.0105221239253713</v>
      </c>
      <c r="S14" s="19"/>
      <c r="T14" s="19" t="n">
        <v>0.0319195683781154</v>
      </c>
      <c r="U14" s="19" t="n">
        <v>0.0388459867586466</v>
      </c>
      <c r="V14" s="19" t="n">
        <v>0</v>
      </c>
      <c r="W14" s="19" t="n">
        <v>0.019072194683259</v>
      </c>
      <c r="X14" s="19"/>
      <c r="Y14" s="19" t="n">
        <v>0.024401388756778</v>
      </c>
      <c r="Z14" s="19" t="n">
        <v>0.0051716261053562</v>
      </c>
      <c r="AA14" s="19" t="s">
        <v>124</v>
      </c>
      <c r="AB14" s="19" t="s">
        <v>124</v>
      </c>
      <c r="AC14" s="19" t="s">
        <v>124</v>
      </c>
      <c r="AD14" s="19" t="s">
        <v>124</v>
      </c>
      <c r="AE14" s="19"/>
      <c r="AF14" s="19" t="n">
        <v>0.0143435889773022</v>
      </c>
      <c r="AG14" s="19"/>
      <c r="AH14" s="19" t="n">
        <v>0.0219639741835126</v>
      </c>
      <c r="AI14" s="19"/>
      <c r="AJ14" s="19" t="n">
        <v>0.0242437986310292</v>
      </c>
      <c r="AK14" s="19" t="n">
        <v>0</v>
      </c>
      <c r="AL14" s="19" t="n">
        <v>0.0117926243349597</v>
      </c>
      <c r="AM14" s="19" t="n">
        <v>0.0232207986270147</v>
      </c>
      <c r="AN14" s="19" t="n">
        <v>0.0279785723592124</v>
      </c>
      <c r="AO14" s="19" t="n">
        <v>0.0729501184826057</v>
      </c>
      <c r="AP14" s="19" t="n">
        <v>0.0133303219281568</v>
      </c>
      <c r="AQ14" s="19" t="n">
        <v>0</v>
      </c>
      <c r="AR14" s="19" t="n">
        <v>0</v>
      </c>
      <c r="AS14" s="19" t="n">
        <v>0</v>
      </c>
      <c r="AT14" s="19" t="n">
        <v>0</v>
      </c>
      <c r="AU14" s="19" t="n">
        <v>0</v>
      </c>
    </row>
    <row r="15">
      <c r="B15" s="20" t="s">
        <v>545</v>
      </c>
      <c r="C15" s="19" t="n">
        <v>0.00558216740666547</v>
      </c>
      <c r="D15" s="19" t="n">
        <v>0.00719906054452245</v>
      </c>
      <c r="E15" s="19" t="n">
        <v>0.00360446530691965</v>
      </c>
      <c r="F15" s="19"/>
      <c r="G15" s="19" t="n">
        <v>0</v>
      </c>
      <c r="H15" s="19" t="n">
        <v>0.00876508907737911</v>
      </c>
      <c r="I15" s="19" t="n">
        <v>0.00771518668783385</v>
      </c>
      <c r="J15" s="19" t="n">
        <v>0.00848490049780408</v>
      </c>
      <c r="K15" s="19" t="n">
        <v>0</v>
      </c>
      <c r="L15" s="19" t="n">
        <v>0</v>
      </c>
      <c r="M15" s="19"/>
      <c r="N15" s="19" t="n">
        <v>0</v>
      </c>
      <c r="O15" s="19" t="n">
        <v>0</v>
      </c>
      <c r="P15" s="19" t="n">
        <v>0.0103359120577935</v>
      </c>
      <c r="Q15" s="19" t="n">
        <v>0</v>
      </c>
      <c r="R15" s="19" t="n">
        <v>0.0117506840367484</v>
      </c>
      <c r="S15" s="19"/>
      <c r="T15" s="19" t="n">
        <v>0</v>
      </c>
      <c r="U15" s="19" t="n">
        <v>0.00754293148926298</v>
      </c>
      <c r="V15" s="19" t="n">
        <v>0.00698081189906629</v>
      </c>
      <c r="W15" s="19" t="n">
        <v>0.00609127694870984</v>
      </c>
      <c r="X15" s="19"/>
      <c r="Y15" s="19" t="n">
        <v>0.00575106926390377</v>
      </c>
      <c r="Z15" s="19" t="n">
        <v>0.0052005009085372</v>
      </c>
      <c r="AA15" s="19" t="s">
        <v>124</v>
      </c>
      <c r="AB15" s="19" t="s">
        <v>124</v>
      </c>
      <c r="AC15" s="19" t="s">
        <v>124</v>
      </c>
      <c r="AD15" s="19" t="s">
        <v>124</v>
      </c>
      <c r="AE15" s="19"/>
      <c r="AF15" s="19" t="n">
        <v>0.00607243961498062</v>
      </c>
      <c r="AG15" s="19"/>
      <c r="AH15" s="19" t="n">
        <v>0.00662661812069748</v>
      </c>
      <c r="AI15" s="19"/>
      <c r="AJ15" s="19" t="n">
        <v>0.0270744974668908</v>
      </c>
      <c r="AK15" s="19" t="n">
        <v>0</v>
      </c>
      <c r="AL15" s="19" t="n">
        <v>0.00746031203349881</v>
      </c>
      <c r="AM15" s="19" t="n">
        <v>0</v>
      </c>
      <c r="AN15" s="19" t="n">
        <v>0.0124098039825554</v>
      </c>
      <c r="AO15" s="19" t="n">
        <v>0</v>
      </c>
      <c r="AP15" s="19" t="n">
        <v>0</v>
      </c>
      <c r="AQ15" s="19" t="n">
        <v>0</v>
      </c>
      <c r="AR15" s="19" t="n">
        <v>0</v>
      </c>
      <c r="AS15" s="19" t="n">
        <v>0</v>
      </c>
      <c r="AT15" s="19" t="n">
        <v>0</v>
      </c>
      <c r="AU15" s="19" t="n">
        <v>0</v>
      </c>
    </row>
    <row r="16">
      <c r="B16" s="20" t="s">
        <v>546</v>
      </c>
      <c r="C16" s="21" t="n">
        <v>0.0431716046549981</v>
      </c>
      <c r="D16" s="21" t="n">
        <v>0.0263852907863717</v>
      </c>
      <c r="E16" s="21" t="n">
        <v>0.0604658396841014</v>
      </c>
      <c r="F16" s="21"/>
      <c r="G16" s="21" t="n">
        <v>0.0356217539374145</v>
      </c>
      <c r="H16" s="21" t="n">
        <v>0.017852873337267</v>
      </c>
      <c r="I16" s="21" t="n">
        <v>0.0874070385584551</v>
      </c>
      <c r="J16" s="21" t="n">
        <v>0.0457770974189507</v>
      </c>
      <c r="K16" s="21" t="n">
        <v>0.0380813729721992</v>
      </c>
      <c r="L16" s="21" t="n">
        <v>0</v>
      </c>
      <c r="M16" s="21"/>
      <c r="N16" s="21" t="n">
        <v>0</v>
      </c>
      <c r="O16" s="21" t="n">
        <v>0.0254526084914722</v>
      </c>
      <c r="P16" s="21" t="n">
        <v>0.0519612387748309</v>
      </c>
      <c r="Q16" s="21" t="n">
        <v>0.039793850835466</v>
      </c>
      <c r="R16" s="21" t="n">
        <v>0.0493646681169914</v>
      </c>
      <c r="S16" s="21"/>
      <c r="T16" s="21" t="n">
        <v>0</v>
      </c>
      <c r="U16" s="21" t="n">
        <v>0.0401611465285565</v>
      </c>
      <c r="V16" s="21" t="n">
        <v>0.0470846998455302</v>
      </c>
      <c r="W16" s="21" t="n">
        <v>0.0345411708272457</v>
      </c>
      <c r="X16" s="21"/>
      <c r="Y16" s="21" t="n">
        <v>0.0421343420402468</v>
      </c>
      <c r="Z16" s="21" t="n">
        <v>0.0455155006682488</v>
      </c>
      <c r="AA16" s="21" t="s">
        <v>124</v>
      </c>
      <c r="AB16" s="21" t="s">
        <v>124</v>
      </c>
      <c r="AC16" s="21" t="s">
        <v>124</v>
      </c>
      <c r="AD16" s="21" t="s">
        <v>124</v>
      </c>
      <c r="AE16" s="21"/>
      <c r="AF16" s="21" t="n">
        <v>0.0446586694627551</v>
      </c>
      <c r="AG16" s="21"/>
      <c r="AH16" s="21" t="n">
        <v>0.0488596103971946</v>
      </c>
      <c r="AI16" s="21"/>
      <c r="AJ16" s="21" t="n">
        <v>0.0196693335963868</v>
      </c>
      <c r="AK16" s="21" t="n">
        <v>0</v>
      </c>
      <c r="AL16" s="21" t="n">
        <v>0.0613248834304528</v>
      </c>
      <c r="AM16" s="21" t="n">
        <v>0.0983350730466743</v>
      </c>
      <c r="AN16" s="21" t="n">
        <v>0.0130571989490313</v>
      </c>
      <c r="AO16" s="21" t="n">
        <v>0.0278688500089236</v>
      </c>
      <c r="AP16" s="21" t="n">
        <v>0.0146654964590125</v>
      </c>
      <c r="AQ16" s="21" t="n">
        <v>0.0584860637960937</v>
      </c>
      <c r="AR16" s="21" t="n">
        <v>0</v>
      </c>
      <c r="AS16" s="21" t="n">
        <v>0.0560848245039898</v>
      </c>
      <c r="AT16" s="21" t="n">
        <v>0</v>
      </c>
      <c r="AU16" s="21" t="n">
        <v>0</v>
      </c>
    </row>
    <row r="17">
      <c r="B17" s="18" t="s">
        <v>229</v>
      </c>
    </row>
    <row r="18">
      <c r="B18" t="s">
        <v>70</v>
      </c>
    </row>
    <row r="19">
      <c r="B19" t="s">
        <v>71</v>
      </c>
    </row>
    <row r="21">
      <c r="B21"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550</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539</v>
      </c>
      <c r="D7" s="11" t="n">
        <v>282</v>
      </c>
      <c r="E7" s="11" t="n">
        <v>255</v>
      </c>
      <c r="F7" s="11"/>
      <c r="G7" s="11" t="n">
        <v>50</v>
      </c>
      <c r="H7" s="11" t="n">
        <v>111</v>
      </c>
      <c r="I7" s="11" t="n">
        <v>112</v>
      </c>
      <c r="J7" s="11" t="n">
        <v>131</v>
      </c>
      <c r="K7" s="11" t="n">
        <v>107</v>
      </c>
      <c r="L7" s="11" t="n">
        <v>28</v>
      </c>
      <c r="M7" s="11"/>
      <c r="N7" s="11" t="n">
        <v>4</v>
      </c>
      <c r="O7" s="11" t="n">
        <v>83</v>
      </c>
      <c r="P7" s="11" t="n">
        <v>201</v>
      </c>
      <c r="Q7" s="11" t="n">
        <v>163</v>
      </c>
      <c r="R7" s="11" t="n">
        <v>87</v>
      </c>
      <c r="S7" s="11"/>
      <c r="T7" s="11" t="n">
        <v>31</v>
      </c>
      <c r="U7" s="11" t="n">
        <v>148</v>
      </c>
      <c r="V7" s="11" t="n">
        <v>124</v>
      </c>
      <c r="W7" s="11" t="n">
        <v>165</v>
      </c>
      <c r="X7" s="11"/>
      <c r="Y7" s="11" t="n">
        <v>361</v>
      </c>
      <c r="Z7" s="11" t="n">
        <v>178</v>
      </c>
      <c r="AA7" s="11" t="s">
        <v>123</v>
      </c>
      <c r="AB7" s="11" t="s">
        <v>123</v>
      </c>
      <c r="AC7" s="11" t="s">
        <v>123</v>
      </c>
      <c r="AD7" s="11" t="s">
        <v>123</v>
      </c>
      <c r="AE7" s="11"/>
      <c r="AF7" s="11" t="n">
        <v>331</v>
      </c>
      <c r="AG7" s="11"/>
      <c r="AH7" s="11" t="n">
        <v>448</v>
      </c>
      <c r="AI7" s="11"/>
      <c r="AJ7" s="11" t="n">
        <v>46</v>
      </c>
      <c r="AK7" s="11" t="n">
        <v>19</v>
      </c>
      <c r="AL7" s="11" t="n">
        <v>109</v>
      </c>
      <c r="AM7" s="11" t="n">
        <v>95</v>
      </c>
      <c r="AN7" s="11" t="n">
        <v>73</v>
      </c>
      <c r="AO7" s="11" t="n">
        <v>29</v>
      </c>
      <c r="AP7" s="11" t="n">
        <v>69</v>
      </c>
      <c r="AQ7" s="11" t="n">
        <v>15</v>
      </c>
      <c r="AR7" s="11" t="n">
        <v>12</v>
      </c>
      <c r="AS7" s="11" t="n">
        <v>35</v>
      </c>
      <c r="AT7" s="11" t="n">
        <v>9</v>
      </c>
      <c r="AU7" s="11" t="n">
        <v>28</v>
      </c>
    </row>
    <row r="8" ht="30" customHeight="1">
      <c r="B8" s="12" t="s">
        <v>20</v>
      </c>
      <c r="C8" s="12" t="n">
        <v>561</v>
      </c>
      <c r="D8" s="12" t="n">
        <v>311</v>
      </c>
      <c r="E8" s="12" t="n">
        <v>248</v>
      </c>
      <c r="F8" s="12"/>
      <c r="G8" s="12" t="n">
        <v>59</v>
      </c>
      <c r="H8" s="12" t="n">
        <v>133</v>
      </c>
      <c r="I8" s="12" t="n">
        <v>116</v>
      </c>
      <c r="J8" s="12" t="n">
        <v>126</v>
      </c>
      <c r="K8" s="12" t="n">
        <v>101</v>
      </c>
      <c r="L8" s="12" t="n">
        <v>27</v>
      </c>
      <c r="M8" s="12"/>
      <c r="N8" s="12" t="n">
        <v>4</v>
      </c>
      <c r="O8" s="12" t="n">
        <v>81</v>
      </c>
      <c r="P8" s="12" t="n">
        <v>190</v>
      </c>
      <c r="Q8" s="12" t="n">
        <v>185</v>
      </c>
      <c r="R8" s="12" t="n">
        <v>99</v>
      </c>
      <c r="S8" s="12"/>
      <c r="T8" s="12" t="n">
        <v>32</v>
      </c>
      <c r="U8" s="12" t="n">
        <v>154</v>
      </c>
      <c r="V8" s="12" t="n">
        <v>128</v>
      </c>
      <c r="W8" s="12" t="n">
        <v>176</v>
      </c>
      <c r="X8" s="12"/>
      <c r="Y8" s="12" t="n">
        <v>389</v>
      </c>
      <c r="Z8" s="12" t="n">
        <v>172</v>
      </c>
      <c r="AA8" s="12" t="s">
        <v>123</v>
      </c>
      <c r="AB8" s="12" t="s">
        <v>123</v>
      </c>
      <c r="AC8" s="12" t="s">
        <v>123</v>
      </c>
      <c r="AD8" s="12" t="s">
        <v>123</v>
      </c>
      <c r="AE8" s="12"/>
      <c r="AF8" s="12" t="n">
        <v>339</v>
      </c>
      <c r="AG8" s="12"/>
      <c r="AH8" s="12" t="n">
        <v>473</v>
      </c>
      <c r="AI8" s="12"/>
      <c r="AJ8" s="12" t="n">
        <v>43</v>
      </c>
      <c r="AK8" s="12" t="n">
        <v>16</v>
      </c>
      <c r="AL8" s="12" t="n">
        <v>120</v>
      </c>
      <c r="AM8" s="12" t="n">
        <v>104</v>
      </c>
      <c r="AN8" s="12" t="n">
        <v>86</v>
      </c>
      <c r="AO8" s="12" t="n">
        <v>30</v>
      </c>
      <c r="AP8" s="12" t="n">
        <v>66</v>
      </c>
      <c r="AQ8" s="12" t="n">
        <v>17</v>
      </c>
      <c r="AR8" s="12" t="n">
        <v>11</v>
      </c>
      <c r="AS8" s="12" t="n">
        <v>33</v>
      </c>
      <c r="AT8" s="12" t="n">
        <v>7</v>
      </c>
      <c r="AU8" s="12" t="n">
        <v>27</v>
      </c>
    </row>
    <row r="9">
      <c r="B9" s="20" t="s">
        <v>539</v>
      </c>
      <c r="C9" s="19" t="n">
        <v>0.33392094505078</v>
      </c>
      <c r="D9" s="19" t="n">
        <v>0.304108480294806</v>
      </c>
      <c r="E9" s="19" t="n">
        <v>0.373932215278703</v>
      </c>
      <c r="F9" s="19"/>
      <c r="G9" s="19" t="n">
        <v>0.248462117369017</v>
      </c>
      <c r="H9" s="19" t="n">
        <v>0.150152903510866</v>
      </c>
      <c r="I9" s="19" t="n">
        <v>0.359742233080242</v>
      </c>
      <c r="J9" s="19" t="n">
        <v>0.422895463622857</v>
      </c>
      <c r="K9" s="19" t="n">
        <v>0.470554553655347</v>
      </c>
      <c r="L9" s="19" t="n">
        <v>0.386718947022713</v>
      </c>
      <c r="M9" s="19"/>
      <c r="N9" s="19" t="n">
        <v>0.770414450244806</v>
      </c>
      <c r="O9" s="19" t="n">
        <v>0.507399263066618</v>
      </c>
      <c r="P9" s="19" t="n">
        <v>0.435478107012575</v>
      </c>
      <c r="Q9" s="19" t="n">
        <v>0.23915098125981</v>
      </c>
      <c r="R9" s="19" t="n">
        <v>0.159936074229412</v>
      </c>
      <c r="S9" s="19"/>
      <c r="T9" s="19" t="n">
        <v>0.395858485832911</v>
      </c>
      <c r="U9" s="19" t="n">
        <v>0.352538163225905</v>
      </c>
      <c r="V9" s="19" t="n">
        <v>0.357381920994596</v>
      </c>
      <c r="W9" s="19" t="n">
        <v>0.21192408353687</v>
      </c>
      <c r="X9" s="19"/>
      <c r="Y9" s="19" t="n">
        <v>0.283973460447945</v>
      </c>
      <c r="Z9" s="19" t="n">
        <v>0.446786971809645</v>
      </c>
      <c r="AA9" s="19" t="s">
        <v>124</v>
      </c>
      <c r="AB9" s="19" t="s">
        <v>124</v>
      </c>
      <c r="AC9" s="19" t="s">
        <v>124</v>
      </c>
      <c r="AD9" s="19" t="s">
        <v>124</v>
      </c>
      <c r="AE9" s="19"/>
      <c r="AF9" s="19" t="n">
        <v>0.39099883345782</v>
      </c>
      <c r="AG9" s="19"/>
      <c r="AH9" s="19" t="n">
        <v>0.296799757548269</v>
      </c>
      <c r="AI9" s="19"/>
      <c r="AJ9" s="19" t="n">
        <v>0.336913471034585</v>
      </c>
      <c r="AK9" s="19" t="n">
        <v>0.47000426618294</v>
      </c>
      <c r="AL9" s="19" t="n">
        <v>0.358417131999049</v>
      </c>
      <c r="AM9" s="19" t="n">
        <v>0.380057793829327</v>
      </c>
      <c r="AN9" s="19" t="n">
        <v>0.367166577948178</v>
      </c>
      <c r="AO9" s="19" t="n">
        <v>0.168226427548008</v>
      </c>
      <c r="AP9" s="19" t="n">
        <v>0.267526643384256</v>
      </c>
      <c r="AQ9" s="19" t="n">
        <v>0.236406926528769</v>
      </c>
      <c r="AR9" s="19" t="n">
        <v>0.31070494835488</v>
      </c>
      <c r="AS9" s="19" t="n">
        <v>0.320820387411244</v>
      </c>
      <c r="AT9" s="19" t="n">
        <v>0.320138726983991</v>
      </c>
      <c r="AU9" s="19" t="n">
        <v>0.294650038809088</v>
      </c>
    </row>
    <row r="10">
      <c r="B10" s="20" t="s">
        <v>540</v>
      </c>
      <c r="C10" s="19" t="n">
        <v>0.113843355374803</v>
      </c>
      <c r="D10" s="19" t="n">
        <v>0.141307414039763</v>
      </c>
      <c r="E10" s="19" t="n">
        <v>0.0804051541764016</v>
      </c>
      <c r="F10" s="19"/>
      <c r="G10" s="19" t="n">
        <v>0.0771298607777198</v>
      </c>
      <c r="H10" s="19" t="n">
        <v>0.170685763519096</v>
      </c>
      <c r="I10" s="19" t="n">
        <v>0.0669396036973163</v>
      </c>
      <c r="J10" s="19" t="n">
        <v>0.105218823301962</v>
      </c>
      <c r="K10" s="19" t="n">
        <v>0.114709571175289</v>
      </c>
      <c r="L10" s="19" t="n">
        <v>0.153502831260721</v>
      </c>
      <c r="M10" s="19"/>
      <c r="N10" s="19" t="n">
        <v>0</v>
      </c>
      <c r="O10" s="19" t="n">
        <v>0.0970213035904568</v>
      </c>
      <c r="P10" s="19" t="n">
        <v>0.0790749025052029</v>
      </c>
      <c r="Q10" s="19" t="n">
        <v>0.134472996392655</v>
      </c>
      <c r="R10" s="19" t="n">
        <v>0.16182156653554</v>
      </c>
      <c r="S10" s="19"/>
      <c r="T10" s="19" t="n">
        <v>0.135125450578042</v>
      </c>
      <c r="U10" s="19" t="n">
        <v>0.0944144754864408</v>
      </c>
      <c r="V10" s="19" t="n">
        <v>0.0954629241732197</v>
      </c>
      <c r="W10" s="19" t="n">
        <v>0.165048958833685</v>
      </c>
      <c r="X10" s="19"/>
      <c r="Y10" s="19" t="n">
        <v>0.126190563322474</v>
      </c>
      <c r="Z10" s="19" t="n">
        <v>0.0859424447743913</v>
      </c>
      <c r="AA10" s="19" t="s">
        <v>124</v>
      </c>
      <c r="AB10" s="19" t="s">
        <v>124</v>
      </c>
      <c r="AC10" s="19" t="s">
        <v>124</v>
      </c>
      <c r="AD10" s="19" t="s">
        <v>124</v>
      </c>
      <c r="AE10" s="19"/>
      <c r="AF10" s="19" t="n">
        <v>0.0966646791226691</v>
      </c>
      <c r="AG10" s="19"/>
      <c r="AH10" s="19" t="n">
        <v>0.116563014092034</v>
      </c>
      <c r="AI10" s="19"/>
      <c r="AJ10" s="19" t="n">
        <v>0.110514307599641</v>
      </c>
      <c r="AK10" s="19" t="n">
        <v>0.119117015517579</v>
      </c>
      <c r="AL10" s="19" t="n">
        <v>0.0803974846624402</v>
      </c>
      <c r="AM10" s="19" t="n">
        <v>0.099723088925606</v>
      </c>
      <c r="AN10" s="19" t="n">
        <v>0.152270576440542</v>
      </c>
      <c r="AO10" s="19" t="n">
        <v>0.156555412499061</v>
      </c>
      <c r="AP10" s="19" t="n">
        <v>0.0596281472541003</v>
      </c>
      <c r="AQ10" s="19" t="n">
        <v>0.215954110007477</v>
      </c>
      <c r="AR10" s="19" t="n">
        <v>0.195122266989756</v>
      </c>
      <c r="AS10" s="19" t="n">
        <v>0.13600826861594</v>
      </c>
      <c r="AT10" s="19" t="n">
        <v>0.0998057834040778</v>
      </c>
      <c r="AU10" s="19" t="n">
        <v>0.159652732745745</v>
      </c>
    </row>
    <row r="11">
      <c r="B11" s="20" t="s">
        <v>541</v>
      </c>
      <c r="C11" s="19" t="n">
        <v>0.195320777260738</v>
      </c>
      <c r="D11" s="19" t="n">
        <v>0.180195486328251</v>
      </c>
      <c r="E11" s="19" t="n">
        <v>0.215830712507</v>
      </c>
      <c r="F11" s="19"/>
      <c r="G11" s="19" t="n">
        <v>0.292333391871826</v>
      </c>
      <c r="H11" s="19" t="n">
        <v>0.224127414154545</v>
      </c>
      <c r="I11" s="19" t="n">
        <v>0.192679609271385</v>
      </c>
      <c r="J11" s="19" t="n">
        <v>0.119827855712996</v>
      </c>
      <c r="K11" s="19" t="n">
        <v>0.185450477604745</v>
      </c>
      <c r="L11" s="19" t="n">
        <v>0.245751127309883</v>
      </c>
      <c r="M11" s="19"/>
      <c r="N11" s="19" t="n">
        <v>0.229585549755194</v>
      </c>
      <c r="O11" s="19" t="n">
        <v>0.17562770526676</v>
      </c>
      <c r="P11" s="19" t="n">
        <v>0.175775963119106</v>
      </c>
      <c r="Q11" s="19" t="n">
        <v>0.219996430152941</v>
      </c>
      <c r="R11" s="19" t="n">
        <v>0.204040938317485</v>
      </c>
      <c r="S11" s="19"/>
      <c r="T11" s="19" t="n">
        <v>0.206282326556461</v>
      </c>
      <c r="U11" s="19" t="n">
        <v>0.156987188786899</v>
      </c>
      <c r="V11" s="19" t="n">
        <v>0.225216866613899</v>
      </c>
      <c r="W11" s="19" t="n">
        <v>0.24965591784606</v>
      </c>
      <c r="X11" s="19"/>
      <c r="Y11" s="19" t="n">
        <v>0.195459068444436</v>
      </c>
      <c r="Z11" s="19" t="n">
        <v>0.195008281515178</v>
      </c>
      <c r="AA11" s="19" t="s">
        <v>124</v>
      </c>
      <c r="AB11" s="19" t="s">
        <v>124</v>
      </c>
      <c r="AC11" s="19" t="s">
        <v>124</v>
      </c>
      <c r="AD11" s="19" t="s">
        <v>124</v>
      </c>
      <c r="AE11" s="19"/>
      <c r="AF11" s="19" t="n">
        <v>0.189467919997019</v>
      </c>
      <c r="AG11" s="19"/>
      <c r="AH11" s="19" t="n">
        <v>0.198901015020866</v>
      </c>
      <c r="AI11" s="19"/>
      <c r="AJ11" s="19" t="n">
        <v>0.175804509795027</v>
      </c>
      <c r="AK11" s="19" t="n">
        <v>0.150419891751339</v>
      </c>
      <c r="AL11" s="19" t="n">
        <v>0.181819797633989</v>
      </c>
      <c r="AM11" s="19" t="n">
        <v>0.195915920896186</v>
      </c>
      <c r="AN11" s="19" t="n">
        <v>0.135322758664689</v>
      </c>
      <c r="AO11" s="19" t="n">
        <v>0.244263195279763</v>
      </c>
      <c r="AP11" s="19" t="n">
        <v>0.286035760218455</v>
      </c>
      <c r="AQ11" s="19" t="n">
        <v>0.139949895636966</v>
      </c>
      <c r="AR11" s="19" t="n">
        <v>0.238594473142124</v>
      </c>
      <c r="AS11" s="19" t="n">
        <v>0.204922990433751</v>
      </c>
      <c r="AT11" s="19" t="n">
        <v>0.0935008065323109</v>
      </c>
      <c r="AU11" s="19" t="n">
        <v>0.260255377059245</v>
      </c>
    </row>
    <row r="12">
      <c r="B12" s="20" t="s">
        <v>542</v>
      </c>
      <c r="C12" s="19" t="n">
        <v>0.175207932146061</v>
      </c>
      <c r="D12" s="19" t="n">
        <v>0.21471339938988</v>
      </c>
      <c r="E12" s="19" t="n">
        <v>0.127201958761811</v>
      </c>
      <c r="F12" s="19"/>
      <c r="G12" s="19" t="n">
        <v>0.143483495653621</v>
      </c>
      <c r="H12" s="19" t="n">
        <v>0.261495390386748</v>
      </c>
      <c r="I12" s="19" t="n">
        <v>0.171985799920089</v>
      </c>
      <c r="J12" s="19" t="n">
        <v>0.172957773666189</v>
      </c>
      <c r="K12" s="19" t="n">
        <v>0.113528463821245</v>
      </c>
      <c r="L12" s="19" t="n">
        <v>0.0724517725161184</v>
      </c>
      <c r="M12" s="19"/>
      <c r="N12" s="19" t="n">
        <v>0</v>
      </c>
      <c r="O12" s="19" t="n">
        <v>0.134051155259091</v>
      </c>
      <c r="P12" s="19" t="n">
        <v>0.133491799858268</v>
      </c>
      <c r="Q12" s="19" t="n">
        <v>0.191525796868711</v>
      </c>
      <c r="R12" s="19" t="n">
        <v>0.255676109919894</v>
      </c>
      <c r="S12" s="19"/>
      <c r="T12" s="19" t="n">
        <v>0.198729888373679</v>
      </c>
      <c r="U12" s="19" t="n">
        <v>0.164310517344024</v>
      </c>
      <c r="V12" s="19" t="n">
        <v>0.16765878842562</v>
      </c>
      <c r="W12" s="19" t="n">
        <v>0.188331808590169</v>
      </c>
      <c r="X12" s="19"/>
      <c r="Y12" s="19" t="n">
        <v>0.20028577170406</v>
      </c>
      <c r="Z12" s="19" t="n">
        <v>0.118539690829921</v>
      </c>
      <c r="AA12" s="19" t="s">
        <v>124</v>
      </c>
      <c r="AB12" s="19" t="s">
        <v>124</v>
      </c>
      <c r="AC12" s="19" t="s">
        <v>124</v>
      </c>
      <c r="AD12" s="19" t="s">
        <v>124</v>
      </c>
      <c r="AE12" s="19"/>
      <c r="AF12" s="19" t="n">
        <v>0.15430718848777</v>
      </c>
      <c r="AG12" s="19"/>
      <c r="AH12" s="19" t="n">
        <v>0.186070184608685</v>
      </c>
      <c r="AI12" s="19"/>
      <c r="AJ12" s="19" t="n">
        <v>0.188083565524423</v>
      </c>
      <c r="AK12" s="19" t="n">
        <v>0.1537402298406</v>
      </c>
      <c r="AL12" s="19" t="n">
        <v>0.181362075326018</v>
      </c>
      <c r="AM12" s="19" t="n">
        <v>0.116117240632941</v>
      </c>
      <c r="AN12" s="19" t="n">
        <v>0.179600424539723</v>
      </c>
      <c r="AO12" s="19" t="n">
        <v>0.259796092627984</v>
      </c>
      <c r="AP12" s="19" t="n">
        <v>0.195134243762153</v>
      </c>
      <c r="AQ12" s="19" t="n">
        <v>0.273673496253842</v>
      </c>
      <c r="AR12" s="19" t="n">
        <v>0.0790635437619855</v>
      </c>
      <c r="AS12" s="19" t="n">
        <v>0.215638598171342</v>
      </c>
      <c r="AT12" s="19" t="n">
        <v>0.115069149307581</v>
      </c>
      <c r="AU12" s="19" t="n">
        <v>0.152041358252694</v>
      </c>
    </row>
    <row r="13">
      <c r="B13" s="20" t="s">
        <v>543</v>
      </c>
      <c r="C13" s="19" t="n">
        <v>0.082614600894059</v>
      </c>
      <c r="D13" s="19" t="n">
        <v>0.0825211917688292</v>
      </c>
      <c r="E13" s="19" t="n">
        <v>0.0834021099755149</v>
      </c>
      <c r="F13" s="19"/>
      <c r="G13" s="19" t="n">
        <v>0.103136381584183</v>
      </c>
      <c r="H13" s="19" t="n">
        <v>0.0969847317584568</v>
      </c>
      <c r="I13" s="19" t="n">
        <v>0.0768465875745561</v>
      </c>
      <c r="J13" s="19" t="n">
        <v>0.0779735873100585</v>
      </c>
      <c r="K13" s="19" t="n">
        <v>0.0584380566669234</v>
      </c>
      <c r="L13" s="19" t="n">
        <v>0.10440264073812</v>
      </c>
      <c r="M13" s="19"/>
      <c r="N13" s="19" t="n">
        <v>0</v>
      </c>
      <c r="O13" s="19" t="n">
        <v>0.060447964325602</v>
      </c>
      <c r="P13" s="19" t="n">
        <v>0.0788897932204307</v>
      </c>
      <c r="Q13" s="19" t="n">
        <v>0.108478050995639</v>
      </c>
      <c r="R13" s="19" t="n">
        <v>0.0639024045922441</v>
      </c>
      <c r="S13" s="19"/>
      <c r="T13" s="19" t="n">
        <v>0.0320842802807914</v>
      </c>
      <c r="U13" s="19" t="n">
        <v>0.113646223437693</v>
      </c>
      <c r="V13" s="19" t="n">
        <v>0.0665704773629357</v>
      </c>
      <c r="W13" s="19" t="n">
        <v>0.0965703770612382</v>
      </c>
      <c r="X13" s="19"/>
      <c r="Y13" s="19" t="n">
        <v>0.0955142873126814</v>
      </c>
      <c r="Z13" s="19" t="n">
        <v>0.0534652580576315</v>
      </c>
      <c r="AA13" s="19" t="s">
        <v>124</v>
      </c>
      <c r="AB13" s="19" t="s">
        <v>124</v>
      </c>
      <c r="AC13" s="19" t="s">
        <v>124</v>
      </c>
      <c r="AD13" s="19" t="s">
        <v>124</v>
      </c>
      <c r="AE13" s="19"/>
      <c r="AF13" s="19" t="n">
        <v>0.0668566188040245</v>
      </c>
      <c r="AG13" s="19"/>
      <c r="AH13" s="19" t="n">
        <v>0.0902545305589226</v>
      </c>
      <c r="AI13" s="19"/>
      <c r="AJ13" s="19" t="n">
        <v>0.0513120793147549</v>
      </c>
      <c r="AK13" s="19" t="n">
        <v>0.106718596707542</v>
      </c>
      <c r="AL13" s="19" t="n">
        <v>0.106490382769672</v>
      </c>
      <c r="AM13" s="19" t="n">
        <v>0.0488538759294864</v>
      </c>
      <c r="AN13" s="19" t="n">
        <v>0.0805724971650904</v>
      </c>
      <c r="AO13" s="19" t="n">
        <v>0.14329002203626</v>
      </c>
      <c r="AP13" s="19" t="n">
        <v>0.0893035907510206</v>
      </c>
      <c r="AQ13" s="19" t="n">
        <v>0</v>
      </c>
      <c r="AR13" s="19" t="n">
        <v>0.0974512239892687</v>
      </c>
      <c r="AS13" s="19" t="n">
        <v>0</v>
      </c>
      <c r="AT13" s="19" t="n">
        <v>0.371485533772039</v>
      </c>
      <c r="AU13" s="19" t="n">
        <v>0.133400493133227</v>
      </c>
    </row>
    <row r="14">
      <c r="B14" s="20" t="s">
        <v>544</v>
      </c>
      <c r="C14" s="19" t="n">
        <v>0.0512337996621027</v>
      </c>
      <c r="D14" s="19" t="n">
        <v>0.0458289407854629</v>
      </c>
      <c r="E14" s="19" t="n">
        <v>0.0584121229896041</v>
      </c>
      <c r="F14" s="19"/>
      <c r="G14" s="19" t="n">
        <v>0.0738245689761612</v>
      </c>
      <c r="H14" s="19" t="n">
        <v>0.0712102736168786</v>
      </c>
      <c r="I14" s="19" t="n">
        <v>0.0522199393287025</v>
      </c>
      <c r="J14" s="19" t="n">
        <v>0.0630719281337044</v>
      </c>
      <c r="K14" s="19" t="n">
        <v>0.0092203404407242</v>
      </c>
      <c r="L14" s="19" t="n">
        <v>0</v>
      </c>
      <c r="M14" s="19"/>
      <c r="N14" s="19" t="n">
        <v>0</v>
      </c>
      <c r="O14" s="19" t="n">
        <v>0</v>
      </c>
      <c r="P14" s="19" t="n">
        <v>0.0452373631308925</v>
      </c>
      <c r="Q14" s="19" t="n">
        <v>0.047560689119608</v>
      </c>
      <c r="R14" s="19" t="n">
        <v>0.114422787854665</v>
      </c>
      <c r="S14" s="19"/>
      <c r="T14" s="19" t="n">
        <v>0.0319195683781154</v>
      </c>
      <c r="U14" s="19" t="n">
        <v>0.0779422851904816</v>
      </c>
      <c r="V14" s="19" t="n">
        <v>0.0251723299463564</v>
      </c>
      <c r="W14" s="19" t="n">
        <v>0.0559682936533645</v>
      </c>
      <c r="X14" s="19"/>
      <c r="Y14" s="19" t="n">
        <v>0.0536015728806115</v>
      </c>
      <c r="Z14" s="19" t="n">
        <v>0.0458833569408294</v>
      </c>
      <c r="AA14" s="19" t="s">
        <v>124</v>
      </c>
      <c r="AB14" s="19" t="s">
        <v>124</v>
      </c>
      <c r="AC14" s="19" t="s">
        <v>124</v>
      </c>
      <c r="AD14" s="19" t="s">
        <v>124</v>
      </c>
      <c r="AE14" s="19"/>
      <c r="AF14" s="19" t="n">
        <v>0.0537866017538174</v>
      </c>
      <c r="AG14" s="19"/>
      <c r="AH14" s="19" t="n">
        <v>0.0569879451006471</v>
      </c>
      <c r="AI14" s="19"/>
      <c r="AJ14" s="19" t="n">
        <v>0.117702733135183</v>
      </c>
      <c r="AK14" s="19" t="n">
        <v>0</v>
      </c>
      <c r="AL14" s="19" t="n">
        <v>0.0299299468514135</v>
      </c>
      <c r="AM14" s="19" t="n">
        <v>0.0463355985845635</v>
      </c>
      <c r="AN14" s="19" t="n">
        <v>0.0720099662927464</v>
      </c>
      <c r="AO14" s="19" t="n">
        <v>0</v>
      </c>
      <c r="AP14" s="19" t="n">
        <v>0.0577144467588994</v>
      </c>
      <c r="AQ14" s="19" t="n">
        <v>0.0755295077768526</v>
      </c>
      <c r="AR14" s="19" t="n">
        <v>0.0790635437619855</v>
      </c>
      <c r="AS14" s="19" t="n">
        <v>0.0942555710443656</v>
      </c>
      <c r="AT14" s="19" t="n">
        <v>0</v>
      </c>
      <c r="AU14" s="19" t="n">
        <v>0</v>
      </c>
    </row>
    <row r="15">
      <c r="B15" s="20" t="s">
        <v>545</v>
      </c>
      <c r="C15" s="19" t="n">
        <v>0.00515119923270847</v>
      </c>
      <c r="D15" s="19" t="n">
        <v>0.0031768275940476</v>
      </c>
      <c r="E15" s="19" t="n">
        <v>0.00360446530691965</v>
      </c>
      <c r="F15" s="19"/>
      <c r="G15" s="19" t="n">
        <v>0</v>
      </c>
      <c r="H15" s="19" t="n">
        <v>0</v>
      </c>
      <c r="I15" s="19" t="n">
        <v>0.00771518668783385</v>
      </c>
      <c r="J15" s="19" t="n">
        <v>0</v>
      </c>
      <c r="K15" s="19" t="n">
        <v>0.0100171636635267</v>
      </c>
      <c r="L15" s="19" t="n">
        <v>0.0371726811524449</v>
      </c>
      <c r="M15" s="19"/>
      <c r="N15" s="19" t="n">
        <v>0</v>
      </c>
      <c r="O15" s="19" t="n">
        <v>0</v>
      </c>
      <c r="P15" s="19" t="n">
        <v>0.0046998910667477</v>
      </c>
      <c r="Q15" s="19" t="n">
        <v>0.0107813611088569</v>
      </c>
      <c r="R15" s="19" t="n">
        <v>0</v>
      </c>
      <c r="S15" s="19"/>
      <c r="T15" s="19" t="n">
        <v>0</v>
      </c>
      <c r="U15" s="19" t="n">
        <v>0</v>
      </c>
      <c r="V15" s="19" t="n">
        <v>0.00769798025652846</v>
      </c>
      <c r="W15" s="19" t="n">
        <v>0</v>
      </c>
      <c r="X15" s="19"/>
      <c r="Y15" s="19" t="n">
        <v>0.00743079967360579</v>
      </c>
      <c r="Z15" s="19" t="n">
        <v>0</v>
      </c>
      <c r="AA15" s="19" t="s">
        <v>124</v>
      </c>
      <c r="AB15" s="19" t="s">
        <v>124</v>
      </c>
      <c r="AC15" s="19" t="s">
        <v>124</v>
      </c>
      <c r="AD15" s="19" t="s">
        <v>124</v>
      </c>
      <c r="AE15" s="19"/>
      <c r="AF15" s="19" t="n">
        <v>0.00588509364583043</v>
      </c>
      <c r="AG15" s="19"/>
      <c r="AH15" s="19" t="n">
        <v>0.00611501370203076</v>
      </c>
      <c r="AI15" s="19"/>
      <c r="AJ15" s="19" t="n">
        <v>0</v>
      </c>
      <c r="AK15" s="19" t="n">
        <v>0</v>
      </c>
      <c r="AL15" s="19" t="n">
        <v>0.0158610500907518</v>
      </c>
      <c r="AM15" s="19" t="n">
        <v>0</v>
      </c>
      <c r="AN15" s="19" t="n">
        <v>0</v>
      </c>
      <c r="AO15" s="19" t="n">
        <v>0</v>
      </c>
      <c r="AP15" s="19" t="n">
        <v>0.014941457700752</v>
      </c>
      <c r="AQ15" s="19" t="n">
        <v>0</v>
      </c>
      <c r="AR15" s="19" t="n">
        <v>0</v>
      </c>
      <c r="AS15" s="19" t="n">
        <v>0</v>
      </c>
      <c r="AT15" s="19" t="n">
        <v>0</v>
      </c>
      <c r="AU15" s="19" t="n">
        <v>0</v>
      </c>
    </row>
    <row r="16">
      <c r="B16" s="20" t="s">
        <v>546</v>
      </c>
      <c r="C16" s="21" t="n">
        <v>0.0427073903787479</v>
      </c>
      <c r="D16" s="21" t="n">
        <v>0.0281482597989604</v>
      </c>
      <c r="E16" s="21" t="n">
        <v>0.057211261004046</v>
      </c>
      <c r="F16" s="21"/>
      <c r="G16" s="21" t="n">
        <v>0.0616301837674727</v>
      </c>
      <c r="H16" s="21" t="n">
        <v>0.0253435230534097</v>
      </c>
      <c r="I16" s="21" t="n">
        <v>0.0718710404398754</v>
      </c>
      <c r="J16" s="21" t="n">
        <v>0.0380545682522333</v>
      </c>
      <c r="K16" s="21" t="n">
        <v>0.0380813729721992</v>
      </c>
      <c r="L16" s="21" t="n">
        <v>0</v>
      </c>
      <c r="M16" s="21"/>
      <c r="N16" s="21" t="n">
        <v>0</v>
      </c>
      <c r="O16" s="21" t="n">
        <v>0.0254526084914722</v>
      </c>
      <c r="P16" s="21" t="n">
        <v>0.0473521800867778</v>
      </c>
      <c r="Q16" s="21" t="n">
        <v>0.0480336941017783</v>
      </c>
      <c r="R16" s="21" t="n">
        <v>0.0402001185507612</v>
      </c>
      <c r="S16" s="21"/>
      <c r="T16" s="21" t="n">
        <v>0</v>
      </c>
      <c r="U16" s="21" t="n">
        <v>0.0401611465285565</v>
      </c>
      <c r="V16" s="21" t="n">
        <v>0.0548387122268444</v>
      </c>
      <c r="W16" s="21" t="n">
        <v>0.0325005604786128</v>
      </c>
      <c r="X16" s="21"/>
      <c r="Y16" s="21" t="n">
        <v>0.0375444762141857</v>
      </c>
      <c r="Z16" s="21" t="n">
        <v>0.0543739960724034</v>
      </c>
      <c r="AA16" s="21" t="s">
        <v>124</v>
      </c>
      <c r="AB16" s="21" t="s">
        <v>124</v>
      </c>
      <c r="AC16" s="21" t="s">
        <v>124</v>
      </c>
      <c r="AD16" s="21" t="s">
        <v>124</v>
      </c>
      <c r="AE16" s="21"/>
      <c r="AF16" s="21" t="n">
        <v>0.0420330647310486</v>
      </c>
      <c r="AG16" s="21"/>
      <c r="AH16" s="21" t="n">
        <v>0.048308539368545</v>
      </c>
      <c r="AI16" s="21"/>
      <c r="AJ16" s="21" t="n">
        <v>0.0196693335963868</v>
      </c>
      <c r="AK16" s="21" t="n">
        <v>0</v>
      </c>
      <c r="AL16" s="21" t="n">
        <v>0.0457221306666667</v>
      </c>
      <c r="AM16" s="21" t="n">
        <v>0.11299648120189</v>
      </c>
      <c r="AN16" s="21" t="n">
        <v>0.0130571989490313</v>
      </c>
      <c r="AO16" s="21" t="n">
        <v>0.0278688500089236</v>
      </c>
      <c r="AP16" s="21" t="n">
        <v>0.0297157101703634</v>
      </c>
      <c r="AQ16" s="21" t="n">
        <v>0.0584860637960937</v>
      </c>
      <c r="AR16" s="21" t="n">
        <v>0</v>
      </c>
      <c r="AS16" s="21" t="n">
        <v>0.0283541843233578</v>
      </c>
      <c r="AT16" s="21" t="n">
        <v>0</v>
      </c>
      <c r="AU16" s="21" t="n">
        <v>0</v>
      </c>
    </row>
    <row r="17">
      <c r="B17" s="18" t="s">
        <v>229</v>
      </c>
    </row>
    <row r="18">
      <c r="B18" t="s">
        <v>70</v>
      </c>
    </row>
    <row r="19">
      <c r="B19" t="s">
        <v>71</v>
      </c>
    </row>
    <row r="21">
      <c r="B21"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551</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539</v>
      </c>
      <c r="D7" s="11" t="n">
        <v>282</v>
      </c>
      <c r="E7" s="11" t="n">
        <v>255</v>
      </c>
      <c r="F7" s="11"/>
      <c r="G7" s="11" t="n">
        <v>50</v>
      </c>
      <c r="H7" s="11" t="n">
        <v>111</v>
      </c>
      <c r="I7" s="11" t="n">
        <v>112</v>
      </c>
      <c r="J7" s="11" t="n">
        <v>131</v>
      </c>
      <c r="K7" s="11" t="n">
        <v>107</v>
      </c>
      <c r="L7" s="11" t="n">
        <v>28</v>
      </c>
      <c r="M7" s="11"/>
      <c r="N7" s="11" t="n">
        <v>4</v>
      </c>
      <c r="O7" s="11" t="n">
        <v>83</v>
      </c>
      <c r="P7" s="11" t="n">
        <v>201</v>
      </c>
      <c r="Q7" s="11" t="n">
        <v>163</v>
      </c>
      <c r="R7" s="11" t="n">
        <v>87</v>
      </c>
      <c r="S7" s="11"/>
      <c r="T7" s="11" t="n">
        <v>31</v>
      </c>
      <c r="U7" s="11" t="n">
        <v>148</v>
      </c>
      <c r="V7" s="11" t="n">
        <v>124</v>
      </c>
      <c r="W7" s="11" t="n">
        <v>165</v>
      </c>
      <c r="X7" s="11"/>
      <c r="Y7" s="11" t="n">
        <v>361</v>
      </c>
      <c r="Z7" s="11" t="n">
        <v>178</v>
      </c>
      <c r="AA7" s="11" t="s">
        <v>123</v>
      </c>
      <c r="AB7" s="11" t="s">
        <v>123</v>
      </c>
      <c r="AC7" s="11" t="s">
        <v>123</v>
      </c>
      <c r="AD7" s="11" t="s">
        <v>123</v>
      </c>
      <c r="AE7" s="11"/>
      <c r="AF7" s="11" t="n">
        <v>331</v>
      </c>
      <c r="AG7" s="11"/>
      <c r="AH7" s="11" t="n">
        <v>448</v>
      </c>
      <c r="AI7" s="11"/>
      <c r="AJ7" s="11" t="n">
        <v>46</v>
      </c>
      <c r="AK7" s="11" t="n">
        <v>19</v>
      </c>
      <c r="AL7" s="11" t="n">
        <v>109</v>
      </c>
      <c r="AM7" s="11" t="n">
        <v>95</v>
      </c>
      <c r="AN7" s="11" t="n">
        <v>73</v>
      </c>
      <c r="AO7" s="11" t="n">
        <v>29</v>
      </c>
      <c r="AP7" s="11" t="n">
        <v>69</v>
      </c>
      <c r="AQ7" s="11" t="n">
        <v>15</v>
      </c>
      <c r="AR7" s="11" t="n">
        <v>12</v>
      </c>
      <c r="AS7" s="11" t="n">
        <v>35</v>
      </c>
      <c r="AT7" s="11" t="n">
        <v>9</v>
      </c>
      <c r="AU7" s="11" t="n">
        <v>28</v>
      </c>
    </row>
    <row r="8" ht="30" customHeight="1">
      <c r="B8" s="12" t="s">
        <v>20</v>
      </c>
      <c r="C8" s="12" t="n">
        <v>561</v>
      </c>
      <c r="D8" s="12" t="n">
        <v>311</v>
      </c>
      <c r="E8" s="12" t="n">
        <v>248</v>
      </c>
      <c r="F8" s="12"/>
      <c r="G8" s="12" t="n">
        <v>59</v>
      </c>
      <c r="H8" s="12" t="n">
        <v>133</v>
      </c>
      <c r="I8" s="12" t="n">
        <v>116</v>
      </c>
      <c r="J8" s="12" t="n">
        <v>126</v>
      </c>
      <c r="K8" s="12" t="n">
        <v>101</v>
      </c>
      <c r="L8" s="12" t="n">
        <v>27</v>
      </c>
      <c r="M8" s="12"/>
      <c r="N8" s="12" t="n">
        <v>4</v>
      </c>
      <c r="O8" s="12" t="n">
        <v>81</v>
      </c>
      <c r="P8" s="12" t="n">
        <v>190</v>
      </c>
      <c r="Q8" s="12" t="n">
        <v>185</v>
      </c>
      <c r="R8" s="12" t="n">
        <v>99</v>
      </c>
      <c r="S8" s="12"/>
      <c r="T8" s="12" t="n">
        <v>32</v>
      </c>
      <c r="U8" s="12" t="n">
        <v>154</v>
      </c>
      <c r="V8" s="12" t="n">
        <v>128</v>
      </c>
      <c r="W8" s="12" t="n">
        <v>176</v>
      </c>
      <c r="X8" s="12"/>
      <c r="Y8" s="12" t="n">
        <v>389</v>
      </c>
      <c r="Z8" s="12" t="n">
        <v>172</v>
      </c>
      <c r="AA8" s="12" t="s">
        <v>123</v>
      </c>
      <c r="AB8" s="12" t="s">
        <v>123</v>
      </c>
      <c r="AC8" s="12" t="s">
        <v>123</v>
      </c>
      <c r="AD8" s="12" t="s">
        <v>123</v>
      </c>
      <c r="AE8" s="12"/>
      <c r="AF8" s="12" t="n">
        <v>339</v>
      </c>
      <c r="AG8" s="12"/>
      <c r="AH8" s="12" t="n">
        <v>473</v>
      </c>
      <c r="AI8" s="12"/>
      <c r="AJ8" s="12" t="n">
        <v>43</v>
      </c>
      <c r="AK8" s="12" t="n">
        <v>16</v>
      </c>
      <c r="AL8" s="12" t="n">
        <v>120</v>
      </c>
      <c r="AM8" s="12" t="n">
        <v>104</v>
      </c>
      <c r="AN8" s="12" t="n">
        <v>86</v>
      </c>
      <c r="AO8" s="12" t="n">
        <v>30</v>
      </c>
      <c r="AP8" s="12" t="n">
        <v>66</v>
      </c>
      <c r="AQ8" s="12" t="n">
        <v>17</v>
      </c>
      <c r="AR8" s="12" t="n">
        <v>11</v>
      </c>
      <c r="AS8" s="12" t="n">
        <v>33</v>
      </c>
      <c r="AT8" s="12" t="n">
        <v>7</v>
      </c>
      <c r="AU8" s="12" t="n">
        <v>27</v>
      </c>
    </row>
    <row r="9">
      <c r="B9" s="20" t="s">
        <v>539</v>
      </c>
      <c r="C9" s="19" t="n">
        <v>0.55486840428309</v>
      </c>
      <c r="D9" s="19" t="n">
        <v>0.48761117874445</v>
      </c>
      <c r="E9" s="19" t="n">
        <v>0.643523201497951</v>
      </c>
      <c r="F9" s="19"/>
      <c r="G9" s="19" t="n">
        <v>0.33018760478732</v>
      </c>
      <c r="H9" s="19" t="n">
        <v>0.40471920017543</v>
      </c>
      <c r="I9" s="19" t="n">
        <v>0.544333740945058</v>
      </c>
      <c r="J9" s="19" t="n">
        <v>0.644348262430969</v>
      </c>
      <c r="K9" s="19" t="n">
        <v>0.741423264125696</v>
      </c>
      <c r="L9" s="19" t="n">
        <v>0.714256819043977</v>
      </c>
      <c r="M9" s="19"/>
      <c r="N9" s="19" t="n">
        <v>1</v>
      </c>
      <c r="O9" s="19" t="n">
        <v>0.717394540506824</v>
      </c>
      <c r="P9" s="19" t="n">
        <v>0.645761928270726</v>
      </c>
      <c r="Q9" s="19" t="n">
        <v>0.451060734369627</v>
      </c>
      <c r="R9" s="19" t="n">
        <v>0.417544759438274</v>
      </c>
      <c r="S9" s="19"/>
      <c r="T9" s="19" t="n">
        <v>0.610289873492573</v>
      </c>
      <c r="U9" s="19" t="n">
        <v>0.561509494557648</v>
      </c>
      <c r="V9" s="19" t="n">
        <v>0.601979565235821</v>
      </c>
      <c r="W9" s="19" t="n">
        <v>0.408954888785244</v>
      </c>
      <c r="X9" s="19"/>
      <c r="Y9" s="19" t="n">
        <v>0.474881379761246</v>
      </c>
      <c r="Z9" s="19" t="n">
        <v>0.73561459644533</v>
      </c>
      <c r="AA9" s="19" t="s">
        <v>124</v>
      </c>
      <c r="AB9" s="19" t="s">
        <v>124</v>
      </c>
      <c r="AC9" s="19" t="s">
        <v>124</v>
      </c>
      <c r="AD9" s="19" t="s">
        <v>124</v>
      </c>
      <c r="AE9" s="19"/>
      <c r="AF9" s="19" t="n">
        <v>0.621612458107163</v>
      </c>
      <c r="AG9" s="19"/>
      <c r="AH9" s="19" t="n">
        <v>0.516640359389387</v>
      </c>
      <c r="AI9" s="19"/>
      <c r="AJ9" s="19" t="n">
        <v>0.500602934731327</v>
      </c>
      <c r="AK9" s="19" t="n">
        <v>0.713368410498777</v>
      </c>
      <c r="AL9" s="19" t="n">
        <v>0.513586124287346</v>
      </c>
      <c r="AM9" s="19" t="n">
        <v>0.526019219592403</v>
      </c>
      <c r="AN9" s="19" t="n">
        <v>0.494213767046119</v>
      </c>
      <c r="AO9" s="19" t="n">
        <v>0.507568151029426</v>
      </c>
      <c r="AP9" s="19" t="n">
        <v>0.698941000864083</v>
      </c>
      <c r="AQ9" s="19" t="n">
        <v>0.656419976246443</v>
      </c>
      <c r="AR9" s="19" t="n">
        <v>0.714655631854938</v>
      </c>
      <c r="AS9" s="19" t="n">
        <v>0.547826978930458</v>
      </c>
      <c r="AT9" s="19" t="n">
        <v>0.422301929514954</v>
      </c>
      <c r="AU9" s="19" t="n">
        <v>0.651365857131592</v>
      </c>
    </row>
    <row r="10">
      <c r="B10" s="20" t="s">
        <v>540</v>
      </c>
      <c r="C10" s="19" t="n">
        <v>0.0945413107787476</v>
      </c>
      <c r="D10" s="19" t="n">
        <v>0.117523358408965</v>
      </c>
      <c r="E10" s="19" t="n">
        <v>0.0665542021731516</v>
      </c>
      <c r="F10" s="19"/>
      <c r="G10" s="19" t="n">
        <v>0.132745870906604</v>
      </c>
      <c r="H10" s="19" t="n">
        <v>0.170086420182146</v>
      </c>
      <c r="I10" s="19" t="n">
        <v>0.120104220938232</v>
      </c>
      <c r="J10" s="19" t="n">
        <v>0.0373474478651502</v>
      </c>
      <c r="K10" s="19" t="n">
        <v>0.0180636544293127</v>
      </c>
      <c r="L10" s="19" t="n">
        <v>0.0831660036279088</v>
      </c>
      <c r="M10" s="19"/>
      <c r="N10" s="19" t="n">
        <v>0</v>
      </c>
      <c r="O10" s="19" t="n">
        <v>0.0924119160543792</v>
      </c>
      <c r="P10" s="19" t="n">
        <v>0.0599717202351453</v>
      </c>
      <c r="Q10" s="19" t="n">
        <v>0.102019648307771</v>
      </c>
      <c r="R10" s="19" t="n">
        <v>0.15363679416791</v>
      </c>
      <c r="S10" s="19"/>
      <c r="T10" s="19" t="n">
        <v>0.0779683154367297</v>
      </c>
      <c r="U10" s="19" t="n">
        <v>0.0841607075990706</v>
      </c>
      <c r="V10" s="19" t="n">
        <v>0.0722866142294005</v>
      </c>
      <c r="W10" s="19" t="n">
        <v>0.150848841917119</v>
      </c>
      <c r="X10" s="19"/>
      <c r="Y10" s="19" t="n">
        <v>0.11515116083461</v>
      </c>
      <c r="Z10" s="19" t="n">
        <v>0.0479693581289209</v>
      </c>
      <c r="AA10" s="19" t="s">
        <v>124</v>
      </c>
      <c r="AB10" s="19" t="s">
        <v>124</v>
      </c>
      <c r="AC10" s="19" t="s">
        <v>124</v>
      </c>
      <c r="AD10" s="19" t="s">
        <v>124</v>
      </c>
      <c r="AE10" s="19"/>
      <c r="AF10" s="19" t="n">
        <v>0.0850605816546774</v>
      </c>
      <c r="AG10" s="19"/>
      <c r="AH10" s="19" t="n">
        <v>0.0994357081758001</v>
      </c>
      <c r="AI10" s="19"/>
      <c r="AJ10" s="19" t="n">
        <v>0.162451179210672</v>
      </c>
      <c r="AK10" s="19" t="n">
        <v>0.0478075869903486</v>
      </c>
      <c r="AL10" s="19" t="n">
        <v>0.0953515704592619</v>
      </c>
      <c r="AM10" s="19" t="n">
        <v>0.0804770553027376</v>
      </c>
      <c r="AN10" s="19" t="n">
        <v>0.109977391434458</v>
      </c>
      <c r="AO10" s="19" t="n">
        <v>0.0802817140724898</v>
      </c>
      <c r="AP10" s="19" t="n">
        <v>0.0746544792902362</v>
      </c>
      <c r="AQ10" s="19" t="n">
        <v>0</v>
      </c>
      <c r="AR10" s="19" t="n">
        <v>0</v>
      </c>
      <c r="AS10" s="19" t="n">
        <v>0.0566218875236411</v>
      </c>
      <c r="AT10" s="19" t="n">
        <v>0.227780879488277</v>
      </c>
      <c r="AU10" s="19" t="n">
        <v>0.187736777008224</v>
      </c>
    </row>
    <row r="11">
      <c r="B11" s="20" t="s">
        <v>541</v>
      </c>
      <c r="C11" s="19" t="n">
        <v>0.111366439819848</v>
      </c>
      <c r="D11" s="19" t="n">
        <v>0.13594163362758</v>
      </c>
      <c r="E11" s="19" t="n">
        <v>0.0815226073499114</v>
      </c>
      <c r="F11" s="19"/>
      <c r="G11" s="19" t="n">
        <v>0.202100463865236</v>
      </c>
      <c r="H11" s="19" t="n">
        <v>0.145705734059592</v>
      </c>
      <c r="I11" s="19" t="n">
        <v>0.0958458964049246</v>
      </c>
      <c r="J11" s="19" t="n">
        <v>0.0752229480491597</v>
      </c>
      <c r="K11" s="19" t="n">
        <v>0.0700334504766938</v>
      </c>
      <c r="L11" s="19" t="n">
        <v>0.136030946145248</v>
      </c>
      <c r="M11" s="19"/>
      <c r="N11" s="19" t="n">
        <v>0</v>
      </c>
      <c r="O11" s="19" t="n">
        <v>0.121209285936146</v>
      </c>
      <c r="P11" s="19" t="n">
        <v>0.0770194240484119</v>
      </c>
      <c r="Q11" s="19" t="n">
        <v>0.123320164708688</v>
      </c>
      <c r="R11" s="19" t="n">
        <v>0.152671539325307</v>
      </c>
      <c r="S11" s="19"/>
      <c r="T11" s="19" t="n">
        <v>0.131679816146215</v>
      </c>
      <c r="U11" s="19" t="n">
        <v>0.0874708366798314</v>
      </c>
      <c r="V11" s="19" t="n">
        <v>0.14922963490798</v>
      </c>
      <c r="W11" s="19" t="n">
        <v>0.127312566389789</v>
      </c>
      <c r="X11" s="19"/>
      <c r="Y11" s="19" t="n">
        <v>0.13134809301648</v>
      </c>
      <c r="Z11" s="19" t="n">
        <v>0.0662140197868778</v>
      </c>
      <c r="AA11" s="19" t="s">
        <v>124</v>
      </c>
      <c r="AB11" s="19" t="s">
        <v>124</v>
      </c>
      <c r="AC11" s="19" t="s">
        <v>124</v>
      </c>
      <c r="AD11" s="19" t="s">
        <v>124</v>
      </c>
      <c r="AE11" s="19"/>
      <c r="AF11" s="19" t="n">
        <v>0.102251621133503</v>
      </c>
      <c r="AG11" s="19"/>
      <c r="AH11" s="19" t="n">
        <v>0.124918529246352</v>
      </c>
      <c r="AI11" s="19"/>
      <c r="AJ11" s="19" t="n">
        <v>0.144633781600043</v>
      </c>
      <c r="AK11" s="19" t="n">
        <v>0.179912992793681</v>
      </c>
      <c r="AL11" s="19" t="n">
        <v>0.102327125874657</v>
      </c>
      <c r="AM11" s="19" t="n">
        <v>0.143512915999872</v>
      </c>
      <c r="AN11" s="19" t="n">
        <v>0.0446829862275365</v>
      </c>
      <c r="AO11" s="19" t="n">
        <v>0.195515822604201</v>
      </c>
      <c r="AP11" s="19" t="n">
        <v>0.129148568607255</v>
      </c>
      <c r="AQ11" s="19" t="n">
        <v>0.134015571572946</v>
      </c>
      <c r="AR11" s="19" t="n">
        <v>0</v>
      </c>
      <c r="AS11" s="19" t="n">
        <v>0.115103778945633</v>
      </c>
      <c r="AT11" s="19" t="n">
        <v>0.0935008065323109</v>
      </c>
      <c r="AU11" s="19" t="n">
        <v>0.0395750622335772</v>
      </c>
    </row>
    <row r="12">
      <c r="B12" s="20" t="s">
        <v>542</v>
      </c>
      <c r="C12" s="19" t="n">
        <v>0.118569891696058</v>
      </c>
      <c r="D12" s="19" t="n">
        <v>0.157927923691427</v>
      </c>
      <c r="E12" s="19" t="n">
        <v>0.066229782689652</v>
      </c>
      <c r="F12" s="19"/>
      <c r="G12" s="19" t="n">
        <v>0.154718374413033</v>
      </c>
      <c r="H12" s="19" t="n">
        <v>0.16356754845054</v>
      </c>
      <c r="I12" s="19" t="n">
        <v>0.118143825879528</v>
      </c>
      <c r="J12" s="19" t="n">
        <v>0.10308787015458</v>
      </c>
      <c r="K12" s="19" t="n">
        <v>0.079921126855562</v>
      </c>
      <c r="L12" s="19" t="n">
        <v>0.0359104015794754</v>
      </c>
      <c r="M12" s="19"/>
      <c r="N12" s="19" t="n">
        <v>0</v>
      </c>
      <c r="O12" s="19" t="n">
        <v>0.0163809449068072</v>
      </c>
      <c r="P12" s="19" t="n">
        <v>0.0867115625393098</v>
      </c>
      <c r="Q12" s="19" t="n">
        <v>0.198535838712532</v>
      </c>
      <c r="R12" s="19" t="n">
        <v>0.120569471731322</v>
      </c>
      <c r="S12" s="19"/>
      <c r="T12" s="19" t="n">
        <v>0.0320842802807914</v>
      </c>
      <c r="U12" s="19" t="n">
        <v>0.123650553007532</v>
      </c>
      <c r="V12" s="19" t="n">
        <v>0.0967635568297723</v>
      </c>
      <c r="W12" s="19" t="n">
        <v>0.17307635729182</v>
      </c>
      <c r="X12" s="19"/>
      <c r="Y12" s="19" t="n">
        <v>0.160656689906677</v>
      </c>
      <c r="Z12" s="19" t="n">
        <v>0.0234666101032703</v>
      </c>
      <c r="AA12" s="19" t="s">
        <v>124</v>
      </c>
      <c r="AB12" s="19" t="s">
        <v>124</v>
      </c>
      <c r="AC12" s="19" t="s">
        <v>124</v>
      </c>
      <c r="AD12" s="19" t="s">
        <v>124</v>
      </c>
      <c r="AE12" s="19"/>
      <c r="AF12" s="19" t="n">
        <v>0.0841930373047502</v>
      </c>
      <c r="AG12" s="19"/>
      <c r="AH12" s="19" t="n">
        <v>0.125180317966106</v>
      </c>
      <c r="AI12" s="19"/>
      <c r="AJ12" s="19" t="n">
        <v>0.105467291031702</v>
      </c>
      <c r="AK12" s="19" t="n">
        <v>0</v>
      </c>
      <c r="AL12" s="19" t="n">
        <v>0.121394531512222</v>
      </c>
      <c r="AM12" s="19" t="n">
        <v>0.0889413405292315</v>
      </c>
      <c r="AN12" s="19" t="n">
        <v>0.216935835936111</v>
      </c>
      <c r="AO12" s="19" t="n">
        <v>0.18876546228496</v>
      </c>
      <c r="AP12" s="19" t="n">
        <v>0.0564894518647156</v>
      </c>
      <c r="AQ12" s="19" t="n">
        <v>0.0755488806076639</v>
      </c>
      <c r="AR12" s="19" t="n">
        <v>0.0974512239892687</v>
      </c>
      <c r="AS12" s="19" t="n">
        <v>0.156435627676408</v>
      </c>
      <c r="AT12" s="19" t="n">
        <v>0</v>
      </c>
      <c r="AU12" s="19" t="n">
        <v>0.0920875860051592</v>
      </c>
    </row>
    <row r="13">
      <c r="B13" s="20" t="s">
        <v>543</v>
      </c>
      <c r="C13" s="19" t="n">
        <v>0.0529983787176315</v>
      </c>
      <c r="D13" s="19" t="n">
        <v>0.0547999155562747</v>
      </c>
      <c r="E13" s="19" t="n">
        <v>0.0511745641050621</v>
      </c>
      <c r="F13" s="19"/>
      <c r="G13" s="19" t="n">
        <v>0.110150063517042</v>
      </c>
      <c r="H13" s="19" t="n">
        <v>0.0538776123603037</v>
      </c>
      <c r="I13" s="19" t="n">
        <v>0.0257827324470383</v>
      </c>
      <c r="J13" s="19" t="n">
        <v>0.063412423089932</v>
      </c>
      <c r="K13" s="19" t="n">
        <v>0.0427294253273101</v>
      </c>
      <c r="L13" s="19" t="n">
        <v>0.0306358296033906</v>
      </c>
      <c r="M13" s="19"/>
      <c r="N13" s="19" t="n">
        <v>0</v>
      </c>
      <c r="O13" s="19" t="n">
        <v>0.0151167898565899</v>
      </c>
      <c r="P13" s="19" t="n">
        <v>0.0546254988254021</v>
      </c>
      <c r="Q13" s="19" t="n">
        <v>0.0601965104397541</v>
      </c>
      <c r="R13" s="19" t="n">
        <v>0.0703027392881401</v>
      </c>
      <c r="S13" s="19"/>
      <c r="T13" s="19" t="n">
        <v>0.117755861808683</v>
      </c>
      <c r="U13" s="19" t="n">
        <v>0.071897363617173</v>
      </c>
      <c r="V13" s="19" t="n">
        <v>0.0269661156225362</v>
      </c>
      <c r="W13" s="19" t="n">
        <v>0.0591627028564629</v>
      </c>
      <c r="X13" s="19"/>
      <c r="Y13" s="19" t="n">
        <v>0.054119576528511</v>
      </c>
      <c r="Z13" s="19" t="n">
        <v>0.0504648148528853</v>
      </c>
      <c r="AA13" s="19" t="s">
        <v>124</v>
      </c>
      <c r="AB13" s="19" t="s">
        <v>124</v>
      </c>
      <c r="AC13" s="19" t="s">
        <v>124</v>
      </c>
      <c r="AD13" s="19" t="s">
        <v>124</v>
      </c>
      <c r="AE13" s="19"/>
      <c r="AF13" s="19" t="n">
        <v>0.0398506533704313</v>
      </c>
      <c r="AG13" s="19"/>
      <c r="AH13" s="19" t="n">
        <v>0.0579604941318189</v>
      </c>
      <c r="AI13" s="19"/>
      <c r="AJ13" s="19" t="n">
        <v>0.0242375818478641</v>
      </c>
      <c r="AK13" s="19" t="n">
        <v>0</v>
      </c>
      <c r="AL13" s="19" t="n">
        <v>0.0630781620723157</v>
      </c>
      <c r="AM13" s="19" t="n">
        <v>0.0732644295699283</v>
      </c>
      <c r="AN13" s="19" t="n">
        <v>0.0641336851912411</v>
      </c>
      <c r="AO13" s="19" t="n">
        <v>0</v>
      </c>
      <c r="AP13" s="19" t="n">
        <v>0.0407664993737103</v>
      </c>
      <c r="AQ13" s="19" t="n">
        <v>0.0755295077768526</v>
      </c>
      <c r="AR13" s="19" t="n">
        <v>0.0790635437619855</v>
      </c>
      <c r="AS13" s="19" t="n">
        <v>0.0381707465403758</v>
      </c>
      <c r="AT13" s="19" t="n">
        <v>0.256416384464458</v>
      </c>
      <c r="AU13" s="19" t="n">
        <v>0</v>
      </c>
    </row>
    <row r="14">
      <c r="B14" s="20" t="s">
        <v>544</v>
      </c>
      <c r="C14" s="19" t="n">
        <v>0.0100001821664376</v>
      </c>
      <c r="D14" s="19" t="n">
        <v>0.00604005787802744</v>
      </c>
      <c r="E14" s="19" t="n">
        <v>0.0150361688602959</v>
      </c>
      <c r="F14" s="19"/>
      <c r="G14" s="19" t="n">
        <v>0</v>
      </c>
      <c r="H14" s="19" t="n">
        <v>0.0281316547626534</v>
      </c>
      <c r="I14" s="19" t="n">
        <v>0</v>
      </c>
      <c r="J14" s="19" t="n">
        <v>0.0148347507790355</v>
      </c>
      <c r="K14" s="19" t="n">
        <v>0</v>
      </c>
      <c r="L14" s="19" t="n">
        <v>0</v>
      </c>
      <c r="M14" s="19"/>
      <c r="N14" s="19" t="n">
        <v>0</v>
      </c>
      <c r="O14" s="19" t="n">
        <v>0</v>
      </c>
      <c r="P14" s="19" t="n">
        <v>0.00985385353773042</v>
      </c>
      <c r="Q14" s="19" t="n">
        <v>0.0126580727469721</v>
      </c>
      <c r="R14" s="19" t="n">
        <v>0.0140564386434001</v>
      </c>
      <c r="S14" s="19"/>
      <c r="T14" s="19" t="n">
        <v>0</v>
      </c>
      <c r="U14" s="19" t="n">
        <v>0.0180460564403934</v>
      </c>
      <c r="V14" s="19" t="n">
        <v>0.0062648038458772</v>
      </c>
      <c r="W14" s="19" t="n">
        <v>0.0114856109245935</v>
      </c>
      <c r="X14" s="19"/>
      <c r="Y14" s="19" t="n">
        <v>0.0108474367704934</v>
      </c>
      <c r="Z14" s="19" t="n">
        <v>0.008085646097738</v>
      </c>
      <c r="AA14" s="19" t="s">
        <v>124</v>
      </c>
      <c r="AB14" s="19" t="s">
        <v>124</v>
      </c>
      <c r="AC14" s="19" t="s">
        <v>124</v>
      </c>
      <c r="AD14" s="19" t="s">
        <v>124</v>
      </c>
      <c r="AE14" s="19"/>
      <c r="AF14" s="19" t="n">
        <v>0.0133845502799224</v>
      </c>
      <c r="AG14" s="19"/>
      <c r="AH14" s="19" t="n">
        <v>0.0118712649633659</v>
      </c>
      <c r="AI14" s="19"/>
      <c r="AJ14" s="19" t="n">
        <v>0.0186940993509761</v>
      </c>
      <c r="AK14" s="19" t="n">
        <v>0.0589110097171931</v>
      </c>
      <c r="AL14" s="19" t="n">
        <v>0</v>
      </c>
      <c r="AM14" s="19" t="n">
        <v>0</v>
      </c>
      <c r="AN14" s="19" t="n">
        <v>0.0445893312329476</v>
      </c>
      <c r="AO14" s="19" t="n">
        <v>0</v>
      </c>
      <c r="AP14" s="19" t="n">
        <v>0</v>
      </c>
      <c r="AQ14" s="19" t="n">
        <v>0</v>
      </c>
      <c r="AR14" s="19" t="n">
        <v>0</v>
      </c>
      <c r="AS14" s="19" t="n">
        <v>0</v>
      </c>
      <c r="AT14" s="19" t="n">
        <v>0</v>
      </c>
      <c r="AU14" s="19" t="n">
        <v>0</v>
      </c>
    </row>
    <row r="15">
      <c r="B15" s="20" t="s">
        <v>545</v>
      </c>
      <c r="C15" s="19" t="n">
        <v>0.0073480956495254</v>
      </c>
      <c r="D15" s="19" t="n">
        <v>0.00707955734458087</v>
      </c>
      <c r="E15" s="19" t="n">
        <v>0.0077437334674018</v>
      </c>
      <c r="F15" s="19"/>
      <c r="G15" s="19" t="n">
        <v>0</v>
      </c>
      <c r="H15" s="19" t="n">
        <v>0.00872359994004841</v>
      </c>
      <c r="I15" s="19" t="n">
        <v>0.0255544269824456</v>
      </c>
      <c r="J15" s="19" t="n">
        <v>0</v>
      </c>
      <c r="K15" s="19" t="n">
        <v>0</v>
      </c>
      <c r="L15" s="19" t="n">
        <v>0</v>
      </c>
      <c r="M15" s="19"/>
      <c r="N15" s="19" t="n">
        <v>0</v>
      </c>
      <c r="O15" s="19" t="n">
        <v>0</v>
      </c>
      <c r="P15" s="19" t="n">
        <v>0.0046998910667477</v>
      </c>
      <c r="Q15" s="19" t="n">
        <v>0.0118125375856576</v>
      </c>
      <c r="R15" s="19" t="n">
        <v>0.0105221239253713</v>
      </c>
      <c r="S15" s="19"/>
      <c r="T15" s="19" t="n">
        <v>0</v>
      </c>
      <c r="U15" s="19" t="n">
        <v>0</v>
      </c>
      <c r="V15" s="19" t="n">
        <v>0.00698081189906629</v>
      </c>
      <c r="W15" s="19" t="n">
        <v>0.0183158433316177</v>
      </c>
      <c r="X15" s="19"/>
      <c r="Y15" s="19" t="n">
        <v>0.00829848752863185</v>
      </c>
      <c r="Z15" s="19" t="n">
        <v>0.0052005009085372</v>
      </c>
      <c r="AA15" s="19" t="s">
        <v>124</v>
      </c>
      <c r="AB15" s="19" t="s">
        <v>124</v>
      </c>
      <c r="AC15" s="19" t="s">
        <v>124</v>
      </c>
      <c r="AD15" s="19" t="s">
        <v>124</v>
      </c>
      <c r="AE15" s="19"/>
      <c r="AF15" s="19" t="n">
        <v>0.00571362129356692</v>
      </c>
      <c r="AG15" s="19"/>
      <c r="AH15" s="19" t="n">
        <v>0.00872296014010986</v>
      </c>
      <c r="AI15" s="19"/>
      <c r="AJ15" s="19" t="n">
        <v>0.0242437986310292</v>
      </c>
      <c r="AK15" s="19" t="n">
        <v>0</v>
      </c>
      <c r="AL15" s="19" t="n">
        <v>0.0160275278167223</v>
      </c>
      <c r="AM15" s="19" t="n">
        <v>0</v>
      </c>
      <c r="AN15" s="19" t="n">
        <v>0</v>
      </c>
      <c r="AO15" s="19" t="n">
        <v>0</v>
      </c>
      <c r="AP15" s="19" t="n">
        <v>0</v>
      </c>
      <c r="AQ15" s="19" t="n">
        <v>0</v>
      </c>
      <c r="AR15" s="19" t="n">
        <v>0.108829600393808</v>
      </c>
      <c r="AS15" s="19" t="n">
        <v>0</v>
      </c>
      <c r="AT15" s="19" t="n">
        <v>0</v>
      </c>
      <c r="AU15" s="19" t="n">
        <v>0</v>
      </c>
    </row>
    <row r="16">
      <c r="B16" s="20" t="s">
        <v>546</v>
      </c>
      <c r="C16" s="21" t="n">
        <v>0.0503072968886629</v>
      </c>
      <c r="D16" s="21" t="n">
        <v>0.0330763747486949</v>
      </c>
      <c r="E16" s="21" t="n">
        <v>0.0682157398565746</v>
      </c>
      <c r="F16" s="21"/>
      <c r="G16" s="21" t="n">
        <v>0.0700976225107664</v>
      </c>
      <c r="H16" s="21" t="n">
        <v>0.0251882300692858</v>
      </c>
      <c r="I16" s="21" t="n">
        <v>0.0702351564027738</v>
      </c>
      <c r="J16" s="21" t="n">
        <v>0.0617462976311734</v>
      </c>
      <c r="K16" s="21" t="n">
        <v>0.047829078785425</v>
      </c>
      <c r="L16" s="21" t="n">
        <v>0</v>
      </c>
      <c r="M16" s="21"/>
      <c r="N16" s="21" t="n">
        <v>0</v>
      </c>
      <c r="O16" s="21" t="n">
        <v>0.0374865227392543</v>
      </c>
      <c r="P16" s="21" t="n">
        <v>0.0613561214765271</v>
      </c>
      <c r="Q16" s="21" t="n">
        <v>0.0403964931289974</v>
      </c>
      <c r="R16" s="21" t="n">
        <v>0.0606961334802745</v>
      </c>
      <c r="S16" s="21"/>
      <c r="T16" s="21" t="n">
        <v>0.0302218528350077</v>
      </c>
      <c r="U16" s="21" t="n">
        <v>0.0532649880983518</v>
      </c>
      <c r="V16" s="21" t="n">
        <v>0.039528897429546</v>
      </c>
      <c r="W16" s="21" t="n">
        <v>0.0508431885033543</v>
      </c>
      <c r="X16" s="21"/>
      <c r="Y16" s="21" t="n">
        <v>0.0446971756533507</v>
      </c>
      <c r="Z16" s="21" t="n">
        <v>0.0629844536764401</v>
      </c>
      <c r="AA16" s="21" t="s">
        <v>124</v>
      </c>
      <c r="AB16" s="21" t="s">
        <v>124</v>
      </c>
      <c r="AC16" s="21" t="s">
        <v>124</v>
      </c>
      <c r="AD16" s="21" t="s">
        <v>124</v>
      </c>
      <c r="AE16" s="21"/>
      <c r="AF16" s="21" t="n">
        <v>0.0479334768559864</v>
      </c>
      <c r="AG16" s="21"/>
      <c r="AH16" s="21" t="n">
        <v>0.0552703659870601</v>
      </c>
      <c r="AI16" s="21"/>
      <c r="AJ16" s="21" t="n">
        <v>0.0196693335963868</v>
      </c>
      <c r="AK16" s="21" t="n">
        <v>0</v>
      </c>
      <c r="AL16" s="21" t="n">
        <v>0.0882349579774759</v>
      </c>
      <c r="AM16" s="21" t="n">
        <v>0.0877850390058279</v>
      </c>
      <c r="AN16" s="21" t="n">
        <v>0.0254670029315868</v>
      </c>
      <c r="AO16" s="21" t="n">
        <v>0.0278688500089236</v>
      </c>
      <c r="AP16" s="21" t="n">
        <v>0</v>
      </c>
      <c r="AQ16" s="21" t="n">
        <v>0.0584860637960937</v>
      </c>
      <c r="AR16" s="21" t="n">
        <v>0</v>
      </c>
      <c r="AS16" s="21" t="n">
        <v>0.0858409803834848</v>
      </c>
      <c r="AT16" s="21" t="n">
        <v>0</v>
      </c>
      <c r="AU16" s="21" t="n">
        <v>0.0292347176214481</v>
      </c>
    </row>
    <row r="17">
      <c r="B17" s="18" t="s">
        <v>229</v>
      </c>
    </row>
    <row r="18">
      <c r="B18" t="s">
        <v>70</v>
      </c>
    </row>
    <row r="19">
      <c r="B19" t="s">
        <v>71</v>
      </c>
    </row>
    <row r="21">
      <c r="B21"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552</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539</v>
      </c>
      <c r="D7" s="11" t="n">
        <v>282</v>
      </c>
      <c r="E7" s="11" t="n">
        <v>255</v>
      </c>
      <c r="F7" s="11"/>
      <c r="G7" s="11" t="n">
        <v>50</v>
      </c>
      <c r="H7" s="11" t="n">
        <v>111</v>
      </c>
      <c r="I7" s="11" t="n">
        <v>112</v>
      </c>
      <c r="J7" s="11" t="n">
        <v>131</v>
      </c>
      <c r="K7" s="11" t="n">
        <v>107</v>
      </c>
      <c r="L7" s="11" t="n">
        <v>28</v>
      </c>
      <c r="M7" s="11"/>
      <c r="N7" s="11" t="n">
        <v>4</v>
      </c>
      <c r="O7" s="11" t="n">
        <v>83</v>
      </c>
      <c r="P7" s="11" t="n">
        <v>201</v>
      </c>
      <c r="Q7" s="11" t="n">
        <v>163</v>
      </c>
      <c r="R7" s="11" t="n">
        <v>87</v>
      </c>
      <c r="S7" s="11"/>
      <c r="T7" s="11" t="n">
        <v>31</v>
      </c>
      <c r="U7" s="11" t="n">
        <v>148</v>
      </c>
      <c r="V7" s="11" t="n">
        <v>124</v>
      </c>
      <c r="W7" s="11" t="n">
        <v>165</v>
      </c>
      <c r="X7" s="11"/>
      <c r="Y7" s="11" t="n">
        <v>361</v>
      </c>
      <c r="Z7" s="11" t="n">
        <v>178</v>
      </c>
      <c r="AA7" s="11" t="s">
        <v>123</v>
      </c>
      <c r="AB7" s="11" t="s">
        <v>123</v>
      </c>
      <c r="AC7" s="11" t="s">
        <v>123</v>
      </c>
      <c r="AD7" s="11" t="s">
        <v>123</v>
      </c>
      <c r="AE7" s="11"/>
      <c r="AF7" s="11" t="n">
        <v>331</v>
      </c>
      <c r="AG7" s="11"/>
      <c r="AH7" s="11" t="n">
        <v>448</v>
      </c>
      <c r="AI7" s="11"/>
      <c r="AJ7" s="11" t="n">
        <v>46</v>
      </c>
      <c r="AK7" s="11" t="n">
        <v>19</v>
      </c>
      <c r="AL7" s="11" t="n">
        <v>109</v>
      </c>
      <c r="AM7" s="11" t="n">
        <v>95</v>
      </c>
      <c r="AN7" s="11" t="n">
        <v>73</v>
      </c>
      <c r="AO7" s="11" t="n">
        <v>29</v>
      </c>
      <c r="AP7" s="11" t="n">
        <v>69</v>
      </c>
      <c r="AQ7" s="11" t="n">
        <v>15</v>
      </c>
      <c r="AR7" s="11" t="n">
        <v>12</v>
      </c>
      <c r="AS7" s="11" t="n">
        <v>35</v>
      </c>
      <c r="AT7" s="11" t="n">
        <v>9</v>
      </c>
      <c r="AU7" s="11" t="n">
        <v>28</v>
      </c>
    </row>
    <row r="8" ht="30" customHeight="1">
      <c r="B8" s="12" t="s">
        <v>20</v>
      </c>
      <c r="C8" s="12" t="n">
        <v>561</v>
      </c>
      <c r="D8" s="12" t="n">
        <v>311</v>
      </c>
      <c r="E8" s="12" t="n">
        <v>248</v>
      </c>
      <c r="F8" s="12"/>
      <c r="G8" s="12" t="n">
        <v>59</v>
      </c>
      <c r="H8" s="12" t="n">
        <v>133</v>
      </c>
      <c r="I8" s="12" t="n">
        <v>116</v>
      </c>
      <c r="J8" s="12" t="n">
        <v>126</v>
      </c>
      <c r="K8" s="12" t="n">
        <v>101</v>
      </c>
      <c r="L8" s="12" t="n">
        <v>27</v>
      </c>
      <c r="M8" s="12"/>
      <c r="N8" s="12" t="n">
        <v>4</v>
      </c>
      <c r="O8" s="12" t="n">
        <v>81</v>
      </c>
      <c r="P8" s="12" t="n">
        <v>190</v>
      </c>
      <c r="Q8" s="12" t="n">
        <v>185</v>
      </c>
      <c r="R8" s="12" t="n">
        <v>99</v>
      </c>
      <c r="S8" s="12"/>
      <c r="T8" s="12" t="n">
        <v>32</v>
      </c>
      <c r="U8" s="12" t="n">
        <v>154</v>
      </c>
      <c r="V8" s="12" t="n">
        <v>128</v>
      </c>
      <c r="W8" s="12" t="n">
        <v>176</v>
      </c>
      <c r="X8" s="12"/>
      <c r="Y8" s="12" t="n">
        <v>389</v>
      </c>
      <c r="Z8" s="12" t="n">
        <v>172</v>
      </c>
      <c r="AA8" s="12" t="s">
        <v>123</v>
      </c>
      <c r="AB8" s="12" t="s">
        <v>123</v>
      </c>
      <c r="AC8" s="12" t="s">
        <v>123</v>
      </c>
      <c r="AD8" s="12" t="s">
        <v>123</v>
      </c>
      <c r="AE8" s="12"/>
      <c r="AF8" s="12" t="n">
        <v>339</v>
      </c>
      <c r="AG8" s="12"/>
      <c r="AH8" s="12" t="n">
        <v>473</v>
      </c>
      <c r="AI8" s="12"/>
      <c r="AJ8" s="12" t="n">
        <v>43</v>
      </c>
      <c r="AK8" s="12" t="n">
        <v>16</v>
      </c>
      <c r="AL8" s="12" t="n">
        <v>120</v>
      </c>
      <c r="AM8" s="12" t="n">
        <v>104</v>
      </c>
      <c r="AN8" s="12" t="n">
        <v>86</v>
      </c>
      <c r="AO8" s="12" t="n">
        <v>30</v>
      </c>
      <c r="AP8" s="12" t="n">
        <v>66</v>
      </c>
      <c r="AQ8" s="12" t="n">
        <v>17</v>
      </c>
      <c r="AR8" s="12" t="n">
        <v>11</v>
      </c>
      <c r="AS8" s="12" t="n">
        <v>33</v>
      </c>
      <c r="AT8" s="12" t="n">
        <v>7</v>
      </c>
      <c r="AU8" s="12" t="n">
        <v>27</v>
      </c>
    </row>
    <row r="9">
      <c r="B9" s="20" t="s">
        <v>539</v>
      </c>
      <c r="C9" s="19" t="n">
        <v>0.681113977090952</v>
      </c>
      <c r="D9" s="19" t="n">
        <v>0.642616358037931</v>
      </c>
      <c r="E9" s="19" t="n">
        <v>0.730751459040065</v>
      </c>
      <c r="F9" s="19"/>
      <c r="G9" s="19" t="n">
        <v>0.4122544003685</v>
      </c>
      <c r="H9" s="19" t="n">
        <v>0.466500129788217</v>
      </c>
      <c r="I9" s="19" t="n">
        <v>0.681392809622399</v>
      </c>
      <c r="J9" s="19" t="n">
        <v>0.815562598112305</v>
      </c>
      <c r="K9" s="19" t="n">
        <v>0.897838502786787</v>
      </c>
      <c r="L9" s="19" t="n">
        <v>0.884464110106117</v>
      </c>
      <c r="M9" s="19"/>
      <c r="N9" s="19" t="n">
        <v>1</v>
      </c>
      <c r="O9" s="19" t="n">
        <v>0.782507445819299</v>
      </c>
      <c r="P9" s="19" t="n">
        <v>0.795104427294493</v>
      </c>
      <c r="Q9" s="19" t="n">
        <v>0.60871376734533</v>
      </c>
      <c r="R9" s="19" t="n">
        <v>0.509519524189178</v>
      </c>
      <c r="S9" s="19"/>
      <c r="T9" s="19" t="n">
        <v>0.638541386120697</v>
      </c>
      <c r="U9" s="19" t="n">
        <v>0.674861761262737</v>
      </c>
      <c r="V9" s="19" t="n">
        <v>0.761272986180009</v>
      </c>
      <c r="W9" s="19" t="n">
        <v>0.572716456120282</v>
      </c>
      <c r="X9" s="19"/>
      <c r="Y9" s="19" t="n">
        <v>0.624672781535028</v>
      </c>
      <c r="Z9" s="19" t="n">
        <v>0.808653802941478</v>
      </c>
      <c r="AA9" s="19" t="s">
        <v>124</v>
      </c>
      <c r="AB9" s="19" t="s">
        <v>124</v>
      </c>
      <c r="AC9" s="19" t="s">
        <v>124</v>
      </c>
      <c r="AD9" s="19" t="s">
        <v>124</v>
      </c>
      <c r="AE9" s="19"/>
      <c r="AF9" s="19" t="n">
        <v>0.734752560000959</v>
      </c>
      <c r="AG9" s="19"/>
      <c r="AH9" s="19" t="n">
        <v>0.640917055787857</v>
      </c>
      <c r="AI9" s="19"/>
      <c r="AJ9" s="19" t="n">
        <v>0.639251677986046</v>
      </c>
      <c r="AK9" s="19" t="n">
        <v>0.820087007206319</v>
      </c>
      <c r="AL9" s="19" t="n">
        <v>0.642324669538462</v>
      </c>
      <c r="AM9" s="19" t="n">
        <v>0.612009057893498</v>
      </c>
      <c r="AN9" s="19" t="n">
        <v>0.721053125494464</v>
      </c>
      <c r="AO9" s="19" t="n">
        <v>0.604042825329837</v>
      </c>
      <c r="AP9" s="19" t="n">
        <v>0.774810644585225</v>
      </c>
      <c r="AQ9" s="19" t="n">
        <v>0.726345876576969</v>
      </c>
      <c r="AR9" s="19" t="n">
        <v>0.891170399606192</v>
      </c>
      <c r="AS9" s="19" t="n">
        <v>0.665716504774035</v>
      </c>
      <c r="AT9" s="19" t="n">
        <v>0.74038302417123</v>
      </c>
      <c r="AU9" s="19" t="n">
        <v>0.723057558965249</v>
      </c>
    </row>
    <row r="10">
      <c r="B10" s="20" t="s">
        <v>540</v>
      </c>
      <c r="C10" s="19" t="n">
        <v>0.0404672531239442</v>
      </c>
      <c r="D10" s="19" t="n">
        <v>0.0524393665189083</v>
      </c>
      <c r="E10" s="19" t="n">
        <v>0.0258165438006224</v>
      </c>
      <c r="F10" s="19"/>
      <c r="G10" s="19" t="n">
        <v>0.135543844450661</v>
      </c>
      <c r="H10" s="19" t="n">
        <v>0.0725706853653719</v>
      </c>
      <c r="I10" s="19" t="n">
        <v>0.028303079959453</v>
      </c>
      <c r="J10" s="19" t="n">
        <v>0.00817541936799785</v>
      </c>
      <c r="K10" s="19" t="n">
        <v>0.00802905150090768</v>
      </c>
      <c r="L10" s="19" t="n">
        <v>0</v>
      </c>
      <c r="M10" s="19"/>
      <c r="N10" s="19" t="n">
        <v>0</v>
      </c>
      <c r="O10" s="19" t="n">
        <v>0.0722404364175944</v>
      </c>
      <c r="P10" s="19" t="n">
        <v>0.019861830027292</v>
      </c>
      <c r="Q10" s="19" t="n">
        <v>0.0478223143728819</v>
      </c>
      <c r="R10" s="19" t="n">
        <v>0.0422648444178542</v>
      </c>
      <c r="S10" s="19"/>
      <c r="T10" s="19" t="n">
        <v>0.155935529764619</v>
      </c>
      <c r="U10" s="19" t="n">
        <v>0.0547161141201842</v>
      </c>
      <c r="V10" s="19" t="n">
        <v>0</v>
      </c>
      <c r="W10" s="19" t="n">
        <v>0.0524429942385285</v>
      </c>
      <c r="X10" s="19"/>
      <c r="Y10" s="19" t="n">
        <v>0.04283392057174</v>
      </c>
      <c r="Z10" s="19" t="n">
        <v>0.0351193091060167</v>
      </c>
      <c r="AA10" s="19" t="s">
        <v>124</v>
      </c>
      <c r="AB10" s="19" t="s">
        <v>124</v>
      </c>
      <c r="AC10" s="19" t="s">
        <v>124</v>
      </c>
      <c r="AD10" s="19" t="s">
        <v>124</v>
      </c>
      <c r="AE10" s="19"/>
      <c r="AF10" s="19" t="n">
        <v>0.0432070235843583</v>
      </c>
      <c r="AG10" s="19"/>
      <c r="AH10" s="19" t="n">
        <v>0.0425681573967046</v>
      </c>
      <c r="AI10" s="19"/>
      <c r="AJ10" s="19" t="n">
        <v>0</v>
      </c>
      <c r="AK10" s="19" t="n">
        <v>0.0713094285272308</v>
      </c>
      <c r="AL10" s="19" t="n">
        <v>0.0455939602828616</v>
      </c>
      <c r="AM10" s="19" t="n">
        <v>0.0354715810009513</v>
      </c>
      <c r="AN10" s="19" t="n">
        <v>0.0340627721228087</v>
      </c>
      <c r="AO10" s="19" t="n">
        <v>0.0808487637142348</v>
      </c>
      <c r="AP10" s="19" t="n">
        <v>0.0301042877052918</v>
      </c>
      <c r="AQ10" s="19" t="n">
        <v>0</v>
      </c>
      <c r="AR10" s="19" t="n">
        <v>0</v>
      </c>
      <c r="AS10" s="19" t="n">
        <v>0.0607093996065124</v>
      </c>
      <c r="AT10" s="19" t="n">
        <v>0</v>
      </c>
      <c r="AU10" s="19" t="n">
        <v>0.111424302485489</v>
      </c>
    </row>
    <row r="11">
      <c r="B11" s="20" t="s">
        <v>541</v>
      </c>
      <c r="C11" s="19" t="n">
        <v>0.108651752141698</v>
      </c>
      <c r="D11" s="19" t="n">
        <v>0.137243459299781</v>
      </c>
      <c r="E11" s="19" t="n">
        <v>0.0737605216198841</v>
      </c>
      <c r="F11" s="19"/>
      <c r="G11" s="19" t="n">
        <v>0.182689196118674</v>
      </c>
      <c r="H11" s="19" t="n">
        <v>0.235375421584479</v>
      </c>
      <c r="I11" s="19" t="n">
        <v>0.096443316253898</v>
      </c>
      <c r="J11" s="19" t="n">
        <v>0.0258941440901041</v>
      </c>
      <c r="K11" s="19" t="n">
        <v>0.0266160265867668</v>
      </c>
      <c r="L11" s="19" t="n">
        <v>0.0702262958212277</v>
      </c>
      <c r="M11" s="19"/>
      <c r="N11" s="19" t="n">
        <v>0</v>
      </c>
      <c r="O11" s="19" t="n">
        <v>0.0674161035548961</v>
      </c>
      <c r="P11" s="19" t="n">
        <v>0.0587486609057171</v>
      </c>
      <c r="Q11" s="19" t="n">
        <v>0.155956320844521</v>
      </c>
      <c r="R11" s="19" t="n">
        <v>0.155721697912111</v>
      </c>
      <c r="S11" s="19"/>
      <c r="T11" s="19" t="n">
        <v>0.173603515736569</v>
      </c>
      <c r="U11" s="19" t="n">
        <v>0.122517296074148</v>
      </c>
      <c r="V11" s="19" t="n">
        <v>0.0791354843051343</v>
      </c>
      <c r="W11" s="19" t="n">
        <v>0.144628544384982</v>
      </c>
      <c r="X11" s="19"/>
      <c r="Y11" s="19" t="n">
        <v>0.131711060978186</v>
      </c>
      <c r="Z11" s="19" t="n">
        <v>0.0565447724033791</v>
      </c>
      <c r="AA11" s="19" t="s">
        <v>124</v>
      </c>
      <c r="AB11" s="19" t="s">
        <v>124</v>
      </c>
      <c r="AC11" s="19" t="s">
        <v>124</v>
      </c>
      <c r="AD11" s="19" t="s">
        <v>124</v>
      </c>
      <c r="AE11" s="19"/>
      <c r="AF11" s="19" t="n">
        <v>0.0782130669512303</v>
      </c>
      <c r="AG11" s="19"/>
      <c r="AH11" s="19" t="n">
        <v>0.125987306064378</v>
      </c>
      <c r="AI11" s="19"/>
      <c r="AJ11" s="19" t="n">
        <v>0.125487586652946</v>
      </c>
      <c r="AK11" s="19" t="n">
        <v>0.108603564266451</v>
      </c>
      <c r="AL11" s="19" t="n">
        <v>0.120372183004103</v>
      </c>
      <c r="AM11" s="19" t="n">
        <v>0.106423802580497</v>
      </c>
      <c r="AN11" s="19" t="n">
        <v>0.105221319434447</v>
      </c>
      <c r="AO11" s="19" t="n">
        <v>0.129251773728054</v>
      </c>
      <c r="AP11" s="19" t="n">
        <v>0.09814862796529</v>
      </c>
      <c r="AQ11" s="19" t="n">
        <v>0.139638551850084</v>
      </c>
      <c r="AR11" s="19" t="n">
        <v>0</v>
      </c>
      <c r="AS11" s="19" t="n">
        <v>0.0609696395181336</v>
      </c>
      <c r="AT11" s="19" t="n">
        <v>0.25961697582877</v>
      </c>
      <c r="AU11" s="19" t="n">
        <v>0.0920875860051592</v>
      </c>
    </row>
    <row r="12">
      <c r="B12" s="20" t="s">
        <v>542</v>
      </c>
      <c r="C12" s="19" t="n">
        <v>0.0664318408858965</v>
      </c>
      <c r="D12" s="19" t="n">
        <v>0.079483958109951</v>
      </c>
      <c r="E12" s="19" t="n">
        <v>0.0506406296728888</v>
      </c>
      <c r="F12" s="19"/>
      <c r="G12" s="19" t="n">
        <v>0.142888000866733</v>
      </c>
      <c r="H12" s="19" t="n">
        <v>0.0839757931921908</v>
      </c>
      <c r="I12" s="19" t="n">
        <v>0.0724806079932361</v>
      </c>
      <c r="J12" s="19" t="n">
        <v>0.048856019422128</v>
      </c>
      <c r="K12" s="19" t="n">
        <v>0.0194412893232786</v>
      </c>
      <c r="L12" s="19" t="n">
        <v>0.0453095940726549</v>
      </c>
      <c r="M12" s="19"/>
      <c r="N12" s="19" t="n">
        <v>0</v>
      </c>
      <c r="O12" s="19" t="n">
        <v>0.0311468428149386</v>
      </c>
      <c r="P12" s="19" t="n">
        <v>0.0432009989359312</v>
      </c>
      <c r="Q12" s="19" t="n">
        <v>0.0533676426097312</v>
      </c>
      <c r="R12" s="19" t="n">
        <v>0.16797036195468</v>
      </c>
      <c r="S12" s="19"/>
      <c r="T12" s="19" t="n">
        <v>0.0319195683781154</v>
      </c>
      <c r="U12" s="19" t="n">
        <v>0.0358727120732717</v>
      </c>
      <c r="V12" s="19" t="n">
        <v>0.08169553470206</v>
      </c>
      <c r="W12" s="19" t="n">
        <v>0.0898621976879379</v>
      </c>
      <c r="X12" s="19"/>
      <c r="Y12" s="19" t="n">
        <v>0.0768212464898055</v>
      </c>
      <c r="Z12" s="19" t="n">
        <v>0.0429549643179631</v>
      </c>
      <c r="AA12" s="19" t="s">
        <v>124</v>
      </c>
      <c r="AB12" s="19" t="s">
        <v>124</v>
      </c>
      <c r="AC12" s="19" t="s">
        <v>124</v>
      </c>
      <c r="AD12" s="19" t="s">
        <v>124</v>
      </c>
      <c r="AE12" s="19"/>
      <c r="AF12" s="19" t="n">
        <v>0.0519962948212053</v>
      </c>
      <c r="AG12" s="19"/>
      <c r="AH12" s="19" t="n">
        <v>0.0724510564636971</v>
      </c>
      <c r="AI12" s="19"/>
      <c r="AJ12" s="19" t="n">
        <v>0.115791725187808</v>
      </c>
      <c r="AK12" s="19" t="n">
        <v>0</v>
      </c>
      <c r="AL12" s="19" t="n">
        <v>0.0665933422115993</v>
      </c>
      <c r="AM12" s="19" t="n">
        <v>0.0898875212242937</v>
      </c>
      <c r="AN12" s="19" t="n">
        <v>0.0561393313315694</v>
      </c>
      <c r="AO12" s="19" t="n">
        <v>0.0808487637142348</v>
      </c>
      <c r="AP12" s="19" t="n">
        <v>0.0335258562788621</v>
      </c>
      <c r="AQ12" s="19" t="n">
        <v>0</v>
      </c>
      <c r="AR12" s="19" t="n">
        <v>0.108829600393808</v>
      </c>
      <c r="AS12" s="19" t="n">
        <v>0.0942011066105048</v>
      </c>
      <c r="AT12" s="19" t="n">
        <v>0</v>
      </c>
      <c r="AU12" s="19" t="n">
        <v>0.044195834922654</v>
      </c>
    </row>
    <row r="13">
      <c r="B13" s="20" t="s">
        <v>543</v>
      </c>
      <c r="C13" s="19" t="n">
        <v>0.0257627732391281</v>
      </c>
      <c r="D13" s="19" t="n">
        <v>0.0363827939298371</v>
      </c>
      <c r="E13" s="19" t="n">
        <v>0.0126844024253475</v>
      </c>
      <c r="F13" s="19"/>
      <c r="G13" s="19" t="n">
        <v>0.0683547226708174</v>
      </c>
      <c r="H13" s="19" t="n">
        <v>0.0556916665791875</v>
      </c>
      <c r="I13" s="19" t="n">
        <v>0.0179586670302921</v>
      </c>
      <c r="J13" s="19" t="n">
        <v>0.00767965127597764</v>
      </c>
      <c r="K13" s="19" t="n">
        <v>0</v>
      </c>
      <c r="L13" s="19" t="n">
        <v>0</v>
      </c>
      <c r="M13" s="19"/>
      <c r="N13" s="19" t="n">
        <v>0</v>
      </c>
      <c r="O13" s="19" t="n">
        <v>0.0115423739633207</v>
      </c>
      <c r="P13" s="19" t="n">
        <v>0.00510114123395124</v>
      </c>
      <c r="Q13" s="19" t="n">
        <v>0.0417623109665511</v>
      </c>
      <c r="R13" s="19" t="n">
        <v>0.0365302242942427</v>
      </c>
      <c r="S13" s="19"/>
      <c r="T13" s="19" t="n">
        <v>0</v>
      </c>
      <c r="U13" s="19" t="n">
        <v>0.0427589690162435</v>
      </c>
      <c r="V13" s="19" t="n">
        <v>0</v>
      </c>
      <c r="W13" s="19" t="n">
        <v>0.0445997598754098</v>
      </c>
      <c r="X13" s="19"/>
      <c r="Y13" s="19" t="n">
        <v>0.0347449638348618</v>
      </c>
      <c r="Z13" s="19" t="n">
        <v>0.0054657718547226</v>
      </c>
      <c r="AA13" s="19" t="s">
        <v>124</v>
      </c>
      <c r="AB13" s="19" t="s">
        <v>124</v>
      </c>
      <c r="AC13" s="19" t="s">
        <v>124</v>
      </c>
      <c r="AD13" s="19" t="s">
        <v>124</v>
      </c>
      <c r="AE13" s="19"/>
      <c r="AF13" s="19" t="n">
        <v>0.0203338123641762</v>
      </c>
      <c r="AG13" s="19"/>
      <c r="AH13" s="19" t="n">
        <v>0.0283794579838657</v>
      </c>
      <c r="AI13" s="19"/>
      <c r="AJ13" s="19" t="n">
        <v>0.0997996765768133</v>
      </c>
      <c r="AK13" s="19" t="n">
        <v>0</v>
      </c>
      <c r="AL13" s="19" t="n">
        <v>0.045191063560209</v>
      </c>
      <c r="AM13" s="19" t="n">
        <v>0.0228719663745946</v>
      </c>
      <c r="AN13" s="19" t="n">
        <v>0</v>
      </c>
      <c r="AO13" s="19" t="n">
        <v>0.0385695117523582</v>
      </c>
      <c r="AP13" s="19" t="n">
        <v>0.0181270833104837</v>
      </c>
      <c r="AQ13" s="19" t="n">
        <v>0</v>
      </c>
      <c r="AR13" s="19" t="n">
        <v>0</v>
      </c>
      <c r="AS13" s="19" t="n">
        <v>0</v>
      </c>
      <c r="AT13" s="19" t="n">
        <v>0</v>
      </c>
      <c r="AU13" s="19" t="n">
        <v>0</v>
      </c>
    </row>
    <row r="14">
      <c r="B14" s="20" t="s">
        <v>544</v>
      </c>
      <c r="C14" s="19" t="n">
        <v>0.0147691336803562</v>
      </c>
      <c r="D14" s="19" t="n">
        <v>0.00345467819846803</v>
      </c>
      <c r="E14" s="19" t="n">
        <v>0.0290453885205476</v>
      </c>
      <c r="F14" s="19"/>
      <c r="G14" s="19" t="n">
        <v>0</v>
      </c>
      <c r="H14" s="19" t="n">
        <v>0.0403365175850047</v>
      </c>
      <c r="I14" s="19" t="n">
        <v>0.00767234956482706</v>
      </c>
      <c r="J14" s="19" t="n">
        <v>0.0161432750098233</v>
      </c>
      <c r="K14" s="19" t="n">
        <v>0</v>
      </c>
      <c r="L14" s="19" t="n">
        <v>0</v>
      </c>
      <c r="M14" s="19"/>
      <c r="N14" s="19" t="n">
        <v>0</v>
      </c>
      <c r="O14" s="19" t="n">
        <v>0</v>
      </c>
      <c r="P14" s="19" t="n">
        <v>0.010309816796604</v>
      </c>
      <c r="Q14" s="19" t="n">
        <v>0.0195639158034253</v>
      </c>
      <c r="R14" s="19" t="n">
        <v>0.0272972137516586</v>
      </c>
      <c r="S14" s="19"/>
      <c r="T14" s="19" t="n">
        <v>0</v>
      </c>
      <c r="U14" s="19" t="n">
        <v>0.0147942093637777</v>
      </c>
      <c r="V14" s="19" t="n">
        <v>0.009823590127289</v>
      </c>
      <c r="W14" s="19" t="n">
        <v>0.0214281247322206</v>
      </c>
      <c r="X14" s="19"/>
      <c r="Y14" s="19" t="n">
        <v>0.0213050337937963</v>
      </c>
      <c r="Z14" s="19" t="n">
        <v>0</v>
      </c>
      <c r="AA14" s="19" t="s">
        <v>124</v>
      </c>
      <c r="AB14" s="19" t="s">
        <v>124</v>
      </c>
      <c r="AC14" s="19" t="s">
        <v>124</v>
      </c>
      <c r="AD14" s="19" t="s">
        <v>124</v>
      </c>
      <c r="AE14" s="19"/>
      <c r="AF14" s="19" t="n">
        <v>0.00673120698855437</v>
      </c>
      <c r="AG14" s="19"/>
      <c r="AH14" s="19" t="n">
        <v>0.0175325105363894</v>
      </c>
      <c r="AI14" s="19"/>
      <c r="AJ14" s="19" t="n">
        <v>0</v>
      </c>
      <c r="AK14" s="19" t="n">
        <v>0</v>
      </c>
      <c r="AL14" s="19" t="n">
        <v>0</v>
      </c>
      <c r="AM14" s="19" t="n">
        <v>0.0206716507456255</v>
      </c>
      <c r="AN14" s="19" t="n">
        <v>0.0445893312329476</v>
      </c>
      <c r="AO14" s="19" t="n">
        <v>0</v>
      </c>
      <c r="AP14" s="19" t="n">
        <v>0.0146654964590125</v>
      </c>
      <c r="AQ14" s="19" t="n">
        <v>0.0755295077768526</v>
      </c>
      <c r="AR14" s="19" t="n">
        <v>0</v>
      </c>
      <c r="AS14" s="19" t="n">
        <v>0</v>
      </c>
      <c r="AT14" s="19" t="n">
        <v>0</v>
      </c>
      <c r="AU14" s="19" t="n">
        <v>0</v>
      </c>
    </row>
    <row r="15">
      <c r="B15" s="20" t="s">
        <v>545</v>
      </c>
      <c r="C15" s="19" t="n">
        <v>0.00566994133408855</v>
      </c>
      <c r="D15" s="19" t="n">
        <v>0.00769542668772896</v>
      </c>
      <c r="E15" s="19" t="n">
        <v>0.00318173138564149</v>
      </c>
      <c r="F15" s="19"/>
      <c r="G15" s="19" t="n">
        <v>0</v>
      </c>
      <c r="H15" s="19" t="n">
        <v>0.00940968462912485</v>
      </c>
      <c r="I15" s="19" t="n">
        <v>0.0166541063936551</v>
      </c>
      <c r="J15" s="19" t="n">
        <v>0</v>
      </c>
      <c r="K15" s="19" t="n">
        <v>0</v>
      </c>
      <c r="L15" s="19" t="n">
        <v>0</v>
      </c>
      <c r="M15" s="19"/>
      <c r="N15" s="19" t="n">
        <v>0</v>
      </c>
      <c r="O15" s="19" t="n">
        <v>0.00969418893847882</v>
      </c>
      <c r="P15" s="19" t="n">
        <v>0</v>
      </c>
      <c r="Q15" s="19" t="n">
        <v>0.0129215341289931</v>
      </c>
      <c r="R15" s="19" t="n">
        <v>0</v>
      </c>
      <c r="S15" s="19"/>
      <c r="T15" s="19" t="n">
        <v>0</v>
      </c>
      <c r="U15" s="19" t="n">
        <v>0</v>
      </c>
      <c r="V15" s="19" t="n">
        <v>0</v>
      </c>
      <c r="W15" s="19" t="n">
        <v>0.0180523500265131</v>
      </c>
      <c r="X15" s="19"/>
      <c r="Y15" s="19" t="n">
        <v>0.006147598234897</v>
      </c>
      <c r="Z15" s="19" t="n">
        <v>0.00459058294443414</v>
      </c>
      <c r="AA15" s="19" t="s">
        <v>124</v>
      </c>
      <c r="AB15" s="19" t="s">
        <v>124</v>
      </c>
      <c r="AC15" s="19" t="s">
        <v>124</v>
      </c>
      <c r="AD15" s="19" t="s">
        <v>124</v>
      </c>
      <c r="AE15" s="19"/>
      <c r="AF15" s="19" t="n">
        <v>0.00233080859499148</v>
      </c>
      <c r="AG15" s="19"/>
      <c r="AH15" s="19" t="n">
        <v>0.00673081497751191</v>
      </c>
      <c r="AI15" s="19"/>
      <c r="AJ15" s="19" t="n">
        <v>0</v>
      </c>
      <c r="AK15" s="19" t="n">
        <v>0</v>
      </c>
      <c r="AL15" s="19" t="n">
        <v>0</v>
      </c>
      <c r="AM15" s="19" t="n">
        <v>0</v>
      </c>
      <c r="AN15" s="19" t="n">
        <v>0</v>
      </c>
      <c r="AO15" s="19" t="n">
        <v>0</v>
      </c>
      <c r="AP15" s="19" t="n">
        <v>0.0172876817676778</v>
      </c>
      <c r="AQ15" s="19" t="n">
        <v>0</v>
      </c>
      <c r="AR15" s="19" t="n">
        <v>0</v>
      </c>
      <c r="AS15" s="19" t="n">
        <v>0.062318524986824</v>
      </c>
      <c r="AT15" s="19" t="n">
        <v>0</v>
      </c>
      <c r="AU15" s="19" t="n">
        <v>0</v>
      </c>
    </row>
    <row r="16">
      <c r="B16" s="20" t="s">
        <v>546</v>
      </c>
      <c r="C16" s="21" t="n">
        <v>0.0571333285039358</v>
      </c>
      <c r="D16" s="21" t="n">
        <v>0.0406839592173946</v>
      </c>
      <c r="E16" s="21" t="n">
        <v>0.074119323535003</v>
      </c>
      <c r="F16" s="21"/>
      <c r="G16" s="21" t="n">
        <v>0.0582698355246145</v>
      </c>
      <c r="H16" s="21" t="n">
        <v>0.0361401012764238</v>
      </c>
      <c r="I16" s="21" t="n">
        <v>0.0790950631822395</v>
      </c>
      <c r="J16" s="21" t="n">
        <v>0.0776888927216646</v>
      </c>
      <c r="K16" s="21" t="n">
        <v>0.0480751298022598</v>
      </c>
      <c r="L16" s="21" t="n">
        <v>0</v>
      </c>
      <c r="M16" s="21"/>
      <c r="N16" s="21" t="n">
        <v>0</v>
      </c>
      <c r="O16" s="21" t="n">
        <v>0.0254526084914722</v>
      </c>
      <c r="P16" s="21" t="n">
        <v>0.0676731248060117</v>
      </c>
      <c r="Q16" s="21" t="n">
        <v>0.0598921939285655</v>
      </c>
      <c r="R16" s="21" t="n">
        <v>0.0606961334802745</v>
      </c>
      <c r="S16" s="21"/>
      <c r="T16" s="21" t="n">
        <v>0</v>
      </c>
      <c r="U16" s="21" t="n">
        <v>0.0544789380896383</v>
      </c>
      <c r="V16" s="21" t="n">
        <v>0.0680724046855078</v>
      </c>
      <c r="W16" s="21" t="n">
        <v>0.0562695729341259</v>
      </c>
      <c r="X16" s="21"/>
      <c r="Y16" s="21" t="n">
        <v>0.061763394561686</v>
      </c>
      <c r="Z16" s="21" t="n">
        <v>0.0466707964320066</v>
      </c>
      <c r="AA16" s="21" t="s">
        <v>124</v>
      </c>
      <c r="AB16" s="21" t="s">
        <v>124</v>
      </c>
      <c r="AC16" s="21" t="s">
        <v>124</v>
      </c>
      <c r="AD16" s="21" t="s">
        <v>124</v>
      </c>
      <c r="AE16" s="21"/>
      <c r="AF16" s="21" t="n">
        <v>0.0624352266945254</v>
      </c>
      <c r="AG16" s="21"/>
      <c r="AH16" s="21" t="n">
        <v>0.0654336407895959</v>
      </c>
      <c r="AI16" s="21"/>
      <c r="AJ16" s="21" t="n">
        <v>0.0196693335963868</v>
      </c>
      <c r="AK16" s="21" t="n">
        <v>0</v>
      </c>
      <c r="AL16" s="21" t="n">
        <v>0.0799247814027648</v>
      </c>
      <c r="AM16" s="21" t="n">
        <v>0.112664420180541</v>
      </c>
      <c r="AN16" s="21" t="n">
        <v>0.0389341203837634</v>
      </c>
      <c r="AO16" s="21" t="n">
        <v>0.0664383617612818</v>
      </c>
      <c r="AP16" s="21" t="n">
        <v>0.0133303219281568</v>
      </c>
      <c r="AQ16" s="21" t="n">
        <v>0.0584860637960937</v>
      </c>
      <c r="AR16" s="21" t="n">
        <v>0</v>
      </c>
      <c r="AS16" s="21" t="n">
        <v>0.0560848245039898</v>
      </c>
      <c r="AT16" s="21" t="n">
        <v>0</v>
      </c>
      <c r="AU16" s="21" t="n">
        <v>0.0292347176214481</v>
      </c>
    </row>
    <row r="17">
      <c r="B17" s="18" t="s">
        <v>229</v>
      </c>
    </row>
    <row r="18">
      <c r="B18" t="s">
        <v>70</v>
      </c>
    </row>
    <row r="19">
      <c r="B19" t="s">
        <v>71</v>
      </c>
    </row>
    <row r="21">
      <c r="B21"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553</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539</v>
      </c>
      <c r="D7" s="11" t="n">
        <v>282</v>
      </c>
      <c r="E7" s="11" t="n">
        <v>255</v>
      </c>
      <c r="F7" s="11"/>
      <c r="G7" s="11" t="n">
        <v>50</v>
      </c>
      <c r="H7" s="11" t="n">
        <v>111</v>
      </c>
      <c r="I7" s="11" t="n">
        <v>112</v>
      </c>
      <c r="J7" s="11" t="n">
        <v>131</v>
      </c>
      <c r="K7" s="11" t="n">
        <v>107</v>
      </c>
      <c r="L7" s="11" t="n">
        <v>28</v>
      </c>
      <c r="M7" s="11"/>
      <c r="N7" s="11" t="n">
        <v>4</v>
      </c>
      <c r="O7" s="11" t="n">
        <v>83</v>
      </c>
      <c r="P7" s="11" t="n">
        <v>201</v>
      </c>
      <c r="Q7" s="11" t="n">
        <v>163</v>
      </c>
      <c r="R7" s="11" t="n">
        <v>87</v>
      </c>
      <c r="S7" s="11"/>
      <c r="T7" s="11" t="n">
        <v>31</v>
      </c>
      <c r="U7" s="11" t="n">
        <v>148</v>
      </c>
      <c r="V7" s="11" t="n">
        <v>124</v>
      </c>
      <c r="W7" s="11" t="n">
        <v>165</v>
      </c>
      <c r="X7" s="11"/>
      <c r="Y7" s="11" t="n">
        <v>361</v>
      </c>
      <c r="Z7" s="11" t="n">
        <v>178</v>
      </c>
      <c r="AA7" s="11" t="s">
        <v>123</v>
      </c>
      <c r="AB7" s="11" t="s">
        <v>123</v>
      </c>
      <c r="AC7" s="11" t="s">
        <v>123</v>
      </c>
      <c r="AD7" s="11" t="s">
        <v>123</v>
      </c>
      <c r="AE7" s="11"/>
      <c r="AF7" s="11" t="n">
        <v>331</v>
      </c>
      <c r="AG7" s="11"/>
      <c r="AH7" s="11" t="n">
        <v>448</v>
      </c>
      <c r="AI7" s="11"/>
      <c r="AJ7" s="11" t="n">
        <v>46</v>
      </c>
      <c r="AK7" s="11" t="n">
        <v>19</v>
      </c>
      <c r="AL7" s="11" t="n">
        <v>109</v>
      </c>
      <c r="AM7" s="11" t="n">
        <v>95</v>
      </c>
      <c r="AN7" s="11" t="n">
        <v>73</v>
      </c>
      <c r="AO7" s="11" t="n">
        <v>29</v>
      </c>
      <c r="AP7" s="11" t="n">
        <v>69</v>
      </c>
      <c r="AQ7" s="11" t="n">
        <v>15</v>
      </c>
      <c r="AR7" s="11" t="n">
        <v>12</v>
      </c>
      <c r="AS7" s="11" t="n">
        <v>35</v>
      </c>
      <c r="AT7" s="11" t="n">
        <v>9</v>
      </c>
      <c r="AU7" s="11" t="n">
        <v>28</v>
      </c>
    </row>
    <row r="8" ht="30" customHeight="1">
      <c r="B8" s="12" t="s">
        <v>20</v>
      </c>
      <c r="C8" s="12" t="n">
        <v>561</v>
      </c>
      <c r="D8" s="12" t="n">
        <v>311</v>
      </c>
      <c r="E8" s="12" t="n">
        <v>248</v>
      </c>
      <c r="F8" s="12"/>
      <c r="G8" s="12" t="n">
        <v>59</v>
      </c>
      <c r="H8" s="12" t="n">
        <v>133</v>
      </c>
      <c r="I8" s="12" t="n">
        <v>116</v>
      </c>
      <c r="J8" s="12" t="n">
        <v>126</v>
      </c>
      <c r="K8" s="12" t="n">
        <v>101</v>
      </c>
      <c r="L8" s="12" t="n">
        <v>27</v>
      </c>
      <c r="M8" s="12"/>
      <c r="N8" s="12" t="n">
        <v>4</v>
      </c>
      <c r="O8" s="12" t="n">
        <v>81</v>
      </c>
      <c r="P8" s="12" t="n">
        <v>190</v>
      </c>
      <c r="Q8" s="12" t="n">
        <v>185</v>
      </c>
      <c r="R8" s="12" t="n">
        <v>99</v>
      </c>
      <c r="S8" s="12"/>
      <c r="T8" s="12" t="n">
        <v>32</v>
      </c>
      <c r="U8" s="12" t="n">
        <v>154</v>
      </c>
      <c r="V8" s="12" t="n">
        <v>128</v>
      </c>
      <c r="W8" s="12" t="n">
        <v>176</v>
      </c>
      <c r="X8" s="12"/>
      <c r="Y8" s="12" t="n">
        <v>389</v>
      </c>
      <c r="Z8" s="12" t="n">
        <v>172</v>
      </c>
      <c r="AA8" s="12" t="s">
        <v>123</v>
      </c>
      <c r="AB8" s="12" t="s">
        <v>123</v>
      </c>
      <c r="AC8" s="12" t="s">
        <v>123</v>
      </c>
      <c r="AD8" s="12" t="s">
        <v>123</v>
      </c>
      <c r="AE8" s="12"/>
      <c r="AF8" s="12" t="n">
        <v>339</v>
      </c>
      <c r="AG8" s="12"/>
      <c r="AH8" s="12" t="n">
        <v>473</v>
      </c>
      <c r="AI8" s="12"/>
      <c r="AJ8" s="12" t="n">
        <v>43</v>
      </c>
      <c r="AK8" s="12" t="n">
        <v>16</v>
      </c>
      <c r="AL8" s="12" t="n">
        <v>120</v>
      </c>
      <c r="AM8" s="12" t="n">
        <v>104</v>
      </c>
      <c r="AN8" s="12" t="n">
        <v>86</v>
      </c>
      <c r="AO8" s="12" t="n">
        <v>30</v>
      </c>
      <c r="AP8" s="12" t="n">
        <v>66</v>
      </c>
      <c r="AQ8" s="12" t="n">
        <v>17</v>
      </c>
      <c r="AR8" s="12" t="n">
        <v>11</v>
      </c>
      <c r="AS8" s="12" t="n">
        <v>33</v>
      </c>
      <c r="AT8" s="12" t="n">
        <v>7</v>
      </c>
      <c r="AU8" s="12" t="n">
        <v>27</v>
      </c>
    </row>
    <row r="9">
      <c r="B9" s="20" t="s">
        <v>539</v>
      </c>
      <c r="C9" s="19" t="n">
        <v>0.422812561813602</v>
      </c>
      <c r="D9" s="19" t="n">
        <v>0.38141586124992</v>
      </c>
      <c r="E9" s="19" t="n">
        <v>0.473980496906313</v>
      </c>
      <c r="F9" s="19"/>
      <c r="G9" s="19" t="n">
        <v>0.302918460731829</v>
      </c>
      <c r="H9" s="19" t="n">
        <v>0.258234331540063</v>
      </c>
      <c r="I9" s="19" t="n">
        <v>0.413083218333753</v>
      </c>
      <c r="J9" s="19" t="n">
        <v>0.529301581264906</v>
      </c>
      <c r="K9" s="19" t="n">
        <v>0.563413151574084</v>
      </c>
      <c r="L9" s="19" t="n">
        <v>0.512566523201171</v>
      </c>
      <c r="M9" s="19"/>
      <c r="N9" s="19" t="n">
        <v>0.770414450244806</v>
      </c>
      <c r="O9" s="19" t="n">
        <v>0.568264049428841</v>
      </c>
      <c r="P9" s="19" t="n">
        <v>0.564363533312686</v>
      </c>
      <c r="Q9" s="19" t="n">
        <v>0.273727009753639</v>
      </c>
      <c r="R9" s="19" t="n">
        <v>0.301014015371729</v>
      </c>
      <c r="S9" s="19"/>
      <c r="T9" s="19" t="n">
        <v>0.481881312412973</v>
      </c>
      <c r="U9" s="19" t="n">
        <v>0.46022850844606</v>
      </c>
      <c r="V9" s="19" t="n">
        <v>0.448554473398649</v>
      </c>
      <c r="W9" s="19" t="n">
        <v>0.284887229913139</v>
      </c>
      <c r="X9" s="19"/>
      <c r="Y9" s="19" t="n">
        <v>0.355263085224607</v>
      </c>
      <c r="Z9" s="19" t="n">
        <v>0.575453702661127</v>
      </c>
      <c r="AA9" s="19" t="s">
        <v>124</v>
      </c>
      <c r="AB9" s="19" t="s">
        <v>124</v>
      </c>
      <c r="AC9" s="19" t="s">
        <v>124</v>
      </c>
      <c r="AD9" s="19" t="s">
        <v>124</v>
      </c>
      <c r="AE9" s="19"/>
      <c r="AF9" s="19" t="n">
        <v>0.498165876693141</v>
      </c>
      <c r="AG9" s="19"/>
      <c r="AH9" s="19" t="n">
        <v>0.387916524986753</v>
      </c>
      <c r="AI9" s="19"/>
      <c r="AJ9" s="19" t="n">
        <v>0.343386015197735</v>
      </c>
      <c r="AK9" s="19" t="n">
        <v>0.511820593667829</v>
      </c>
      <c r="AL9" s="19" t="n">
        <v>0.392037937407148</v>
      </c>
      <c r="AM9" s="19" t="n">
        <v>0.428174305206259</v>
      </c>
      <c r="AN9" s="19" t="n">
        <v>0.437308306756659</v>
      </c>
      <c r="AO9" s="19" t="n">
        <v>0.381766955720474</v>
      </c>
      <c r="AP9" s="19" t="n">
        <v>0.416960487494704</v>
      </c>
      <c r="AQ9" s="19" t="n">
        <v>0.399452275178835</v>
      </c>
      <c r="AR9" s="19" t="n">
        <v>0.635592088092952</v>
      </c>
      <c r="AS9" s="19" t="n">
        <v>0.489007249648534</v>
      </c>
      <c r="AT9" s="19" t="n">
        <v>0.306018320117085</v>
      </c>
      <c r="AU9" s="19" t="n">
        <v>0.507966236898579</v>
      </c>
    </row>
    <row r="10">
      <c r="B10" s="20" t="s">
        <v>540</v>
      </c>
      <c r="C10" s="19" t="n">
        <v>0.0527862114566457</v>
      </c>
      <c r="D10" s="19" t="n">
        <v>0.0588875731418538</v>
      </c>
      <c r="E10" s="19" t="n">
        <v>0.0455808411594361</v>
      </c>
      <c r="F10" s="19"/>
      <c r="G10" s="19" t="n">
        <v>0.11208963309485</v>
      </c>
      <c r="H10" s="19" t="n">
        <v>0.0855911975086039</v>
      </c>
      <c r="I10" s="19" t="n">
        <v>0.0469218182982097</v>
      </c>
      <c r="J10" s="19" t="n">
        <v>0.0173151220801687</v>
      </c>
      <c r="K10" s="19" t="n">
        <v>0.0402489666100971</v>
      </c>
      <c r="L10" s="19" t="n">
        <v>0</v>
      </c>
      <c r="M10" s="19"/>
      <c r="N10" s="19" t="n">
        <v>0</v>
      </c>
      <c r="O10" s="19" t="n">
        <v>0.0681231815515381</v>
      </c>
      <c r="P10" s="19" t="n">
        <v>0.0361233666385068</v>
      </c>
      <c r="Q10" s="19" t="n">
        <v>0.0583297744266062</v>
      </c>
      <c r="R10" s="19" t="n">
        <v>0.0645442375215569</v>
      </c>
      <c r="S10" s="19"/>
      <c r="T10" s="19" t="n">
        <v>0.222627868628359</v>
      </c>
      <c r="U10" s="19" t="n">
        <v>0.042315785615683</v>
      </c>
      <c r="V10" s="19" t="n">
        <v>0.0334974715111487</v>
      </c>
      <c r="W10" s="19" t="n">
        <v>0.0601184738444908</v>
      </c>
      <c r="X10" s="19"/>
      <c r="Y10" s="19" t="n">
        <v>0.0601265336235986</v>
      </c>
      <c r="Z10" s="19" t="n">
        <v>0.0361993301611864</v>
      </c>
      <c r="AA10" s="19" t="s">
        <v>124</v>
      </c>
      <c r="AB10" s="19" t="s">
        <v>124</v>
      </c>
      <c r="AC10" s="19" t="s">
        <v>124</v>
      </c>
      <c r="AD10" s="19" t="s">
        <v>124</v>
      </c>
      <c r="AE10" s="19"/>
      <c r="AF10" s="19" t="n">
        <v>0.0429447843089179</v>
      </c>
      <c r="AG10" s="19"/>
      <c r="AH10" s="19" t="n">
        <v>0.0586044782319179</v>
      </c>
      <c r="AI10" s="19"/>
      <c r="AJ10" s="19" t="n">
        <v>0</v>
      </c>
      <c r="AK10" s="19" t="n">
        <v>0.108603564266451</v>
      </c>
      <c r="AL10" s="19" t="n">
        <v>0.0693591736907089</v>
      </c>
      <c r="AM10" s="19" t="n">
        <v>0.0539257072549236</v>
      </c>
      <c r="AN10" s="19" t="n">
        <v>0.0753547217612979</v>
      </c>
      <c r="AO10" s="19" t="n">
        <v>0</v>
      </c>
      <c r="AP10" s="19" t="n">
        <v>0.0427745668794402</v>
      </c>
      <c r="AQ10" s="19" t="n">
        <v>0</v>
      </c>
      <c r="AR10" s="19" t="n">
        <v>0</v>
      </c>
      <c r="AS10" s="19" t="n">
        <v>0</v>
      </c>
      <c r="AT10" s="19" t="n">
        <v>0</v>
      </c>
      <c r="AU10" s="19" t="n">
        <v>0.169058851220553</v>
      </c>
    </row>
    <row r="11">
      <c r="B11" s="20" t="s">
        <v>541</v>
      </c>
      <c r="C11" s="19" t="n">
        <v>0.118205769381807</v>
      </c>
      <c r="D11" s="19" t="n">
        <v>0.150604013912224</v>
      </c>
      <c r="E11" s="19" t="n">
        <v>0.078629450779593</v>
      </c>
      <c r="F11" s="19"/>
      <c r="G11" s="19" t="n">
        <v>0.19065111001386</v>
      </c>
      <c r="H11" s="19" t="n">
        <v>0.230049708513475</v>
      </c>
      <c r="I11" s="19" t="n">
        <v>0.0990525612302856</v>
      </c>
      <c r="J11" s="19" t="n">
        <v>0.0378710110934723</v>
      </c>
      <c r="K11" s="19" t="n">
        <v>0.0479685627327403</v>
      </c>
      <c r="L11" s="19" t="n">
        <v>0.131765434184941</v>
      </c>
      <c r="M11" s="19"/>
      <c r="N11" s="19" t="n">
        <v>0</v>
      </c>
      <c r="O11" s="19" t="n">
        <v>0.0627065491035464</v>
      </c>
      <c r="P11" s="19" t="n">
        <v>0.107847893662431</v>
      </c>
      <c r="Q11" s="19" t="n">
        <v>0.157984158194179</v>
      </c>
      <c r="R11" s="19" t="n">
        <v>0.11550141176833</v>
      </c>
      <c r="S11" s="19"/>
      <c r="T11" s="19" t="n">
        <v>0.101100911457752</v>
      </c>
      <c r="U11" s="19" t="n">
        <v>0.0964005617095027</v>
      </c>
      <c r="V11" s="19" t="n">
        <v>0.148813281034054</v>
      </c>
      <c r="W11" s="19" t="n">
        <v>0.146873012230913</v>
      </c>
      <c r="X11" s="19"/>
      <c r="Y11" s="19" t="n">
        <v>0.146049274225148</v>
      </c>
      <c r="Z11" s="19" t="n">
        <v>0.0552879710642762</v>
      </c>
      <c r="AA11" s="19" t="s">
        <v>124</v>
      </c>
      <c r="AB11" s="19" t="s">
        <v>124</v>
      </c>
      <c r="AC11" s="19" t="s">
        <v>124</v>
      </c>
      <c r="AD11" s="19" t="s">
        <v>124</v>
      </c>
      <c r="AE11" s="19"/>
      <c r="AF11" s="19" t="n">
        <v>0.117065402748136</v>
      </c>
      <c r="AG11" s="19"/>
      <c r="AH11" s="19" t="n">
        <v>0.124031142104001</v>
      </c>
      <c r="AI11" s="19"/>
      <c r="AJ11" s="19" t="n">
        <v>0.140279603099598</v>
      </c>
      <c r="AK11" s="19" t="n">
        <v>0.0713094285272308</v>
      </c>
      <c r="AL11" s="19" t="n">
        <v>0.0890539514097418</v>
      </c>
      <c r="AM11" s="19" t="n">
        <v>0.14496123303618</v>
      </c>
      <c r="AN11" s="19" t="n">
        <v>0.0947577764892248</v>
      </c>
      <c r="AO11" s="19" t="n">
        <v>0.15370196648216</v>
      </c>
      <c r="AP11" s="19" t="n">
        <v>0.129354346568756</v>
      </c>
      <c r="AQ11" s="19" t="n">
        <v>0.212372254008522</v>
      </c>
      <c r="AR11" s="19" t="n">
        <v>0.176514767751254</v>
      </c>
      <c r="AS11" s="19" t="n">
        <v>0.0662848132631484</v>
      </c>
      <c r="AT11" s="19" t="n">
        <v>0</v>
      </c>
      <c r="AU11" s="19" t="n">
        <v>0.156662130941771</v>
      </c>
    </row>
    <row r="12">
      <c r="B12" s="20" t="s">
        <v>542</v>
      </c>
      <c r="C12" s="19" t="n">
        <v>0.163553281452794</v>
      </c>
      <c r="D12" s="19" t="n">
        <v>0.203042041896698</v>
      </c>
      <c r="E12" s="19" t="n">
        <v>0.115473602611719</v>
      </c>
      <c r="F12" s="19"/>
      <c r="G12" s="19" t="n">
        <v>0.187589787218363</v>
      </c>
      <c r="H12" s="19" t="n">
        <v>0.15776428946665</v>
      </c>
      <c r="I12" s="19" t="n">
        <v>0.178323211101452</v>
      </c>
      <c r="J12" s="19" t="n">
        <v>0.165984984204561</v>
      </c>
      <c r="K12" s="19" t="n">
        <v>0.146214820348229</v>
      </c>
      <c r="L12" s="19" t="n">
        <v>0.1290069423902</v>
      </c>
      <c r="M12" s="19"/>
      <c r="N12" s="19" t="n">
        <v>0</v>
      </c>
      <c r="O12" s="19" t="n">
        <v>0.124147563386201</v>
      </c>
      <c r="P12" s="19" t="n">
        <v>0.121447486816706</v>
      </c>
      <c r="Q12" s="19" t="n">
        <v>0.194372127336507</v>
      </c>
      <c r="R12" s="19" t="n">
        <v>0.215633377697064</v>
      </c>
      <c r="S12" s="19"/>
      <c r="T12" s="19" t="n">
        <v>0.0566471240242572</v>
      </c>
      <c r="U12" s="19" t="n">
        <v>0.201416954478003</v>
      </c>
      <c r="V12" s="19" t="n">
        <v>0.150200703283779</v>
      </c>
      <c r="W12" s="19" t="n">
        <v>0.176360259180052</v>
      </c>
      <c r="X12" s="19"/>
      <c r="Y12" s="19" t="n">
        <v>0.172527461628516</v>
      </c>
      <c r="Z12" s="19" t="n">
        <v>0.143274381165701</v>
      </c>
      <c r="AA12" s="19" t="s">
        <v>124</v>
      </c>
      <c r="AB12" s="19" t="s">
        <v>124</v>
      </c>
      <c r="AC12" s="19" t="s">
        <v>124</v>
      </c>
      <c r="AD12" s="19" t="s">
        <v>124</v>
      </c>
      <c r="AE12" s="19"/>
      <c r="AF12" s="19" t="n">
        <v>0.164030387670512</v>
      </c>
      <c r="AG12" s="19"/>
      <c r="AH12" s="19" t="n">
        <v>0.170323163018697</v>
      </c>
      <c r="AI12" s="19"/>
      <c r="AJ12" s="19" t="n">
        <v>0.203283036981791</v>
      </c>
      <c r="AK12" s="19" t="n">
        <v>0.106718596707542</v>
      </c>
      <c r="AL12" s="19" t="n">
        <v>0.199173027280014</v>
      </c>
      <c r="AM12" s="19" t="n">
        <v>0.120362853115515</v>
      </c>
      <c r="AN12" s="19" t="n">
        <v>0.182424942426554</v>
      </c>
      <c r="AO12" s="19" t="n">
        <v>0.21859762123864</v>
      </c>
      <c r="AP12" s="19" t="n">
        <v>0.139491553551018</v>
      </c>
      <c r="AQ12" s="19" t="n">
        <v>0.064420387860113</v>
      </c>
      <c r="AR12" s="19" t="n">
        <v>0.108829600393808</v>
      </c>
      <c r="AS12" s="19" t="n">
        <v>0.177138552076592</v>
      </c>
      <c r="AT12" s="19" t="n">
        <v>0.351974823324484</v>
      </c>
      <c r="AU12" s="19" t="n">
        <v>0.0975030010840708</v>
      </c>
    </row>
    <row r="13">
      <c r="B13" s="20" t="s">
        <v>543</v>
      </c>
      <c r="C13" s="19" t="n">
        <v>0.107898357159997</v>
      </c>
      <c r="D13" s="19" t="n">
        <v>0.109312870322529</v>
      </c>
      <c r="E13" s="19" t="n">
        <v>0.107004436707186</v>
      </c>
      <c r="F13" s="19"/>
      <c r="G13" s="19" t="n">
        <v>0.0618191010909716</v>
      </c>
      <c r="H13" s="19" t="n">
        <v>0.120566792706154</v>
      </c>
      <c r="I13" s="19" t="n">
        <v>0.110943368846086</v>
      </c>
      <c r="J13" s="19" t="n">
        <v>0.104935412436802</v>
      </c>
      <c r="K13" s="19" t="n">
        <v>0.119223119383302</v>
      </c>
      <c r="L13" s="19" t="n">
        <v>0.104203254987402</v>
      </c>
      <c r="M13" s="19"/>
      <c r="N13" s="19" t="n">
        <v>0.229585549755194</v>
      </c>
      <c r="O13" s="19" t="n">
        <v>0.110977300938409</v>
      </c>
      <c r="P13" s="19" t="n">
        <v>0.0875634398667476</v>
      </c>
      <c r="Q13" s="19" t="n">
        <v>0.12465683775607</v>
      </c>
      <c r="R13" s="19" t="n">
        <v>0.109731147742256</v>
      </c>
      <c r="S13" s="19"/>
      <c r="T13" s="19" t="n">
        <v>0.0756013622635353</v>
      </c>
      <c r="U13" s="19" t="n">
        <v>0.075529515277889</v>
      </c>
      <c r="V13" s="19" t="n">
        <v>0.105638064945227</v>
      </c>
      <c r="W13" s="19" t="n">
        <v>0.168176030430954</v>
      </c>
      <c r="X13" s="19"/>
      <c r="Y13" s="19" t="n">
        <v>0.116894970518087</v>
      </c>
      <c r="Z13" s="19" t="n">
        <v>0.0875687647473344</v>
      </c>
      <c r="AA13" s="19" t="s">
        <v>124</v>
      </c>
      <c r="AB13" s="19" t="s">
        <v>124</v>
      </c>
      <c r="AC13" s="19" t="s">
        <v>124</v>
      </c>
      <c r="AD13" s="19" t="s">
        <v>124</v>
      </c>
      <c r="AE13" s="19"/>
      <c r="AF13" s="19" t="n">
        <v>0.082025844217747</v>
      </c>
      <c r="AG13" s="19"/>
      <c r="AH13" s="19" t="n">
        <v>0.111961925439078</v>
      </c>
      <c r="AI13" s="19"/>
      <c r="AJ13" s="19" t="n">
        <v>0.152455524039567</v>
      </c>
      <c r="AK13" s="19" t="n">
        <v>0.0435296467474953</v>
      </c>
      <c r="AL13" s="19" t="n">
        <v>0.107391814203799</v>
      </c>
      <c r="AM13" s="19" t="n">
        <v>0.0839015425472156</v>
      </c>
      <c r="AN13" s="19" t="n">
        <v>0.0710960150147047</v>
      </c>
      <c r="AO13" s="19" t="n">
        <v>0.149628900890856</v>
      </c>
      <c r="AP13" s="19" t="n">
        <v>0.121017872862904</v>
      </c>
      <c r="AQ13" s="19" t="n">
        <v>0.265269019156437</v>
      </c>
      <c r="AR13" s="19" t="n">
        <v>0.0790635437619855</v>
      </c>
      <c r="AS13" s="19" t="n">
        <v>0.181728404628241</v>
      </c>
      <c r="AT13" s="19" t="n">
        <v>0.111868557943269</v>
      </c>
      <c r="AU13" s="19" t="n">
        <v>0.0292347176214481</v>
      </c>
    </row>
    <row r="14">
      <c r="B14" s="20" t="s">
        <v>544</v>
      </c>
      <c r="C14" s="19" t="n">
        <v>0.0625306042347173</v>
      </c>
      <c r="D14" s="19" t="n">
        <v>0.043133234334742</v>
      </c>
      <c r="E14" s="19" t="n">
        <v>0.0873077113468459</v>
      </c>
      <c r="F14" s="19"/>
      <c r="G14" s="19" t="n">
        <v>0.0343735481710904</v>
      </c>
      <c r="H14" s="19" t="n">
        <v>0.0997251396987988</v>
      </c>
      <c r="I14" s="19" t="n">
        <v>0.0379604112364716</v>
      </c>
      <c r="J14" s="19" t="n">
        <v>0.0896035695570442</v>
      </c>
      <c r="K14" s="19" t="n">
        <v>0.0187613298278884</v>
      </c>
      <c r="L14" s="19" t="n">
        <v>0.0830023536919854</v>
      </c>
      <c r="M14" s="19"/>
      <c r="N14" s="19" t="n">
        <v>0</v>
      </c>
      <c r="O14" s="19" t="n">
        <v>0</v>
      </c>
      <c r="P14" s="19" t="n">
        <v>0.0265465515218138</v>
      </c>
      <c r="Q14" s="19" t="n">
        <v>0.0976422778289841</v>
      </c>
      <c r="R14" s="19" t="n">
        <v>0.120792530321992</v>
      </c>
      <c r="S14" s="19"/>
      <c r="T14" s="19" t="n">
        <v>0.0319195683781154</v>
      </c>
      <c r="U14" s="19" t="n">
        <v>0.0585579291485475</v>
      </c>
      <c r="V14" s="19" t="n">
        <v>0.0429833476796268</v>
      </c>
      <c r="W14" s="19" t="n">
        <v>0.0822145046707644</v>
      </c>
      <c r="X14" s="19"/>
      <c r="Y14" s="19" t="n">
        <v>0.0745365021384303</v>
      </c>
      <c r="Z14" s="19" t="n">
        <v>0.0354009498619368</v>
      </c>
      <c r="AA14" s="19" t="s">
        <v>124</v>
      </c>
      <c r="AB14" s="19" t="s">
        <v>124</v>
      </c>
      <c r="AC14" s="19" t="s">
        <v>124</v>
      </c>
      <c r="AD14" s="19" t="s">
        <v>124</v>
      </c>
      <c r="AE14" s="19"/>
      <c r="AF14" s="19" t="n">
        <v>0.0362933222584158</v>
      </c>
      <c r="AG14" s="19"/>
      <c r="AH14" s="19" t="n">
        <v>0.0698618894670929</v>
      </c>
      <c r="AI14" s="19"/>
      <c r="AJ14" s="19" t="n">
        <v>0.116688905237058</v>
      </c>
      <c r="AK14" s="19" t="n">
        <v>0.0589110097171931</v>
      </c>
      <c r="AL14" s="19" t="n">
        <v>0.0647882125158333</v>
      </c>
      <c r="AM14" s="19" t="n">
        <v>0.0559501963620151</v>
      </c>
      <c r="AN14" s="19" t="n">
        <v>0.0853848231441449</v>
      </c>
      <c r="AO14" s="19" t="n">
        <v>0</v>
      </c>
      <c r="AP14" s="19" t="n">
        <v>0.0943009637170867</v>
      </c>
      <c r="AQ14" s="19" t="n">
        <v>0</v>
      </c>
      <c r="AR14" s="19" t="n">
        <v>0</v>
      </c>
      <c r="AS14" s="19" t="n">
        <v>0</v>
      </c>
      <c r="AT14" s="19" t="n">
        <v>0.115069149307581</v>
      </c>
      <c r="AU14" s="19" t="n">
        <v>0.0395750622335772</v>
      </c>
    </row>
    <row r="15">
      <c r="B15" s="20" t="s">
        <v>545</v>
      </c>
      <c r="C15" s="19" t="n">
        <v>0.0244983293656093</v>
      </c>
      <c r="D15" s="19" t="n">
        <v>0.0227698513260074</v>
      </c>
      <c r="E15" s="19" t="n">
        <v>0.0268598271976456</v>
      </c>
      <c r="F15" s="19"/>
      <c r="G15" s="19" t="n">
        <v>0.0489281759115635</v>
      </c>
      <c r="H15" s="19" t="n">
        <v>0.00784666692988826</v>
      </c>
      <c r="I15" s="19" t="n">
        <v>0.0513010659817139</v>
      </c>
      <c r="J15" s="19" t="n">
        <v>0.016933751110812</v>
      </c>
      <c r="K15" s="19" t="n">
        <v>0.01730202659351</v>
      </c>
      <c r="L15" s="19" t="n">
        <v>0</v>
      </c>
      <c r="M15" s="19"/>
      <c r="N15" s="19" t="n">
        <v>0</v>
      </c>
      <c r="O15" s="19" t="n">
        <v>0.0274746005706324</v>
      </c>
      <c r="P15" s="19" t="n">
        <v>0.00563602099104582</v>
      </c>
      <c r="Q15" s="19" t="n">
        <v>0.038943758392439</v>
      </c>
      <c r="R15" s="19" t="n">
        <v>0.032583161026311</v>
      </c>
      <c r="S15" s="19"/>
      <c r="T15" s="19" t="n">
        <v>0</v>
      </c>
      <c r="U15" s="19" t="n">
        <v>0.0185969807861425</v>
      </c>
      <c r="V15" s="19" t="n">
        <v>0.00722619306650971</v>
      </c>
      <c r="W15" s="19" t="n">
        <v>0.0503986613408923</v>
      </c>
      <c r="X15" s="19"/>
      <c r="Y15" s="19" t="n">
        <v>0.0353397664563131</v>
      </c>
      <c r="Z15" s="19" t="n">
        <v>0</v>
      </c>
      <c r="AA15" s="19" t="s">
        <v>124</v>
      </c>
      <c r="AB15" s="19" t="s">
        <v>124</v>
      </c>
      <c r="AC15" s="19" t="s">
        <v>124</v>
      </c>
      <c r="AD15" s="19" t="s">
        <v>124</v>
      </c>
      <c r="AE15" s="19"/>
      <c r="AF15" s="19" t="n">
        <v>0.0177243828880118</v>
      </c>
      <c r="AG15" s="19"/>
      <c r="AH15" s="19" t="n">
        <v>0.0251079753867149</v>
      </c>
      <c r="AI15" s="19"/>
      <c r="AJ15" s="19" t="n">
        <v>0.0242375818478641</v>
      </c>
      <c r="AK15" s="19" t="n">
        <v>0.0478075869903486</v>
      </c>
      <c r="AL15" s="19" t="n">
        <v>0.0324737528260885</v>
      </c>
      <c r="AM15" s="19" t="n">
        <v>0.0102777153168483</v>
      </c>
      <c r="AN15" s="19" t="n">
        <v>0.0285036945281788</v>
      </c>
      <c r="AO15" s="19" t="n">
        <v>0.0298661939065877</v>
      </c>
      <c r="AP15" s="19" t="n">
        <v>0.0280514769959706</v>
      </c>
      <c r="AQ15" s="19" t="n">
        <v>0</v>
      </c>
      <c r="AR15" s="19" t="n">
        <v>0</v>
      </c>
      <c r="AS15" s="19" t="n">
        <v>0.027730640180632</v>
      </c>
      <c r="AT15" s="19" t="n">
        <v>0.115069149307581</v>
      </c>
      <c r="AU15" s="19" t="n">
        <v>0</v>
      </c>
    </row>
    <row r="16">
      <c r="B16" s="20" t="s">
        <v>546</v>
      </c>
      <c r="C16" s="21" t="n">
        <v>0.0477148851348282</v>
      </c>
      <c r="D16" s="21" t="n">
        <v>0.0308345538160267</v>
      </c>
      <c r="E16" s="21" t="n">
        <v>0.0651636332912614</v>
      </c>
      <c r="F16" s="21"/>
      <c r="G16" s="21" t="n">
        <v>0.0616301837674727</v>
      </c>
      <c r="H16" s="21" t="n">
        <v>0.0402218736363675</v>
      </c>
      <c r="I16" s="21" t="n">
        <v>0.0624143449720279</v>
      </c>
      <c r="J16" s="21" t="n">
        <v>0.0380545682522333</v>
      </c>
      <c r="K16" s="21" t="n">
        <v>0.0468680229301499</v>
      </c>
      <c r="L16" s="21" t="n">
        <v>0.0394554915443007</v>
      </c>
      <c r="M16" s="21"/>
      <c r="N16" s="21" t="n">
        <v>0</v>
      </c>
      <c r="O16" s="21" t="n">
        <v>0.0383067550208316</v>
      </c>
      <c r="P16" s="21" t="n">
        <v>0.0504717071900633</v>
      </c>
      <c r="Q16" s="21" t="n">
        <v>0.0543440563115748</v>
      </c>
      <c r="R16" s="21" t="n">
        <v>0.0402001185507612</v>
      </c>
      <c r="S16" s="21"/>
      <c r="T16" s="21" t="n">
        <v>0.0302218528350077</v>
      </c>
      <c r="U16" s="21" t="n">
        <v>0.0469537645381719</v>
      </c>
      <c r="V16" s="21" t="n">
        <v>0.0630864650810066</v>
      </c>
      <c r="W16" s="21" t="n">
        <v>0.0309718283887945</v>
      </c>
      <c r="X16" s="21"/>
      <c r="Y16" s="21" t="n">
        <v>0.0392624061852998</v>
      </c>
      <c r="Z16" s="21" t="n">
        <v>0.0668149003384384</v>
      </c>
      <c r="AA16" s="21" t="s">
        <v>124</v>
      </c>
      <c r="AB16" s="21" t="s">
        <v>124</v>
      </c>
      <c r="AC16" s="21" t="s">
        <v>124</v>
      </c>
      <c r="AD16" s="21" t="s">
        <v>124</v>
      </c>
      <c r="AE16" s="21"/>
      <c r="AF16" s="21" t="n">
        <v>0.0417499992151189</v>
      </c>
      <c r="AG16" s="21"/>
      <c r="AH16" s="21" t="n">
        <v>0.0521929013657452</v>
      </c>
      <c r="AI16" s="21"/>
      <c r="AJ16" s="21" t="n">
        <v>0.0196693335963868</v>
      </c>
      <c r="AK16" s="21" t="n">
        <v>0.0512995733759116</v>
      </c>
      <c r="AL16" s="21" t="n">
        <v>0.0457221306666667</v>
      </c>
      <c r="AM16" s="21" t="n">
        <v>0.102446447161044</v>
      </c>
      <c r="AN16" s="21" t="n">
        <v>0.0251697198792363</v>
      </c>
      <c r="AO16" s="21" t="n">
        <v>0.0664383617612818</v>
      </c>
      <c r="AP16" s="21" t="n">
        <v>0.0280487319301203</v>
      </c>
      <c r="AQ16" s="21" t="n">
        <v>0.0584860637960937</v>
      </c>
      <c r="AR16" s="21" t="n">
        <v>0</v>
      </c>
      <c r="AS16" s="21" t="n">
        <v>0.0581103402028529</v>
      </c>
      <c r="AT16" s="21" t="n">
        <v>0</v>
      </c>
      <c r="AU16" s="21" t="n">
        <v>0</v>
      </c>
    </row>
    <row r="17">
      <c r="B17" s="18" t="s">
        <v>229</v>
      </c>
    </row>
    <row r="18">
      <c r="B18" t="s">
        <v>70</v>
      </c>
    </row>
    <row r="19">
      <c r="B19" t="s">
        <v>71</v>
      </c>
    </row>
    <row r="21">
      <c r="B21"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561</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539</v>
      </c>
      <c r="D7" s="11" t="n">
        <v>282</v>
      </c>
      <c r="E7" s="11" t="n">
        <v>255</v>
      </c>
      <c r="F7" s="11"/>
      <c r="G7" s="11" t="n">
        <v>50</v>
      </c>
      <c r="H7" s="11" t="n">
        <v>111</v>
      </c>
      <c r="I7" s="11" t="n">
        <v>112</v>
      </c>
      <c r="J7" s="11" t="n">
        <v>131</v>
      </c>
      <c r="K7" s="11" t="n">
        <v>107</v>
      </c>
      <c r="L7" s="11" t="n">
        <v>28</v>
      </c>
      <c r="M7" s="11"/>
      <c r="N7" s="11" t="n">
        <v>4</v>
      </c>
      <c r="O7" s="11" t="n">
        <v>83</v>
      </c>
      <c r="P7" s="11" t="n">
        <v>201</v>
      </c>
      <c r="Q7" s="11" t="n">
        <v>163</v>
      </c>
      <c r="R7" s="11" t="n">
        <v>87</v>
      </c>
      <c r="S7" s="11"/>
      <c r="T7" s="11" t="n">
        <v>31</v>
      </c>
      <c r="U7" s="11" t="n">
        <v>148</v>
      </c>
      <c r="V7" s="11" t="n">
        <v>124</v>
      </c>
      <c r="W7" s="11" t="n">
        <v>165</v>
      </c>
      <c r="X7" s="11"/>
      <c r="Y7" s="11" t="n">
        <v>361</v>
      </c>
      <c r="Z7" s="11" t="n">
        <v>178</v>
      </c>
      <c r="AA7" s="11" t="s">
        <v>123</v>
      </c>
      <c r="AB7" s="11" t="s">
        <v>123</v>
      </c>
      <c r="AC7" s="11" t="s">
        <v>123</v>
      </c>
      <c r="AD7" s="11" t="s">
        <v>123</v>
      </c>
      <c r="AE7" s="11"/>
      <c r="AF7" s="11" t="n">
        <v>331</v>
      </c>
      <c r="AG7" s="11"/>
      <c r="AH7" s="11" t="n">
        <v>448</v>
      </c>
      <c r="AI7" s="11"/>
      <c r="AJ7" s="11" t="n">
        <v>46</v>
      </c>
      <c r="AK7" s="11" t="n">
        <v>19</v>
      </c>
      <c r="AL7" s="11" t="n">
        <v>109</v>
      </c>
      <c r="AM7" s="11" t="n">
        <v>95</v>
      </c>
      <c r="AN7" s="11" t="n">
        <v>73</v>
      </c>
      <c r="AO7" s="11" t="n">
        <v>29</v>
      </c>
      <c r="AP7" s="11" t="n">
        <v>69</v>
      </c>
      <c r="AQ7" s="11" t="n">
        <v>15</v>
      </c>
      <c r="AR7" s="11" t="n">
        <v>12</v>
      </c>
      <c r="AS7" s="11" t="n">
        <v>35</v>
      </c>
      <c r="AT7" s="11" t="n">
        <v>9</v>
      </c>
      <c r="AU7" s="11" t="n">
        <v>28</v>
      </c>
    </row>
    <row r="8" ht="30" customHeight="1">
      <c r="B8" s="12" t="s">
        <v>20</v>
      </c>
      <c r="C8" s="12" t="n">
        <v>561</v>
      </c>
      <c r="D8" s="12" t="n">
        <v>311</v>
      </c>
      <c r="E8" s="12" t="n">
        <v>248</v>
      </c>
      <c r="F8" s="12"/>
      <c r="G8" s="12" t="n">
        <v>59</v>
      </c>
      <c r="H8" s="12" t="n">
        <v>133</v>
      </c>
      <c r="I8" s="12" t="n">
        <v>116</v>
      </c>
      <c r="J8" s="12" t="n">
        <v>126</v>
      </c>
      <c r="K8" s="12" t="n">
        <v>101</v>
      </c>
      <c r="L8" s="12" t="n">
        <v>27</v>
      </c>
      <c r="M8" s="12"/>
      <c r="N8" s="12" t="n">
        <v>4</v>
      </c>
      <c r="O8" s="12" t="n">
        <v>81</v>
      </c>
      <c r="P8" s="12" t="n">
        <v>190</v>
      </c>
      <c r="Q8" s="12" t="n">
        <v>185</v>
      </c>
      <c r="R8" s="12" t="n">
        <v>99</v>
      </c>
      <c r="S8" s="12"/>
      <c r="T8" s="12" t="n">
        <v>32</v>
      </c>
      <c r="U8" s="12" t="n">
        <v>154</v>
      </c>
      <c r="V8" s="12" t="n">
        <v>128</v>
      </c>
      <c r="W8" s="12" t="n">
        <v>176</v>
      </c>
      <c r="X8" s="12"/>
      <c r="Y8" s="12" t="n">
        <v>389</v>
      </c>
      <c r="Z8" s="12" t="n">
        <v>172</v>
      </c>
      <c r="AA8" s="12" t="s">
        <v>123</v>
      </c>
      <c r="AB8" s="12" t="s">
        <v>123</v>
      </c>
      <c r="AC8" s="12" t="s">
        <v>123</v>
      </c>
      <c r="AD8" s="12" t="s">
        <v>123</v>
      </c>
      <c r="AE8" s="12"/>
      <c r="AF8" s="12" t="n">
        <v>339</v>
      </c>
      <c r="AG8" s="12"/>
      <c r="AH8" s="12" t="n">
        <v>473</v>
      </c>
      <c r="AI8" s="12"/>
      <c r="AJ8" s="12" t="n">
        <v>43</v>
      </c>
      <c r="AK8" s="12" t="n">
        <v>16</v>
      </c>
      <c r="AL8" s="12" t="n">
        <v>120</v>
      </c>
      <c r="AM8" s="12" t="n">
        <v>104</v>
      </c>
      <c r="AN8" s="12" t="n">
        <v>86</v>
      </c>
      <c r="AO8" s="12" t="n">
        <v>30</v>
      </c>
      <c r="AP8" s="12" t="n">
        <v>66</v>
      </c>
      <c r="AQ8" s="12" t="n">
        <v>17</v>
      </c>
      <c r="AR8" s="12" t="n">
        <v>11</v>
      </c>
      <c r="AS8" s="12" t="n">
        <v>33</v>
      </c>
      <c r="AT8" s="12" t="n">
        <v>7</v>
      </c>
      <c r="AU8" s="12" t="n">
        <v>27</v>
      </c>
    </row>
    <row r="9">
      <c r="B9" s="20" t="s">
        <v>554</v>
      </c>
      <c r="C9" s="19" t="n">
        <v>0.260719532678414</v>
      </c>
      <c r="D9" s="19" t="n">
        <v>0.240240591552661</v>
      </c>
      <c r="E9" s="19" t="n">
        <v>0.284399872538087</v>
      </c>
      <c r="F9" s="19"/>
      <c r="G9" s="19" t="n">
        <v>0.170068184275882</v>
      </c>
      <c r="H9" s="19" t="n">
        <v>0.254980771340124</v>
      </c>
      <c r="I9" s="19" t="n">
        <v>0.30438214437878</v>
      </c>
      <c r="J9" s="19" t="n">
        <v>0.290990218484042</v>
      </c>
      <c r="K9" s="19" t="n">
        <v>0.25632248461871</v>
      </c>
      <c r="L9" s="19" t="n">
        <v>0.171216351077918</v>
      </c>
      <c r="M9" s="19"/>
      <c r="N9" s="19" t="n">
        <v>0.232437150837428</v>
      </c>
      <c r="O9" s="19" t="n">
        <v>0.327414929459756</v>
      </c>
      <c r="P9" s="19" t="n">
        <v>0.317864449664621</v>
      </c>
      <c r="Q9" s="19" t="n">
        <v>0.170904993534241</v>
      </c>
      <c r="R9" s="19" t="n">
        <v>0.268003545086896</v>
      </c>
      <c r="S9" s="19"/>
      <c r="T9" s="19" t="n">
        <v>0.241875480279028</v>
      </c>
      <c r="U9" s="19" t="n">
        <v>0.256084766734677</v>
      </c>
      <c r="V9" s="19" t="n">
        <v>0.266329280869933</v>
      </c>
      <c r="W9" s="19" t="n">
        <v>0.174926705541576</v>
      </c>
      <c r="X9" s="19"/>
      <c r="Y9" s="19" t="n">
        <v>0.245566337738672</v>
      </c>
      <c r="Z9" s="19" t="n">
        <v>0.294961114995339</v>
      </c>
      <c r="AA9" s="19" t="s">
        <v>124</v>
      </c>
      <c r="AB9" s="19" t="s">
        <v>124</v>
      </c>
      <c r="AC9" s="19" t="s">
        <v>124</v>
      </c>
      <c r="AD9" s="19" t="s">
        <v>124</v>
      </c>
      <c r="AE9" s="19"/>
      <c r="AF9" s="19" t="n">
        <v>0.286467028312674</v>
      </c>
      <c r="AG9" s="19"/>
      <c r="AH9" s="19" t="n">
        <v>0.248127723186124</v>
      </c>
      <c r="AI9" s="19"/>
      <c r="AJ9" s="19" t="n">
        <v>0.235113015174695</v>
      </c>
      <c r="AK9" s="19" t="n">
        <v>0.24148784301581</v>
      </c>
      <c r="AL9" s="19" t="n">
        <v>0.292464168797204</v>
      </c>
      <c r="AM9" s="19" t="n">
        <v>0.353971443748513</v>
      </c>
      <c r="AN9" s="19" t="n">
        <v>0.267427467802396</v>
      </c>
      <c r="AO9" s="19" t="n">
        <v>0.0999088044063626</v>
      </c>
      <c r="AP9" s="19" t="n">
        <v>0.214630671319867</v>
      </c>
      <c r="AQ9" s="19" t="n">
        <v>0.21838551737924</v>
      </c>
      <c r="AR9" s="19" t="n">
        <v>0.154207001718197</v>
      </c>
      <c r="AS9" s="19" t="n">
        <v>0.158429545936028</v>
      </c>
      <c r="AT9" s="19" t="n">
        <v>0</v>
      </c>
      <c r="AU9" s="19" t="n">
        <v>0.347200652063464</v>
      </c>
    </row>
    <row r="10">
      <c r="B10" s="20" t="s">
        <v>555</v>
      </c>
      <c r="C10" s="19" t="n">
        <v>0.209355224303759</v>
      </c>
      <c r="D10" s="19" t="n">
        <v>0.23495779169524</v>
      </c>
      <c r="E10" s="19" t="n">
        <v>0.174962574022872</v>
      </c>
      <c r="F10" s="19"/>
      <c r="G10" s="19" t="n">
        <v>0.12033829943915</v>
      </c>
      <c r="H10" s="19" t="n">
        <v>0.158915531967402</v>
      </c>
      <c r="I10" s="19" t="n">
        <v>0.193941213106317</v>
      </c>
      <c r="J10" s="19" t="n">
        <v>0.231836702285532</v>
      </c>
      <c r="K10" s="19" t="n">
        <v>0.281898755860541</v>
      </c>
      <c r="L10" s="19" t="n">
        <v>0.343360951486778</v>
      </c>
      <c r="M10" s="19"/>
      <c r="N10" s="19" t="n">
        <v>0</v>
      </c>
      <c r="O10" s="19" t="n">
        <v>0.216817684647162</v>
      </c>
      <c r="P10" s="19" t="n">
        <v>0.209629623909424</v>
      </c>
      <c r="Q10" s="19" t="n">
        <v>0.214959334454603</v>
      </c>
      <c r="R10" s="19" t="n">
        <v>0.202885405190395</v>
      </c>
      <c r="S10" s="19"/>
      <c r="T10" s="19" t="n">
        <v>0</v>
      </c>
      <c r="U10" s="19" t="n">
        <v>0.24024617179264</v>
      </c>
      <c r="V10" s="19" t="n">
        <v>0.208335792304074</v>
      </c>
      <c r="W10" s="19" t="n">
        <v>0.2489245661544</v>
      </c>
      <c r="X10" s="19"/>
      <c r="Y10" s="19" t="n">
        <v>0.22247925289338</v>
      </c>
      <c r="Z10" s="19" t="n">
        <v>0.179698936829851</v>
      </c>
      <c r="AA10" s="19" t="s">
        <v>124</v>
      </c>
      <c r="AB10" s="19" t="s">
        <v>124</v>
      </c>
      <c r="AC10" s="19" t="s">
        <v>124</v>
      </c>
      <c r="AD10" s="19" t="s">
        <v>124</v>
      </c>
      <c r="AE10" s="19"/>
      <c r="AF10" s="19" t="n">
        <v>0.220524907212423</v>
      </c>
      <c r="AG10" s="19"/>
      <c r="AH10" s="19" t="n">
        <v>0.224871704662716</v>
      </c>
      <c r="AI10" s="19"/>
      <c r="AJ10" s="19" t="n">
        <v>0.240500856486111</v>
      </c>
      <c r="AK10" s="19" t="n">
        <v>0.162646662265075</v>
      </c>
      <c r="AL10" s="19" t="n">
        <v>0.231061429854567</v>
      </c>
      <c r="AM10" s="19" t="n">
        <v>0.176080762074063</v>
      </c>
      <c r="AN10" s="19" t="n">
        <v>0.176850080408282</v>
      </c>
      <c r="AO10" s="19" t="n">
        <v>0.240725917753433</v>
      </c>
      <c r="AP10" s="19" t="n">
        <v>0.205350737416665</v>
      </c>
      <c r="AQ10" s="19" t="n">
        <v>0.122575735038514</v>
      </c>
      <c r="AR10" s="19" t="n">
        <v>0.262585529699859</v>
      </c>
      <c r="AS10" s="19" t="n">
        <v>0.281457731102065</v>
      </c>
      <c r="AT10" s="19" t="n">
        <v>0.319295554746564</v>
      </c>
      <c r="AU10" s="19" t="n">
        <v>0.215943474508798</v>
      </c>
    </row>
    <row r="11">
      <c r="B11" s="20" t="s">
        <v>556</v>
      </c>
      <c r="C11" s="19" t="n">
        <v>0.177972028633148</v>
      </c>
      <c r="D11" s="19" t="n">
        <v>0.178686955813489</v>
      </c>
      <c r="E11" s="19" t="n">
        <v>0.174463413390674</v>
      </c>
      <c r="F11" s="19"/>
      <c r="G11" s="19" t="n">
        <v>0.308998088583417</v>
      </c>
      <c r="H11" s="19" t="n">
        <v>0.201956059095034</v>
      </c>
      <c r="I11" s="19" t="n">
        <v>0.15900173972862</v>
      </c>
      <c r="J11" s="19" t="n">
        <v>0.148069862661705</v>
      </c>
      <c r="K11" s="19" t="n">
        <v>0.137055223166668</v>
      </c>
      <c r="L11" s="19" t="n">
        <v>0.149204227828826</v>
      </c>
      <c r="M11" s="19"/>
      <c r="N11" s="19" t="n">
        <v>0</v>
      </c>
      <c r="O11" s="19" t="n">
        <v>0.0649270434776604</v>
      </c>
      <c r="P11" s="19" t="n">
        <v>0.157816931800456</v>
      </c>
      <c r="Q11" s="19" t="n">
        <v>0.220104177921292</v>
      </c>
      <c r="R11" s="19" t="n">
        <v>0.240135104867605</v>
      </c>
      <c r="S11" s="19"/>
      <c r="T11" s="19" t="n">
        <v>0.135439722846997</v>
      </c>
      <c r="U11" s="19" t="n">
        <v>0.204046513687461</v>
      </c>
      <c r="V11" s="19" t="n">
        <v>0.153960129026046</v>
      </c>
      <c r="W11" s="19" t="n">
        <v>0.223085575231129</v>
      </c>
      <c r="X11" s="19"/>
      <c r="Y11" s="19" t="n">
        <v>0.192953901126304</v>
      </c>
      <c r="Z11" s="19" t="n">
        <v>0.144117582605358</v>
      </c>
      <c r="AA11" s="19" t="s">
        <v>124</v>
      </c>
      <c r="AB11" s="19" t="s">
        <v>124</v>
      </c>
      <c r="AC11" s="19" t="s">
        <v>124</v>
      </c>
      <c r="AD11" s="19" t="s">
        <v>124</v>
      </c>
      <c r="AE11" s="19"/>
      <c r="AF11" s="19" t="n">
        <v>0.165387959462127</v>
      </c>
      <c r="AG11" s="19"/>
      <c r="AH11" s="19" t="n">
        <v>0.190855738470419</v>
      </c>
      <c r="AI11" s="19"/>
      <c r="AJ11" s="19" t="n">
        <v>0.160874128518004</v>
      </c>
      <c r="AK11" s="19" t="n">
        <v>0.201529866771655</v>
      </c>
      <c r="AL11" s="19" t="n">
        <v>0.20964015877453</v>
      </c>
      <c r="AM11" s="19" t="n">
        <v>0.126278068493635</v>
      </c>
      <c r="AN11" s="19" t="n">
        <v>0.184463977989162</v>
      </c>
      <c r="AO11" s="19" t="n">
        <v>0.272881003682687</v>
      </c>
      <c r="AP11" s="19" t="n">
        <v>0.179503088417068</v>
      </c>
      <c r="AQ11" s="19" t="n">
        <v>0.201243761260971</v>
      </c>
      <c r="AR11" s="19" t="n">
        <v>0.0746923855440654</v>
      </c>
      <c r="AS11" s="19" t="n">
        <v>0.115364018857254</v>
      </c>
      <c r="AT11" s="19" t="n">
        <v>0</v>
      </c>
      <c r="AU11" s="19" t="n">
        <v>0.267566464314286</v>
      </c>
    </row>
    <row r="12">
      <c r="B12" s="20" t="s">
        <v>557</v>
      </c>
      <c r="C12" s="19" t="n">
        <v>0.175150319702726</v>
      </c>
      <c r="D12" s="19" t="n">
        <v>0.196984634101525</v>
      </c>
      <c r="E12" s="19" t="n">
        <v>0.149253583419053</v>
      </c>
      <c r="F12" s="19"/>
      <c r="G12" s="19" t="n">
        <v>0.1913072904509</v>
      </c>
      <c r="H12" s="19" t="n">
        <v>0.21791068463153</v>
      </c>
      <c r="I12" s="19" t="n">
        <v>0.207265256135378</v>
      </c>
      <c r="J12" s="19" t="n">
        <v>0.13752575359118</v>
      </c>
      <c r="K12" s="19" t="n">
        <v>0.13182685770157</v>
      </c>
      <c r="L12" s="19" t="n">
        <v>0.128837279634446</v>
      </c>
      <c r="M12" s="19"/>
      <c r="N12" s="19" t="n">
        <v>0.229585549755194</v>
      </c>
      <c r="O12" s="19" t="n">
        <v>0.0996063147167345</v>
      </c>
      <c r="P12" s="19" t="n">
        <v>0.111716280527534</v>
      </c>
      <c r="Q12" s="19" t="n">
        <v>0.221263080335526</v>
      </c>
      <c r="R12" s="19" t="n">
        <v>0.261085219177653</v>
      </c>
      <c r="S12" s="19"/>
      <c r="T12" s="19" t="n">
        <v>0.193566716575575</v>
      </c>
      <c r="U12" s="19" t="n">
        <v>0.120136949761433</v>
      </c>
      <c r="V12" s="19" t="n">
        <v>0.159957377454488</v>
      </c>
      <c r="W12" s="19" t="n">
        <v>0.272122104531821</v>
      </c>
      <c r="X12" s="19"/>
      <c r="Y12" s="19" t="n">
        <v>0.190713135243377</v>
      </c>
      <c r="Z12" s="19" t="n">
        <v>0.139983120208666</v>
      </c>
      <c r="AA12" s="19" t="s">
        <v>124</v>
      </c>
      <c r="AB12" s="19" t="s">
        <v>124</v>
      </c>
      <c r="AC12" s="19" t="s">
        <v>124</v>
      </c>
      <c r="AD12" s="19" t="s">
        <v>124</v>
      </c>
      <c r="AE12" s="19"/>
      <c r="AF12" s="19" t="n">
        <v>0.171382992143492</v>
      </c>
      <c r="AG12" s="19"/>
      <c r="AH12" s="19" t="n">
        <v>0.1759274158397</v>
      </c>
      <c r="AI12" s="19"/>
      <c r="AJ12" s="19" t="n">
        <v>0.248648994625682</v>
      </c>
      <c r="AK12" s="19" t="n">
        <v>0.294243025842505</v>
      </c>
      <c r="AL12" s="19" t="n">
        <v>0.0644652443235891</v>
      </c>
      <c r="AM12" s="19" t="n">
        <v>0.194822511096325</v>
      </c>
      <c r="AN12" s="19" t="n">
        <v>0.174463830545092</v>
      </c>
      <c r="AO12" s="19" t="n">
        <v>0.231947052939155</v>
      </c>
      <c r="AP12" s="19" t="n">
        <v>0.171988307601558</v>
      </c>
      <c r="AQ12" s="19" t="n">
        <v>0.347082940445813</v>
      </c>
      <c r="AR12" s="19" t="n">
        <v>0</v>
      </c>
      <c r="AS12" s="19" t="n">
        <v>0.199962006561033</v>
      </c>
      <c r="AT12" s="19" t="n">
        <v>0.423444888551551</v>
      </c>
      <c r="AU12" s="19" t="n">
        <v>0.210700319553254</v>
      </c>
    </row>
    <row r="13">
      <c r="B13" s="20" t="s">
        <v>558</v>
      </c>
      <c r="C13" s="19" t="n">
        <v>0.0978335319744258</v>
      </c>
      <c r="D13" s="19" t="n">
        <v>0.117491823354077</v>
      </c>
      <c r="E13" s="19" t="n">
        <v>0.0740317492772126</v>
      </c>
      <c r="F13" s="19"/>
      <c r="G13" s="19" t="n">
        <v>0.103879350500182</v>
      </c>
      <c r="H13" s="19" t="n">
        <v>0.123988372779934</v>
      </c>
      <c r="I13" s="19" t="n">
        <v>0.0787950412657588</v>
      </c>
      <c r="J13" s="19" t="n">
        <v>0.0787983106583177</v>
      </c>
      <c r="K13" s="19" t="n">
        <v>0.0939047723602022</v>
      </c>
      <c r="L13" s="19" t="n">
        <v>0.14250573391166</v>
      </c>
      <c r="M13" s="19"/>
      <c r="N13" s="19" t="n">
        <v>0.452785291217383</v>
      </c>
      <c r="O13" s="19" t="n">
        <v>0.0637217003265759</v>
      </c>
      <c r="P13" s="19" t="n">
        <v>0.0607751109478161</v>
      </c>
      <c r="Q13" s="19" t="n">
        <v>0.119915262704023</v>
      </c>
      <c r="R13" s="19" t="n">
        <v>0.131213320836732</v>
      </c>
      <c r="S13" s="19"/>
      <c r="T13" s="19" t="n">
        <v>0.0649715498854852</v>
      </c>
      <c r="U13" s="19" t="n">
        <v>0.121446211017335</v>
      </c>
      <c r="V13" s="19" t="n">
        <v>0.0540473848959369</v>
      </c>
      <c r="W13" s="19" t="n">
        <v>0.130443649192697</v>
      </c>
      <c r="X13" s="19"/>
      <c r="Y13" s="19" t="n">
        <v>0.10343013730877</v>
      </c>
      <c r="Z13" s="19" t="n">
        <v>0.0851869169857494</v>
      </c>
      <c r="AA13" s="19" t="s">
        <v>124</v>
      </c>
      <c r="AB13" s="19" t="s">
        <v>124</v>
      </c>
      <c r="AC13" s="19" t="s">
        <v>124</v>
      </c>
      <c r="AD13" s="19" t="s">
        <v>124</v>
      </c>
      <c r="AE13" s="19"/>
      <c r="AF13" s="19" t="n">
        <v>0.0871244521594375</v>
      </c>
      <c r="AG13" s="19"/>
      <c r="AH13" s="19" t="n">
        <v>0.10677445885118</v>
      </c>
      <c r="AI13" s="19"/>
      <c r="AJ13" s="19" t="n">
        <v>0.151124189457898</v>
      </c>
      <c r="AK13" s="19" t="n">
        <v>0.0512995733759116</v>
      </c>
      <c r="AL13" s="19" t="n">
        <v>0.106785763975026</v>
      </c>
      <c r="AM13" s="19" t="n">
        <v>0.0484517259304272</v>
      </c>
      <c r="AN13" s="19" t="n">
        <v>0.0650532715398588</v>
      </c>
      <c r="AO13" s="19" t="n">
        <v>0.152578960137704</v>
      </c>
      <c r="AP13" s="19" t="n">
        <v>0.157356958250194</v>
      </c>
      <c r="AQ13" s="19" t="n">
        <v>0.151078388384517</v>
      </c>
      <c r="AR13" s="19" t="n">
        <v>0</v>
      </c>
      <c r="AS13" s="19" t="n">
        <v>0.0584882337610776</v>
      </c>
      <c r="AT13" s="19" t="n">
        <v>0.351974823324484</v>
      </c>
      <c r="AU13" s="19" t="n">
        <v>0.0729386698777922</v>
      </c>
    </row>
    <row r="14">
      <c r="B14" s="20" t="s">
        <v>559</v>
      </c>
      <c r="C14" s="19" t="n">
        <v>0.0948575611189987</v>
      </c>
      <c r="D14" s="19" t="n">
        <v>0.134595549367638</v>
      </c>
      <c r="E14" s="19" t="n">
        <v>0.0459084056132034</v>
      </c>
      <c r="F14" s="19"/>
      <c r="G14" s="19" t="n">
        <v>0.155197218393578</v>
      </c>
      <c r="H14" s="19" t="n">
        <v>0.119361439449663</v>
      </c>
      <c r="I14" s="19" t="n">
        <v>0.0735821276533122</v>
      </c>
      <c r="J14" s="19" t="n">
        <v>0.0512468857525811</v>
      </c>
      <c r="K14" s="19" t="n">
        <v>0.102107439249961</v>
      </c>
      <c r="L14" s="19" t="n">
        <v>0.112410374216319</v>
      </c>
      <c r="M14" s="19"/>
      <c r="N14" s="19" t="n">
        <v>0</v>
      </c>
      <c r="O14" s="19" t="n">
        <v>0.0804082848373699</v>
      </c>
      <c r="P14" s="19" t="n">
        <v>0.0512253471662911</v>
      </c>
      <c r="Q14" s="19" t="n">
        <v>0.141885260619791</v>
      </c>
      <c r="R14" s="19" t="n">
        <v>0.107627713069918</v>
      </c>
      <c r="S14" s="19"/>
      <c r="T14" s="19" t="n">
        <v>0.145569420905897</v>
      </c>
      <c r="U14" s="19" t="n">
        <v>0.075870100939578</v>
      </c>
      <c r="V14" s="19" t="n">
        <v>0.0803346986372743</v>
      </c>
      <c r="W14" s="19" t="n">
        <v>0.137552291676182</v>
      </c>
      <c r="X14" s="19"/>
      <c r="Y14" s="19" t="n">
        <v>0.112679585196098</v>
      </c>
      <c r="Z14" s="19" t="n">
        <v>0.0545852418545191</v>
      </c>
      <c r="AA14" s="19" t="s">
        <v>124</v>
      </c>
      <c r="AB14" s="19" t="s">
        <v>124</v>
      </c>
      <c r="AC14" s="19" t="s">
        <v>124</v>
      </c>
      <c r="AD14" s="19" t="s">
        <v>124</v>
      </c>
      <c r="AE14" s="19"/>
      <c r="AF14" s="19" t="n">
        <v>0.105464114761837</v>
      </c>
      <c r="AG14" s="19"/>
      <c r="AH14" s="19" t="n">
        <v>0.103919916958097</v>
      </c>
      <c r="AI14" s="19"/>
      <c r="AJ14" s="19" t="n">
        <v>0.0727313958930876</v>
      </c>
      <c r="AK14" s="19" t="n">
        <v>0.108603564266451</v>
      </c>
      <c r="AL14" s="19" t="n">
        <v>0.142928150106751</v>
      </c>
      <c r="AM14" s="19" t="n">
        <v>0.0738066716281019</v>
      </c>
      <c r="AN14" s="19" t="n">
        <v>0.141048856241457</v>
      </c>
      <c r="AO14" s="19" t="n">
        <v>0.0794145596365561</v>
      </c>
      <c r="AP14" s="19" t="n">
        <v>0.0647600604867712</v>
      </c>
      <c r="AQ14" s="19" t="n">
        <v>0</v>
      </c>
      <c r="AR14" s="19" t="n">
        <v>0.0746923855440654</v>
      </c>
      <c r="AS14" s="19" t="n">
        <v>0.0381707465403758</v>
      </c>
      <c r="AT14" s="19" t="n">
        <v>0.227780879488277</v>
      </c>
      <c r="AU14" s="19" t="n">
        <v>0.0344618742515825</v>
      </c>
    </row>
    <row r="15">
      <c r="B15" s="20" t="s">
        <v>560</v>
      </c>
      <c r="C15" s="19" t="n">
        <v>0.0897547722199131</v>
      </c>
      <c r="D15" s="19" t="n">
        <v>0.0906982019300738</v>
      </c>
      <c r="E15" s="19" t="n">
        <v>0.0852441419060439</v>
      </c>
      <c r="F15" s="19"/>
      <c r="G15" s="19" t="n">
        <v>0.121118342840789</v>
      </c>
      <c r="H15" s="19" t="n">
        <v>0.105307403019386</v>
      </c>
      <c r="I15" s="19" t="n">
        <v>0.129062905665368</v>
      </c>
      <c r="J15" s="19" t="n">
        <v>0.0690672774322484</v>
      </c>
      <c r="K15" s="19" t="n">
        <v>0.0553379755974493</v>
      </c>
      <c r="L15" s="19" t="n">
        <v>0</v>
      </c>
      <c r="M15" s="19"/>
      <c r="N15" s="19" t="n">
        <v>0</v>
      </c>
      <c r="O15" s="19" t="n">
        <v>0.0843435910367347</v>
      </c>
      <c r="P15" s="19" t="n">
        <v>0.0738708526931943</v>
      </c>
      <c r="Q15" s="19" t="n">
        <v>0.0910636833780499</v>
      </c>
      <c r="R15" s="19" t="n">
        <v>0.126894257441646</v>
      </c>
      <c r="S15" s="19"/>
      <c r="T15" s="19" t="n">
        <v>0.211268468829032</v>
      </c>
      <c r="U15" s="19" t="n">
        <v>0.0644202997742145</v>
      </c>
      <c r="V15" s="19" t="n">
        <v>0.0575655859795458</v>
      </c>
      <c r="W15" s="19" t="n">
        <v>0.119158067220175</v>
      </c>
      <c r="X15" s="19"/>
      <c r="Y15" s="19" t="n">
        <v>0.0990259080155557</v>
      </c>
      <c r="Z15" s="19" t="n">
        <v>0.0688048431270536</v>
      </c>
      <c r="AA15" s="19" t="s">
        <v>124</v>
      </c>
      <c r="AB15" s="19" t="s">
        <v>124</v>
      </c>
      <c r="AC15" s="19" t="s">
        <v>124</v>
      </c>
      <c r="AD15" s="19" t="s">
        <v>124</v>
      </c>
      <c r="AE15" s="19"/>
      <c r="AF15" s="19" t="n">
        <v>0.0850725126677424</v>
      </c>
      <c r="AG15" s="19"/>
      <c r="AH15" s="19" t="n">
        <v>0.0965738983523331</v>
      </c>
      <c r="AI15" s="19"/>
      <c r="AJ15" s="19" t="n">
        <v>0.14147843819449</v>
      </c>
      <c r="AK15" s="19" t="n">
        <v>0.278861662872807</v>
      </c>
      <c r="AL15" s="19" t="n">
        <v>0.111131994061179</v>
      </c>
      <c r="AM15" s="19" t="n">
        <v>0.0439802207568999</v>
      </c>
      <c r="AN15" s="19" t="n">
        <v>0.102022963281738</v>
      </c>
      <c r="AO15" s="19" t="n">
        <v>0.0341619074739779</v>
      </c>
      <c r="AP15" s="19" t="n">
        <v>0.0883200730189902</v>
      </c>
      <c r="AQ15" s="19" t="n">
        <v>0.0755488806076639</v>
      </c>
      <c r="AR15" s="19" t="n">
        <v>0.0974512239892687</v>
      </c>
      <c r="AS15" s="19" t="n">
        <v>0.0884400397871443</v>
      </c>
      <c r="AT15" s="19" t="n">
        <v>0</v>
      </c>
      <c r="AU15" s="19" t="n">
        <v>0.0344530372700951</v>
      </c>
    </row>
    <row r="16">
      <c r="B16" s="20" t="s">
        <v>86</v>
      </c>
      <c r="C16" s="21" t="n">
        <v>0.203525622308105</v>
      </c>
      <c r="D16" s="21" t="n">
        <v>0.168638373942024</v>
      </c>
      <c r="E16" s="21" t="n">
        <v>0.248827828988492</v>
      </c>
      <c r="F16" s="21"/>
      <c r="G16" s="21" t="n">
        <v>0.187827719350895</v>
      </c>
      <c r="H16" s="21" t="n">
        <v>0.142246246910855</v>
      </c>
      <c r="I16" s="21" t="n">
        <v>0.18512489387344</v>
      </c>
      <c r="J16" s="21" t="n">
        <v>0.247741475312348</v>
      </c>
      <c r="K16" s="21" t="n">
        <v>0.247876830547047</v>
      </c>
      <c r="L16" s="21" t="n">
        <v>0.246177913608368</v>
      </c>
      <c r="M16" s="21"/>
      <c r="N16" s="21" t="n">
        <v>0.314777557945189</v>
      </c>
      <c r="O16" s="21" t="n">
        <v>0.277109453841659</v>
      </c>
      <c r="P16" s="21" t="n">
        <v>0.23307127833807</v>
      </c>
      <c r="Q16" s="21" t="n">
        <v>0.159266001231312</v>
      </c>
      <c r="R16" s="21" t="n">
        <v>0.166969586007626</v>
      </c>
      <c r="S16" s="21"/>
      <c r="T16" s="21" t="n">
        <v>0.209543354038473</v>
      </c>
      <c r="U16" s="21" t="n">
        <v>0.218295320718961</v>
      </c>
      <c r="V16" s="21" t="n">
        <v>0.238418134882868</v>
      </c>
      <c r="W16" s="21" t="n">
        <v>0.160167695801288</v>
      </c>
      <c r="X16" s="21"/>
      <c r="Y16" s="21" t="n">
        <v>0.175146564567961</v>
      </c>
      <c r="Z16" s="21" t="n">
        <v>0.267653606244831</v>
      </c>
      <c r="AA16" s="21" t="s">
        <v>124</v>
      </c>
      <c r="AB16" s="21" t="s">
        <v>124</v>
      </c>
      <c r="AC16" s="21" t="s">
        <v>124</v>
      </c>
      <c r="AD16" s="21" t="s">
        <v>124</v>
      </c>
      <c r="AE16" s="21"/>
      <c r="AF16" s="21" t="n">
        <v>0.200330473567209</v>
      </c>
      <c r="AG16" s="21"/>
      <c r="AH16" s="21" t="n">
        <v>0.185871703521659</v>
      </c>
      <c r="AI16" s="21"/>
      <c r="AJ16" s="21" t="n">
        <v>0.175417250593111</v>
      </c>
      <c r="AK16" s="21" t="n">
        <v>0.199023322124788</v>
      </c>
      <c r="AL16" s="21" t="n">
        <v>0.197802141283099</v>
      </c>
      <c r="AM16" s="21" t="n">
        <v>0.167604607478411</v>
      </c>
      <c r="AN16" s="21" t="n">
        <v>0.197866604068678</v>
      </c>
      <c r="AO16" s="21" t="n">
        <v>0.310498273652418</v>
      </c>
      <c r="AP16" s="21" t="n">
        <v>0.251231059879392</v>
      </c>
      <c r="AQ16" s="21" t="n">
        <v>0.175113060904764</v>
      </c>
      <c r="AR16" s="21" t="n">
        <v>0.485756244592675</v>
      </c>
      <c r="AS16" s="21" t="n">
        <v>0.254971250504929</v>
      </c>
      <c r="AT16" s="21" t="n">
        <v>0</v>
      </c>
      <c r="AU16" s="21" t="n">
        <v>0.0963171238349759</v>
      </c>
    </row>
    <row r="17">
      <c r="B17" s="18" t="s">
        <v>229</v>
      </c>
    </row>
    <row r="18">
      <c r="B18" t="s">
        <v>70</v>
      </c>
    </row>
    <row r="19">
      <c r="B19" t="s">
        <v>71</v>
      </c>
    </row>
    <row r="21">
      <c r="B21"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562</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539</v>
      </c>
      <c r="D7" s="11" t="n">
        <v>282</v>
      </c>
      <c r="E7" s="11" t="n">
        <v>255</v>
      </c>
      <c r="F7" s="11"/>
      <c r="G7" s="11" t="n">
        <v>50</v>
      </c>
      <c r="H7" s="11" t="n">
        <v>111</v>
      </c>
      <c r="I7" s="11" t="n">
        <v>112</v>
      </c>
      <c r="J7" s="11" t="n">
        <v>131</v>
      </c>
      <c r="K7" s="11" t="n">
        <v>107</v>
      </c>
      <c r="L7" s="11" t="n">
        <v>28</v>
      </c>
      <c r="M7" s="11"/>
      <c r="N7" s="11" t="n">
        <v>4</v>
      </c>
      <c r="O7" s="11" t="n">
        <v>83</v>
      </c>
      <c r="P7" s="11" t="n">
        <v>201</v>
      </c>
      <c r="Q7" s="11" t="n">
        <v>163</v>
      </c>
      <c r="R7" s="11" t="n">
        <v>87</v>
      </c>
      <c r="S7" s="11"/>
      <c r="T7" s="11" t="n">
        <v>31</v>
      </c>
      <c r="U7" s="11" t="n">
        <v>148</v>
      </c>
      <c r="V7" s="11" t="n">
        <v>124</v>
      </c>
      <c r="W7" s="11" t="n">
        <v>165</v>
      </c>
      <c r="X7" s="11"/>
      <c r="Y7" s="11" t="n">
        <v>361</v>
      </c>
      <c r="Z7" s="11" t="n">
        <v>178</v>
      </c>
      <c r="AA7" s="11" t="s">
        <v>123</v>
      </c>
      <c r="AB7" s="11" t="s">
        <v>123</v>
      </c>
      <c r="AC7" s="11" t="s">
        <v>123</v>
      </c>
      <c r="AD7" s="11" t="s">
        <v>123</v>
      </c>
      <c r="AE7" s="11"/>
      <c r="AF7" s="11" t="n">
        <v>331</v>
      </c>
      <c r="AG7" s="11"/>
      <c r="AH7" s="11" t="n">
        <v>448</v>
      </c>
      <c r="AI7" s="11"/>
      <c r="AJ7" s="11" t="n">
        <v>46</v>
      </c>
      <c r="AK7" s="11" t="n">
        <v>19</v>
      </c>
      <c r="AL7" s="11" t="n">
        <v>109</v>
      </c>
      <c r="AM7" s="11" t="n">
        <v>95</v>
      </c>
      <c r="AN7" s="11" t="n">
        <v>73</v>
      </c>
      <c r="AO7" s="11" t="n">
        <v>29</v>
      </c>
      <c r="AP7" s="11" t="n">
        <v>69</v>
      </c>
      <c r="AQ7" s="11" t="n">
        <v>15</v>
      </c>
      <c r="AR7" s="11" t="n">
        <v>12</v>
      </c>
      <c r="AS7" s="11" t="n">
        <v>35</v>
      </c>
      <c r="AT7" s="11" t="n">
        <v>9</v>
      </c>
      <c r="AU7" s="11" t="n">
        <v>28</v>
      </c>
    </row>
    <row r="8" ht="30" customHeight="1">
      <c r="B8" s="12" t="s">
        <v>20</v>
      </c>
      <c r="C8" s="12" t="n">
        <v>561</v>
      </c>
      <c r="D8" s="12" t="n">
        <v>311</v>
      </c>
      <c r="E8" s="12" t="n">
        <v>248</v>
      </c>
      <c r="F8" s="12"/>
      <c r="G8" s="12" t="n">
        <v>59</v>
      </c>
      <c r="H8" s="12" t="n">
        <v>133</v>
      </c>
      <c r="I8" s="12" t="n">
        <v>116</v>
      </c>
      <c r="J8" s="12" t="n">
        <v>126</v>
      </c>
      <c r="K8" s="12" t="n">
        <v>101</v>
      </c>
      <c r="L8" s="12" t="n">
        <v>27</v>
      </c>
      <c r="M8" s="12"/>
      <c r="N8" s="12" t="n">
        <v>4</v>
      </c>
      <c r="O8" s="12" t="n">
        <v>81</v>
      </c>
      <c r="P8" s="12" t="n">
        <v>190</v>
      </c>
      <c r="Q8" s="12" t="n">
        <v>185</v>
      </c>
      <c r="R8" s="12" t="n">
        <v>99</v>
      </c>
      <c r="S8" s="12"/>
      <c r="T8" s="12" t="n">
        <v>32</v>
      </c>
      <c r="U8" s="12" t="n">
        <v>154</v>
      </c>
      <c r="V8" s="12" t="n">
        <v>128</v>
      </c>
      <c r="W8" s="12" t="n">
        <v>176</v>
      </c>
      <c r="X8" s="12"/>
      <c r="Y8" s="12" t="n">
        <v>389</v>
      </c>
      <c r="Z8" s="12" t="n">
        <v>172</v>
      </c>
      <c r="AA8" s="12" t="s">
        <v>123</v>
      </c>
      <c r="AB8" s="12" t="s">
        <v>123</v>
      </c>
      <c r="AC8" s="12" t="s">
        <v>123</v>
      </c>
      <c r="AD8" s="12" t="s">
        <v>123</v>
      </c>
      <c r="AE8" s="12"/>
      <c r="AF8" s="12" t="n">
        <v>339</v>
      </c>
      <c r="AG8" s="12"/>
      <c r="AH8" s="12" t="n">
        <v>473</v>
      </c>
      <c r="AI8" s="12"/>
      <c r="AJ8" s="12" t="n">
        <v>43</v>
      </c>
      <c r="AK8" s="12" t="n">
        <v>16</v>
      </c>
      <c r="AL8" s="12" t="n">
        <v>120</v>
      </c>
      <c r="AM8" s="12" t="n">
        <v>104</v>
      </c>
      <c r="AN8" s="12" t="n">
        <v>86</v>
      </c>
      <c r="AO8" s="12" t="n">
        <v>30</v>
      </c>
      <c r="AP8" s="12" t="n">
        <v>66</v>
      </c>
      <c r="AQ8" s="12" t="n">
        <v>17</v>
      </c>
      <c r="AR8" s="12" t="n">
        <v>11</v>
      </c>
      <c r="AS8" s="12" t="n">
        <v>33</v>
      </c>
      <c r="AT8" s="12" t="n">
        <v>7</v>
      </c>
      <c r="AU8" s="12" t="n">
        <v>27</v>
      </c>
    </row>
    <row r="9">
      <c r="B9" s="20" t="s">
        <v>554</v>
      </c>
      <c r="C9" s="19" t="n">
        <v>0.292005470768332</v>
      </c>
      <c r="D9" s="19" t="n">
        <v>0.264199354817207</v>
      </c>
      <c r="E9" s="19" t="n">
        <v>0.325107357503989</v>
      </c>
      <c r="F9" s="19"/>
      <c r="G9" s="19" t="n">
        <v>0.163039252642093</v>
      </c>
      <c r="H9" s="19" t="n">
        <v>0.293674978711793</v>
      </c>
      <c r="I9" s="19" t="n">
        <v>0.338334471819413</v>
      </c>
      <c r="J9" s="19" t="n">
        <v>0.335745425591173</v>
      </c>
      <c r="K9" s="19" t="n">
        <v>0.26715148830212</v>
      </c>
      <c r="L9" s="19" t="n">
        <v>0.251759848261958</v>
      </c>
      <c r="M9" s="19"/>
      <c r="N9" s="19" t="n">
        <v>0.776800258537811</v>
      </c>
      <c r="O9" s="19" t="n">
        <v>0.393081541741319</v>
      </c>
      <c r="P9" s="19" t="n">
        <v>0.36265091100481</v>
      </c>
      <c r="Q9" s="19" t="n">
        <v>0.198788358188642</v>
      </c>
      <c r="R9" s="19" t="n">
        <v>0.231798034171526</v>
      </c>
      <c r="S9" s="19"/>
      <c r="T9" s="19" t="n">
        <v>0.25039692439869</v>
      </c>
      <c r="U9" s="19" t="n">
        <v>0.295725046668112</v>
      </c>
      <c r="V9" s="19" t="n">
        <v>0.284931340196631</v>
      </c>
      <c r="W9" s="19" t="n">
        <v>0.246339454025536</v>
      </c>
      <c r="X9" s="19"/>
      <c r="Y9" s="19" t="n">
        <v>0.268954390834954</v>
      </c>
      <c r="Z9" s="19" t="n">
        <v>0.344093855704411</v>
      </c>
      <c r="AA9" s="19" t="s">
        <v>124</v>
      </c>
      <c r="AB9" s="19" t="s">
        <v>124</v>
      </c>
      <c r="AC9" s="19" t="s">
        <v>124</v>
      </c>
      <c r="AD9" s="19" t="s">
        <v>124</v>
      </c>
      <c r="AE9" s="19"/>
      <c r="AF9" s="19" t="n">
        <v>0.328606571061617</v>
      </c>
      <c r="AG9" s="19"/>
      <c r="AH9" s="19" t="n">
        <v>0.275802498573638</v>
      </c>
      <c r="AI9" s="19"/>
      <c r="AJ9" s="19" t="n">
        <v>0.287981651315053</v>
      </c>
      <c r="AK9" s="19" t="n">
        <v>0.338687433024651</v>
      </c>
      <c r="AL9" s="19" t="n">
        <v>0.301013495158479</v>
      </c>
      <c r="AM9" s="19" t="n">
        <v>0.324207602321437</v>
      </c>
      <c r="AN9" s="19" t="n">
        <v>0.409943723724593</v>
      </c>
      <c r="AO9" s="19" t="n">
        <v>0.13407071188034</v>
      </c>
      <c r="AP9" s="19" t="n">
        <v>0.267145941187787</v>
      </c>
      <c r="AQ9" s="19" t="n">
        <v>0.0584860637960937</v>
      </c>
      <c r="AR9" s="19" t="n">
        <v>0</v>
      </c>
      <c r="AS9" s="19" t="n">
        <v>0.186318587489818</v>
      </c>
      <c r="AT9" s="19" t="n">
        <v>0.305175147879658</v>
      </c>
      <c r="AU9" s="19" t="n">
        <v>0.355901456182395</v>
      </c>
    </row>
    <row r="10">
      <c r="B10" s="20" t="s">
        <v>555</v>
      </c>
      <c r="C10" s="19" t="n">
        <v>0.220125321067271</v>
      </c>
      <c r="D10" s="19" t="n">
        <v>0.240337832646139</v>
      </c>
      <c r="E10" s="19" t="n">
        <v>0.19256400197586</v>
      </c>
      <c r="F10" s="19"/>
      <c r="G10" s="19" t="n">
        <v>0.280681464771424</v>
      </c>
      <c r="H10" s="19" t="n">
        <v>0.185743771609866</v>
      </c>
      <c r="I10" s="19" t="n">
        <v>0.168502992561437</v>
      </c>
      <c r="J10" s="19" t="n">
        <v>0.230172505691125</v>
      </c>
      <c r="K10" s="19" t="n">
        <v>0.269578848316099</v>
      </c>
      <c r="L10" s="19" t="n">
        <v>0.248578537868073</v>
      </c>
      <c r="M10" s="19"/>
      <c r="N10" s="19" t="n">
        <v>0</v>
      </c>
      <c r="O10" s="19" t="n">
        <v>0.205282410890539</v>
      </c>
      <c r="P10" s="19" t="n">
        <v>0.209572302968879</v>
      </c>
      <c r="Q10" s="19" t="n">
        <v>0.240289078841936</v>
      </c>
      <c r="R10" s="19" t="n">
        <v>0.226183222922949</v>
      </c>
      <c r="S10" s="19"/>
      <c r="T10" s="19" t="n">
        <v>0.121419900474771</v>
      </c>
      <c r="U10" s="19" t="n">
        <v>0.199649458921921</v>
      </c>
      <c r="V10" s="19" t="n">
        <v>0.246084430877676</v>
      </c>
      <c r="W10" s="19" t="n">
        <v>0.286861026672398</v>
      </c>
      <c r="X10" s="19"/>
      <c r="Y10" s="19" t="n">
        <v>0.231297897072468</v>
      </c>
      <c r="Z10" s="19" t="n">
        <v>0.194878719113338</v>
      </c>
      <c r="AA10" s="19" t="s">
        <v>124</v>
      </c>
      <c r="AB10" s="19" t="s">
        <v>124</v>
      </c>
      <c r="AC10" s="19" t="s">
        <v>124</v>
      </c>
      <c r="AD10" s="19" t="s">
        <v>124</v>
      </c>
      <c r="AE10" s="19"/>
      <c r="AF10" s="19" t="n">
        <v>0.211274904850206</v>
      </c>
      <c r="AG10" s="19"/>
      <c r="AH10" s="19" t="n">
        <v>0.23743179573085</v>
      </c>
      <c r="AI10" s="19"/>
      <c r="AJ10" s="19" t="n">
        <v>0.196850114824653</v>
      </c>
      <c r="AK10" s="19" t="n">
        <v>0.116215000607732</v>
      </c>
      <c r="AL10" s="19" t="n">
        <v>0.223431525731625</v>
      </c>
      <c r="AM10" s="19" t="n">
        <v>0.213237542887978</v>
      </c>
      <c r="AN10" s="19" t="n">
        <v>0.181376496796339</v>
      </c>
      <c r="AO10" s="19" t="n">
        <v>0.208561354177119</v>
      </c>
      <c r="AP10" s="19" t="n">
        <v>0.244312881500136</v>
      </c>
      <c r="AQ10" s="19" t="n">
        <v>0.323819496299485</v>
      </c>
      <c r="AR10" s="19" t="n">
        <v>0.503085198014004</v>
      </c>
      <c r="AS10" s="19" t="n">
        <v>0.239476242038891</v>
      </c>
      <c r="AT10" s="19" t="n">
        <v>0.322496146110876</v>
      </c>
      <c r="AU10" s="19" t="n">
        <v>0.180064328435072</v>
      </c>
    </row>
    <row r="11">
      <c r="B11" s="20" t="s">
        <v>557</v>
      </c>
      <c r="C11" s="19" t="n">
        <v>0.154817750083882</v>
      </c>
      <c r="D11" s="19" t="n">
        <v>0.193756805924699</v>
      </c>
      <c r="E11" s="19" t="n">
        <v>0.10735493575805</v>
      </c>
      <c r="F11" s="19"/>
      <c r="G11" s="19" t="n">
        <v>0.123939271778147</v>
      </c>
      <c r="H11" s="19" t="n">
        <v>0.21229497058896</v>
      </c>
      <c r="I11" s="19" t="n">
        <v>0.251089612654849</v>
      </c>
      <c r="J11" s="19" t="n">
        <v>0.117207080120276</v>
      </c>
      <c r="K11" s="19" t="n">
        <v>0.051757611477858</v>
      </c>
      <c r="L11" s="19" t="n">
        <v>0.0847650856169556</v>
      </c>
      <c r="M11" s="19"/>
      <c r="N11" s="19" t="n">
        <v>0</v>
      </c>
      <c r="O11" s="19" t="n">
        <v>0.079070474331883</v>
      </c>
      <c r="P11" s="19" t="n">
        <v>0.0852274424363208</v>
      </c>
      <c r="Q11" s="19" t="n">
        <v>0.204037762740881</v>
      </c>
      <c r="R11" s="19" t="n">
        <v>0.25484801014202</v>
      </c>
      <c r="S11" s="19"/>
      <c r="T11" s="19" t="n">
        <v>0.155889551575893</v>
      </c>
      <c r="U11" s="19" t="n">
        <v>0.124938095050649</v>
      </c>
      <c r="V11" s="19" t="n">
        <v>0.10612398930917</v>
      </c>
      <c r="W11" s="19" t="n">
        <v>0.227318299429422</v>
      </c>
      <c r="X11" s="19"/>
      <c r="Y11" s="19" t="n">
        <v>0.190816521774539</v>
      </c>
      <c r="Z11" s="19" t="n">
        <v>0.0734715449399809</v>
      </c>
      <c r="AA11" s="19" t="s">
        <v>124</v>
      </c>
      <c r="AB11" s="19" t="s">
        <v>124</v>
      </c>
      <c r="AC11" s="19" t="s">
        <v>124</v>
      </c>
      <c r="AD11" s="19" t="s">
        <v>124</v>
      </c>
      <c r="AE11" s="19"/>
      <c r="AF11" s="19" t="n">
        <v>0.146460037095039</v>
      </c>
      <c r="AG11" s="19"/>
      <c r="AH11" s="19" t="n">
        <v>0.168415788945234</v>
      </c>
      <c r="AI11" s="19"/>
      <c r="AJ11" s="19" t="n">
        <v>0.216498891007299</v>
      </c>
      <c r="AK11" s="19" t="n">
        <v>0.236939034951965</v>
      </c>
      <c r="AL11" s="19" t="n">
        <v>0.0872379280980881</v>
      </c>
      <c r="AM11" s="19" t="n">
        <v>0.156998147593975</v>
      </c>
      <c r="AN11" s="19" t="n">
        <v>0.191828945729553</v>
      </c>
      <c r="AO11" s="19" t="n">
        <v>0.219716086810976</v>
      </c>
      <c r="AP11" s="19" t="n">
        <v>0.115692335739574</v>
      </c>
      <c r="AQ11" s="19" t="n">
        <v>0.291047656852293</v>
      </c>
      <c r="AR11" s="19" t="n">
        <v>0.349329268707953</v>
      </c>
      <c r="AS11" s="19" t="n">
        <v>0.107066229383027</v>
      </c>
      <c r="AT11" s="19" t="n">
        <v>0.115069149307581</v>
      </c>
      <c r="AU11" s="19" t="n">
        <v>0.108489973755255</v>
      </c>
    </row>
    <row r="12">
      <c r="B12" s="20" t="s">
        <v>556</v>
      </c>
      <c r="C12" s="19" t="n">
        <v>0.137375546386734</v>
      </c>
      <c r="D12" s="19" t="n">
        <v>0.134346768285383</v>
      </c>
      <c r="E12" s="19" t="n">
        <v>0.14228024695241</v>
      </c>
      <c r="F12" s="19"/>
      <c r="G12" s="19" t="n">
        <v>0.14909631669664</v>
      </c>
      <c r="H12" s="19" t="n">
        <v>0.150607551550647</v>
      </c>
      <c r="I12" s="19" t="n">
        <v>0.149134049630016</v>
      </c>
      <c r="J12" s="19" t="n">
        <v>0.131393594455638</v>
      </c>
      <c r="K12" s="19" t="n">
        <v>0.115715957074591</v>
      </c>
      <c r="L12" s="19" t="n">
        <v>0.104556421540104</v>
      </c>
      <c r="M12" s="19"/>
      <c r="N12" s="19" t="n">
        <v>0</v>
      </c>
      <c r="O12" s="19" t="n">
        <v>0.0715488075586894</v>
      </c>
      <c r="P12" s="19" t="n">
        <v>0.110832438390484</v>
      </c>
      <c r="Q12" s="19" t="n">
        <v>0.160878826199612</v>
      </c>
      <c r="R12" s="19" t="n">
        <v>0.205702289268798</v>
      </c>
      <c r="S12" s="19"/>
      <c r="T12" s="19" t="n">
        <v>0.0393271538137548</v>
      </c>
      <c r="U12" s="19" t="n">
        <v>0.17002098384939</v>
      </c>
      <c r="V12" s="19" t="n">
        <v>0.106164635974809</v>
      </c>
      <c r="W12" s="19" t="n">
        <v>0.179449558133376</v>
      </c>
      <c r="X12" s="19"/>
      <c r="Y12" s="19" t="n">
        <v>0.14163316892644</v>
      </c>
      <c r="Z12" s="19" t="n">
        <v>0.127754622664215</v>
      </c>
      <c r="AA12" s="19" t="s">
        <v>124</v>
      </c>
      <c r="AB12" s="19" t="s">
        <v>124</v>
      </c>
      <c r="AC12" s="19" t="s">
        <v>124</v>
      </c>
      <c r="AD12" s="19" t="s">
        <v>124</v>
      </c>
      <c r="AE12" s="19"/>
      <c r="AF12" s="19" t="n">
        <v>0.126443050512253</v>
      </c>
      <c r="AG12" s="19"/>
      <c r="AH12" s="19" t="n">
        <v>0.145182798169105</v>
      </c>
      <c r="AI12" s="19"/>
      <c r="AJ12" s="19" t="n">
        <v>0.159451067786066</v>
      </c>
      <c r="AK12" s="19" t="n">
        <v>0.0713094285272308</v>
      </c>
      <c r="AL12" s="19" t="n">
        <v>0.17287065848084</v>
      </c>
      <c r="AM12" s="19" t="n">
        <v>0.112328508093862</v>
      </c>
      <c r="AN12" s="19" t="n">
        <v>0.109048508107396</v>
      </c>
      <c r="AO12" s="19" t="n">
        <v>0.123560534645506</v>
      </c>
      <c r="AP12" s="19" t="n">
        <v>0.192706617862216</v>
      </c>
      <c r="AQ12" s="19" t="n">
        <v>0.139949895636966</v>
      </c>
      <c r="AR12" s="19" t="n">
        <v>0.0862926665959476</v>
      </c>
      <c r="AS12" s="19" t="n">
        <v>0.17455343245958</v>
      </c>
      <c r="AT12" s="19" t="n">
        <v>0</v>
      </c>
      <c r="AU12" s="19" t="n">
        <v>0.0621604298478824</v>
      </c>
    </row>
    <row r="13">
      <c r="B13" s="20" t="s">
        <v>559</v>
      </c>
      <c r="C13" s="19" t="n">
        <v>0.110452089851412</v>
      </c>
      <c r="D13" s="19" t="n">
        <v>0.140397681410915</v>
      </c>
      <c r="E13" s="19" t="n">
        <v>0.0738815275487553</v>
      </c>
      <c r="F13" s="19"/>
      <c r="G13" s="19" t="n">
        <v>0.118803116646622</v>
      </c>
      <c r="H13" s="19" t="n">
        <v>0.114844332316299</v>
      </c>
      <c r="I13" s="19" t="n">
        <v>0.10842151422358</v>
      </c>
      <c r="J13" s="19" t="n">
        <v>0.0809671216543578</v>
      </c>
      <c r="K13" s="19" t="n">
        <v>0.149999870143883</v>
      </c>
      <c r="L13" s="19" t="n">
        <v>0.0695425674184187</v>
      </c>
      <c r="M13" s="19"/>
      <c r="N13" s="19" t="n">
        <v>0.223199741462189</v>
      </c>
      <c r="O13" s="19" t="n">
        <v>0.0929053763702989</v>
      </c>
      <c r="P13" s="19" t="n">
        <v>0.0841110595818274</v>
      </c>
      <c r="Q13" s="19" t="n">
        <v>0.115426211366107</v>
      </c>
      <c r="R13" s="19" t="n">
        <v>0.163220989808696</v>
      </c>
      <c r="S13" s="19"/>
      <c r="T13" s="19" t="n">
        <v>0.136511578793341</v>
      </c>
      <c r="U13" s="19" t="n">
        <v>0.0964614280918598</v>
      </c>
      <c r="V13" s="19" t="n">
        <v>0.116582668404079</v>
      </c>
      <c r="W13" s="19" t="n">
        <v>0.123361369285304</v>
      </c>
      <c r="X13" s="19"/>
      <c r="Y13" s="19" t="n">
        <v>0.12802909425912</v>
      </c>
      <c r="Z13" s="19" t="n">
        <v>0.0707334400415993</v>
      </c>
      <c r="AA13" s="19" t="s">
        <v>124</v>
      </c>
      <c r="AB13" s="19" t="s">
        <v>124</v>
      </c>
      <c r="AC13" s="19" t="s">
        <v>124</v>
      </c>
      <c r="AD13" s="19" t="s">
        <v>124</v>
      </c>
      <c r="AE13" s="19"/>
      <c r="AF13" s="19" t="n">
        <v>0.118695279128961</v>
      </c>
      <c r="AG13" s="19"/>
      <c r="AH13" s="19" t="n">
        <v>0.111917726882667</v>
      </c>
      <c r="AI13" s="19"/>
      <c r="AJ13" s="19" t="n">
        <v>0.275071620509526</v>
      </c>
      <c r="AK13" s="19" t="n">
        <v>0.232961646239877</v>
      </c>
      <c r="AL13" s="19" t="n">
        <v>0.124344502154334</v>
      </c>
      <c r="AM13" s="19" t="n">
        <v>0.0588621312266538</v>
      </c>
      <c r="AN13" s="19" t="n">
        <v>0.106838962281987</v>
      </c>
      <c r="AO13" s="19" t="n">
        <v>0.0298661939065877</v>
      </c>
      <c r="AP13" s="19" t="n">
        <v>0.0685195114151488</v>
      </c>
      <c r="AQ13" s="19" t="n">
        <v>0.0671637763410703</v>
      </c>
      <c r="AR13" s="19" t="n">
        <v>0</v>
      </c>
      <c r="AS13" s="19" t="n">
        <v>0.0252492344235759</v>
      </c>
      <c r="AT13" s="19" t="n">
        <v>0.227780879488277</v>
      </c>
      <c r="AU13" s="19" t="n">
        <v>0.25892874981351</v>
      </c>
    </row>
    <row r="14">
      <c r="B14" s="20" t="s">
        <v>558</v>
      </c>
      <c r="C14" s="19" t="n">
        <v>0.0874888417669268</v>
      </c>
      <c r="D14" s="19" t="n">
        <v>0.112754244662121</v>
      </c>
      <c r="E14" s="19" t="n">
        <v>0.0565876065189417</v>
      </c>
      <c r="F14" s="19"/>
      <c r="G14" s="19" t="n">
        <v>0.194603422689783</v>
      </c>
      <c r="H14" s="19" t="n">
        <v>0.117170351640725</v>
      </c>
      <c r="I14" s="19" t="n">
        <v>0.0538788388153222</v>
      </c>
      <c r="J14" s="19" t="n">
        <v>0.0482700406692041</v>
      </c>
      <c r="K14" s="19" t="n">
        <v>0.0779611395004599</v>
      </c>
      <c r="L14" s="19" t="n">
        <v>0.0724378346234351</v>
      </c>
      <c r="M14" s="19"/>
      <c r="N14" s="19" t="n">
        <v>0</v>
      </c>
      <c r="O14" s="19" t="n">
        <v>0.082011713479068</v>
      </c>
      <c r="P14" s="19" t="n">
        <v>0.0574120037381662</v>
      </c>
      <c r="Q14" s="19" t="n">
        <v>0.0964441291201743</v>
      </c>
      <c r="R14" s="19" t="n">
        <v>0.137577949896616</v>
      </c>
      <c r="S14" s="19"/>
      <c r="T14" s="19" t="n">
        <v>0.0943230025393441</v>
      </c>
      <c r="U14" s="19" t="n">
        <v>0.0877005603118791</v>
      </c>
      <c r="V14" s="19" t="n">
        <v>0.0660925182407686</v>
      </c>
      <c r="W14" s="19" t="n">
        <v>0.120008873134798</v>
      </c>
      <c r="X14" s="19"/>
      <c r="Y14" s="19" t="n">
        <v>0.102035986749491</v>
      </c>
      <c r="Z14" s="19" t="n">
        <v>0.0546167468471752</v>
      </c>
      <c r="AA14" s="19" t="s">
        <v>124</v>
      </c>
      <c r="AB14" s="19" t="s">
        <v>124</v>
      </c>
      <c r="AC14" s="19" t="s">
        <v>124</v>
      </c>
      <c r="AD14" s="19" t="s">
        <v>124</v>
      </c>
      <c r="AE14" s="19"/>
      <c r="AF14" s="19" t="n">
        <v>0.0794348161155418</v>
      </c>
      <c r="AG14" s="19"/>
      <c r="AH14" s="19" t="n">
        <v>0.0970550920452126</v>
      </c>
      <c r="AI14" s="19"/>
      <c r="AJ14" s="19" t="n">
        <v>0.0755620947289492</v>
      </c>
      <c r="AK14" s="19" t="n">
        <v>0.12861341941777</v>
      </c>
      <c r="AL14" s="19" t="n">
        <v>0.0911630654125106</v>
      </c>
      <c r="AM14" s="19" t="n">
        <v>0.103562929043777</v>
      </c>
      <c r="AN14" s="19" t="n">
        <v>0.0407283772725069</v>
      </c>
      <c r="AO14" s="19" t="n">
        <v>0.107112025956584</v>
      </c>
      <c r="AP14" s="19" t="n">
        <v>0.0829460564758777</v>
      </c>
      <c r="AQ14" s="19" t="n">
        <v>0.151078388384517</v>
      </c>
      <c r="AR14" s="19" t="n">
        <v>0</v>
      </c>
      <c r="AS14" s="19" t="n">
        <v>0.0969882798558279</v>
      </c>
      <c r="AT14" s="19" t="n">
        <v>0.258474016792173</v>
      </c>
      <c r="AU14" s="19" t="n">
        <v>0.0786488721927492</v>
      </c>
    </row>
    <row r="15">
      <c r="B15" s="20" t="s">
        <v>560</v>
      </c>
      <c r="C15" s="19" t="n">
        <v>0.072095184297003</v>
      </c>
      <c r="D15" s="19" t="n">
        <v>0.0885464194976014</v>
      </c>
      <c r="E15" s="19" t="n">
        <v>0.052097054769633</v>
      </c>
      <c r="F15" s="19"/>
      <c r="G15" s="19" t="n">
        <v>0.0562050259742463</v>
      </c>
      <c r="H15" s="19" t="n">
        <v>0.0806231540896264</v>
      </c>
      <c r="I15" s="19" t="n">
        <v>0.108402059404929</v>
      </c>
      <c r="J15" s="19" t="n">
        <v>0.0645762837599042</v>
      </c>
      <c r="K15" s="19" t="n">
        <v>0.0567197205588695</v>
      </c>
      <c r="L15" s="19" t="n">
        <v>0</v>
      </c>
      <c r="M15" s="19"/>
      <c r="N15" s="19" t="n">
        <v>0</v>
      </c>
      <c r="O15" s="19" t="n">
        <v>0.0115423739633207</v>
      </c>
      <c r="P15" s="19" t="n">
        <v>0.0399845820213653</v>
      </c>
      <c r="Q15" s="19" t="n">
        <v>0.102611217253363</v>
      </c>
      <c r="R15" s="19" t="n">
        <v>0.130354727825187</v>
      </c>
      <c r="S15" s="19"/>
      <c r="T15" s="19" t="n">
        <v>0</v>
      </c>
      <c r="U15" s="19" t="n">
        <v>0.0519245427626426</v>
      </c>
      <c r="V15" s="19" t="n">
        <v>0.0357463906769271</v>
      </c>
      <c r="W15" s="19" t="n">
        <v>0.131972233854393</v>
      </c>
      <c r="X15" s="19"/>
      <c r="Y15" s="19" t="n">
        <v>0.0799003022640755</v>
      </c>
      <c r="Z15" s="19" t="n">
        <v>0.0544580067627869</v>
      </c>
      <c r="AA15" s="19" t="s">
        <v>124</v>
      </c>
      <c r="AB15" s="19" t="s">
        <v>124</v>
      </c>
      <c r="AC15" s="19" t="s">
        <v>124</v>
      </c>
      <c r="AD15" s="19" t="s">
        <v>124</v>
      </c>
      <c r="AE15" s="19"/>
      <c r="AF15" s="19" t="n">
        <v>0.0575492585823689</v>
      </c>
      <c r="AG15" s="19"/>
      <c r="AH15" s="19" t="n">
        <v>0.0744325794611306</v>
      </c>
      <c r="AI15" s="19"/>
      <c r="AJ15" s="19" t="n">
        <v>0.140938920651252</v>
      </c>
      <c r="AK15" s="19" t="n">
        <v>0</v>
      </c>
      <c r="AL15" s="19" t="n">
        <v>0.0814646265964135</v>
      </c>
      <c r="AM15" s="19" t="n">
        <v>0.0867622223734179</v>
      </c>
      <c r="AN15" s="19" t="n">
        <v>0.0873059464324007</v>
      </c>
      <c r="AO15" s="19" t="n">
        <v>0.0765530501468447</v>
      </c>
      <c r="AP15" s="19" t="n">
        <v>0.0325958543890842</v>
      </c>
      <c r="AQ15" s="19" t="n">
        <v>0</v>
      </c>
      <c r="AR15" s="19" t="n">
        <v>0.0790635437619855</v>
      </c>
      <c r="AS15" s="19" t="n">
        <v>0.0579297586063197</v>
      </c>
      <c r="AT15" s="19" t="n">
        <v>0.115069149307581</v>
      </c>
      <c r="AU15" s="19" t="n">
        <v>0</v>
      </c>
    </row>
    <row r="16">
      <c r="B16" s="20" t="s">
        <v>86</v>
      </c>
      <c r="C16" s="21" t="n">
        <v>0.199498342384766</v>
      </c>
      <c r="D16" s="21" t="n">
        <v>0.166993839756103</v>
      </c>
      <c r="E16" s="21" t="n">
        <v>0.241786625029005</v>
      </c>
      <c r="F16" s="21"/>
      <c r="G16" s="21" t="n">
        <v>0.126584840037383</v>
      </c>
      <c r="H16" s="21" t="n">
        <v>0.168081854473114</v>
      </c>
      <c r="I16" s="21" t="n">
        <v>0.178195117467961</v>
      </c>
      <c r="J16" s="21" t="n">
        <v>0.223906605374411</v>
      </c>
      <c r="K16" s="21" t="n">
        <v>0.256588807460695</v>
      </c>
      <c r="L16" s="21" t="n">
        <v>0.277970220446936</v>
      </c>
      <c r="M16" s="21"/>
      <c r="N16" s="21" t="n">
        <v>0</v>
      </c>
      <c r="O16" s="21" t="n">
        <v>0.230897880504405</v>
      </c>
      <c r="P16" s="21" t="n">
        <v>0.209902440920778</v>
      </c>
      <c r="Q16" s="21" t="n">
        <v>0.193287488796344</v>
      </c>
      <c r="R16" s="21" t="n">
        <v>0.17541652924096</v>
      </c>
      <c r="S16" s="21"/>
      <c r="T16" s="21" t="n">
        <v>0.32790099096894</v>
      </c>
      <c r="U16" s="21" t="n">
        <v>0.187965732569256</v>
      </c>
      <c r="V16" s="21" t="n">
        <v>0.229221028126699</v>
      </c>
      <c r="W16" s="21" t="n">
        <v>0.137769748586373</v>
      </c>
      <c r="X16" s="21"/>
      <c r="Y16" s="21" t="n">
        <v>0.169158889812885</v>
      </c>
      <c r="Z16" s="21" t="n">
        <v>0.26805621858326</v>
      </c>
      <c r="AA16" s="21" t="s">
        <v>124</v>
      </c>
      <c r="AB16" s="21" t="s">
        <v>124</v>
      </c>
      <c r="AC16" s="21" t="s">
        <v>124</v>
      </c>
      <c r="AD16" s="21" t="s">
        <v>124</v>
      </c>
      <c r="AE16" s="21"/>
      <c r="AF16" s="21" t="n">
        <v>0.216022554255669</v>
      </c>
      <c r="AG16" s="21"/>
      <c r="AH16" s="21" t="n">
        <v>0.187679879895539</v>
      </c>
      <c r="AI16" s="21"/>
      <c r="AJ16" s="21" t="n">
        <v>0.199356524837236</v>
      </c>
      <c r="AK16" s="21" t="n">
        <v>0.2503228955007</v>
      </c>
      <c r="AL16" s="21" t="n">
        <v>0.202380934417227</v>
      </c>
      <c r="AM16" s="21" t="n">
        <v>0.201254619466717</v>
      </c>
      <c r="AN16" s="21" t="n">
        <v>0.127992860149734</v>
      </c>
      <c r="AO16" s="21" t="n">
        <v>0.233242548771823</v>
      </c>
      <c r="AP16" s="21" t="n">
        <v>0.193948978966235</v>
      </c>
      <c r="AQ16" s="21" t="n">
        <v>0.259483006711058</v>
      </c>
      <c r="AR16" s="21" t="n">
        <v>0.496914801985996</v>
      </c>
      <c r="AS16" s="21" t="n">
        <v>0.275595909825982</v>
      </c>
      <c r="AT16" s="21" t="n">
        <v>0</v>
      </c>
      <c r="AU16" s="21" t="n">
        <v>0.160554989593837</v>
      </c>
    </row>
    <row r="17">
      <c r="B17" s="18" t="s">
        <v>229</v>
      </c>
    </row>
    <row r="18">
      <c r="B18" t="s">
        <v>70</v>
      </c>
    </row>
    <row r="19">
      <c r="B19" t="s">
        <v>71</v>
      </c>
    </row>
    <row r="21">
      <c r="B21"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563</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539</v>
      </c>
      <c r="D7" s="11" t="n">
        <v>282</v>
      </c>
      <c r="E7" s="11" t="n">
        <v>255</v>
      </c>
      <c r="F7" s="11"/>
      <c r="G7" s="11" t="n">
        <v>50</v>
      </c>
      <c r="H7" s="11" t="n">
        <v>111</v>
      </c>
      <c r="I7" s="11" t="n">
        <v>112</v>
      </c>
      <c r="J7" s="11" t="n">
        <v>131</v>
      </c>
      <c r="K7" s="11" t="n">
        <v>107</v>
      </c>
      <c r="L7" s="11" t="n">
        <v>28</v>
      </c>
      <c r="M7" s="11"/>
      <c r="N7" s="11" t="n">
        <v>4</v>
      </c>
      <c r="O7" s="11" t="n">
        <v>83</v>
      </c>
      <c r="P7" s="11" t="n">
        <v>201</v>
      </c>
      <c r="Q7" s="11" t="n">
        <v>163</v>
      </c>
      <c r="R7" s="11" t="n">
        <v>87</v>
      </c>
      <c r="S7" s="11"/>
      <c r="T7" s="11" t="n">
        <v>31</v>
      </c>
      <c r="U7" s="11" t="n">
        <v>148</v>
      </c>
      <c r="V7" s="11" t="n">
        <v>124</v>
      </c>
      <c r="W7" s="11" t="n">
        <v>165</v>
      </c>
      <c r="X7" s="11"/>
      <c r="Y7" s="11" t="n">
        <v>361</v>
      </c>
      <c r="Z7" s="11" t="n">
        <v>178</v>
      </c>
      <c r="AA7" s="11" t="s">
        <v>123</v>
      </c>
      <c r="AB7" s="11" t="s">
        <v>123</v>
      </c>
      <c r="AC7" s="11" t="s">
        <v>123</v>
      </c>
      <c r="AD7" s="11" t="s">
        <v>123</v>
      </c>
      <c r="AE7" s="11"/>
      <c r="AF7" s="11" t="n">
        <v>331</v>
      </c>
      <c r="AG7" s="11"/>
      <c r="AH7" s="11" t="n">
        <v>448</v>
      </c>
      <c r="AI7" s="11"/>
      <c r="AJ7" s="11" t="n">
        <v>46</v>
      </c>
      <c r="AK7" s="11" t="n">
        <v>19</v>
      </c>
      <c r="AL7" s="11" t="n">
        <v>109</v>
      </c>
      <c r="AM7" s="11" t="n">
        <v>95</v>
      </c>
      <c r="AN7" s="11" t="n">
        <v>73</v>
      </c>
      <c r="AO7" s="11" t="n">
        <v>29</v>
      </c>
      <c r="AP7" s="11" t="n">
        <v>69</v>
      </c>
      <c r="AQ7" s="11" t="n">
        <v>15</v>
      </c>
      <c r="AR7" s="11" t="n">
        <v>12</v>
      </c>
      <c r="AS7" s="11" t="n">
        <v>35</v>
      </c>
      <c r="AT7" s="11" t="n">
        <v>9</v>
      </c>
      <c r="AU7" s="11" t="n">
        <v>28</v>
      </c>
    </row>
    <row r="8" ht="30" customHeight="1">
      <c r="B8" s="12" t="s">
        <v>20</v>
      </c>
      <c r="C8" s="12" t="n">
        <v>561</v>
      </c>
      <c r="D8" s="12" t="n">
        <v>311</v>
      </c>
      <c r="E8" s="12" t="n">
        <v>248</v>
      </c>
      <c r="F8" s="12"/>
      <c r="G8" s="12" t="n">
        <v>59</v>
      </c>
      <c r="H8" s="12" t="n">
        <v>133</v>
      </c>
      <c r="I8" s="12" t="n">
        <v>116</v>
      </c>
      <c r="J8" s="12" t="n">
        <v>126</v>
      </c>
      <c r="K8" s="12" t="n">
        <v>101</v>
      </c>
      <c r="L8" s="12" t="n">
        <v>27</v>
      </c>
      <c r="M8" s="12"/>
      <c r="N8" s="12" t="n">
        <v>4</v>
      </c>
      <c r="O8" s="12" t="n">
        <v>81</v>
      </c>
      <c r="P8" s="12" t="n">
        <v>190</v>
      </c>
      <c r="Q8" s="12" t="n">
        <v>185</v>
      </c>
      <c r="R8" s="12" t="n">
        <v>99</v>
      </c>
      <c r="S8" s="12"/>
      <c r="T8" s="12" t="n">
        <v>32</v>
      </c>
      <c r="U8" s="12" t="n">
        <v>154</v>
      </c>
      <c r="V8" s="12" t="n">
        <v>128</v>
      </c>
      <c r="W8" s="12" t="n">
        <v>176</v>
      </c>
      <c r="X8" s="12"/>
      <c r="Y8" s="12" t="n">
        <v>389</v>
      </c>
      <c r="Z8" s="12" t="n">
        <v>172</v>
      </c>
      <c r="AA8" s="12" t="s">
        <v>123</v>
      </c>
      <c r="AB8" s="12" t="s">
        <v>123</v>
      </c>
      <c r="AC8" s="12" t="s">
        <v>123</v>
      </c>
      <c r="AD8" s="12" t="s">
        <v>123</v>
      </c>
      <c r="AE8" s="12"/>
      <c r="AF8" s="12" t="n">
        <v>339</v>
      </c>
      <c r="AG8" s="12"/>
      <c r="AH8" s="12" t="n">
        <v>473</v>
      </c>
      <c r="AI8" s="12"/>
      <c r="AJ8" s="12" t="n">
        <v>43</v>
      </c>
      <c r="AK8" s="12" t="n">
        <v>16</v>
      </c>
      <c r="AL8" s="12" t="n">
        <v>120</v>
      </c>
      <c r="AM8" s="12" t="n">
        <v>104</v>
      </c>
      <c r="AN8" s="12" t="n">
        <v>86</v>
      </c>
      <c r="AO8" s="12" t="n">
        <v>30</v>
      </c>
      <c r="AP8" s="12" t="n">
        <v>66</v>
      </c>
      <c r="AQ8" s="12" t="n">
        <v>17</v>
      </c>
      <c r="AR8" s="12" t="n">
        <v>11</v>
      </c>
      <c r="AS8" s="12" t="n">
        <v>33</v>
      </c>
      <c r="AT8" s="12" t="n">
        <v>7</v>
      </c>
      <c r="AU8" s="12" t="n">
        <v>27</v>
      </c>
    </row>
    <row r="9">
      <c r="B9" s="20" t="s">
        <v>554</v>
      </c>
      <c r="C9" s="19" t="n">
        <v>0.407688196455733</v>
      </c>
      <c r="D9" s="19" t="n">
        <v>0.384133033417866</v>
      </c>
      <c r="E9" s="19" t="n">
        <v>0.440469305235539</v>
      </c>
      <c r="F9" s="19"/>
      <c r="G9" s="19" t="n">
        <v>0.26722949179783</v>
      </c>
      <c r="H9" s="19" t="n">
        <v>0.375580441216783</v>
      </c>
      <c r="I9" s="19" t="n">
        <v>0.432708160345348</v>
      </c>
      <c r="J9" s="19" t="n">
        <v>0.49297372527426</v>
      </c>
      <c r="K9" s="19" t="n">
        <v>0.404673147546751</v>
      </c>
      <c r="L9" s="19" t="n">
        <v>0.374072976845848</v>
      </c>
      <c r="M9" s="19"/>
      <c r="N9" s="19" t="n">
        <v>0.547214708782617</v>
      </c>
      <c r="O9" s="19" t="n">
        <v>0.453326822649623</v>
      </c>
      <c r="P9" s="19" t="n">
        <v>0.459920155100579</v>
      </c>
      <c r="Q9" s="19" t="n">
        <v>0.363213472162711</v>
      </c>
      <c r="R9" s="19" t="n">
        <v>0.352269217466627</v>
      </c>
      <c r="S9" s="19"/>
      <c r="T9" s="19" t="n">
        <v>0.312937648108814</v>
      </c>
      <c r="U9" s="19" t="n">
        <v>0.415491031473729</v>
      </c>
      <c r="V9" s="19" t="n">
        <v>0.360997850476306</v>
      </c>
      <c r="W9" s="19" t="n">
        <v>0.397027868830938</v>
      </c>
      <c r="X9" s="19"/>
      <c r="Y9" s="19" t="n">
        <v>0.399598458581798</v>
      </c>
      <c r="Z9" s="19" t="n">
        <v>0.425968527860047</v>
      </c>
      <c r="AA9" s="19" t="s">
        <v>124</v>
      </c>
      <c r="AB9" s="19" t="s">
        <v>124</v>
      </c>
      <c r="AC9" s="19" t="s">
        <v>124</v>
      </c>
      <c r="AD9" s="19" t="s">
        <v>124</v>
      </c>
      <c r="AE9" s="19"/>
      <c r="AF9" s="19" t="n">
        <v>0.435197909817656</v>
      </c>
      <c r="AG9" s="19"/>
      <c r="AH9" s="19" t="n">
        <v>0.394152495196713</v>
      </c>
      <c r="AI9" s="19"/>
      <c r="AJ9" s="19" t="n">
        <v>0.342765375140378</v>
      </c>
      <c r="AK9" s="19" t="n">
        <v>0.394093298347114</v>
      </c>
      <c r="AL9" s="19" t="n">
        <v>0.415083638871718</v>
      </c>
      <c r="AM9" s="19" t="n">
        <v>0.461944150337201</v>
      </c>
      <c r="AN9" s="19" t="n">
        <v>0.452204811994791</v>
      </c>
      <c r="AO9" s="19" t="n">
        <v>0.409443847974678</v>
      </c>
      <c r="AP9" s="19" t="n">
        <v>0.370737944857548</v>
      </c>
      <c r="AQ9" s="19" t="n">
        <v>0.340817899764101</v>
      </c>
      <c r="AR9" s="19" t="n">
        <v>0.248975570406368</v>
      </c>
      <c r="AS9" s="19" t="n">
        <v>0.297232269256015</v>
      </c>
      <c r="AT9" s="19" t="n">
        <v>0.417886878060354</v>
      </c>
      <c r="AU9" s="19" t="n">
        <v>0.459477106991081</v>
      </c>
    </row>
    <row r="10">
      <c r="B10" s="20" t="s">
        <v>555</v>
      </c>
      <c r="C10" s="19" t="n">
        <v>0.175409604859224</v>
      </c>
      <c r="D10" s="19" t="n">
        <v>0.185994091375796</v>
      </c>
      <c r="E10" s="19" t="n">
        <v>0.155472808641898</v>
      </c>
      <c r="F10" s="19"/>
      <c r="G10" s="19" t="n">
        <v>0.143022221377164</v>
      </c>
      <c r="H10" s="19" t="n">
        <v>0.171748600197368</v>
      </c>
      <c r="I10" s="19" t="n">
        <v>0.208889339202805</v>
      </c>
      <c r="J10" s="19" t="n">
        <v>0.137483145174261</v>
      </c>
      <c r="K10" s="19" t="n">
        <v>0.212170760839592</v>
      </c>
      <c r="L10" s="19" t="n">
        <v>0.160319917509206</v>
      </c>
      <c r="M10" s="19"/>
      <c r="N10" s="19" t="n">
        <v>0</v>
      </c>
      <c r="O10" s="19" t="n">
        <v>0.0896878542902033</v>
      </c>
      <c r="P10" s="19" t="n">
        <v>0.173273145112147</v>
      </c>
      <c r="Q10" s="19" t="n">
        <v>0.20838983454981</v>
      </c>
      <c r="R10" s="19" t="n">
        <v>0.197392664361683</v>
      </c>
      <c r="S10" s="19"/>
      <c r="T10" s="19" t="n">
        <v>0.0766839674206257</v>
      </c>
      <c r="U10" s="19" t="n">
        <v>0.131446679043789</v>
      </c>
      <c r="V10" s="19" t="n">
        <v>0.233086888937763</v>
      </c>
      <c r="W10" s="19" t="n">
        <v>0.199487076126994</v>
      </c>
      <c r="X10" s="19"/>
      <c r="Y10" s="19" t="n">
        <v>0.195968594151394</v>
      </c>
      <c r="Z10" s="19" t="n">
        <v>0.128952581967353</v>
      </c>
      <c r="AA10" s="19" t="s">
        <v>124</v>
      </c>
      <c r="AB10" s="19" t="s">
        <v>124</v>
      </c>
      <c r="AC10" s="19" t="s">
        <v>124</v>
      </c>
      <c r="AD10" s="19" t="s">
        <v>124</v>
      </c>
      <c r="AE10" s="19"/>
      <c r="AF10" s="19" t="n">
        <v>0.174941016058905</v>
      </c>
      <c r="AG10" s="19"/>
      <c r="AH10" s="19" t="n">
        <v>0.187744460443457</v>
      </c>
      <c r="AI10" s="19"/>
      <c r="AJ10" s="19" t="n">
        <v>0.216044158369158</v>
      </c>
      <c r="AK10" s="19" t="n">
        <v>0.110210583093105</v>
      </c>
      <c r="AL10" s="19" t="n">
        <v>0.200729071626663</v>
      </c>
      <c r="AM10" s="19" t="n">
        <v>0.144329226763318</v>
      </c>
      <c r="AN10" s="19" t="n">
        <v>0.143788143252401</v>
      </c>
      <c r="AO10" s="19" t="n">
        <v>0.19707494353567</v>
      </c>
      <c r="AP10" s="19" t="n">
        <v>0.164240395753184</v>
      </c>
      <c r="AQ10" s="19" t="n">
        <v>0.122906451656207</v>
      </c>
      <c r="AR10" s="19" t="n">
        <v>0.280973209927142</v>
      </c>
      <c r="AS10" s="19" t="n">
        <v>0.176838148220606</v>
      </c>
      <c r="AT10" s="19" t="n">
        <v>0.582113121939646</v>
      </c>
      <c r="AU10" s="19" t="n">
        <v>0.142307397581623</v>
      </c>
    </row>
    <row r="11">
      <c r="B11" s="20" t="s">
        <v>559</v>
      </c>
      <c r="C11" s="19" t="n">
        <v>0.0997825021484031</v>
      </c>
      <c r="D11" s="19" t="n">
        <v>0.129994944540049</v>
      </c>
      <c r="E11" s="19" t="n">
        <v>0.0627914505812429</v>
      </c>
      <c r="F11" s="19"/>
      <c r="G11" s="19" t="n">
        <v>0.195040792376092</v>
      </c>
      <c r="H11" s="19" t="n">
        <v>0.10515642944359</v>
      </c>
      <c r="I11" s="19" t="n">
        <v>0.070330217184993</v>
      </c>
      <c r="J11" s="19" t="n">
        <v>0.0801660425089452</v>
      </c>
      <c r="K11" s="19" t="n">
        <v>0.0943624445904878</v>
      </c>
      <c r="L11" s="19" t="n">
        <v>0.105291674066936</v>
      </c>
      <c r="M11" s="19"/>
      <c r="N11" s="19" t="n">
        <v>0</v>
      </c>
      <c r="O11" s="19" t="n">
        <v>0.0423020350153577</v>
      </c>
      <c r="P11" s="19" t="n">
        <v>0.0756364875060223</v>
      </c>
      <c r="Q11" s="19" t="n">
        <v>0.115586634992171</v>
      </c>
      <c r="R11" s="19" t="n">
        <v>0.169099881610246</v>
      </c>
      <c r="S11" s="19"/>
      <c r="T11" s="19" t="n">
        <v>0.180312110664325</v>
      </c>
      <c r="U11" s="19" t="n">
        <v>0.105298065237015</v>
      </c>
      <c r="V11" s="19" t="n">
        <v>0.087019447299808</v>
      </c>
      <c r="W11" s="19" t="n">
        <v>0.116132475915992</v>
      </c>
      <c r="X11" s="19"/>
      <c r="Y11" s="19" t="n">
        <v>0.0999970424102483</v>
      </c>
      <c r="Z11" s="19" t="n">
        <v>0.0992977068253389</v>
      </c>
      <c r="AA11" s="19" t="s">
        <v>124</v>
      </c>
      <c r="AB11" s="19" t="s">
        <v>124</v>
      </c>
      <c r="AC11" s="19" t="s">
        <v>124</v>
      </c>
      <c r="AD11" s="19" t="s">
        <v>124</v>
      </c>
      <c r="AE11" s="19"/>
      <c r="AF11" s="19" t="n">
        <v>0.092354560614083</v>
      </c>
      <c r="AG11" s="19"/>
      <c r="AH11" s="19" t="n">
        <v>0.112068849515986</v>
      </c>
      <c r="AI11" s="19"/>
      <c r="AJ11" s="19" t="n">
        <v>0.138884554140429</v>
      </c>
      <c r="AK11" s="19" t="n">
        <v>0.116746645632145</v>
      </c>
      <c r="AL11" s="19" t="n">
        <v>0.150684772862535</v>
      </c>
      <c r="AM11" s="19" t="n">
        <v>0.0988909617766209</v>
      </c>
      <c r="AN11" s="19" t="n">
        <v>0.0838590680125722</v>
      </c>
      <c r="AO11" s="19" t="n">
        <v>0.0597323878131755</v>
      </c>
      <c r="AP11" s="19" t="n">
        <v>0.0277963853191796</v>
      </c>
      <c r="AQ11" s="19" t="n">
        <v>0.064420387860113</v>
      </c>
      <c r="AR11" s="19" t="n">
        <v>0</v>
      </c>
      <c r="AS11" s="19" t="n">
        <v>0.049939993692394</v>
      </c>
      <c r="AT11" s="19" t="n">
        <v>0</v>
      </c>
      <c r="AU11" s="19" t="n">
        <v>0.22532693531055</v>
      </c>
    </row>
    <row r="12">
      <c r="B12" s="20" t="s">
        <v>556</v>
      </c>
      <c r="C12" s="19" t="n">
        <v>0.0996817200829027</v>
      </c>
      <c r="D12" s="19" t="n">
        <v>0.104586757564194</v>
      </c>
      <c r="E12" s="19" t="n">
        <v>0.090295008808438</v>
      </c>
      <c r="F12" s="19"/>
      <c r="G12" s="19" t="n">
        <v>0.187979859466553</v>
      </c>
      <c r="H12" s="19" t="n">
        <v>0.0874875744903604</v>
      </c>
      <c r="I12" s="19" t="n">
        <v>0.137064753664445</v>
      </c>
      <c r="J12" s="19" t="n">
        <v>0.061412003305322</v>
      </c>
      <c r="K12" s="19" t="n">
        <v>0.077612819346935</v>
      </c>
      <c r="L12" s="19" t="n">
        <v>0.0683111587171302</v>
      </c>
      <c r="M12" s="19"/>
      <c r="N12" s="19" t="n">
        <v>0</v>
      </c>
      <c r="O12" s="19" t="n">
        <v>0.0562458772122827</v>
      </c>
      <c r="P12" s="19" t="n">
        <v>0.0912762751211299</v>
      </c>
      <c r="Q12" s="19" t="n">
        <v>0.112597113829433</v>
      </c>
      <c r="R12" s="19" t="n">
        <v>0.132552293198859</v>
      </c>
      <c r="S12" s="19"/>
      <c r="T12" s="19" t="n">
        <v>0.0701641170347797</v>
      </c>
      <c r="U12" s="19" t="n">
        <v>0.0914848864510232</v>
      </c>
      <c r="V12" s="19" t="n">
        <v>0.119163839465418</v>
      </c>
      <c r="W12" s="19" t="n">
        <v>0.113531686966355</v>
      </c>
      <c r="X12" s="19"/>
      <c r="Y12" s="19" t="n">
        <v>0.108226592262211</v>
      </c>
      <c r="Z12" s="19" t="n">
        <v>0.080372924460667</v>
      </c>
      <c r="AA12" s="19" t="s">
        <v>124</v>
      </c>
      <c r="AB12" s="19" t="s">
        <v>124</v>
      </c>
      <c r="AC12" s="19" t="s">
        <v>124</v>
      </c>
      <c r="AD12" s="19" t="s">
        <v>124</v>
      </c>
      <c r="AE12" s="19"/>
      <c r="AF12" s="19" t="n">
        <v>0.0937457512220352</v>
      </c>
      <c r="AG12" s="19"/>
      <c r="AH12" s="19" t="n">
        <v>0.108135431616096</v>
      </c>
      <c r="AI12" s="19"/>
      <c r="AJ12" s="19" t="n">
        <v>0.214343221407763</v>
      </c>
      <c r="AK12" s="19" t="n">
        <v>0.166138648650638</v>
      </c>
      <c r="AL12" s="19" t="n">
        <v>0.0705563210449842</v>
      </c>
      <c r="AM12" s="19" t="n">
        <v>0.0952441755384297</v>
      </c>
      <c r="AN12" s="19" t="n">
        <v>0.0789659647705688</v>
      </c>
      <c r="AO12" s="19" t="n">
        <v>0.103809029124481</v>
      </c>
      <c r="AP12" s="19" t="n">
        <v>0.118158116719421</v>
      </c>
      <c r="AQ12" s="19" t="n">
        <v>0.0755295077768526</v>
      </c>
      <c r="AR12" s="19" t="n">
        <v>0.0974512239892687</v>
      </c>
      <c r="AS12" s="19" t="n">
        <v>0.11172139121154</v>
      </c>
      <c r="AT12" s="19" t="n">
        <v>0</v>
      </c>
      <c r="AU12" s="19" t="n">
        <v>0.0693598907223433</v>
      </c>
    </row>
    <row r="13">
      <c r="B13" s="20" t="s">
        <v>557</v>
      </c>
      <c r="C13" s="19" t="n">
        <v>0.0994969618511506</v>
      </c>
      <c r="D13" s="19" t="n">
        <v>0.13080543553773</v>
      </c>
      <c r="E13" s="19" t="n">
        <v>0.0611322653998169</v>
      </c>
      <c r="F13" s="19"/>
      <c r="G13" s="19" t="n">
        <v>0.147127116520804</v>
      </c>
      <c r="H13" s="19" t="n">
        <v>0.100817898637375</v>
      </c>
      <c r="I13" s="19" t="n">
        <v>0.123792539253333</v>
      </c>
      <c r="J13" s="19" t="n">
        <v>0.0789590014091615</v>
      </c>
      <c r="K13" s="19" t="n">
        <v>0.0684834080977307</v>
      </c>
      <c r="L13" s="19" t="n">
        <v>0.0969537606442124</v>
      </c>
      <c r="M13" s="19"/>
      <c r="N13" s="19" t="n">
        <v>0.229585549755194</v>
      </c>
      <c r="O13" s="19" t="n">
        <v>0.0801025962173092</v>
      </c>
      <c r="P13" s="19" t="n">
        <v>0.0729235787829183</v>
      </c>
      <c r="Q13" s="19" t="n">
        <v>0.0973290841482344</v>
      </c>
      <c r="R13" s="19" t="n">
        <v>0.154679857798535</v>
      </c>
      <c r="S13" s="19"/>
      <c r="T13" s="19" t="n">
        <v>0.109887883814845</v>
      </c>
      <c r="U13" s="19" t="n">
        <v>0.0917518702674187</v>
      </c>
      <c r="V13" s="19" t="n">
        <v>0.087490257904862</v>
      </c>
      <c r="W13" s="19" t="n">
        <v>0.12994121236517</v>
      </c>
      <c r="X13" s="19"/>
      <c r="Y13" s="19" t="n">
        <v>0.110101600753115</v>
      </c>
      <c r="Z13" s="19" t="n">
        <v>0.0755337239104495</v>
      </c>
      <c r="AA13" s="19" t="s">
        <v>124</v>
      </c>
      <c r="AB13" s="19" t="s">
        <v>124</v>
      </c>
      <c r="AC13" s="19" t="s">
        <v>124</v>
      </c>
      <c r="AD13" s="19" t="s">
        <v>124</v>
      </c>
      <c r="AE13" s="19"/>
      <c r="AF13" s="19" t="n">
        <v>0.091171347608675</v>
      </c>
      <c r="AG13" s="19"/>
      <c r="AH13" s="19" t="n">
        <v>0.114188000092256</v>
      </c>
      <c r="AI13" s="19"/>
      <c r="AJ13" s="19" t="n">
        <v>0.115669293875093</v>
      </c>
      <c r="AK13" s="19" t="n">
        <v>0.130220438244424</v>
      </c>
      <c r="AL13" s="19" t="n">
        <v>0.0980716490961255</v>
      </c>
      <c r="AM13" s="19" t="n">
        <v>0.0946793242798409</v>
      </c>
      <c r="AN13" s="19" t="n">
        <v>0.101557621959583</v>
      </c>
      <c r="AO13" s="19" t="n">
        <v>0.0385794045829571</v>
      </c>
      <c r="AP13" s="19" t="n">
        <v>0.0895969185650281</v>
      </c>
      <c r="AQ13" s="19" t="n">
        <v>0.139969268467777</v>
      </c>
      <c r="AR13" s="19" t="n">
        <v>0.0746923855440654</v>
      </c>
      <c r="AS13" s="19" t="n">
        <v>0.126925153226908</v>
      </c>
      <c r="AT13" s="19" t="n">
        <v>0.115069149307581</v>
      </c>
      <c r="AU13" s="19" t="n">
        <v>0.112466296019117</v>
      </c>
    </row>
    <row r="14">
      <c r="B14" s="20" t="s">
        <v>560</v>
      </c>
      <c r="C14" s="19" t="n">
        <v>0.082658945795256</v>
      </c>
      <c r="D14" s="19" t="n">
        <v>0.114562407487722</v>
      </c>
      <c r="E14" s="19" t="n">
        <v>0.0393542956939494</v>
      </c>
      <c r="F14" s="19"/>
      <c r="G14" s="19" t="n">
        <v>0.159230664542372</v>
      </c>
      <c r="H14" s="19" t="n">
        <v>0.0927931833472779</v>
      </c>
      <c r="I14" s="19" t="n">
        <v>0.105252258837002</v>
      </c>
      <c r="J14" s="19" t="n">
        <v>0.0415111334664802</v>
      </c>
      <c r="K14" s="19" t="n">
        <v>0.056345348353601</v>
      </c>
      <c r="L14" s="19" t="n">
        <v>0.0599820799942815</v>
      </c>
      <c r="M14" s="19"/>
      <c r="N14" s="19" t="n">
        <v>0</v>
      </c>
      <c r="O14" s="19" t="n">
        <v>0.0701797619427013</v>
      </c>
      <c r="P14" s="19" t="n">
        <v>0.0647083152242322</v>
      </c>
      <c r="Q14" s="19" t="n">
        <v>0.0863621675220601</v>
      </c>
      <c r="R14" s="19" t="n">
        <v>0.124755812020475</v>
      </c>
      <c r="S14" s="19"/>
      <c r="T14" s="19" t="n">
        <v>0.0919441406562643</v>
      </c>
      <c r="U14" s="19" t="n">
        <v>0.053357719730335</v>
      </c>
      <c r="V14" s="19" t="n">
        <v>0.0914004177366787</v>
      </c>
      <c r="W14" s="19" t="n">
        <v>0.103084118115037</v>
      </c>
      <c r="X14" s="19"/>
      <c r="Y14" s="19" t="n">
        <v>0.102939558669954</v>
      </c>
      <c r="Z14" s="19" t="n">
        <v>0.0368309683985331</v>
      </c>
      <c r="AA14" s="19" t="s">
        <v>124</v>
      </c>
      <c r="AB14" s="19" t="s">
        <v>124</v>
      </c>
      <c r="AC14" s="19" t="s">
        <v>124</v>
      </c>
      <c r="AD14" s="19" t="s">
        <v>124</v>
      </c>
      <c r="AE14" s="19"/>
      <c r="AF14" s="19" t="n">
        <v>0.0750379091137525</v>
      </c>
      <c r="AG14" s="19"/>
      <c r="AH14" s="19" t="n">
        <v>0.0936947298794674</v>
      </c>
      <c r="AI14" s="19"/>
      <c r="AJ14" s="19" t="n">
        <v>0.163820763042294</v>
      </c>
      <c r="AK14" s="19" t="n">
        <v>0.0512995733759116</v>
      </c>
      <c r="AL14" s="19" t="n">
        <v>0.0594036472552259</v>
      </c>
      <c r="AM14" s="19" t="n">
        <v>0.079193459207335</v>
      </c>
      <c r="AN14" s="19" t="n">
        <v>0.093001121749865</v>
      </c>
      <c r="AO14" s="19" t="n">
        <v>0.0729501184826057</v>
      </c>
      <c r="AP14" s="19" t="n">
        <v>0.0572207053037315</v>
      </c>
      <c r="AQ14" s="19" t="n">
        <v>0.0612938656240051</v>
      </c>
      <c r="AR14" s="19" t="n">
        <v>0</v>
      </c>
      <c r="AS14" s="19" t="n">
        <v>0.127375612139802</v>
      </c>
      <c r="AT14" s="19" t="n">
        <v>0.115069149307581</v>
      </c>
      <c r="AU14" s="19" t="n">
        <v>0.112138453822854</v>
      </c>
    </row>
    <row r="15">
      <c r="B15" s="20" t="s">
        <v>558</v>
      </c>
      <c r="C15" s="19" t="n">
        <v>0.0700090637479987</v>
      </c>
      <c r="D15" s="19" t="n">
        <v>0.101283520482786</v>
      </c>
      <c r="E15" s="19" t="n">
        <v>0.0314475554838216</v>
      </c>
      <c r="F15" s="19"/>
      <c r="G15" s="19" t="n">
        <v>0.0696592184835353</v>
      </c>
      <c r="H15" s="19" t="n">
        <v>0.120459342653071</v>
      </c>
      <c r="I15" s="19" t="n">
        <v>0.0716355477857986</v>
      </c>
      <c r="J15" s="19" t="n">
        <v>0.023147777912068</v>
      </c>
      <c r="K15" s="19" t="n">
        <v>0.0439543080527606</v>
      </c>
      <c r="L15" s="19" t="n">
        <v>0.133479450684496</v>
      </c>
      <c r="M15" s="19"/>
      <c r="N15" s="19" t="n">
        <v>0.223199741462189</v>
      </c>
      <c r="O15" s="19" t="n">
        <v>0.0504746392836841</v>
      </c>
      <c r="P15" s="19" t="n">
        <v>0.0347913165444711</v>
      </c>
      <c r="Q15" s="19" t="n">
        <v>0.0745248722678933</v>
      </c>
      <c r="R15" s="19" t="n">
        <v>0.14028402120782</v>
      </c>
      <c r="S15" s="19"/>
      <c r="T15" s="19" t="n">
        <v>0.0287012941470079</v>
      </c>
      <c r="U15" s="19" t="n">
        <v>0.0747667060300832</v>
      </c>
      <c r="V15" s="19" t="n">
        <v>0.0479097322366607</v>
      </c>
      <c r="W15" s="19" t="n">
        <v>0.0995545926441325</v>
      </c>
      <c r="X15" s="19"/>
      <c r="Y15" s="19" t="n">
        <v>0.0824107416414059</v>
      </c>
      <c r="Z15" s="19" t="n">
        <v>0.0419850677429488</v>
      </c>
      <c r="AA15" s="19" t="s">
        <v>124</v>
      </c>
      <c r="AB15" s="19" t="s">
        <v>124</v>
      </c>
      <c r="AC15" s="19" t="s">
        <v>124</v>
      </c>
      <c r="AD15" s="19" t="s">
        <v>124</v>
      </c>
      <c r="AE15" s="19"/>
      <c r="AF15" s="19" t="n">
        <v>0.0555957086180224</v>
      </c>
      <c r="AG15" s="19"/>
      <c r="AH15" s="19" t="n">
        <v>0.0766003952386936</v>
      </c>
      <c r="AI15" s="19"/>
      <c r="AJ15" s="19" t="n">
        <v>0.0943303986666012</v>
      </c>
      <c r="AK15" s="19" t="n">
        <v>0.057303990890539</v>
      </c>
      <c r="AL15" s="19" t="n">
        <v>0.0609957102853814</v>
      </c>
      <c r="AM15" s="19" t="n">
        <v>0.0918805024601481</v>
      </c>
      <c r="AN15" s="19" t="n">
        <v>0.0716422959846004</v>
      </c>
      <c r="AO15" s="19" t="n">
        <v>0.0897707808162748</v>
      </c>
      <c r="AP15" s="19" t="n">
        <v>0.0660662664121701</v>
      </c>
      <c r="AQ15" s="19" t="n">
        <v>0.0755488806076639</v>
      </c>
      <c r="AR15" s="19" t="n">
        <v>0</v>
      </c>
      <c r="AS15" s="19" t="n">
        <v>0</v>
      </c>
      <c r="AT15" s="19" t="n">
        <v>0.113926190270984</v>
      </c>
      <c r="AU15" s="19" t="n">
        <v>0.0739806634114201</v>
      </c>
    </row>
    <row r="16">
      <c r="B16" s="20" t="s">
        <v>86</v>
      </c>
      <c r="C16" s="21" t="n">
        <v>0.187312725789012</v>
      </c>
      <c r="D16" s="21" t="n">
        <v>0.144217551635845</v>
      </c>
      <c r="E16" s="21" t="n">
        <v>0.242752873156545</v>
      </c>
      <c r="F16" s="21"/>
      <c r="G16" s="21" t="n">
        <v>0.0601702309640979</v>
      </c>
      <c r="H16" s="21" t="n">
        <v>0.147824743268048</v>
      </c>
      <c r="I16" s="21" t="n">
        <v>0.196263225799614</v>
      </c>
      <c r="J16" s="21" t="n">
        <v>0.238934519285657</v>
      </c>
      <c r="K16" s="21" t="n">
        <v>0.223160139502245</v>
      </c>
      <c r="L16" s="21" t="n">
        <v>0.244517480883241</v>
      </c>
      <c r="M16" s="21"/>
      <c r="N16" s="21" t="n">
        <v>0</v>
      </c>
      <c r="O16" s="21" t="n">
        <v>0.23039021843684</v>
      </c>
      <c r="P16" s="21" t="n">
        <v>0.205183328908285</v>
      </c>
      <c r="Q16" s="21" t="n">
        <v>0.155275795431511</v>
      </c>
      <c r="R16" s="21" t="n">
        <v>0.18690141712418</v>
      </c>
      <c r="S16" s="21"/>
      <c r="T16" s="21" t="n">
        <v>0.294008772421876</v>
      </c>
      <c r="U16" s="21" t="n">
        <v>0.164334995728538</v>
      </c>
      <c r="V16" s="21" t="n">
        <v>0.214926804369116</v>
      </c>
      <c r="W16" s="21" t="n">
        <v>0.143558909846787</v>
      </c>
      <c r="X16" s="21"/>
      <c r="Y16" s="21" t="n">
        <v>0.156918393355895</v>
      </c>
      <c r="Z16" s="21" t="n">
        <v>0.255994613675702</v>
      </c>
      <c r="AA16" s="21" t="s">
        <v>124</v>
      </c>
      <c r="AB16" s="21" t="s">
        <v>124</v>
      </c>
      <c r="AC16" s="21" t="s">
        <v>124</v>
      </c>
      <c r="AD16" s="21" t="s">
        <v>124</v>
      </c>
      <c r="AE16" s="21"/>
      <c r="AF16" s="21" t="n">
        <v>0.195382391798828</v>
      </c>
      <c r="AG16" s="21"/>
      <c r="AH16" s="21" t="n">
        <v>0.168380392424826</v>
      </c>
      <c r="AI16" s="21"/>
      <c r="AJ16" s="21" t="n">
        <v>0.13840267379101</v>
      </c>
      <c r="AK16" s="21" t="n">
        <v>0.206806406762371</v>
      </c>
      <c r="AL16" s="21" t="n">
        <v>0.169994967030983</v>
      </c>
      <c r="AM16" s="21" t="n">
        <v>0.159638681703454</v>
      </c>
      <c r="AN16" s="21" t="n">
        <v>0.185863108768549</v>
      </c>
      <c r="AO16" s="21" t="n">
        <v>0.13505873172359</v>
      </c>
      <c r="AP16" s="21" t="n">
        <v>0.22539571195452</v>
      </c>
      <c r="AQ16" s="21" t="n">
        <v>0.259483006711058</v>
      </c>
      <c r="AR16" s="21" t="n">
        <v>0.470051219666489</v>
      </c>
      <c r="AS16" s="21" t="n">
        <v>0.304016687831038</v>
      </c>
      <c r="AT16" s="21" t="n">
        <v>0</v>
      </c>
      <c r="AU16" s="21" t="n">
        <v>0.158477553682858</v>
      </c>
    </row>
    <row r="17">
      <c r="B17" s="18" t="s">
        <v>229</v>
      </c>
    </row>
    <row r="18">
      <c r="B18" t="s">
        <v>70</v>
      </c>
    </row>
    <row r="19">
      <c r="B19" t="s">
        <v>71</v>
      </c>
    </row>
    <row r="21">
      <c r="B21"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147</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748</v>
      </c>
      <c r="D7" s="11" t="n">
        <v>379</v>
      </c>
      <c r="E7" s="11" t="n">
        <v>367</v>
      </c>
      <c r="F7" s="11"/>
      <c r="G7" s="11" t="n">
        <v>77</v>
      </c>
      <c r="H7" s="11" t="n">
        <v>118</v>
      </c>
      <c r="I7" s="11" t="n">
        <v>124</v>
      </c>
      <c r="J7" s="11" t="n">
        <v>130</v>
      </c>
      <c r="K7" s="11" t="n">
        <v>142</v>
      </c>
      <c r="L7" s="11" t="n">
        <v>157</v>
      </c>
      <c r="M7" s="11"/>
      <c r="N7" s="11" t="n">
        <v>12</v>
      </c>
      <c r="O7" s="11" t="n">
        <v>167</v>
      </c>
      <c r="P7" s="11" t="n">
        <v>261</v>
      </c>
      <c r="Q7" s="11" t="n">
        <v>198</v>
      </c>
      <c r="R7" s="11" t="n">
        <v>106</v>
      </c>
      <c r="S7" s="11"/>
      <c r="T7" s="11" t="n">
        <v>81</v>
      </c>
      <c r="U7" s="11" t="n">
        <v>214</v>
      </c>
      <c r="V7" s="11" t="n">
        <v>173</v>
      </c>
      <c r="W7" s="11" t="n">
        <v>172</v>
      </c>
      <c r="X7" s="11"/>
      <c r="Y7" s="11" t="n">
        <v>317</v>
      </c>
      <c r="Z7" s="11" t="n">
        <v>131</v>
      </c>
      <c r="AA7" s="11" t="n">
        <v>131</v>
      </c>
      <c r="AB7" s="11" t="n">
        <v>80</v>
      </c>
      <c r="AC7" s="11" t="n">
        <v>37</v>
      </c>
      <c r="AD7" s="11" t="n">
        <v>48</v>
      </c>
      <c r="AE7" s="11"/>
      <c r="AF7" s="11" t="n">
        <v>473</v>
      </c>
      <c r="AG7" s="11"/>
      <c r="AH7" s="11" t="n">
        <v>748</v>
      </c>
      <c r="AI7" s="11"/>
      <c r="AJ7" s="11" t="n">
        <v>57</v>
      </c>
      <c r="AK7" s="11" t="n">
        <v>29</v>
      </c>
      <c r="AL7" s="11" t="n">
        <v>151</v>
      </c>
      <c r="AM7" s="11" t="n">
        <v>126</v>
      </c>
      <c r="AN7" s="11" t="n">
        <v>93</v>
      </c>
      <c r="AO7" s="11" t="n">
        <v>45</v>
      </c>
      <c r="AP7" s="11" t="n">
        <v>96</v>
      </c>
      <c r="AQ7" s="11" t="n">
        <v>25</v>
      </c>
      <c r="AR7" s="11" t="n">
        <v>21</v>
      </c>
      <c r="AS7" s="11" t="n">
        <v>52</v>
      </c>
      <c r="AT7" s="11" t="n">
        <v>21</v>
      </c>
      <c r="AU7" s="11" t="n">
        <v>32</v>
      </c>
    </row>
    <row r="8" ht="30" customHeight="1">
      <c r="B8" s="12" t="s">
        <v>20</v>
      </c>
      <c r="C8" s="12" t="n">
        <v>760</v>
      </c>
      <c r="D8" s="12" t="n">
        <v>406</v>
      </c>
      <c r="E8" s="12" t="n">
        <v>352</v>
      </c>
      <c r="F8" s="12"/>
      <c r="G8" s="12" t="n">
        <v>87</v>
      </c>
      <c r="H8" s="12" t="n">
        <v>140</v>
      </c>
      <c r="I8" s="12" t="n">
        <v>127</v>
      </c>
      <c r="J8" s="12" t="n">
        <v>125</v>
      </c>
      <c r="K8" s="12" t="n">
        <v>132</v>
      </c>
      <c r="L8" s="12" t="n">
        <v>149</v>
      </c>
      <c r="M8" s="12"/>
      <c r="N8" s="12" t="n">
        <v>12</v>
      </c>
      <c r="O8" s="12" t="n">
        <v>156</v>
      </c>
      <c r="P8" s="12" t="n">
        <v>245</v>
      </c>
      <c r="Q8" s="12" t="n">
        <v>225</v>
      </c>
      <c r="R8" s="12" t="n">
        <v>117</v>
      </c>
      <c r="S8" s="12"/>
      <c r="T8" s="12" t="n">
        <v>81</v>
      </c>
      <c r="U8" s="12" t="n">
        <v>218</v>
      </c>
      <c r="V8" s="12" t="n">
        <v>173</v>
      </c>
      <c r="W8" s="12" t="n">
        <v>183</v>
      </c>
      <c r="X8" s="12"/>
      <c r="Y8" s="12" t="n">
        <v>344</v>
      </c>
      <c r="Z8" s="12" t="n">
        <v>129</v>
      </c>
      <c r="AA8" s="12" t="n">
        <v>123</v>
      </c>
      <c r="AB8" s="12" t="n">
        <v>77</v>
      </c>
      <c r="AC8" s="12" t="n">
        <v>39</v>
      </c>
      <c r="AD8" s="12" t="n">
        <v>44</v>
      </c>
      <c r="AE8" s="12"/>
      <c r="AF8" s="12" t="n">
        <v>474</v>
      </c>
      <c r="AG8" s="12"/>
      <c r="AH8" s="12" t="n">
        <v>760</v>
      </c>
      <c r="AI8" s="12"/>
      <c r="AJ8" s="12" t="n">
        <v>53</v>
      </c>
      <c r="AK8" s="12" t="n">
        <v>24</v>
      </c>
      <c r="AL8" s="12" t="n">
        <v>163</v>
      </c>
      <c r="AM8" s="12" t="n">
        <v>134</v>
      </c>
      <c r="AN8" s="12" t="n">
        <v>109</v>
      </c>
      <c r="AO8" s="12" t="n">
        <v>45</v>
      </c>
      <c r="AP8" s="12" t="n">
        <v>92</v>
      </c>
      <c r="AQ8" s="12" t="n">
        <v>28</v>
      </c>
      <c r="AR8" s="12" t="n">
        <v>18</v>
      </c>
      <c r="AS8" s="12" t="n">
        <v>47</v>
      </c>
      <c r="AT8" s="12" t="n">
        <v>16</v>
      </c>
      <c r="AU8" s="12" t="n">
        <v>31</v>
      </c>
    </row>
    <row r="9">
      <c r="B9" s="20" t="s">
        <v>141</v>
      </c>
      <c r="C9" s="19" t="n">
        <v>0.290309781596962</v>
      </c>
      <c r="D9" s="19" t="n">
        <v>0.315474629574992</v>
      </c>
      <c r="E9" s="19" t="n">
        <v>0.262934569996245</v>
      </c>
      <c r="F9" s="19"/>
      <c r="G9" s="19" t="n">
        <v>0.31035386046363</v>
      </c>
      <c r="H9" s="19" t="n">
        <v>0.311946285475352</v>
      </c>
      <c r="I9" s="19" t="n">
        <v>0.35582215153635</v>
      </c>
      <c r="J9" s="19" t="n">
        <v>0.348840264556858</v>
      </c>
      <c r="K9" s="19" t="n">
        <v>0.232861530946091</v>
      </c>
      <c r="L9" s="19" t="n">
        <v>0.204075432785673</v>
      </c>
      <c r="M9" s="19"/>
      <c r="N9" s="19" t="n">
        <v>0.276532616810201</v>
      </c>
      <c r="O9" s="19" t="n">
        <v>0.259168069491039</v>
      </c>
      <c r="P9" s="19" t="n">
        <v>0.327288042484406</v>
      </c>
      <c r="Q9" s="19" t="n">
        <v>0.286564574587941</v>
      </c>
      <c r="R9" s="19" t="n">
        <v>0.264901439494155</v>
      </c>
      <c r="S9" s="19"/>
      <c r="T9" s="19" t="n">
        <v>0.312125144980697</v>
      </c>
      <c r="U9" s="19" t="n">
        <v>0.289930374050088</v>
      </c>
      <c r="V9" s="19" t="n">
        <v>0.281941637007301</v>
      </c>
      <c r="W9" s="19" t="n">
        <v>0.317471722919735</v>
      </c>
      <c r="X9" s="19"/>
      <c r="Y9" s="19" t="n">
        <v>0.307336655299742</v>
      </c>
      <c r="Z9" s="19" t="n">
        <v>0.23631850911117</v>
      </c>
      <c r="AA9" s="19" t="n">
        <v>0.20901579061996</v>
      </c>
      <c r="AB9" s="19" t="n">
        <v>0.360761756212962</v>
      </c>
      <c r="AC9" s="19" t="n">
        <v>0.428493328945212</v>
      </c>
      <c r="AD9" s="19" t="n">
        <v>0.325459116947865</v>
      </c>
      <c r="AE9" s="19"/>
      <c r="AF9" s="19" t="n">
        <v>0.264186459903352</v>
      </c>
      <c r="AG9" s="19"/>
      <c r="AH9" s="19" t="n">
        <v>0.290309781596962</v>
      </c>
      <c r="AI9" s="19"/>
      <c r="AJ9" s="19" t="n">
        <v>0.439020689879281</v>
      </c>
      <c r="AK9" s="19" t="n">
        <v>0.211020074211458</v>
      </c>
      <c r="AL9" s="19" t="n">
        <v>0.246155739433303</v>
      </c>
      <c r="AM9" s="19" t="n">
        <v>0.290820020316894</v>
      </c>
      <c r="AN9" s="19" t="n">
        <v>0.309507494166358</v>
      </c>
      <c r="AO9" s="19" t="n">
        <v>0.37372618148264</v>
      </c>
      <c r="AP9" s="19" t="n">
        <v>0.238621869422527</v>
      </c>
      <c r="AQ9" s="19" t="n">
        <v>0.324539808503675</v>
      </c>
      <c r="AR9" s="19" t="n">
        <v>0.136955442845744</v>
      </c>
      <c r="AS9" s="19" t="n">
        <v>0.312827021172691</v>
      </c>
      <c r="AT9" s="19" t="n">
        <v>0.137861842816314</v>
      </c>
      <c r="AU9" s="19" t="n">
        <v>0.396506242276934</v>
      </c>
    </row>
    <row r="10">
      <c r="B10" s="20" t="s">
        <v>142</v>
      </c>
      <c r="C10" s="19" t="n">
        <v>0.587102767026797</v>
      </c>
      <c r="D10" s="19" t="n">
        <v>0.571237637975691</v>
      </c>
      <c r="E10" s="19" t="n">
        <v>0.605909401668978</v>
      </c>
      <c r="F10" s="19"/>
      <c r="G10" s="19" t="n">
        <v>0.523949124988398</v>
      </c>
      <c r="H10" s="19" t="n">
        <v>0.541206360863044</v>
      </c>
      <c r="I10" s="19" t="n">
        <v>0.523094902394068</v>
      </c>
      <c r="J10" s="19" t="n">
        <v>0.600976762673942</v>
      </c>
      <c r="K10" s="19" t="n">
        <v>0.671678803727943</v>
      </c>
      <c r="L10" s="19" t="n">
        <v>0.634855446111291</v>
      </c>
      <c r="M10" s="19"/>
      <c r="N10" s="19" t="n">
        <v>0.579955622750176</v>
      </c>
      <c r="O10" s="19" t="n">
        <v>0.553763846877926</v>
      </c>
      <c r="P10" s="19" t="n">
        <v>0.568208301275631</v>
      </c>
      <c r="Q10" s="19" t="n">
        <v>0.594187133842594</v>
      </c>
      <c r="R10" s="19" t="n">
        <v>0.65952211902568</v>
      </c>
      <c r="S10" s="19"/>
      <c r="T10" s="19" t="n">
        <v>0.616028161497086</v>
      </c>
      <c r="U10" s="19" t="n">
        <v>0.565191204883464</v>
      </c>
      <c r="V10" s="19" t="n">
        <v>0.591546259961621</v>
      </c>
      <c r="W10" s="19" t="n">
        <v>0.592713249380989</v>
      </c>
      <c r="X10" s="19"/>
      <c r="Y10" s="19" t="n">
        <v>0.564248994623969</v>
      </c>
      <c r="Z10" s="19" t="n">
        <v>0.689904107282919</v>
      </c>
      <c r="AA10" s="19" t="n">
        <v>0.626341468208143</v>
      </c>
      <c r="AB10" s="19" t="n">
        <v>0.562039185717147</v>
      </c>
      <c r="AC10" s="19" t="n">
        <v>0.453997372699326</v>
      </c>
      <c r="AD10" s="19" t="n">
        <v>0.549785181894392</v>
      </c>
      <c r="AE10" s="19"/>
      <c r="AF10" s="19" t="n">
        <v>0.625696042697834</v>
      </c>
      <c r="AG10" s="19"/>
      <c r="AH10" s="19" t="n">
        <v>0.587102767026797</v>
      </c>
      <c r="AI10" s="19"/>
      <c r="AJ10" s="19" t="n">
        <v>0.46985906437757</v>
      </c>
      <c r="AK10" s="19" t="n">
        <v>0.619913292788581</v>
      </c>
      <c r="AL10" s="19" t="n">
        <v>0.594354446858186</v>
      </c>
      <c r="AM10" s="19" t="n">
        <v>0.584113150858291</v>
      </c>
      <c r="AN10" s="19" t="n">
        <v>0.619894106590798</v>
      </c>
      <c r="AO10" s="19" t="n">
        <v>0.52968524455607</v>
      </c>
      <c r="AP10" s="19" t="n">
        <v>0.617057157354246</v>
      </c>
      <c r="AQ10" s="19" t="n">
        <v>0.557332011282158</v>
      </c>
      <c r="AR10" s="19" t="n">
        <v>0.813317863171845</v>
      </c>
      <c r="AS10" s="19" t="n">
        <v>0.536534954585592</v>
      </c>
      <c r="AT10" s="19" t="n">
        <v>0.862138157183686</v>
      </c>
      <c r="AU10" s="19" t="n">
        <v>0.443485309171052</v>
      </c>
    </row>
    <row r="11">
      <c r="B11" s="20" t="s">
        <v>143</v>
      </c>
      <c r="C11" s="19" t="n">
        <v>0.0814334165541355</v>
      </c>
      <c r="D11" s="19" t="n">
        <v>0.0714478835354395</v>
      </c>
      <c r="E11" s="19" t="n">
        <v>0.0905575493730636</v>
      </c>
      <c r="F11" s="19"/>
      <c r="G11" s="19" t="n">
        <v>0.0874790715871871</v>
      </c>
      <c r="H11" s="19" t="n">
        <v>0.102477732397777</v>
      </c>
      <c r="I11" s="19" t="n">
        <v>0.0802803431602558</v>
      </c>
      <c r="J11" s="19" t="n">
        <v>0.0264730471019759</v>
      </c>
      <c r="K11" s="19" t="n">
        <v>0.0745776850707543</v>
      </c>
      <c r="L11" s="19" t="n">
        <v>0.111560180410187</v>
      </c>
      <c r="M11" s="19"/>
      <c r="N11" s="19" t="n">
        <v>0.0602346066079632</v>
      </c>
      <c r="O11" s="19" t="n">
        <v>0.114719805436683</v>
      </c>
      <c r="P11" s="19" t="n">
        <v>0.0673812522994022</v>
      </c>
      <c r="Q11" s="19" t="n">
        <v>0.0909573864123685</v>
      </c>
      <c r="R11" s="19" t="n">
        <v>0.045645198220583</v>
      </c>
      <c r="S11" s="19"/>
      <c r="T11" s="19" t="n">
        <v>0.0342602385319949</v>
      </c>
      <c r="U11" s="19" t="n">
        <v>0.112564553865946</v>
      </c>
      <c r="V11" s="19" t="n">
        <v>0.0867208502997366</v>
      </c>
      <c r="W11" s="19" t="n">
        <v>0.0570451178473081</v>
      </c>
      <c r="X11" s="19"/>
      <c r="Y11" s="19" t="n">
        <v>0.0786918482075833</v>
      </c>
      <c r="Z11" s="19" t="n">
        <v>0.067504123694293</v>
      </c>
      <c r="AA11" s="19" t="n">
        <v>0.12668781776532</v>
      </c>
      <c r="AB11" s="19" t="n">
        <v>0.0357045509999197</v>
      </c>
      <c r="AC11" s="19" t="n">
        <v>0.0471489007342901</v>
      </c>
      <c r="AD11" s="19" t="n">
        <v>0.061694891933325</v>
      </c>
      <c r="AE11" s="19"/>
      <c r="AF11" s="19" t="n">
        <v>0.0785611319079482</v>
      </c>
      <c r="AG11" s="19"/>
      <c r="AH11" s="19" t="n">
        <v>0.0814334165541355</v>
      </c>
      <c r="AI11" s="19"/>
      <c r="AJ11" s="19" t="n">
        <v>0.0541944627880694</v>
      </c>
      <c r="AK11" s="19" t="n">
        <v>0.130097954736833</v>
      </c>
      <c r="AL11" s="19" t="n">
        <v>0.115711310015358</v>
      </c>
      <c r="AM11" s="19" t="n">
        <v>0.0587788725149698</v>
      </c>
      <c r="AN11" s="19" t="n">
        <v>0.0468897724324225</v>
      </c>
      <c r="AO11" s="19" t="n">
        <v>0.0740246184337824</v>
      </c>
      <c r="AP11" s="19" t="n">
        <v>0.0998877168524739</v>
      </c>
      <c r="AQ11" s="19" t="n">
        <v>0.0817495498046052</v>
      </c>
      <c r="AR11" s="19" t="n">
        <v>0.0497266939824112</v>
      </c>
      <c r="AS11" s="19" t="n">
        <v>0.115826686753323</v>
      </c>
      <c r="AT11" s="19" t="n">
        <v>0</v>
      </c>
      <c r="AU11" s="19" t="n">
        <v>0.0945970716369393</v>
      </c>
    </row>
    <row r="12">
      <c r="B12" s="20" t="s">
        <v>144</v>
      </c>
      <c r="C12" s="19" t="n">
        <v>0.0199695828306852</v>
      </c>
      <c r="D12" s="19" t="n">
        <v>0.0251562521040591</v>
      </c>
      <c r="E12" s="19" t="n">
        <v>0.0140988886946333</v>
      </c>
      <c r="F12" s="19"/>
      <c r="G12" s="19" t="n">
        <v>0.0400139860144771</v>
      </c>
      <c r="H12" s="19" t="n">
        <v>0.034242881283988</v>
      </c>
      <c r="I12" s="19" t="n">
        <v>0.0251367549340638</v>
      </c>
      <c r="J12" s="19" t="n">
        <v>0</v>
      </c>
      <c r="K12" s="19" t="n">
        <v>0</v>
      </c>
      <c r="L12" s="19" t="n">
        <v>0.0250349461608662</v>
      </c>
      <c r="M12" s="19"/>
      <c r="N12" s="19" t="n">
        <v>0</v>
      </c>
      <c r="O12" s="19" t="n">
        <v>0.033124463293702</v>
      </c>
      <c r="P12" s="19" t="n">
        <v>0.0167579077466475</v>
      </c>
      <c r="Q12" s="19" t="n">
        <v>0.0168410614285808</v>
      </c>
      <c r="R12" s="19" t="n">
        <v>0.0178396280337737</v>
      </c>
      <c r="S12" s="19"/>
      <c r="T12" s="19" t="n">
        <v>0.0263270751450952</v>
      </c>
      <c r="U12" s="19" t="n">
        <v>0.0111655042164541</v>
      </c>
      <c r="V12" s="19" t="n">
        <v>0.0246057843027585</v>
      </c>
      <c r="W12" s="19" t="n">
        <v>0.0085136271088619</v>
      </c>
      <c r="X12" s="19"/>
      <c r="Y12" s="19" t="n">
        <v>0.0266779669495224</v>
      </c>
      <c r="Z12" s="19" t="n">
        <v>0</v>
      </c>
      <c r="AA12" s="19" t="n">
        <v>0.0155296461309069</v>
      </c>
      <c r="AB12" s="19" t="n">
        <v>0.0281967372062674</v>
      </c>
      <c r="AC12" s="19" t="n">
        <v>0.0242504406853788</v>
      </c>
      <c r="AD12" s="19" t="n">
        <v>0.0221349495630182</v>
      </c>
      <c r="AE12" s="19"/>
      <c r="AF12" s="19" t="n">
        <v>0.013810721693255</v>
      </c>
      <c r="AG12" s="19"/>
      <c r="AH12" s="19" t="n">
        <v>0.0199695828306852</v>
      </c>
      <c r="AI12" s="19"/>
      <c r="AJ12" s="19" t="n">
        <v>0.0220593562238935</v>
      </c>
      <c r="AK12" s="19" t="n">
        <v>0.0389686782631274</v>
      </c>
      <c r="AL12" s="19" t="n">
        <v>0.0139625850339589</v>
      </c>
      <c r="AM12" s="19" t="n">
        <v>0.0225208302910417</v>
      </c>
      <c r="AN12" s="19" t="n">
        <v>0.0142695720031098</v>
      </c>
      <c r="AO12" s="19" t="n">
        <v>0.0225639555275078</v>
      </c>
      <c r="AP12" s="19" t="n">
        <v>0.0256125667423988</v>
      </c>
      <c r="AQ12" s="19" t="n">
        <v>0</v>
      </c>
      <c r="AR12" s="19" t="n">
        <v>0</v>
      </c>
      <c r="AS12" s="19" t="n">
        <v>0.0177625130141285</v>
      </c>
      <c r="AT12" s="19" t="n">
        <v>0</v>
      </c>
      <c r="AU12" s="19" t="n">
        <v>0.0654113769150752</v>
      </c>
    </row>
    <row r="13">
      <c r="B13" s="20" t="s">
        <v>145</v>
      </c>
      <c r="C13" s="19" t="n">
        <v>0.00586773878891028</v>
      </c>
      <c r="D13" s="19" t="n">
        <v>0.00618838871087975</v>
      </c>
      <c r="E13" s="19" t="n">
        <v>0.00553135187198914</v>
      </c>
      <c r="F13" s="19"/>
      <c r="G13" s="19" t="n">
        <v>0.0108190410880856</v>
      </c>
      <c r="H13" s="19" t="n">
        <v>0.0101267399798394</v>
      </c>
      <c r="I13" s="19" t="n">
        <v>0.00864888575312029</v>
      </c>
      <c r="J13" s="19" t="n">
        <v>0</v>
      </c>
      <c r="K13" s="19" t="n">
        <v>0</v>
      </c>
      <c r="L13" s="19" t="n">
        <v>0.00676582795099987</v>
      </c>
      <c r="M13" s="19"/>
      <c r="N13" s="19" t="n">
        <v>0</v>
      </c>
      <c r="O13" s="19" t="n">
        <v>0.00601204146682187</v>
      </c>
      <c r="P13" s="19" t="n">
        <v>0.00857542128132844</v>
      </c>
      <c r="Q13" s="19" t="n">
        <v>0</v>
      </c>
      <c r="R13" s="19" t="n">
        <v>0.0120916152258086</v>
      </c>
      <c r="S13" s="19"/>
      <c r="T13" s="19" t="n">
        <v>0</v>
      </c>
      <c r="U13" s="19" t="n">
        <v>0.00965019030985176</v>
      </c>
      <c r="V13" s="19" t="n">
        <v>0</v>
      </c>
      <c r="W13" s="19" t="n">
        <v>0.0129007271830106</v>
      </c>
      <c r="X13" s="19"/>
      <c r="Y13" s="19" t="n">
        <v>0.00730586622899125</v>
      </c>
      <c r="Z13" s="19" t="n">
        <v>0</v>
      </c>
      <c r="AA13" s="19" t="n">
        <v>0.00816551366300024</v>
      </c>
      <c r="AB13" s="19" t="n">
        <v>0</v>
      </c>
      <c r="AC13" s="19" t="n">
        <v>0.0242504406853788</v>
      </c>
      <c r="AD13" s="19" t="n">
        <v>0</v>
      </c>
      <c r="AE13" s="19"/>
      <c r="AF13" s="19" t="n">
        <v>0.00429879869091934</v>
      </c>
      <c r="AG13" s="19"/>
      <c r="AH13" s="19" t="n">
        <v>0.00586773878891028</v>
      </c>
      <c r="AI13" s="19"/>
      <c r="AJ13" s="19" t="n">
        <v>0</v>
      </c>
      <c r="AK13" s="19" t="n">
        <v>0</v>
      </c>
      <c r="AL13" s="19" t="n">
        <v>0.0144519964882662</v>
      </c>
      <c r="AM13" s="19" t="n">
        <v>0.00815865396311856</v>
      </c>
      <c r="AN13" s="19" t="n">
        <v>0</v>
      </c>
      <c r="AO13" s="19" t="n">
        <v>0</v>
      </c>
      <c r="AP13" s="19" t="n">
        <v>0</v>
      </c>
      <c r="AQ13" s="19" t="n">
        <v>0.036378630409562</v>
      </c>
      <c r="AR13" s="19" t="n">
        <v>0</v>
      </c>
      <c r="AS13" s="19" t="n">
        <v>0</v>
      </c>
      <c r="AT13" s="19" t="n">
        <v>0</v>
      </c>
      <c r="AU13" s="19" t="n">
        <v>0</v>
      </c>
    </row>
    <row r="14">
      <c r="B14" s="20" t="s">
        <v>66</v>
      </c>
      <c r="C14" s="21" t="n">
        <v>0.0153167132025101</v>
      </c>
      <c r="D14" s="21" t="n">
        <v>0.0104952080989388</v>
      </c>
      <c r="E14" s="21" t="n">
        <v>0.0209682383950909</v>
      </c>
      <c r="F14" s="21"/>
      <c r="G14" s="21" t="n">
        <v>0.0273849158582226</v>
      </c>
      <c r="H14" s="21" t="n">
        <v>0</v>
      </c>
      <c r="I14" s="21" t="n">
        <v>0.00701696222214244</v>
      </c>
      <c r="J14" s="21" t="n">
        <v>0.0237099256672244</v>
      </c>
      <c r="K14" s="21" t="n">
        <v>0.0208819802552122</v>
      </c>
      <c r="L14" s="21" t="n">
        <v>0.017708166580983</v>
      </c>
      <c r="M14" s="21"/>
      <c r="N14" s="21" t="n">
        <v>0.0832771538316597</v>
      </c>
      <c r="O14" s="21" t="n">
        <v>0.0332117734338274</v>
      </c>
      <c r="P14" s="21" t="n">
        <v>0.0117890749125845</v>
      </c>
      <c r="Q14" s="21" t="n">
        <v>0.0114498437285152</v>
      </c>
      <c r="R14" s="21" t="n">
        <v>0</v>
      </c>
      <c r="S14" s="21"/>
      <c r="T14" s="21" t="n">
        <v>0.0112593798451264</v>
      </c>
      <c r="U14" s="21" t="n">
        <v>0.0114981726741952</v>
      </c>
      <c r="V14" s="21" t="n">
        <v>0.0151854684285833</v>
      </c>
      <c r="W14" s="21" t="n">
        <v>0.0113555555600959</v>
      </c>
      <c r="X14" s="21"/>
      <c r="Y14" s="21" t="n">
        <v>0.0157386686901919</v>
      </c>
      <c r="Z14" s="21" t="n">
        <v>0.00627325991161824</v>
      </c>
      <c r="AA14" s="21" t="n">
        <v>0.0142597636126699</v>
      </c>
      <c r="AB14" s="21" t="n">
        <v>0.0132977698637043</v>
      </c>
      <c r="AC14" s="21" t="n">
        <v>0.0218595162504145</v>
      </c>
      <c r="AD14" s="21" t="n">
        <v>0.0409258596613997</v>
      </c>
      <c r="AE14" s="21"/>
      <c r="AF14" s="21" t="n">
        <v>0.0134468451066907</v>
      </c>
      <c r="AG14" s="21"/>
      <c r="AH14" s="21" t="n">
        <v>0.0153167132025101</v>
      </c>
      <c r="AI14" s="21"/>
      <c r="AJ14" s="21" t="n">
        <v>0.0148664267311868</v>
      </c>
      <c r="AK14" s="21" t="n">
        <v>0</v>
      </c>
      <c r="AL14" s="21" t="n">
        <v>0.0153639221709282</v>
      </c>
      <c r="AM14" s="21" t="n">
        <v>0.035608472055685</v>
      </c>
      <c r="AN14" s="21" t="n">
        <v>0.0094390548073118</v>
      </c>
      <c r="AO14" s="21" t="n">
        <v>0</v>
      </c>
      <c r="AP14" s="21" t="n">
        <v>0.0188206896283537</v>
      </c>
      <c r="AQ14" s="21" t="n">
        <v>0</v>
      </c>
      <c r="AR14" s="21" t="n">
        <v>0</v>
      </c>
      <c r="AS14" s="21" t="n">
        <v>0.0170488244742657</v>
      </c>
      <c r="AT14" s="21" t="n">
        <v>0</v>
      </c>
      <c r="AU14" s="21" t="n">
        <v>0</v>
      </c>
    </row>
    <row r="15">
      <c r="B15" s="18" t="s">
        <v>128</v>
      </c>
    </row>
    <row r="16">
      <c r="B16" t="s">
        <v>70</v>
      </c>
    </row>
    <row r="17">
      <c r="B17" t="s">
        <v>71</v>
      </c>
    </row>
    <row r="19">
      <c r="B19"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564</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539</v>
      </c>
      <c r="D7" s="11" t="n">
        <v>282</v>
      </c>
      <c r="E7" s="11" t="n">
        <v>255</v>
      </c>
      <c r="F7" s="11"/>
      <c r="G7" s="11" t="n">
        <v>50</v>
      </c>
      <c r="H7" s="11" t="n">
        <v>111</v>
      </c>
      <c r="I7" s="11" t="n">
        <v>112</v>
      </c>
      <c r="J7" s="11" t="n">
        <v>131</v>
      </c>
      <c r="K7" s="11" t="n">
        <v>107</v>
      </c>
      <c r="L7" s="11" t="n">
        <v>28</v>
      </c>
      <c r="M7" s="11"/>
      <c r="N7" s="11" t="n">
        <v>4</v>
      </c>
      <c r="O7" s="11" t="n">
        <v>83</v>
      </c>
      <c r="P7" s="11" t="n">
        <v>201</v>
      </c>
      <c r="Q7" s="11" t="n">
        <v>163</v>
      </c>
      <c r="R7" s="11" t="n">
        <v>87</v>
      </c>
      <c r="S7" s="11"/>
      <c r="T7" s="11" t="n">
        <v>31</v>
      </c>
      <c r="U7" s="11" t="n">
        <v>148</v>
      </c>
      <c r="V7" s="11" t="n">
        <v>124</v>
      </c>
      <c r="W7" s="11" t="n">
        <v>165</v>
      </c>
      <c r="X7" s="11"/>
      <c r="Y7" s="11" t="n">
        <v>361</v>
      </c>
      <c r="Z7" s="11" t="n">
        <v>178</v>
      </c>
      <c r="AA7" s="11" t="s">
        <v>123</v>
      </c>
      <c r="AB7" s="11" t="s">
        <v>123</v>
      </c>
      <c r="AC7" s="11" t="s">
        <v>123</v>
      </c>
      <c r="AD7" s="11" t="s">
        <v>123</v>
      </c>
      <c r="AE7" s="11"/>
      <c r="AF7" s="11" t="n">
        <v>331</v>
      </c>
      <c r="AG7" s="11"/>
      <c r="AH7" s="11" t="n">
        <v>448</v>
      </c>
      <c r="AI7" s="11"/>
      <c r="AJ7" s="11" t="n">
        <v>46</v>
      </c>
      <c r="AK7" s="11" t="n">
        <v>19</v>
      </c>
      <c r="AL7" s="11" t="n">
        <v>109</v>
      </c>
      <c r="AM7" s="11" t="n">
        <v>95</v>
      </c>
      <c r="AN7" s="11" t="n">
        <v>73</v>
      </c>
      <c r="AO7" s="11" t="n">
        <v>29</v>
      </c>
      <c r="AP7" s="11" t="n">
        <v>69</v>
      </c>
      <c r="AQ7" s="11" t="n">
        <v>15</v>
      </c>
      <c r="AR7" s="11" t="n">
        <v>12</v>
      </c>
      <c r="AS7" s="11" t="n">
        <v>35</v>
      </c>
      <c r="AT7" s="11" t="n">
        <v>9</v>
      </c>
      <c r="AU7" s="11" t="n">
        <v>28</v>
      </c>
    </row>
    <row r="8" ht="30" customHeight="1">
      <c r="B8" s="12" t="s">
        <v>20</v>
      </c>
      <c r="C8" s="12" t="n">
        <v>561</v>
      </c>
      <c r="D8" s="12" t="n">
        <v>311</v>
      </c>
      <c r="E8" s="12" t="n">
        <v>248</v>
      </c>
      <c r="F8" s="12"/>
      <c r="G8" s="12" t="n">
        <v>59</v>
      </c>
      <c r="H8" s="12" t="n">
        <v>133</v>
      </c>
      <c r="I8" s="12" t="n">
        <v>116</v>
      </c>
      <c r="J8" s="12" t="n">
        <v>126</v>
      </c>
      <c r="K8" s="12" t="n">
        <v>101</v>
      </c>
      <c r="L8" s="12" t="n">
        <v>27</v>
      </c>
      <c r="M8" s="12"/>
      <c r="N8" s="12" t="n">
        <v>4</v>
      </c>
      <c r="O8" s="12" t="n">
        <v>81</v>
      </c>
      <c r="P8" s="12" t="n">
        <v>190</v>
      </c>
      <c r="Q8" s="12" t="n">
        <v>185</v>
      </c>
      <c r="R8" s="12" t="n">
        <v>99</v>
      </c>
      <c r="S8" s="12"/>
      <c r="T8" s="12" t="n">
        <v>32</v>
      </c>
      <c r="U8" s="12" t="n">
        <v>154</v>
      </c>
      <c r="V8" s="12" t="n">
        <v>128</v>
      </c>
      <c r="W8" s="12" t="n">
        <v>176</v>
      </c>
      <c r="X8" s="12"/>
      <c r="Y8" s="12" t="n">
        <v>389</v>
      </c>
      <c r="Z8" s="12" t="n">
        <v>172</v>
      </c>
      <c r="AA8" s="12" t="s">
        <v>123</v>
      </c>
      <c r="AB8" s="12" t="s">
        <v>123</v>
      </c>
      <c r="AC8" s="12" t="s">
        <v>123</v>
      </c>
      <c r="AD8" s="12" t="s">
        <v>123</v>
      </c>
      <c r="AE8" s="12"/>
      <c r="AF8" s="12" t="n">
        <v>339</v>
      </c>
      <c r="AG8" s="12"/>
      <c r="AH8" s="12" t="n">
        <v>473</v>
      </c>
      <c r="AI8" s="12"/>
      <c r="AJ8" s="12" t="n">
        <v>43</v>
      </c>
      <c r="AK8" s="12" t="n">
        <v>16</v>
      </c>
      <c r="AL8" s="12" t="n">
        <v>120</v>
      </c>
      <c r="AM8" s="12" t="n">
        <v>104</v>
      </c>
      <c r="AN8" s="12" t="n">
        <v>86</v>
      </c>
      <c r="AO8" s="12" t="n">
        <v>30</v>
      </c>
      <c r="AP8" s="12" t="n">
        <v>66</v>
      </c>
      <c r="AQ8" s="12" t="n">
        <v>17</v>
      </c>
      <c r="AR8" s="12" t="n">
        <v>11</v>
      </c>
      <c r="AS8" s="12" t="n">
        <v>33</v>
      </c>
      <c r="AT8" s="12" t="n">
        <v>7</v>
      </c>
      <c r="AU8" s="12" t="n">
        <v>27</v>
      </c>
    </row>
    <row r="9">
      <c r="B9" s="20" t="s">
        <v>554</v>
      </c>
      <c r="C9" s="19" t="n">
        <v>0.463277546768925</v>
      </c>
      <c r="D9" s="19" t="n">
        <v>0.445503573620432</v>
      </c>
      <c r="E9" s="19" t="n">
        <v>0.485217797051252</v>
      </c>
      <c r="F9" s="19"/>
      <c r="G9" s="19" t="n">
        <v>0.292458346200505</v>
      </c>
      <c r="H9" s="19" t="n">
        <v>0.312788686683119</v>
      </c>
      <c r="I9" s="19" t="n">
        <v>0.518736244061674</v>
      </c>
      <c r="J9" s="19" t="n">
        <v>0.58221666158342</v>
      </c>
      <c r="K9" s="19" t="n">
        <v>0.57378658027031</v>
      </c>
      <c r="L9" s="19" t="n">
        <v>0.364925270227707</v>
      </c>
      <c r="M9" s="19"/>
      <c r="N9" s="19" t="n">
        <v>0.547214708782617</v>
      </c>
      <c r="O9" s="19" t="n">
        <v>0.57675054342723</v>
      </c>
      <c r="P9" s="19" t="n">
        <v>0.511611168387272</v>
      </c>
      <c r="Q9" s="19" t="n">
        <v>0.433535486773379</v>
      </c>
      <c r="R9" s="19" t="n">
        <v>0.334814403929544</v>
      </c>
      <c r="S9" s="19"/>
      <c r="T9" s="19" t="n">
        <v>0.319662041200389</v>
      </c>
      <c r="U9" s="19" t="n">
        <v>0.474904980831539</v>
      </c>
      <c r="V9" s="19" t="n">
        <v>0.437219593581685</v>
      </c>
      <c r="W9" s="19" t="n">
        <v>0.448938559161746</v>
      </c>
      <c r="X9" s="19"/>
      <c r="Y9" s="19" t="n">
        <v>0.426530333295608</v>
      </c>
      <c r="Z9" s="19" t="n">
        <v>0.546315001250821</v>
      </c>
      <c r="AA9" s="19" t="s">
        <v>124</v>
      </c>
      <c r="AB9" s="19" t="s">
        <v>124</v>
      </c>
      <c r="AC9" s="19" t="s">
        <v>124</v>
      </c>
      <c r="AD9" s="19" t="s">
        <v>124</v>
      </c>
      <c r="AE9" s="19"/>
      <c r="AF9" s="19" t="n">
        <v>0.480751569876281</v>
      </c>
      <c r="AG9" s="19"/>
      <c r="AH9" s="19" t="n">
        <v>0.447338299921317</v>
      </c>
      <c r="AI9" s="19"/>
      <c r="AJ9" s="19" t="n">
        <v>0.413531136727896</v>
      </c>
      <c r="AK9" s="19" t="n">
        <v>0.547846686196881</v>
      </c>
      <c r="AL9" s="19" t="n">
        <v>0.40074192645783</v>
      </c>
      <c r="AM9" s="19" t="n">
        <v>0.494516818554333</v>
      </c>
      <c r="AN9" s="19" t="n">
        <v>0.582176197915731</v>
      </c>
      <c r="AO9" s="19" t="n">
        <v>0.407665203333283</v>
      </c>
      <c r="AP9" s="19" t="n">
        <v>0.418794625412591</v>
      </c>
      <c r="AQ9" s="19" t="n">
        <v>0.584262686645475</v>
      </c>
      <c r="AR9" s="19" t="n">
        <v>0.337950892303414</v>
      </c>
      <c r="AS9" s="19" t="n">
        <v>0.438086614514906</v>
      </c>
      <c r="AT9" s="19" t="n">
        <v>0.421087469424666</v>
      </c>
      <c r="AU9" s="19" t="n">
        <v>0.453337680179216</v>
      </c>
    </row>
    <row r="10">
      <c r="B10" s="20" t="s">
        <v>555</v>
      </c>
      <c r="C10" s="19" t="n">
        <v>0.122231600726593</v>
      </c>
      <c r="D10" s="19" t="n">
        <v>0.135422951665484</v>
      </c>
      <c r="E10" s="19" t="n">
        <v>0.106719147705544</v>
      </c>
      <c r="F10" s="19"/>
      <c r="G10" s="19" t="n">
        <v>0.18595914150836</v>
      </c>
      <c r="H10" s="19" t="n">
        <v>0.166620630308411</v>
      </c>
      <c r="I10" s="19" t="n">
        <v>0.098860405372171</v>
      </c>
      <c r="J10" s="19" t="n">
        <v>0.103543155068212</v>
      </c>
      <c r="K10" s="19" t="n">
        <v>0.0805154395726602</v>
      </c>
      <c r="L10" s="19" t="n">
        <v>0.108878804050974</v>
      </c>
      <c r="M10" s="19"/>
      <c r="N10" s="19" t="n">
        <v>0</v>
      </c>
      <c r="O10" s="19" t="n">
        <v>0.12822535481985</v>
      </c>
      <c r="P10" s="19" t="n">
        <v>0.104418445812071</v>
      </c>
      <c r="Q10" s="19" t="n">
        <v>0.101066708383893</v>
      </c>
      <c r="R10" s="19" t="n">
        <v>0.197352207419788</v>
      </c>
      <c r="S10" s="19"/>
      <c r="T10" s="19" t="n">
        <v>0.204985352025688</v>
      </c>
      <c r="U10" s="19" t="n">
        <v>0.103962402742207</v>
      </c>
      <c r="V10" s="19" t="n">
        <v>0.124757584435935</v>
      </c>
      <c r="W10" s="19" t="n">
        <v>0.12812840191803</v>
      </c>
      <c r="X10" s="19"/>
      <c r="Y10" s="19" t="n">
        <v>0.131825070299765</v>
      </c>
      <c r="Z10" s="19" t="n">
        <v>0.100553295959778</v>
      </c>
      <c r="AA10" s="19" t="s">
        <v>124</v>
      </c>
      <c r="AB10" s="19" t="s">
        <v>124</v>
      </c>
      <c r="AC10" s="19" t="s">
        <v>124</v>
      </c>
      <c r="AD10" s="19" t="s">
        <v>124</v>
      </c>
      <c r="AE10" s="19"/>
      <c r="AF10" s="19" t="n">
        <v>0.131750580710808</v>
      </c>
      <c r="AG10" s="19"/>
      <c r="AH10" s="19" t="n">
        <v>0.129602229417792</v>
      </c>
      <c r="AI10" s="19"/>
      <c r="AJ10" s="19" t="n">
        <v>0.180452126628963</v>
      </c>
      <c r="AK10" s="19" t="n">
        <v>0.057303990890539</v>
      </c>
      <c r="AL10" s="19" t="n">
        <v>0.146814106053798</v>
      </c>
      <c r="AM10" s="19" t="n">
        <v>0.104180812549996</v>
      </c>
      <c r="AN10" s="19" t="n">
        <v>0.110549869193572</v>
      </c>
      <c r="AO10" s="19" t="n">
        <v>0.164691680703087</v>
      </c>
      <c r="AP10" s="19" t="n">
        <v>0.126952421189241</v>
      </c>
      <c r="AQ10" s="19" t="n">
        <v>0.125714253484118</v>
      </c>
      <c r="AR10" s="19" t="n">
        <v>0</v>
      </c>
      <c r="AS10" s="19" t="n">
        <v>0.089965161246535</v>
      </c>
      <c r="AT10" s="19" t="n">
        <v>0.322496146110876</v>
      </c>
      <c r="AU10" s="19" t="n">
        <v>0.0384856326076971</v>
      </c>
    </row>
    <row r="11">
      <c r="B11" s="20" t="s">
        <v>556</v>
      </c>
      <c r="C11" s="19" t="n">
        <v>0.115147039769847</v>
      </c>
      <c r="D11" s="19" t="n">
        <v>0.117518659948655</v>
      </c>
      <c r="E11" s="19" t="n">
        <v>0.113114453339851</v>
      </c>
      <c r="F11" s="19"/>
      <c r="G11" s="19" t="n">
        <v>0.0944578585194999</v>
      </c>
      <c r="H11" s="19" t="n">
        <v>0.174748630201975</v>
      </c>
      <c r="I11" s="19" t="n">
        <v>0.115198621762506</v>
      </c>
      <c r="J11" s="19" t="n">
        <v>0.0917720260897868</v>
      </c>
      <c r="K11" s="19" t="n">
        <v>0.0648612986941488</v>
      </c>
      <c r="L11" s="19" t="n">
        <v>0.164585722910261</v>
      </c>
      <c r="M11" s="19"/>
      <c r="N11" s="19" t="n">
        <v>0</v>
      </c>
      <c r="O11" s="19" t="n">
        <v>0.0398931462573761</v>
      </c>
      <c r="P11" s="19" t="n">
        <v>0.0784462759856187</v>
      </c>
      <c r="Q11" s="19" t="n">
        <v>0.128592775974518</v>
      </c>
      <c r="R11" s="19" t="n">
        <v>0.21634244185475</v>
      </c>
      <c r="S11" s="19"/>
      <c r="T11" s="19" t="n">
        <v>0.0638966424165273</v>
      </c>
      <c r="U11" s="19" t="n">
        <v>0.122280492301328</v>
      </c>
      <c r="V11" s="19" t="n">
        <v>0.125515143594071</v>
      </c>
      <c r="W11" s="19" t="n">
        <v>0.137730154469873</v>
      </c>
      <c r="X11" s="19"/>
      <c r="Y11" s="19" t="n">
        <v>0.132317540539858</v>
      </c>
      <c r="Z11" s="19" t="n">
        <v>0.0763469637543831</v>
      </c>
      <c r="AA11" s="19" t="s">
        <v>124</v>
      </c>
      <c r="AB11" s="19" t="s">
        <v>124</v>
      </c>
      <c r="AC11" s="19" t="s">
        <v>124</v>
      </c>
      <c r="AD11" s="19" t="s">
        <v>124</v>
      </c>
      <c r="AE11" s="19"/>
      <c r="AF11" s="19" t="n">
        <v>0.114905794869837</v>
      </c>
      <c r="AG11" s="19"/>
      <c r="AH11" s="19" t="n">
        <v>0.130124532488542</v>
      </c>
      <c r="AI11" s="19"/>
      <c r="AJ11" s="19" t="n">
        <v>0.116342873074862</v>
      </c>
      <c r="AK11" s="19" t="n">
        <v>0.0512995733759116</v>
      </c>
      <c r="AL11" s="19" t="n">
        <v>0.118097369021725</v>
      </c>
      <c r="AM11" s="19" t="n">
        <v>0.112645420756385</v>
      </c>
      <c r="AN11" s="19" t="n">
        <v>0.128577093276146</v>
      </c>
      <c r="AO11" s="19" t="n">
        <v>0.13436800493422</v>
      </c>
      <c r="AP11" s="19" t="n">
        <v>0.147632796748599</v>
      </c>
      <c r="AQ11" s="19" t="n">
        <v>0.064420387860113</v>
      </c>
      <c r="AR11" s="19" t="n">
        <v>0</v>
      </c>
      <c r="AS11" s="19" t="n">
        <v>0.0858486126452381</v>
      </c>
      <c r="AT11" s="19" t="n">
        <v>0.25961697582877</v>
      </c>
      <c r="AU11" s="19" t="n">
        <v>0.0786488721927492</v>
      </c>
    </row>
    <row r="12">
      <c r="B12" s="20" t="s">
        <v>557</v>
      </c>
      <c r="C12" s="19" t="n">
        <v>0.107903772404332</v>
      </c>
      <c r="D12" s="19" t="n">
        <v>0.146354491375959</v>
      </c>
      <c r="E12" s="19" t="n">
        <v>0.0606711208593157</v>
      </c>
      <c r="F12" s="19"/>
      <c r="G12" s="19" t="n">
        <v>0.198890879466778</v>
      </c>
      <c r="H12" s="19" t="n">
        <v>0.162150403869121</v>
      </c>
      <c r="I12" s="19" t="n">
        <v>0.16870992620187</v>
      </c>
      <c r="J12" s="19" t="n">
        <v>0.0177378071017482</v>
      </c>
      <c r="K12" s="19" t="n">
        <v>0.0455840881779123</v>
      </c>
      <c r="L12" s="19" t="n">
        <v>0.0359104015794754</v>
      </c>
      <c r="M12" s="19"/>
      <c r="N12" s="19" t="n">
        <v>0.229585549755194</v>
      </c>
      <c r="O12" s="19" t="n">
        <v>0.0815885096103877</v>
      </c>
      <c r="P12" s="19" t="n">
        <v>0.0724136544920073</v>
      </c>
      <c r="Q12" s="19" t="n">
        <v>0.122964630463721</v>
      </c>
      <c r="R12" s="19" t="n">
        <v>0.166260352708004</v>
      </c>
      <c r="S12" s="19"/>
      <c r="T12" s="19" t="n">
        <v>0.167159019211631</v>
      </c>
      <c r="U12" s="19" t="n">
        <v>0.0919640892602424</v>
      </c>
      <c r="V12" s="19" t="n">
        <v>0.0755451654083533</v>
      </c>
      <c r="W12" s="19" t="n">
        <v>0.144313467705364</v>
      </c>
      <c r="X12" s="19"/>
      <c r="Y12" s="19" t="n">
        <v>0.140299415773583</v>
      </c>
      <c r="Z12" s="19" t="n">
        <v>0.0346995343839657</v>
      </c>
      <c r="AA12" s="19" t="s">
        <v>124</v>
      </c>
      <c r="AB12" s="19" t="s">
        <v>124</v>
      </c>
      <c r="AC12" s="19" t="s">
        <v>124</v>
      </c>
      <c r="AD12" s="19" t="s">
        <v>124</v>
      </c>
      <c r="AE12" s="19"/>
      <c r="AF12" s="19" t="n">
        <v>0.105728151357835</v>
      </c>
      <c r="AG12" s="19"/>
      <c r="AH12" s="19" t="n">
        <v>0.119628659760892</v>
      </c>
      <c r="AI12" s="19"/>
      <c r="AJ12" s="19" t="n">
        <v>0.0755620947289492</v>
      </c>
      <c r="AK12" s="19" t="n">
        <v>0.12861341941777</v>
      </c>
      <c r="AL12" s="19" t="n">
        <v>0.129090043214697</v>
      </c>
      <c r="AM12" s="19" t="n">
        <v>0.132889007215953</v>
      </c>
      <c r="AN12" s="19" t="n">
        <v>0.0714379590669601</v>
      </c>
      <c r="AO12" s="19" t="n">
        <v>0.0684455984895448</v>
      </c>
      <c r="AP12" s="19" t="n">
        <v>0.0910391179532469</v>
      </c>
      <c r="AQ12" s="19" t="n">
        <v>0.151078388384517</v>
      </c>
      <c r="AR12" s="19" t="n">
        <v>0.187893144155794</v>
      </c>
      <c r="AS12" s="19" t="n">
        <v>0.0637492805183262</v>
      </c>
      <c r="AT12" s="19" t="n">
        <v>0.115069149307581</v>
      </c>
      <c r="AU12" s="19" t="n">
        <v>0.151008201700554</v>
      </c>
    </row>
    <row r="13">
      <c r="B13" s="20" t="s">
        <v>559</v>
      </c>
      <c r="C13" s="19" t="n">
        <v>0.105363358275544</v>
      </c>
      <c r="D13" s="19" t="n">
        <v>0.139352297561854</v>
      </c>
      <c r="E13" s="19" t="n">
        <v>0.0636925517192119</v>
      </c>
      <c r="F13" s="19"/>
      <c r="G13" s="19" t="n">
        <v>0.248974611167547</v>
      </c>
      <c r="H13" s="19" t="n">
        <v>0.130240007172796</v>
      </c>
      <c r="I13" s="19" t="n">
        <v>0.126015393060183</v>
      </c>
      <c r="J13" s="19" t="n">
        <v>0.0359379512336732</v>
      </c>
      <c r="K13" s="19" t="n">
        <v>0.0483094619892797</v>
      </c>
      <c r="L13" s="19" t="n">
        <v>0.120675487196431</v>
      </c>
      <c r="M13" s="19"/>
      <c r="N13" s="19" t="n">
        <v>0</v>
      </c>
      <c r="O13" s="19" t="n">
        <v>0.0635378468191592</v>
      </c>
      <c r="P13" s="19" t="n">
        <v>0.0855681489277903</v>
      </c>
      <c r="Q13" s="19" t="n">
        <v>0.101861216952712</v>
      </c>
      <c r="R13" s="19" t="n">
        <v>0.189791321718913</v>
      </c>
      <c r="S13" s="19"/>
      <c r="T13" s="19" t="n">
        <v>0.240882312666618</v>
      </c>
      <c r="U13" s="19" t="n">
        <v>0.104834516876552</v>
      </c>
      <c r="V13" s="19" t="n">
        <v>0.0943509803677634</v>
      </c>
      <c r="W13" s="19" t="n">
        <v>0.111085345826333</v>
      </c>
      <c r="X13" s="19"/>
      <c r="Y13" s="19" t="n">
        <v>0.131914402426481</v>
      </c>
      <c r="Z13" s="19" t="n">
        <v>0.0453661255130885</v>
      </c>
      <c r="AA13" s="19" t="s">
        <v>124</v>
      </c>
      <c r="AB13" s="19" t="s">
        <v>124</v>
      </c>
      <c r="AC13" s="19" t="s">
        <v>124</v>
      </c>
      <c r="AD13" s="19" t="s">
        <v>124</v>
      </c>
      <c r="AE13" s="19"/>
      <c r="AF13" s="19" t="n">
        <v>0.0991100835169868</v>
      </c>
      <c r="AG13" s="19"/>
      <c r="AH13" s="19" t="n">
        <v>0.115511327047003</v>
      </c>
      <c r="AI13" s="19"/>
      <c r="AJ13" s="19" t="n">
        <v>0.118499992710954</v>
      </c>
      <c r="AK13" s="19" t="n">
        <v>0.251222421320912</v>
      </c>
      <c r="AL13" s="19" t="n">
        <v>0.137102275183665</v>
      </c>
      <c r="AM13" s="19" t="n">
        <v>0.103664444981888</v>
      </c>
      <c r="AN13" s="19" t="n">
        <v>0.079348134410376</v>
      </c>
      <c r="AO13" s="19" t="n">
        <v>0.118269990554205</v>
      </c>
      <c r="AP13" s="19" t="n">
        <v>0.0597857088471552</v>
      </c>
      <c r="AQ13" s="19" t="n">
        <v>0</v>
      </c>
      <c r="AR13" s="19" t="n">
        <v>0</v>
      </c>
      <c r="AS13" s="19" t="n">
        <v>0.0991403860585094</v>
      </c>
      <c r="AT13" s="19" t="n">
        <v>0.115069149307581</v>
      </c>
      <c r="AU13" s="19" t="n">
        <v>0.157065311195574</v>
      </c>
    </row>
    <row r="14">
      <c r="B14" s="20" t="s">
        <v>560</v>
      </c>
      <c r="C14" s="19" t="n">
        <v>0.0870128598086013</v>
      </c>
      <c r="D14" s="19" t="n">
        <v>0.097323058744424</v>
      </c>
      <c r="E14" s="19" t="n">
        <v>0.0707605040108609</v>
      </c>
      <c r="F14" s="19"/>
      <c r="G14" s="19" t="n">
        <v>0.183118407327118</v>
      </c>
      <c r="H14" s="19" t="n">
        <v>0.123249183761264</v>
      </c>
      <c r="I14" s="19" t="n">
        <v>0.12070418282776</v>
      </c>
      <c r="J14" s="19" t="n">
        <v>0.0245848501398647</v>
      </c>
      <c r="K14" s="19" t="n">
        <v>0.0363462931351142</v>
      </c>
      <c r="L14" s="19" t="n">
        <v>0.0359104015794754</v>
      </c>
      <c r="M14" s="19"/>
      <c r="N14" s="19" t="n">
        <v>0</v>
      </c>
      <c r="O14" s="19" t="n">
        <v>0.0602385051489068</v>
      </c>
      <c r="P14" s="19" t="n">
        <v>0.0587012219406654</v>
      </c>
      <c r="Q14" s="19" t="n">
        <v>0.123308066636812</v>
      </c>
      <c r="R14" s="19" t="n">
        <v>0.100117075406431</v>
      </c>
      <c r="S14" s="19"/>
      <c r="T14" s="19" t="n">
        <v>0.124464820298598</v>
      </c>
      <c r="U14" s="19" t="n">
        <v>0.0742969336950963</v>
      </c>
      <c r="V14" s="19" t="n">
        <v>0.0774163283313478</v>
      </c>
      <c r="W14" s="19" t="n">
        <v>0.106764749055647</v>
      </c>
      <c r="X14" s="19"/>
      <c r="Y14" s="19" t="n">
        <v>0.105486666036178</v>
      </c>
      <c r="Z14" s="19" t="n">
        <v>0.0452677123882764</v>
      </c>
      <c r="AA14" s="19" t="s">
        <v>124</v>
      </c>
      <c r="AB14" s="19" t="s">
        <v>124</v>
      </c>
      <c r="AC14" s="19" t="s">
        <v>124</v>
      </c>
      <c r="AD14" s="19" t="s">
        <v>124</v>
      </c>
      <c r="AE14" s="19"/>
      <c r="AF14" s="19" t="n">
        <v>0.0888639964201014</v>
      </c>
      <c r="AG14" s="19"/>
      <c r="AH14" s="19" t="n">
        <v>0.0967431113229392</v>
      </c>
      <c r="AI14" s="19"/>
      <c r="AJ14" s="19" t="n">
        <v>0.187546525254498</v>
      </c>
      <c r="AK14" s="19" t="n">
        <v>0.057303990890539</v>
      </c>
      <c r="AL14" s="19" t="n">
        <v>0.11291094947234</v>
      </c>
      <c r="AM14" s="19" t="n">
        <v>0.0842147731472802</v>
      </c>
      <c r="AN14" s="19" t="n">
        <v>0.060023859288944</v>
      </c>
      <c r="AO14" s="19" t="n">
        <v>0</v>
      </c>
      <c r="AP14" s="19" t="n">
        <v>0.0754383889611873</v>
      </c>
      <c r="AQ14" s="19" t="n">
        <v>0.139969268467777</v>
      </c>
      <c r="AR14" s="19" t="n">
        <v>0</v>
      </c>
      <c r="AS14" s="19" t="n">
        <v>0.0524213994494501</v>
      </c>
      <c r="AT14" s="19" t="n">
        <v>0</v>
      </c>
      <c r="AU14" s="19" t="n">
        <v>0.118232771407814</v>
      </c>
    </row>
    <row r="15">
      <c r="B15" s="20" t="s">
        <v>558</v>
      </c>
      <c r="C15" s="19" t="n">
        <v>0.0427718032073319</v>
      </c>
      <c r="D15" s="19" t="n">
        <v>0.0533726092980782</v>
      </c>
      <c r="E15" s="19" t="n">
        <v>0.0298555468824817</v>
      </c>
      <c r="F15" s="19"/>
      <c r="G15" s="19" t="n">
        <v>0.108015844569352</v>
      </c>
      <c r="H15" s="19" t="n">
        <v>0.0575788326066924</v>
      </c>
      <c r="I15" s="19" t="n">
        <v>0.0397995489085185</v>
      </c>
      <c r="J15" s="19" t="n">
        <v>0.0296551229503779</v>
      </c>
      <c r="K15" s="19" t="n">
        <v>0.00819903033258715</v>
      </c>
      <c r="L15" s="19" t="n">
        <v>0.0311993237123453</v>
      </c>
      <c r="M15" s="19"/>
      <c r="N15" s="19" t="n">
        <v>0</v>
      </c>
      <c r="O15" s="19" t="n">
        <v>0.0362226260250742</v>
      </c>
      <c r="P15" s="19" t="n">
        <v>0.0245903322620622</v>
      </c>
      <c r="Q15" s="19" t="n">
        <v>0.0576671892911831</v>
      </c>
      <c r="R15" s="19" t="n">
        <v>0.0574793474380336</v>
      </c>
      <c r="S15" s="19"/>
      <c r="T15" s="19" t="n">
        <v>0.0979487371653532</v>
      </c>
      <c r="U15" s="19" t="n">
        <v>0.027528319419387</v>
      </c>
      <c r="V15" s="19" t="n">
        <v>0.022312735859177</v>
      </c>
      <c r="W15" s="19" t="n">
        <v>0.0660709768383231</v>
      </c>
      <c r="X15" s="19"/>
      <c r="Y15" s="19" t="n">
        <v>0.0500220054591832</v>
      </c>
      <c r="Z15" s="19" t="n">
        <v>0.0263885653351649</v>
      </c>
      <c r="AA15" s="19" t="s">
        <v>124</v>
      </c>
      <c r="AB15" s="19" t="s">
        <v>124</v>
      </c>
      <c r="AC15" s="19" t="s">
        <v>124</v>
      </c>
      <c r="AD15" s="19" t="s">
        <v>124</v>
      </c>
      <c r="AE15" s="19"/>
      <c r="AF15" s="19" t="n">
        <v>0.0447538390426645</v>
      </c>
      <c r="AG15" s="19"/>
      <c r="AH15" s="19" t="n">
        <v>0.0383745425706524</v>
      </c>
      <c r="AI15" s="19"/>
      <c r="AJ15" s="19" t="n">
        <v>0.0664892863421987</v>
      </c>
      <c r="AK15" s="19" t="n">
        <v>0.142618857054462</v>
      </c>
      <c r="AL15" s="19" t="n">
        <v>0.0532327136170304</v>
      </c>
      <c r="AM15" s="19" t="n">
        <v>0.0238607042551034</v>
      </c>
      <c r="AN15" s="19" t="n">
        <v>0.0179730084976127</v>
      </c>
      <c r="AO15" s="19" t="n">
        <v>0.0341619074739779</v>
      </c>
      <c r="AP15" s="19" t="n">
        <v>0.0534036467787095</v>
      </c>
      <c r="AQ15" s="19" t="n">
        <v>0</v>
      </c>
      <c r="AR15" s="19" t="n">
        <v>0</v>
      </c>
      <c r="AS15" s="19" t="n">
        <v>0.0605268601419894</v>
      </c>
      <c r="AT15" s="19" t="n">
        <v>0.113926190270984</v>
      </c>
      <c r="AU15" s="19" t="n">
        <v>0.0384856326076971</v>
      </c>
    </row>
    <row r="16">
      <c r="B16" s="20" t="s">
        <v>86</v>
      </c>
      <c r="C16" s="21" t="n">
        <v>0.184387272959739</v>
      </c>
      <c r="D16" s="21" t="n">
        <v>0.159202521480571</v>
      </c>
      <c r="E16" s="21" t="n">
        <v>0.217394599262716</v>
      </c>
      <c r="F16" s="21"/>
      <c r="G16" s="21" t="n">
        <v>0.155355571478384</v>
      </c>
      <c r="H16" s="21" t="n">
        <v>0.1514812077408</v>
      </c>
      <c r="I16" s="21" t="n">
        <v>0.163865935904373</v>
      </c>
      <c r="J16" s="21" t="n">
        <v>0.173469240075864</v>
      </c>
      <c r="K16" s="21" t="n">
        <v>0.243260602447666</v>
      </c>
      <c r="L16" s="21" t="n">
        <v>0.331553903759937</v>
      </c>
      <c r="M16" s="21"/>
      <c r="N16" s="21" t="n">
        <v>0.223199741462189</v>
      </c>
      <c r="O16" s="21" t="n">
        <v>0.196987083106079</v>
      </c>
      <c r="P16" s="21" t="n">
        <v>0.214347418942294</v>
      </c>
      <c r="Q16" s="21" t="n">
        <v>0.168763809882613</v>
      </c>
      <c r="R16" s="21" t="n">
        <v>0.146303366701343</v>
      </c>
      <c r="S16" s="21"/>
      <c r="T16" s="21" t="n">
        <v>0.176579039592309</v>
      </c>
      <c r="U16" s="21" t="n">
        <v>0.18208936347933</v>
      </c>
      <c r="V16" s="21" t="n">
        <v>0.230676694665526</v>
      </c>
      <c r="W16" s="21" t="n">
        <v>0.134790018007786</v>
      </c>
      <c r="X16" s="21"/>
      <c r="Y16" s="21" t="n">
        <v>0.16666191813265</v>
      </c>
      <c r="Z16" s="21" t="n">
        <v>0.224441149308723</v>
      </c>
      <c r="AA16" s="21" t="s">
        <v>124</v>
      </c>
      <c r="AB16" s="21" t="s">
        <v>124</v>
      </c>
      <c r="AC16" s="21" t="s">
        <v>124</v>
      </c>
      <c r="AD16" s="21" t="s">
        <v>124</v>
      </c>
      <c r="AE16" s="21"/>
      <c r="AF16" s="21" t="n">
        <v>0.184467919147119</v>
      </c>
      <c r="AG16" s="21"/>
      <c r="AH16" s="21" t="n">
        <v>0.172099478915895</v>
      </c>
      <c r="AI16" s="21"/>
      <c r="AJ16" s="21" t="n">
        <v>0.165791530019125</v>
      </c>
      <c r="AK16" s="21" t="n">
        <v>0.200930892482207</v>
      </c>
      <c r="AL16" s="21" t="n">
        <v>0.191885573226828</v>
      </c>
      <c r="AM16" s="21" t="n">
        <v>0.189548530952731</v>
      </c>
      <c r="AN16" s="21" t="n">
        <v>0.103394296827066</v>
      </c>
      <c r="AO16" s="21" t="n">
        <v>0.166291909798836</v>
      </c>
      <c r="AP16" s="21" t="n">
        <v>0.219485045303398</v>
      </c>
      <c r="AQ16" s="21" t="n">
        <v>0.138944671485891</v>
      </c>
      <c r="AR16" s="21" t="n">
        <v>0.474155963540793</v>
      </c>
      <c r="AS16" s="21" t="n">
        <v>0.254423245485075</v>
      </c>
      <c r="AT16" s="21" t="n">
        <v>0.111868557943269</v>
      </c>
      <c r="AU16" s="21" t="n">
        <v>0.194401808983489</v>
      </c>
    </row>
    <row r="17">
      <c r="B17" s="18" t="s">
        <v>229</v>
      </c>
    </row>
    <row r="18">
      <c r="B18" t="s">
        <v>70</v>
      </c>
    </row>
    <row r="19">
      <c r="B19" t="s">
        <v>71</v>
      </c>
    </row>
    <row r="21">
      <c r="B21"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565</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539</v>
      </c>
      <c r="D7" s="11" t="n">
        <v>282</v>
      </c>
      <c r="E7" s="11" t="n">
        <v>255</v>
      </c>
      <c r="F7" s="11"/>
      <c r="G7" s="11" t="n">
        <v>50</v>
      </c>
      <c r="H7" s="11" t="n">
        <v>111</v>
      </c>
      <c r="I7" s="11" t="n">
        <v>112</v>
      </c>
      <c r="J7" s="11" t="n">
        <v>131</v>
      </c>
      <c r="K7" s="11" t="n">
        <v>107</v>
      </c>
      <c r="L7" s="11" t="n">
        <v>28</v>
      </c>
      <c r="M7" s="11"/>
      <c r="N7" s="11" t="n">
        <v>4</v>
      </c>
      <c r="O7" s="11" t="n">
        <v>83</v>
      </c>
      <c r="P7" s="11" t="n">
        <v>201</v>
      </c>
      <c r="Q7" s="11" t="n">
        <v>163</v>
      </c>
      <c r="R7" s="11" t="n">
        <v>87</v>
      </c>
      <c r="S7" s="11"/>
      <c r="T7" s="11" t="n">
        <v>31</v>
      </c>
      <c r="U7" s="11" t="n">
        <v>148</v>
      </c>
      <c r="V7" s="11" t="n">
        <v>124</v>
      </c>
      <c r="W7" s="11" t="n">
        <v>165</v>
      </c>
      <c r="X7" s="11"/>
      <c r="Y7" s="11" t="n">
        <v>361</v>
      </c>
      <c r="Z7" s="11" t="n">
        <v>178</v>
      </c>
      <c r="AA7" s="11" t="s">
        <v>123</v>
      </c>
      <c r="AB7" s="11" t="s">
        <v>123</v>
      </c>
      <c r="AC7" s="11" t="s">
        <v>123</v>
      </c>
      <c r="AD7" s="11" t="s">
        <v>123</v>
      </c>
      <c r="AE7" s="11"/>
      <c r="AF7" s="11" t="n">
        <v>331</v>
      </c>
      <c r="AG7" s="11"/>
      <c r="AH7" s="11" t="n">
        <v>448</v>
      </c>
      <c r="AI7" s="11"/>
      <c r="AJ7" s="11" t="n">
        <v>46</v>
      </c>
      <c r="AK7" s="11" t="n">
        <v>19</v>
      </c>
      <c r="AL7" s="11" t="n">
        <v>109</v>
      </c>
      <c r="AM7" s="11" t="n">
        <v>95</v>
      </c>
      <c r="AN7" s="11" t="n">
        <v>73</v>
      </c>
      <c r="AO7" s="11" t="n">
        <v>29</v>
      </c>
      <c r="AP7" s="11" t="n">
        <v>69</v>
      </c>
      <c r="AQ7" s="11" t="n">
        <v>15</v>
      </c>
      <c r="AR7" s="11" t="n">
        <v>12</v>
      </c>
      <c r="AS7" s="11" t="n">
        <v>35</v>
      </c>
      <c r="AT7" s="11" t="n">
        <v>9</v>
      </c>
      <c r="AU7" s="11" t="n">
        <v>28</v>
      </c>
    </row>
    <row r="8" ht="30" customHeight="1">
      <c r="B8" s="12" t="s">
        <v>20</v>
      </c>
      <c r="C8" s="12" t="n">
        <v>561</v>
      </c>
      <c r="D8" s="12" t="n">
        <v>311</v>
      </c>
      <c r="E8" s="12" t="n">
        <v>248</v>
      </c>
      <c r="F8" s="12"/>
      <c r="G8" s="12" t="n">
        <v>59</v>
      </c>
      <c r="H8" s="12" t="n">
        <v>133</v>
      </c>
      <c r="I8" s="12" t="n">
        <v>116</v>
      </c>
      <c r="J8" s="12" t="n">
        <v>126</v>
      </c>
      <c r="K8" s="12" t="n">
        <v>101</v>
      </c>
      <c r="L8" s="12" t="n">
        <v>27</v>
      </c>
      <c r="M8" s="12"/>
      <c r="N8" s="12" t="n">
        <v>4</v>
      </c>
      <c r="O8" s="12" t="n">
        <v>81</v>
      </c>
      <c r="P8" s="12" t="n">
        <v>190</v>
      </c>
      <c r="Q8" s="12" t="n">
        <v>185</v>
      </c>
      <c r="R8" s="12" t="n">
        <v>99</v>
      </c>
      <c r="S8" s="12"/>
      <c r="T8" s="12" t="n">
        <v>32</v>
      </c>
      <c r="U8" s="12" t="n">
        <v>154</v>
      </c>
      <c r="V8" s="12" t="n">
        <v>128</v>
      </c>
      <c r="W8" s="12" t="n">
        <v>176</v>
      </c>
      <c r="X8" s="12"/>
      <c r="Y8" s="12" t="n">
        <v>389</v>
      </c>
      <c r="Z8" s="12" t="n">
        <v>172</v>
      </c>
      <c r="AA8" s="12" t="s">
        <v>123</v>
      </c>
      <c r="AB8" s="12" t="s">
        <v>123</v>
      </c>
      <c r="AC8" s="12" t="s">
        <v>123</v>
      </c>
      <c r="AD8" s="12" t="s">
        <v>123</v>
      </c>
      <c r="AE8" s="12"/>
      <c r="AF8" s="12" t="n">
        <v>339</v>
      </c>
      <c r="AG8" s="12"/>
      <c r="AH8" s="12" t="n">
        <v>473</v>
      </c>
      <c r="AI8" s="12"/>
      <c r="AJ8" s="12" t="n">
        <v>43</v>
      </c>
      <c r="AK8" s="12" t="n">
        <v>16</v>
      </c>
      <c r="AL8" s="12" t="n">
        <v>120</v>
      </c>
      <c r="AM8" s="12" t="n">
        <v>104</v>
      </c>
      <c r="AN8" s="12" t="n">
        <v>86</v>
      </c>
      <c r="AO8" s="12" t="n">
        <v>30</v>
      </c>
      <c r="AP8" s="12" t="n">
        <v>66</v>
      </c>
      <c r="AQ8" s="12" t="n">
        <v>17</v>
      </c>
      <c r="AR8" s="12" t="n">
        <v>11</v>
      </c>
      <c r="AS8" s="12" t="n">
        <v>33</v>
      </c>
      <c r="AT8" s="12" t="n">
        <v>7</v>
      </c>
      <c r="AU8" s="12" t="n">
        <v>27</v>
      </c>
    </row>
    <row r="9">
      <c r="B9" s="20" t="s">
        <v>554</v>
      </c>
      <c r="C9" s="19" t="n">
        <v>0.402512111195103</v>
      </c>
      <c r="D9" s="19" t="n">
        <v>0.381237704038332</v>
      </c>
      <c r="E9" s="19" t="n">
        <v>0.428338743377148</v>
      </c>
      <c r="F9" s="19"/>
      <c r="G9" s="19" t="n">
        <v>0.258414383974855</v>
      </c>
      <c r="H9" s="19" t="n">
        <v>0.323005852323175</v>
      </c>
      <c r="I9" s="19" t="n">
        <v>0.48833854493405</v>
      </c>
      <c r="J9" s="19" t="n">
        <v>0.484407032133196</v>
      </c>
      <c r="K9" s="19" t="n">
        <v>0.390461057049788</v>
      </c>
      <c r="L9" s="19" t="n">
        <v>0.398576283274793</v>
      </c>
      <c r="M9" s="19"/>
      <c r="N9" s="19" t="n">
        <v>0.547214708782617</v>
      </c>
      <c r="O9" s="19" t="n">
        <v>0.504804450351779</v>
      </c>
      <c r="P9" s="19" t="n">
        <v>0.415435422369411</v>
      </c>
      <c r="Q9" s="19" t="n">
        <v>0.335083832297976</v>
      </c>
      <c r="R9" s="19" t="n">
        <v>0.406609563124808</v>
      </c>
      <c r="S9" s="19"/>
      <c r="T9" s="19" t="n">
        <v>0.341286029455359</v>
      </c>
      <c r="U9" s="19" t="n">
        <v>0.378642284175664</v>
      </c>
      <c r="V9" s="19" t="n">
        <v>0.374917486655941</v>
      </c>
      <c r="W9" s="19" t="n">
        <v>0.372561258310346</v>
      </c>
      <c r="X9" s="19"/>
      <c r="Y9" s="19" t="n">
        <v>0.379458147760077</v>
      </c>
      <c r="Z9" s="19" t="n">
        <v>0.454607011962294</v>
      </c>
      <c r="AA9" s="19" t="s">
        <v>124</v>
      </c>
      <c r="AB9" s="19" t="s">
        <v>124</v>
      </c>
      <c r="AC9" s="19" t="s">
        <v>124</v>
      </c>
      <c r="AD9" s="19" t="s">
        <v>124</v>
      </c>
      <c r="AE9" s="19"/>
      <c r="AF9" s="19" t="n">
        <v>0.427509588249483</v>
      </c>
      <c r="AG9" s="19"/>
      <c r="AH9" s="19" t="n">
        <v>0.385591105846086</v>
      </c>
      <c r="AI9" s="19"/>
      <c r="AJ9" s="19" t="n">
        <v>0.40880820806368</v>
      </c>
      <c r="AK9" s="19" t="n">
        <v>0.293069856874261</v>
      </c>
      <c r="AL9" s="19" t="n">
        <v>0.387342833442904</v>
      </c>
      <c r="AM9" s="19" t="n">
        <v>0.456814701084415</v>
      </c>
      <c r="AN9" s="19" t="n">
        <v>0.459662134244509</v>
      </c>
      <c r="AO9" s="19" t="n">
        <v>0.37979635332436</v>
      </c>
      <c r="AP9" s="19" t="n">
        <v>0.373691735983727</v>
      </c>
      <c r="AQ9" s="19" t="n">
        <v>0.352257736298533</v>
      </c>
      <c r="AR9" s="19" t="n">
        <v>0.328039114168354</v>
      </c>
      <c r="AS9" s="19" t="n">
        <v>0.381859031123581</v>
      </c>
      <c r="AT9" s="19" t="n">
        <v>0.305175147879658</v>
      </c>
      <c r="AU9" s="19" t="n">
        <v>0.342287359741256</v>
      </c>
    </row>
    <row r="10">
      <c r="B10" s="20" t="s">
        <v>555</v>
      </c>
      <c r="C10" s="19" t="n">
        <v>0.160018314044893</v>
      </c>
      <c r="D10" s="19" t="n">
        <v>0.192631953609014</v>
      </c>
      <c r="E10" s="19" t="n">
        <v>0.120511918924133</v>
      </c>
      <c r="F10" s="19"/>
      <c r="G10" s="19" t="n">
        <v>0.104563869738765</v>
      </c>
      <c r="H10" s="19" t="n">
        <v>0.1306247190602</v>
      </c>
      <c r="I10" s="19" t="n">
        <v>0.151553315020817</v>
      </c>
      <c r="J10" s="19" t="n">
        <v>0.160154848510808</v>
      </c>
      <c r="K10" s="19" t="n">
        <v>0.233675242157843</v>
      </c>
      <c r="L10" s="19" t="n">
        <v>0.186598434353657</v>
      </c>
      <c r="M10" s="19"/>
      <c r="N10" s="19" t="n">
        <v>0</v>
      </c>
      <c r="O10" s="19" t="n">
        <v>0.100709656038697</v>
      </c>
      <c r="P10" s="19" t="n">
        <v>0.15504913419806</v>
      </c>
      <c r="Q10" s="19" t="n">
        <v>0.210187673346977</v>
      </c>
      <c r="R10" s="19" t="n">
        <v>0.132795871159664</v>
      </c>
      <c r="S10" s="19"/>
      <c r="T10" s="19" t="n">
        <v>0.103396294899313</v>
      </c>
      <c r="U10" s="19" t="n">
        <v>0.164968900162916</v>
      </c>
      <c r="V10" s="19" t="n">
        <v>0.158493727793574</v>
      </c>
      <c r="W10" s="19" t="n">
        <v>0.205670184742852</v>
      </c>
      <c r="X10" s="19"/>
      <c r="Y10" s="19" t="n">
        <v>0.171868562894832</v>
      </c>
      <c r="Z10" s="19" t="n">
        <v>0.133240378890967</v>
      </c>
      <c r="AA10" s="19" t="s">
        <v>124</v>
      </c>
      <c r="AB10" s="19" t="s">
        <v>124</v>
      </c>
      <c r="AC10" s="19" t="s">
        <v>124</v>
      </c>
      <c r="AD10" s="19" t="s">
        <v>124</v>
      </c>
      <c r="AE10" s="19"/>
      <c r="AF10" s="19" t="n">
        <v>0.154028183113687</v>
      </c>
      <c r="AG10" s="19"/>
      <c r="AH10" s="19" t="n">
        <v>0.176318259256552</v>
      </c>
      <c r="AI10" s="19"/>
      <c r="AJ10" s="19" t="n">
        <v>0.166215208410158</v>
      </c>
      <c r="AK10" s="19" t="n">
        <v>0.104348226822107</v>
      </c>
      <c r="AL10" s="19" t="n">
        <v>0.168826098650858</v>
      </c>
      <c r="AM10" s="19" t="n">
        <v>0.142633140517372</v>
      </c>
      <c r="AN10" s="19" t="n">
        <v>0.16485598274934</v>
      </c>
      <c r="AO10" s="19" t="n">
        <v>0.201244924841654</v>
      </c>
      <c r="AP10" s="19" t="n">
        <v>0.148220242612176</v>
      </c>
      <c r="AQ10" s="19" t="n">
        <v>0.248289988522632</v>
      </c>
      <c r="AR10" s="19" t="n">
        <v>0</v>
      </c>
      <c r="AS10" s="19" t="n">
        <v>0.15682106485589</v>
      </c>
      <c r="AT10" s="19" t="n">
        <v>0.436350835328169</v>
      </c>
      <c r="AU10" s="19" t="n">
        <v>0.114407878087125</v>
      </c>
    </row>
    <row r="11">
      <c r="B11" s="20" t="s">
        <v>557</v>
      </c>
      <c r="C11" s="19" t="n">
        <v>0.127426583058558</v>
      </c>
      <c r="D11" s="19" t="n">
        <v>0.154166268241737</v>
      </c>
      <c r="E11" s="19" t="n">
        <v>0.0950049639915065</v>
      </c>
      <c r="F11" s="19"/>
      <c r="G11" s="19" t="n">
        <v>0.236113928300563</v>
      </c>
      <c r="H11" s="19" t="n">
        <v>0.148214166647981</v>
      </c>
      <c r="I11" s="19" t="n">
        <v>0.151013022545817</v>
      </c>
      <c r="J11" s="19" t="n">
        <v>0.0548679484080299</v>
      </c>
      <c r="K11" s="19" t="n">
        <v>0.11389264684805</v>
      </c>
      <c r="L11" s="19" t="n">
        <v>0.077474858609653</v>
      </c>
      <c r="M11" s="19"/>
      <c r="N11" s="19" t="n">
        <v>0.229585549755194</v>
      </c>
      <c r="O11" s="19" t="n">
        <v>0.120111307731752</v>
      </c>
      <c r="P11" s="19" t="n">
        <v>0.123262168552531</v>
      </c>
      <c r="Q11" s="19" t="n">
        <v>0.131604437996237</v>
      </c>
      <c r="R11" s="19" t="n">
        <v>0.131218845428918</v>
      </c>
      <c r="S11" s="19"/>
      <c r="T11" s="19" t="n">
        <v>0.137075005962087</v>
      </c>
      <c r="U11" s="19" t="n">
        <v>0.148546775131998</v>
      </c>
      <c r="V11" s="19" t="n">
        <v>0.113462892539679</v>
      </c>
      <c r="W11" s="19" t="n">
        <v>0.151376263159909</v>
      </c>
      <c r="X11" s="19"/>
      <c r="Y11" s="19" t="n">
        <v>0.150650519982567</v>
      </c>
      <c r="Z11" s="19" t="n">
        <v>0.0749475942335107</v>
      </c>
      <c r="AA11" s="19" t="s">
        <v>124</v>
      </c>
      <c r="AB11" s="19" t="s">
        <v>124</v>
      </c>
      <c r="AC11" s="19" t="s">
        <v>124</v>
      </c>
      <c r="AD11" s="19" t="s">
        <v>124</v>
      </c>
      <c r="AE11" s="19"/>
      <c r="AF11" s="19" t="n">
        <v>0.107370007991514</v>
      </c>
      <c r="AG11" s="19"/>
      <c r="AH11" s="19" t="n">
        <v>0.140616675269539</v>
      </c>
      <c r="AI11" s="19"/>
      <c r="AJ11" s="19" t="n">
        <v>0.13219464324616</v>
      </c>
      <c r="AK11" s="19" t="n">
        <v>0.359548036855108</v>
      </c>
      <c r="AL11" s="19" t="n">
        <v>0.14060726519364</v>
      </c>
      <c r="AM11" s="19" t="n">
        <v>0.0857956757580476</v>
      </c>
      <c r="AN11" s="19" t="n">
        <v>0.0997813970193547</v>
      </c>
      <c r="AO11" s="19" t="n">
        <v>0.110840689882229</v>
      </c>
      <c r="AP11" s="19" t="n">
        <v>0.098680357749034</v>
      </c>
      <c r="AQ11" s="19" t="n">
        <v>0.20438965632789</v>
      </c>
      <c r="AR11" s="19" t="n">
        <v>0.108829600393808</v>
      </c>
      <c r="AS11" s="19" t="n">
        <v>0.0957643292046619</v>
      </c>
      <c r="AT11" s="19" t="n">
        <v>0.115069149307581</v>
      </c>
      <c r="AU11" s="19" t="n">
        <v>0.259204625198317</v>
      </c>
    </row>
    <row r="12">
      <c r="B12" s="20" t="s">
        <v>556</v>
      </c>
      <c r="C12" s="19" t="n">
        <v>0.11088146898927</v>
      </c>
      <c r="D12" s="19" t="n">
        <v>0.132669312927764</v>
      </c>
      <c r="E12" s="19" t="n">
        <v>0.0845211621783654</v>
      </c>
      <c r="F12" s="19"/>
      <c r="G12" s="19" t="n">
        <v>0.0989712493546394</v>
      </c>
      <c r="H12" s="19" t="n">
        <v>0.16251258208863</v>
      </c>
      <c r="I12" s="19" t="n">
        <v>0.137073854461293</v>
      </c>
      <c r="J12" s="19" t="n">
        <v>0.073857964923732</v>
      </c>
      <c r="K12" s="19" t="n">
        <v>0.085331207298475</v>
      </c>
      <c r="L12" s="19" t="n">
        <v>0.0378564095552539</v>
      </c>
      <c r="M12" s="19"/>
      <c r="N12" s="19" t="n">
        <v>0</v>
      </c>
      <c r="O12" s="19" t="n">
        <v>0.0399096544109679</v>
      </c>
      <c r="P12" s="19" t="n">
        <v>0.0668896223875308</v>
      </c>
      <c r="Q12" s="19" t="n">
        <v>0.154661330420996</v>
      </c>
      <c r="R12" s="19" t="n">
        <v>0.177761180828202</v>
      </c>
      <c r="S12" s="19"/>
      <c r="T12" s="19" t="n">
        <v>0.07543953959944</v>
      </c>
      <c r="U12" s="19" t="n">
        <v>0.109231837360827</v>
      </c>
      <c r="V12" s="19" t="n">
        <v>0.117488889901338</v>
      </c>
      <c r="W12" s="19" t="n">
        <v>0.143803588369315</v>
      </c>
      <c r="X12" s="19"/>
      <c r="Y12" s="19" t="n">
        <v>0.136145477061155</v>
      </c>
      <c r="Z12" s="19" t="n">
        <v>0.0537925438161353</v>
      </c>
      <c r="AA12" s="19" t="s">
        <v>124</v>
      </c>
      <c r="AB12" s="19" t="s">
        <v>124</v>
      </c>
      <c r="AC12" s="19" t="s">
        <v>124</v>
      </c>
      <c r="AD12" s="19" t="s">
        <v>124</v>
      </c>
      <c r="AE12" s="19"/>
      <c r="AF12" s="19" t="n">
        <v>0.110902864115504</v>
      </c>
      <c r="AG12" s="19"/>
      <c r="AH12" s="19" t="n">
        <v>0.117741116465984</v>
      </c>
      <c r="AI12" s="19"/>
      <c r="AJ12" s="19" t="n">
        <v>0.124049691991008</v>
      </c>
      <c r="AK12" s="19" t="n">
        <v>0.0589110097171931</v>
      </c>
      <c r="AL12" s="19" t="n">
        <v>0.164076072305713</v>
      </c>
      <c r="AM12" s="19" t="n">
        <v>0.0972320939609685</v>
      </c>
      <c r="AN12" s="19" t="n">
        <v>0.103527519680264</v>
      </c>
      <c r="AO12" s="19" t="n">
        <v>0.14307132277999</v>
      </c>
      <c r="AP12" s="19" t="n">
        <v>0.109577508968603</v>
      </c>
      <c r="AQ12" s="19" t="n">
        <v>0.064420387860113</v>
      </c>
      <c r="AR12" s="19" t="n">
        <v>0</v>
      </c>
      <c r="AS12" s="19" t="n">
        <v>0.0862839429296776</v>
      </c>
      <c r="AT12" s="19" t="n">
        <v>0.115069149307581</v>
      </c>
      <c r="AU12" s="19" t="n">
        <v>0.0305158509388323</v>
      </c>
    </row>
    <row r="13">
      <c r="B13" s="20" t="s">
        <v>558</v>
      </c>
      <c r="C13" s="19" t="n">
        <v>0.094115881727729</v>
      </c>
      <c r="D13" s="19" t="n">
        <v>0.112565058915024</v>
      </c>
      <c r="E13" s="19" t="n">
        <v>0.0717967338370521</v>
      </c>
      <c r="F13" s="19"/>
      <c r="G13" s="19" t="n">
        <v>0.234757120860338</v>
      </c>
      <c r="H13" s="19" t="n">
        <v>0.135257362110005</v>
      </c>
      <c r="I13" s="19" t="n">
        <v>0.0640798864465674</v>
      </c>
      <c r="J13" s="19" t="n">
        <v>0.0560091736565208</v>
      </c>
      <c r="K13" s="19" t="n">
        <v>0.0485079188354708</v>
      </c>
      <c r="L13" s="19" t="n">
        <v>0.063569209978319</v>
      </c>
      <c r="M13" s="19"/>
      <c r="N13" s="19" t="n">
        <v>0.223199741462189</v>
      </c>
      <c r="O13" s="19" t="n">
        <v>0.0671287320571411</v>
      </c>
      <c r="P13" s="19" t="n">
        <v>0.0516200008420856</v>
      </c>
      <c r="Q13" s="19" t="n">
        <v>0.142074599037522</v>
      </c>
      <c r="R13" s="19" t="n">
        <v>0.104562277053091</v>
      </c>
      <c r="S13" s="19"/>
      <c r="T13" s="19" t="n">
        <v>0.0287012941470079</v>
      </c>
      <c r="U13" s="19" t="n">
        <v>0.141145104286345</v>
      </c>
      <c r="V13" s="19" t="n">
        <v>0.0322613177428819</v>
      </c>
      <c r="W13" s="19" t="n">
        <v>0.136630355176454</v>
      </c>
      <c r="X13" s="19"/>
      <c r="Y13" s="19" t="n">
        <v>0.11055670865299</v>
      </c>
      <c r="Z13" s="19" t="n">
        <v>0.0569646452552708</v>
      </c>
      <c r="AA13" s="19" t="s">
        <v>124</v>
      </c>
      <c r="AB13" s="19" t="s">
        <v>124</v>
      </c>
      <c r="AC13" s="19" t="s">
        <v>124</v>
      </c>
      <c r="AD13" s="19" t="s">
        <v>124</v>
      </c>
      <c r="AE13" s="19"/>
      <c r="AF13" s="19" t="n">
        <v>0.0779616144641171</v>
      </c>
      <c r="AG13" s="19"/>
      <c r="AH13" s="19" t="n">
        <v>0.103399612120398</v>
      </c>
      <c r="AI13" s="19"/>
      <c r="AJ13" s="19" t="n">
        <v>0.122305925792227</v>
      </c>
      <c r="AK13" s="19" t="n">
        <v>0.12861341941777</v>
      </c>
      <c r="AL13" s="19" t="n">
        <v>0.111797161248304</v>
      </c>
      <c r="AM13" s="19" t="n">
        <v>0.0578026741094914</v>
      </c>
      <c r="AN13" s="19" t="n">
        <v>0.0822776738846581</v>
      </c>
      <c r="AO13" s="19" t="n">
        <v>0.110714957620823</v>
      </c>
      <c r="AP13" s="19" t="n">
        <v>0.0890874355426594</v>
      </c>
      <c r="AQ13" s="19" t="n">
        <v>0.0755488806076639</v>
      </c>
      <c r="AR13" s="19" t="n">
        <v>0</v>
      </c>
      <c r="AS13" s="19" t="n">
        <v>0.0332389993375016</v>
      </c>
      <c r="AT13" s="19" t="n">
        <v>0.258474016792173</v>
      </c>
      <c r="AU13" s="19" t="n">
        <v>0.199488130134534</v>
      </c>
    </row>
    <row r="14">
      <c r="B14" s="20" t="s">
        <v>560</v>
      </c>
      <c r="C14" s="19" t="n">
        <v>0.0913315700283418</v>
      </c>
      <c r="D14" s="19" t="n">
        <v>0.0948295656025726</v>
      </c>
      <c r="E14" s="19" t="n">
        <v>0.087696364774031</v>
      </c>
      <c r="F14" s="19"/>
      <c r="G14" s="19" t="n">
        <v>0.0959142149071147</v>
      </c>
      <c r="H14" s="19" t="n">
        <v>0.185323649920323</v>
      </c>
      <c r="I14" s="19" t="n">
        <v>0.0899373735553431</v>
      </c>
      <c r="J14" s="19" t="n">
        <v>0.0478748080284275</v>
      </c>
      <c r="K14" s="19" t="n">
        <v>0.0450200894237384</v>
      </c>
      <c r="L14" s="19" t="n">
        <v>0</v>
      </c>
      <c r="M14" s="19"/>
      <c r="N14" s="19" t="n">
        <v>0</v>
      </c>
      <c r="O14" s="19" t="n">
        <v>0.0494195452395825</v>
      </c>
      <c r="P14" s="19" t="n">
        <v>0.0647611178245513</v>
      </c>
      <c r="Q14" s="19" t="n">
        <v>0.1072370272655</v>
      </c>
      <c r="R14" s="19" t="n">
        <v>0.151876057498139</v>
      </c>
      <c r="S14" s="19"/>
      <c r="T14" s="19" t="n">
        <v>0.172334610574344</v>
      </c>
      <c r="U14" s="19" t="n">
        <v>0.0543294610440206</v>
      </c>
      <c r="V14" s="19" t="n">
        <v>0.0982538349387216</v>
      </c>
      <c r="W14" s="19" t="n">
        <v>0.117159615401024</v>
      </c>
      <c r="X14" s="19"/>
      <c r="Y14" s="19" t="n">
        <v>0.106829292995675</v>
      </c>
      <c r="Z14" s="19" t="n">
        <v>0.0563114598257707</v>
      </c>
      <c r="AA14" s="19" t="s">
        <v>124</v>
      </c>
      <c r="AB14" s="19" t="s">
        <v>124</v>
      </c>
      <c r="AC14" s="19" t="s">
        <v>124</v>
      </c>
      <c r="AD14" s="19" t="s">
        <v>124</v>
      </c>
      <c r="AE14" s="19"/>
      <c r="AF14" s="19" t="n">
        <v>0.0786037652190323</v>
      </c>
      <c r="AG14" s="19"/>
      <c r="AH14" s="19" t="n">
        <v>0.0923433920184374</v>
      </c>
      <c r="AI14" s="19"/>
      <c r="AJ14" s="19" t="n">
        <v>0.147446904472506</v>
      </c>
      <c r="AK14" s="19" t="n">
        <v>0.116215000607732</v>
      </c>
      <c r="AL14" s="19" t="n">
        <v>0.0881203235590298</v>
      </c>
      <c r="AM14" s="19" t="n">
        <v>0.128531977874142</v>
      </c>
      <c r="AN14" s="19" t="n">
        <v>0.0683124723964636</v>
      </c>
      <c r="AO14" s="19" t="n">
        <v>0.0341619074739779</v>
      </c>
      <c r="AP14" s="19" t="n">
        <v>0.121975381737883</v>
      </c>
      <c r="AQ14" s="19" t="n">
        <v>0</v>
      </c>
      <c r="AR14" s="19" t="n">
        <v>0</v>
      </c>
      <c r="AS14" s="19" t="n">
        <v>0.0341711455438024</v>
      </c>
      <c r="AT14" s="19" t="n">
        <v>0.115069149307581</v>
      </c>
      <c r="AU14" s="19" t="n">
        <v>0.0786577091742365</v>
      </c>
    </row>
    <row r="15">
      <c r="B15" s="20" t="s">
        <v>559</v>
      </c>
      <c r="C15" s="19" t="n">
        <v>0.0870763183650141</v>
      </c>
      <c r="D15" s="19" t="n">
        <v>0.106820451446691</v>
      </c>
      <c r="E15" s="19" t="n">
        <v>0.0630798091848512</v>
      </c>
      <c r="F15" s="19"/>
      <c r="G15" s="19" t="n">
        <v>0.185728870349185</v>
      </c>
      <c r="H15" s="19" t="n">
        <v>0.0556032804372068</v>
      </c>
      <c r="I15" s="19" t="n">
        <v>0.0765523600357674</v>
      </c>
      <c r="J15" s="19" t="n">
        <v>0.0797478519006682</v>
      </c>
      <c r="K15" s="19" t="n">
        <v>0.103486366974352</v>
      </c>
      <c r="L15" s="19" t="n">
        <v>0.0453095940726549</v>
      </c>
      <c r="M15" s="19"/>
      <c r="N15" s="19" t="n">
        <v>0</v>
      </c>
      <c r="O15" s="19" t="n">
        <v>0.0488388011456342</v>
      </c>
      <c r="P15" s="19" t="n">
        <v>0.105209866515236</v>
      </c>
      <c r="Q15" s="19" t="n">
        <v>0.0782961247998709</v>
      </c>
      <c r="R15" s="19" t="n">
        <v>0.10452230744954</v>
      </c>
      <c r="S15" s="19"/>
      <c r="T15" s="19" t="n">
        <v>0.297068376208674</v>
      </c>
      <c r="U15" s="19" t="n">
        <v>0.0695364264231784</v>
      </c>
      <c r="V15" s="19" t="n">
        <v>0.0613584790156922</v>
      </c>
      <c r="W15" s="19" t="n">
        <v>0.106706656535373</v>
      </c>
      <c r="X15" s="19"/>
      <c r="Y15" s="19" t="n">
        <v>0.0960382162133661</v>
      </c>
      <c r="Z15" s="19" t="n">
        <v>0.0668251723782769</v>
      </c>
      <c r="AA15" s="19" t="s">
        <v>124</v>
      </c>
      <c r="AB15" s="19" t="s">
        <v>124</v>
      </c>
      <c r="AC15" s="19" t="s">
        <v>124</v>
      </c>
      <c r="AD15" s="19" t="s">
        <v>124</v>
      </c>
      <c r="AE15" s="19"/>
      <c r="AF15" s="19" t="n">
        <v>0.0930254925532332</v>
      </c>
      <c r="AG15" s="19"/>
      <c r="AH15" s="19" t="n">
        <v>0.0967175152067907</v>
      </c>
      <c r="AI15" s="19"/>
      <c r="AJ15" s="19" t="n">
        <v>0.119804203353263</v>
      </c>
      <c r="AK15" s="19" t="n">
        <v>0.240431021337528</v>
      </c>
      <c r="AL15" s="19" t="n">
        <v>0.121639946110196</v>
      </c>
      <c r="AM15" s="19" t="n">
        <v>0.0286596566772944</v>
      </c>
      <c r="AN15" s="19" t="n">
        <v>0.0953450632452991</v>
      </c>
      <c r="AO15" s="19" t="n">
        <v>0.0727314192263361</v>
      </c>
      <c r="AP15" s="19" t="n">
        <v>0.104056653713329</v>
      </c>
      <c r="AQ15" s="19" t="n">
        <v>0</v>
      </c>
      <c r="AR15" s="19" t="n">
        <v>0.0974512239892687</v>
      </c>
      <c r="AS15" s="19" t="n">
        <v>0.0360186403376943</v>
      </c>
      <c r="AT15" s="19" t="n">
        <v>0.115069149307581</v>
      </c>
      <c r="AU15" s="19" t="n">
        <v>0.0691226135385909</v>
      </c>
    </row>
    <row r="16">
      <c r="B16" s="20" t="s">
        <v>86</v>
      </c>
      <c r="C16" s="21" t="n">
        <v>0.190019536317397</v>
      </c>
      <c r="D16" s="21" t="n">
        <v>0.152548424146762</v>
      </c>
      <c r="E16" s="21" t="n">
        <v>0.234386136785777</v>
      </c>
      <c r="F16" s="21"/>
      <c r="G16" s="21" t="n">
        <v>0.158965304172853</v>
      </c>
      <c r="H16" s="21" t="n">
        <v>0.186439883605671</v>
      </c>
      <c r="I16" s="21" t="n">
        <v>0.133391478286702</v>
      </c>
      <c r="J16" s="21" t="n">
        <v>0.201143591014112</v>
      </c>
      <c r="K16" s="21" t="n">
        <v>0.252027863062836</v>
      </c>
      <c r="L16" s="21" t="n">
        <v>0.235924804228324</v>
      </c>
      <c r="M16" s="21"/>
      <c r="N16" s="21" t="n">
        <v>0</v>
      </c>
      <c r="O16" s="21" t="n">
        <v>0.217321578240735</v>
      </c>
      <c r="P16" s="21" t="n">
        <v>0.212369796930449</v>
      </c>
      <c r="Q16" s="21" t="n">
        <v>0.177813737458101</v>
      </c>
      <c r="R16" s="21" t="n">
        <v>0.157052088184228</v>
      </c>
      <c r="S16" s="21"/>
      <c r="T16" s="21" t="n">
        <v>0.229548005289646</v>
      </c>
      <c r="U16" s="21" t="n">
        <v>0.167726037888036</v>
      </c>
      <c r="V16" s="21" t="n">
        <v>0.217727710059816</v>
      </c>
      <c r="W16" s="21" t="n">
        <v>0.149154071662977</v>
      </c>
      <c r="X16" s="21"/>
      <c r="Y16" s="21" t="n">
        <v>0.159103823154072</v>
      </c>
      <c r="Z16" s="21" t="n">
        <v>0.259879585064743</v>
      </c>
      <c r="AA16" s="21" t="s">
        <v>124</v>
      </c>
      <c r="AB16" s="21" t="s">
        <v>124</v>
      </c>
      <c r="AC16" s="21" t="s">
        <v>124</v>
      </c>
      <c r="AD16" s="21" t="s">
        <v>124</v>
      </c>
      <c r="AE16" s="21"/>
      <c r="AF16" s="21" t="n">
        <v>0.201634864777647</v>
      </c>
      <c r="AG16" s="21"/>
      <c r="AH16" s="21" t="n">
        <v>0.171277685564568</v>
      </c>
      <c r="AI16" s="21"/>
      <c r="AJ16" s="21" t="n">
        <v>0.140241841788125</v>
      </c>
      <c r="AK16" s="21" t="n">
        <v>0.244640898275178</v>
      </c>
      <c r="AL16" s="21" t="n">
        <v>0.128207101235025</v>
      </c>
      <c r="AM16" s="21" t="n">
        <v>0.200750325122176</v>
      </c>
      <c r="AN16" s="21" t="n">
        <v>0.148596682682236</v>
      </c>
      <c r="AO16" s="21" t="n">
        <v>0.233370524119723</v>
      </c>
      <c r="AP16" s="21" t="n">
        <v>0.222933478969787</v>
      </c>
      <c r="AQ16" s="21" t="n">
        <v>0.259483006711058</v>
      </c>
      <c r="AR16" s="21" t="n">
        <v>0.465680061448569</v>
      </c>
      <c r="AS16" s="21" t="n">
        <v>0.333200359532712</v>
      </c>
      <c r="AT16" s="21" t="n">
        <v>0</v>
      </c>
      <c r="AU16" s="21" t="n">
        <v>0.197843883275161</v>
      </c>
    </row>
    <row r="17">
      <c r="B17" s="18" t="s">
        <v>229</v>
      </c>
    </row>
    <row r="18">
      <c r="B18" t="s">
        <v>70</v>
      </c>
    </row>
    <row r="19">
      <c r="B19" t="s">
        <v>71</v>
      </c>
    </row>
    <row r="21">
      <c r="B21"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566</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539</v>
      </c>
      <c r="D7" s="11" t="n">
        <v>282</v>
      </c>
      <c r="E7" s="11" t="n">
        <v>255</v>
      </c>
      <c r="F7" s="11"/>
      <c r="G7" s="11" t="n">
        <v>50</v>
      </c>
      <c r="H7" s="11" t="n">
        <v>111</v>
      </c>
      <c r="I7" s="11" t="n">
        <v>112</v>
      </c>
      <c r="J7" s="11" t="n">
        <v>131</v>
      </c>
      <c r="K7" s="11" t="n">
        <v>107</v>
      </c>
      <c r="L7" s="11" t="n">
        <v>28</v>
      </c>
      <c r="M7" s="11"/>
      <c r="N7" s="11" t="n">
        <v>4</v>
      </c>
      <c r="O7" s="11" t="n">
        <v>83</v>
      </c>
      <c r="P7" s="11" t="n">
        <v>201</v>
      </c>
      <c r="Q7" s="11" t="n">
        <v>163</v>
      </c>
      <c r="R7" s="11" t="n">
        <v>87</v>
      </c>
      <c r="S7" s="11"/>
      <c r="T7" s="11" t="n">
        <v>31</v>
      </c>
      <c r="U7" s="11" t="n">
        <v>148</v>
      </c>
      <c r="V7" s="11" t="n">
        <v>124</v>
      </c>
      <c r="W7" s="11" t="n">
        <v>165</v>
      </c>
      <c r="X7" s="11"/>
      <c r="Y7" s="11" t="n">
        <v>361</v>
      </c>
      <c r="Z7" s="11" t="n">
        <v>178</v>
      </c>
      <c r="AA7" s="11" t="s">
        <v>123</v>
      </c>
      <c r="AB7" s="11" t="s">
        <v>123</v>
      </c>
      <c r="AC7" s="11" t="s">
        <v>123</v>
      </c>
      <c r="AD7" s="11" t="s">
        <v>123</v>
      </c>
      <c r="AE7" s="11"/>
      <c r="AF7" s="11" t="n">
        <v>331</v>
      </c>
      <c r="AG7" s="11"/>
      <c r="AH7" s="11" t="n">
        <v>448</v>
      </c>
      <c r="AI7" s="11"/>
      <c r="AJ7" s="11" t="n">
        <v>46</v>
      </c>
      <c r="AK7" s="11" t="n">
        <v>19</v>
      </c>
      <c r="AL7" s="11" t="n">
        <v>109</v>
      </c>
      <c r="AM7" s="11" t="n">
        <v>95</v>
      </c>
      <c r="AN7" s="11" t="n">
        <v>73</v>
      </c>
      <c r="AO7" s="11" t="n">
        <v>29</v>
      </c>
      <c r="AP7" s="11" t="n">
        <v>69</v>
      </c>
      <c r="AQ7" s="11" t="n">
        <v>15</v>
      </c>
      <c r="AR7" s="11" t="n">
        <v>12</v>
      </c>
      <c r="AS7" s="11" t="n">
        <v>35</v>
      </c>
      <c r="AT7" s="11" t="n">
        <v>9</v>
      </c>
      <c r="AU7" s="11" t="n">
        <v>28</v>
      </c>
    </row>
    <row r="8" ht="30" customHeight="1">
      <c r="B8" s="12" t="s">
        <v>20</v>
      </c>
      <c r="C8" s="12" t="n">
        <v>561</v>
      </c>
      <c r="D8" s="12" t="n">
        <v>311</v>
      </c>
      <c r="E8" s="12" t="n">
        <v>248</v>
      </c>
      <c r="F8" s="12"/>
      <c r="G8" s="12" t="n">
        <v>59</v>
      </c>
      <c r="H8" s="12" t="n">
        <v>133</v>
      </c>
      <c r="I8" s="12" t="n">
        <v>116</v>
      </c>
      <c r="J8" s="12" t="n">
        <v>126</v>
      </c>
      <c r="K8" s="12" t="n">
        <v>101</v>
      </c>
      <c r="L8" s="12" t="n">
        <v>27</v>
      </c>
      <c r="M8" s="12"/>
      <c r="N8" s="12" t="n">
        <v>4</v>
      </c>
      <c r="O8" s="12" t="n">
        <v>81</v>
      </c>
      <c r="P8" s="12" t="n">
        <v>190</v>
      </c>
      <c r="Q8" s="12" t="n">
        <v>185</v>
      </c>
      <c r="R8" s="12" t="n">
        <v>99</v>
      </c>
      <c r="S8" s="12"/>
      <c r="T8" s="12" t="n">
        <v>32</v>
      </c>
      <c r="U8" s="12" t="n">
        <v>154</v>
      </c>
      <c r="V8" s="12" t="n">
        <v>128</v>
      </c>
      <c r="W8" s="12" t="n">
        <v>176</v>
      </c>
      <c r="X8" s="12"/>
      <c r="Y8" s="12" t="n">
        <v>389</v>
      </c>
      <c r="Z8" s="12" t="n">
        <v>172</v>
      </c>
      <c r="AA8" s="12" t="s">
        <v>123</v>
      </c>
      <c r="AB8" s="12" t="s">
        <v>123</v>
      </c>
      <c r="AC8" s="12" t="s">
        <v>123</v>
      </c>
      <c r="AD8" s="12" t="s">
        <v>123</v>
      </c>
      <c r="AE8" s="12"/>
      <c r="AF8" s="12" t="n">
        <v>339</v>
      </c>
      <c r="AG8" s="12"/>
      <c r="AH8" s="12" t="n">
        <v>473</v>
      </c>
      <c r="AI8" s="12"/>
      <c r="AJ8" s="12" t="n">
        <v>43</v>
      </c>
      <c r="AK8" s="12" t="n">
        <v>16</v>
      </c>
      <c r="AL8" s="12" t="n">
        <v>120</v>
      </c>
      <c r="AM8" s="12" t="n">
        <v>104</v>
      </c>
      <c r="AN8" s="12" t="n">
        <v>86</v>
      </c>
      <c r="AO8" s="12" t="n">
        <v>30</v>
      </c>
      <c r="AP8" s="12" t="n">
        <v>66</v>
      </c>
      <c r="AQ8" s="12" t="n">
        <v>17</v>
      </c>
      <c r="AR8" s="12" t="n">
        <v>11</v>
      </c>
      <c r="AS8" s="12" t="n">
        <v>33</v>
      </c>
      <c r="AT8" s="12" t="n">
        <v>7</v>
      </c>
      <c r="AU8" s="12" t="n">
        <v>27</v>
      </c>
    </row>
    <row r="9">
      <c r="B9" s="20" t="s">
        <v>554</v>
      </c>
      <c r="C9" s="19" t="n">
        <v>0.456267151128488</v>
      </c>
      <c r="D9" s="19" t="n">
        <v>0.438293855303291</v>
      </c>
      <c r="E9" s="19" t="n">
        <v>0.474341046796187</v>
      </c>
      <c r="F9" s="19"/>
      <c r="G9" s="19" t="n">
        <v>0.278719825451613</v>
      </c>
      <c r="H9" s="19" t="n">
        <v>0.334277761594709</v>
      </c>
      <c r="I9" s="19" t="n">
        <v>0.502657356509681</v>
      </c>
      <c r="J9" s="19" t="n">
        <v>0.569266779543179</v>
      </c>
      <c r="K9" s="19" t="n">
        <v>0.498300919688942</v>
      </c>
      <c r="L9" s="19" t="n">
        <v>0.557708278511965</v>
      </c>
      <c r="M9" s="19"/>
      <c r="N9" s="19" t="n">
        <v>0.547214708782617</v>
      </c>
      <c r="O9" s="19" t="n">
        <v>0.559926136285645</v>
      </c>
      <c r="P9" s="19" t="n">
        <v>0.523295224821799</v>
      </c>
      <c r="Q9" s="19" t="n">
        <v>0.412549528543712</v>
      </c>
      <c r="R9" s="19" t="n">
        <v>0.313589444368301</v>
      </c>
      <c r="S9" s="19"/>
      <c r="T9" s="19" t="n">
        <v>0.310265461310324</v>
      </c>
      <c r="U9" s="19" t="n">
        <v>0.470585932465473</v>
      </c>
      <c r="V9" s="19" t="n">
        <v>0.439108931701985</v>
      </c>
      <c r="W9" s="19" t="n">
        <v>0.423972548250463</v>
      </c>
      <c r="X9" s="19"/>
      <c r="Y9" s="19" t="n">
        <v>0.432484752760766</v>
      </c>
      <c r="Z9" s="19" t="n">
        <v>0.510008091876661</v>
      </c>
      <c r="AA9" s="19" t="s">
        <v>124</v>
      </c>
      <c r="AB9" s="19" t="s">
        <v>124</v>
      </c>
      <c r="AC9" s="19" t="s">
        <v>124</v>
      </c>
      <c r="AD9" s="19" t="s">
        <v>124</v>
      </c>
      <c r="AE9" s="19"/>
      <c r="AF9" s="19" t="n">
        <v>0.479589977415809</v>
      </c>
      <c r="AG9" s="19"/>
      <c r="AH9" s="19" t="n">
        <v>0.4480512717567</v>
      </c>
      <c r="AI9" s="19"/>
      <c r="AJ9" s="19" t="n">
        <v>0.400047864791429</v>
      </c>
      <c r="AK9" s="19" t="n">
        <v>0.490671598540805</v>
      </c>
      <c r="AL9" s="19" t="n">
        <v>0.458814592722054</v>
      </c>
      <c r="AM9" s="19" t="n">
        <v>0.454937193800157</v>
      </c>
      <c r="AN9" s="19" t="n">
        <v>0.618285197103301</v>
      </c>
      <c r="AO9" s="19" t="n">
        <v>0.479713733487067</v>
      </c>
      <c r="AP9" s="19" t="n">
        <v>0.360674014472457</v>
      </c>
      <c r="AQ9" s="19" t="n">
        <v>0.192521008199851</v>
      </c>
      <c r="AR9" s="19" t="n">
        <v>0.240499668314145</v>
      </c>
      <c r="AS9" s="19" t="n">
        <v>0.471623849095544</v>
      </c>
      <c r="AT9" s="19" t="n">
        <v>0.433150243963857</v>
      </c>
      <c r="AU9" s="19" t="n">
        <v>0.449774475895483</v>
      </c>
    </row>
    <row r="10">
      <c r="B10" s="20" t="s">
        <v>555</v>
      </c>
      <c r="C10" s="19" t="n">
        <v>0.137430975953385</v>
      </c>
      <c r="D10" s="19" t="n">
        <v>0.144041463955353</v>
      </c>
      <c r="E10" s="19" t="n">
        <v>0.130275717646482</v>
      </c>
      <c r="F10" s="19"/>
      <c r="G10" s="19" t="n">
        <v>0.296011944596183</v>
      </c>
      <c r="H10" s="19" t="n">
        <v>0.120741305305461</v>
      </c>
      <c r="I10" s="19" t="n">
        <v>0.0787989408874845</v>
      </c>
      <c r="J10" s="19" t="n">
        <v>0.116174421491145</v>
      </c>
      <c r="K10" s="19" t="n">
        <v>0.159585603284494</v>
      </c>
      <c r="L10" s="19" t="n">
        <v>0.144243036409351</v>
      </c>
      <c r="M10" s="19"/>
      <c r="N10" s="19" t="n">
        <v>0</v>
      </c>
      <c r="O10" s="19" t="n">
        <v>0.118854930394948</v>
      </c>
      <c r="P10" s="19" t="n">
        <v>0.126685226328175</v>
      </c>
      <c r="Q10" s="19" t="n">
        <v>0.154536315092391</v>
      </c>
      <c r="R10" s="19" t="n">
        <v>0.148432255298917</v>
      </c>
      <c r="S10" s="19"/>
      <c r="T10" s="19" t="n">
        <v>0.0373568136068709</v>
      </c>
      <c r="U10" s="19" t="n">
        <v>0.170308499084086</v>
      </c>
      <c r="V10" s="19" t="n">
        <v>0.144939246358689</v>
      </c>
      <c r="W10" s="19" t="n">
        <v>0.142287148995671</v>
      </c>
      <c r="X10" s="19"/>
      <c r="Y10" s="19" t="n">
        <v>0.148634108173514</v>
      </c>
      <c r="Z10" s="19" t="n">
        <v>0.112115326306668</v>
      </c>
      <c r="AA10" s="19" t="s">
        <v>124</v>
      </c>
      <c r="AB10" s="19" t="s">
        <v>124</v>
      </c>
      <c r="AC10" s="19" t="s">
        <v>124</v>
      </c>
      <c r="AD10" s="19" t="s">
        <v>124</v>
      </c>
      <c r="AE10" s="19"/>
      <c r="AF10" s="19" t="n">
        <v>0.137442682276119</v>
      </c>
      <c r="AG10" s="19"/>
      <c r="AH10" s="19" t="n">
        <v>0.153794409182144</v>
      </c>
      <c r="AI10" s="19"/>
      <c r="AJ10" s="19" t="n">
        <v>0.14291416888853</v>
      </c>
      <c r="AK10" s="19" t="n">
        <v>0.296530735191363</v>
      </c>
      <c r="AL10" s="19" t="n">
        <v>0.136331979349185</v>
      </c>
      <c r="AM10" s="19" t="n">
        <v>0.124317832337288</v>
      </c>
      <c r="AN10" s="19" t="n">
        <v>0.171022550058507</v>
      </c>
      <c r="AO10" s="19" t="n">
        <v>0.105745041787926</v>
      </c>
      <c r="AP10" s="19" t="n">
        <v>0.147109180638999</v>
      </c>
      <c r="AQ10" s="19" t="n">
        <v>0.064420387860113</v>
      </c>
      <c r="AR10" s="19" t="n">
        <v>0.280973209927142</v>
      </c>
      <c r="AS10" s="19" t="n">
        <v>0.0595947139356887</v>
      </c>
      <c r="AT10" s="19" t="n">
        <v>0.208569955839892</v>
      </c>
      <c r="AU10" s="19" t="n">
        <v>0.059225070493287</v>
      </c>
    </row>
    <row r="11">
      <c r="B11" s="20" t="s">
        <v>556</v>
      </c>
      <c r="C11" s="19" t="n">
        <v>0.12603440134607</v>
      </c>
      <c r="D11" s="19" t="n">
        <v>0.122030351102012</v>
      </c>
      <c r="E11" s="19" t="n">
        <v>0.132067274388978</v>
      </c>
      <c r="F11" s="19"/>
      <c r="G11" s="19" t="n">
        <v>0.173186788408298</v>
      </c>
      <c r="H11" s="19" t="n">
        <v>0.189773788386878</v>
      </c>
      <c r="I11" s="19" t="n">
        <v>0.148057458600161</v>
      </c>
      <c r="J11" s="19" t="n">
        <v>0.071703666675395</v>
      </c>
      <c r="K11" s="19" t="n">
        <v>0.0645352516367163</v>
      </c>
      <c r="L11" s="19" t="n">
        <v>0.0989838322588183</v>
      </c>
      <c r="M11" s="19"/>
      <c r="N11" s="19" t="n">
        <v>0</v>
      </c>
      <c r="O11" s="19" t="n">
        <v>0.0463992361210419</v>
      </c>
      <c r="P11" s="19" t="n">
        <v>0.0683779262235704</v>
      </c>
      <c r="Q11" s="19" t="n">
        <v>0.161035354370265</v>
      </c>
      <c r="R11" s="19" t="n">
        <v>0.243511593317405</v>
      </c>
      <c r="S11" s="19"/>
      <c r="T11" s="19" t="n">
        <v>0.169572063199257</v>
      </c>
      <c r="U11" s="19" t="n">
        <v>0.0862184934209381</v>
      </c>
      <c r="V11" s="19" t="n">
        <v>0.148021075771094</v>
      </c>
      <c r="W11" s="19" t="n">
        <v>0.172892594762413</v>
      </c>
      <c r="X11" s="19"/>
      <c r="Y11" s="19" t="n">
        <v>0.133703714486445</v>
      </c>
      <c r="Z11" s="19" t="n">
        <v>0.108704101151641</v>
      </c>
      <c r="AA11" s="19" t="s">
        <v>124</v>
      </c>
      <c r="AB11" s="19" t="s">
        <v>124</v>
      </c>
      <c r="AC11" s="19" t="s">
        <v>124</v>
      </c>
      <c r="AD11" s="19" t="s">
        <v>124</v>
      </c>
      <c r="AE11" s="19"/>
      <c r="AF11" s="19" t="n">
        <v>0.126277213214425</v>
      </c>
      <c r="AG11" s="19"/>
      <c r="AH11" s="19" t="n">
        <v>0.136397950965832</v>
      </c>
      <c r="AI11" s="19"/>
      <c r="AJ11" s="19" t="n">
        <v>0.240838559214831</v>
      </c>
      <c r="AK11" s="19" t="n">
        <v>0.108603564266451</v>
      </c>
      <c r="AL11" s="19" t="n">
        <v>0.116904317981537</v>
      </c>
      <c r="AM11" s="19" t="n">
        <v>0.108635008205983</v>
      </c>
      <c r="AN11" s="19" t="n">
        <v>0.0987579677782317</v>
      </c>
      <c r="AO11" s="19" t="n">
        <v>0.108909415306012</v>
      </c>
      <c r="AP11" s="19" t="n">
        <v>0.134137254673648</v>
      </c>
      <c r="AQ11" s="19" t="n">
        <v>0.408026716621314</v>
      </c>
      <c r="AR11" s="19" t="n">
        <v>0.0746923855440654</v>
      </c>
      <c r="AS11" s="19" t="n">
        <v>0.0864899500502817</v>
      </c>
      <c r="AT11" s="19" t="n">
        <v>0.258474016792173</v>
      </c>
      <c r="AU11" s="19" t="n">
        <v>0</v>
      </c>
    </row>
    <row r="12">
      <c r="B12" s="20" t="s">
        <v>557</v>
      </c>
      <c r="C12" s="19" t="n">
        <v>0.091344091344592</v>
      </c>
      <c r="D12" s="19" t="n">
        <v>0.111290976069481</v>
      </c>
      <c r="E12" s="19" t="n">
        <v>0.0671285487408783</v>
      </c>
      <c r="F12" s="19"/>
      <c r="G12" s="19" t="n">
        <v>0.134320584974502</v>
      </c>
      <c r="H12" s="19" t="n">
        <v>0.165335304979295</v>
      </c>
      <c r="I12" s="19" t="n">
        <v>0.100982397844258</v>
      </c>
      <c r="J12" s="19" t="n">
        <v>0.0297346497847205</v>
      </c>
      <c r="K12" s="19" t="n">
        <v>0.0591522883745338</v>
      </c>
      <c r="L12" s="19" t="n">
        <v>0</v>
      </c>
      <c r="M12" s="19"/>
      <c r="N12" s="19" t="n">
        <v>0.229585549755194</v>
      </c>
      <c r="O12" s="19" t="n">
        <v>0.078732475608312</v>
      </c>
      <c r="P12" s="19" t="n">
        <v>0.0450682265382088</v>
      </c>
      <c r="Q12" s="19" t="n">
        <v>0.116243372939948</v>
      </c>
      <c r="R12" s="19" t="n">
        <v>0.139935066701356</v>
      </c>
      <c r="S12" s="19"/>
      <c r="T12" s="19" t="n">
        <v>0.0630828782598205</v>
      </c>
      <c r="U12" s="19" t="n">
        <v>0.0746774892048361</v>
      </c>
      <c r="V12" s="19" t="n">
        <v>0.0852216420349042</v>
      </c>
      <c r="W12" s="19" t="n">
        <v>0.138800853041336</v>
      </c>
      <c r="X12" s="19"/>
      <c r="Y12" s="19" t="n">
        <v>0.107208034042034</v>
      </c>
      <c r="Z12" s="19" t="n">
        <v>0.0554964366483032</v>
      </c>
      <c r="AA12" s="19" t="s">
        <v>124</v>
      </c>
      <c r="AB12" s="19" t="s">
        <v>124</v>
      </c>
      <c r="AC12" s="19" t="s">
        <v>124</v>
      </c>
      <c r="AD12" s="19" t="s">
        <v>124</v>
      </c>
      <c r="AE12" s="19"/>
      <c r="AF12" s="19" t="n">
        <v>0.0835486690658319</v>
      </c>
      <c r="AG12" s="19"/>
      <c r="AH12" s="19" t="n">
        <v>0.101842015030498</v>
      </c>
      <c r="AI12" s="19"/>
      <c r="AJ12" s="19" t="n">
        <v>0.117807582440119</v>
      </c>
      <c r="AK12" s="19" t="n">
        <v>0</v>
      </c>
      <c r="AL12" s="19" t="n">
        <v>0.097771101010351</v>
      </c>
      <c r="AM12" s="19" t="n">
        <v>0.122584842053243</v>
      </c>
      <c r="AN12" s="19" t="n">
        <v>0.0750803935447327</v>
      </c>
      <c r="AO12" s="19" t="n">
        <v>0.0430839245760179</v>
      </c>
      <c r="AP12" s="19" t="n">
        <v>0.0758223495065176</v>
      </c>
      <c r="AQ12" s="19" t="n">
        <v>0.0755295077768526</v>
      </c>
      <c r="AR12" s="19" t="n">
        <v>0.108829600393808</v>
      </c>
      <c r="AS12" s="19" t="n">
        <v>0.0524213994494501</v>
      </c>
      <c r="AT12" s="19" t="n">
        <v>0.0998057834040778</v>
      </c>
      <c r="AU12" s="19" t="n">
        <v>0.146975606362952</v>
      </c>
    </row>
    <row r="13">
      <c r="B13" s="20" t="s">
        <v>559</v>
      </c>
      <c r="C13" s="19" t="n">
        <v>0.0910453711218647</v>
      </c>
      <c r="D13" s="19" t="n">
        <v>0.0985062802410828</v>
      </c>
      <c r="E13" s="19" t="n">
        <v>0.0824495442185881</v>
      </c>
      <c r="F13" s="19"/>
      <c r="G13" s="19" t="n">
        <v>0.157532241013797</v>
      </c>
      <c r="H13" s="19" t="n">
        <v>0.113585211295488</v>
      </c>
      <c r="I13" s="19" t="n">
        <v>0.0900800873462248</v>
      </c>
      <c r="J13" s="19" t="n">
        <v>0.0525118130796752</v>
      </c>
      <c r="K13" s="19" t="n">
        <v>0.0882639390460834</v>
      </c>
      <c r="L13" s="19" t="n">
        <v>0.0299280989912191</v>
      </c>
      <c r="M13" s="19"/>
      <c r="N13" s="19" t="n">
        <v>0</v>
      </c>
      <c r="O13" s="19" t="n">
        <v>0.0602385051489068</v>
      </c>
      <c r="P13" s="19" t="n">
        <v>0.0632074960478866</v>
      </c>
      <c r="Q13" s="19" t="n">
        <v>0.0954651552265071</v>
      </c>
      <c r="R13" s="19" t="n">
        <v>0.166337629070509</v>
      </c>
      <c r="S13" s="19"/>
      <c r="T13" s="19" t="n">
        <v>0.113649852527782</v>
      </c>
      <c r="U13" s="19" t="n">
        <v>0.0614428891392873</v>
      </c>
      <c r="V13" s="19" t="n">
        <v>0.0528125266897214</v>
      </c>
      <c r="W13" s="19" t="n">
        <v>0.148137230181295</v>
      </c>
      <c r="X13" s="19"/>
      <c r="Y13" s="19" t="n">
        <v>0.108299181314598</v>
      </c>
      <c r="Z13" s="19" t="n">
        <v>0.0520570413112598</v>
      </c>
      <c r="AA13" s="19" t="s">
        <v>124</v>
      </c>
      <c r="AB13" s="19" t="s">
        <v>124</v>
      </c>
      <c r="AC13" s="19" t="s">
        <v>124</v>
      </c>
      <c r="AD13" s="19" t="s">
        <v>124</v>
      </c>
      <c r="AE13" s="19"/>
      <c r="AF13" s="19" t="n">
        <v>0.0737067839168601</v>
      </c>
      <c r="AG13" s="19"/>
      <c r="AH13" s="19" t="n">
        <v>0.101596726739626</v>
      </c>
      <c r="AI13" s="19"/>
      <c r="AJ13" s="19" t="n">
        <v>0.10496507332937</v>
      </c>
      <c r="AK13" s="19" t="n">
        <v>0.108603564266451</v>
      </c>
      <c r="AL13" s="19" t="n">
        <v>0.13659891479799</v>
      </c>
      <c r="AM13" s="19" t="n">
        <v>0.083192989511158</v>
      </c>
      <c r="AN13" s="19" t="n">
        <v>0.041017621421924</v>
      </c>
      <c r="AO13" s="19" t="n">
        <v>0</v>
      </c>
      <c r="AP13" s="19" t="n">
        <v>0.0738388239571172</v>
      </c>
      <c r="AQ13" s="19" t="n">
        <v>0.0755295077768526</v>
      </c>
      <c r="AR13" s="19" t="n">
        <v>0.172143609533334</v>
      </c>
      <c r="AS13" s="19" t="n">
        <v>0.0893238238414915</v>
      </c>
      <c r="AT13" s="19" t="n">
        <v>0</v>
      </c>
      <c r="AU13" s="19" t="n">
        <v>0.194712612052712</v>
      </c>
    </row>
    <row r="14">
      <c r="B14" s="20" t="s">
        <v>560</v>
      </c>
      <c r="C14" s="19" t="n">
        <v>0.0797057935830909</v>
      </c>
      <c r="D14" s="19" t="n">
        <v>0.0991291218552272</v>
      </c>
      <c r="E14" s="19" t="n">
        <v>0.0560508358880122</v>
      </c>
      <c r="F14" s="19"/>
      <c r="G14" s="19" t="n">
        <v>0.149031676025262</v>
      </c>
      <c r="H14" s="19" t="n">
        <v>0.110194685764678</v>
      </c>
      <c r="I14" s="19" t="n">
        <v>0.116982574227481</v>
      </c>
      <c r="J14" s="19" t="n">
        <v>0.0388407169772696</v>
      </c>
      <c r="K14" s="19" t="n">
        <v>0.0285272734094617</v>
      </c>
      <c r="L14" s="19" t="n">
        <v>0</v>
      </c>
      <c r="M14" s="19"/>
      <c r="N14" s="19" t="n">
        <v>0</v>
      </c>
      <c r="O14" s="19" t="n">
        <v>0.0488388011456342</v>
      </c>
      <c r="P14" s="19" t="n">
        <v>0.0637366989123131</v>
      </c>
      <c r="Q14" s="19" t="n">
        <v>0.0842510300032323</v>
      </c>
      <c r="R14" s="19" t="n">
        <v>0.131403915744225</v>
      </c>
      <c r="S14" s="19"/>
      <c r="T14" s="19" t="n">
        <v>0.259266584956529</v>
      </c>
      <c r="U14" s="19" t="n">
        <v>0.0735915535347976</v>
      </c>
      <c r="V14" s="19" t="n">
        <v>0.0429045710219303</v>
      </c>
      <c r="W14" s="19" t="n">
        <v>0.0964024255773845</v>
      </c>
      <c r="X14" s="19"/>
      <c r="Y14" s="19" t="n">
        <v>0.0957938590426546</v>
      </c>
      <c r="Z14" s="19" t="n">
        <v>0.0433516900462245</v>
      </c>
      <c r="AA14" s="19" t="s">
        <v>124</v>
      </c>
      <c r="AB14" s="19" t="s">
        <v>124</v>
      </c>
      <c r="AC14" s="19" t="s">
        <v>124</v>
      </c>
      <c r="AD14" s="19" t="s">
        <v>124</v>
      </c>
      <c r="AE14" s="19"/>
      <c r="AF14" s="19" t="n">
        <v>0.0681486370291384</v>
      </c>
      <c r="AG14" s="19"/>
      <c r="AH14" s="19" t="n">
        <v>0.0781975671762057</v>
      </c>
      <c r="AI14" s="19"/>
      <c r="AJ14" s="19" t="n">
        <v>0.11723463956346</v>
      </c>
      <c r="AK14" s="19" t="n">
        <v>0.0713094285272308</v>
      </c>
      <c r="AL14" s="19" t="n">
        <v>0.100115376697237</v>
      </c>
      <c r="AM14" s="19" t="n">
        <v>0.0792473166396983</v>
      </c>
      <c r="AN14" s="19" t="n">
        <v>0.0604742676861439</v>
      </c>
      <c r="AO14" s="19" t="n">
        <v>0.0729501184826057</v>
      </c>
      <c r="AP14" s="19" t="n">
        <v>0.0460385783553475</v>
      </c>
      <c r="AQ14" s="19" t="n">
        <v>0.0755488806076639</v>
      </c>
      <c r="AR14" s="19" t="n">
        <v>0.0974512239892687</v>
      </c>
      <c r="AS14" s="19" t="n">
        <v>0.0979204260621286</v>
      </c>
      <c r="AT14" s="19" t="n">
        <v>0</v>
      </c>
      <c r="AU14" s="19" t="n">
        <v>0.0826814675303511</v>
      </c>
    </row>
    <row r="15">
      <c r="B15" s="20" t="s">
        <v>558</v>
      </c>
      <c r="C15" s="19" t="n">
        <v>0.0590253778680428</v>
      </c>
      <c r="D15" s="19" t="n">
        <v>0.0758737987196755</v>
      </c>
      <c r="E15" s="19" t="n">
        <v>0.0384242032290442</v>
      </c>
      <c r="F15" s="19"/>
      <c r="G15" s="19" t="n">
        <v>0.099451481127936</v>
      </c>
      <c r="H15" s="19" t="n">
        <v>0.118276912647628</v>
      </c>
      <c r="I15" s="19" t="n">
        <v>0.0445323726936922</v>
      </c>
      <c r="J15" s="19" t="n">
        <v>0.0159879645884504</v>
      </c>
      <c r="K15" s="19" t="n">
        <v>0.026932814123236</v>
      </c>
      <c r="L15" s="19" t="n">
        <v>0.063569209978319</v>
      </c>
      <c r="M15" s="19"/>
      <c r="N15" s="19" t="n">
        <v>0.223199741462189</v>
      </c>
      <c r="O15" s="19" t="n">
        <v>0.0392679796772804</v>
      </c>
      <c r="P15" s="19" t="n">
        <v>0.0284268690921611</v>
      </c>
      <c r="Q15" s="19" t="n">
        <v>0.0690503799377874</v>
      </c>
      <c r="R15" s="19" t="n">
        <v>0.109741693880742</v>
      </c>
      <c r="S15" s="19"/>
      <c r="T15" s="19" t="n">
        <v>0.0287012941470079</v>
      </c>
      <c r="U15" s="19" t="n">
        <v>0.0730856874851467</v>
      </c>
      <c r="V15" s="19" t="n">
        <v>0.0143527248706292</v>
      </c>
      <c r="W15" s="19" t="n">
        <v>0.103472376689822</v>
      </c>
      <c r="X15" s="19"/>
      <c r="Y15" s="19" t="n">
        <v>0.0709550438370126</v>
      </c>
      <c r="Z15" s="19" t="n">
        <v>0.0320679843339216</v>
      </c>
      <c r="AA15" s="19" t="s">
        <v>124</v>
      </c>
      <c r="AB15" s="19" t="s">
        <v>124</v>
      </c>
      <c r="AC15" s="19" t="s">
        <v>124</v>
      </c>
      <c r="AD15" s="19" t="s">
        <v>124</v>
      </c>
      <c r="AE15" s="19"/>
      <c r="AF15" s="19" t="n">
        <v>0.0493902329175868</v>
      </c>
      <c r="AG15" s="19"/>
      <c r="AH15" s="19" t="n">
        <v>0.0665354349711844</v>
      </c>
      <c r="AI15" s="19"/>
      <c r="AJ15" s="19" t="n">
        <v>0.122305925792227</v>
      </c>
      <c r="AK15" s="19" t="n">
        <v>0.108603564266451</v>
      </c>
      <c r="AL15" s="19" t="n">
        <v>0.0803524718759874</v>
      </c>
      <c r="AM15" s="19" t="n">
        <v>0.0270599073917877</v>
      </c>
      <c r="AN15" s="19" t="n">
        <v>0.0160897636251961</v>
      </c>
      <c r="AO15" s="19" t="n">
        <v>0.0298661939065877</v>
      </c>
      <c r="AP15" s="19" t="n">
        <v>0.0701412838472476</v>
      </c>
      <c r="AQ15" s="19" t="n">
        <v>0.0755488806076639</v>
      </c>
      <c r="AR15" s="19" t="n">
        <v>0</v>
      </c>
      <c r="AS15" s="19" t="n">
        <v>0.0381707465403758</v>
      </c>
      <c r="AT15" s="19" t="n">
        <v>0.113926190270984</v>
      </c>
      <c r="AU15" s="19" t="n">
        <v>0.122844707115403</v>
      </c>
    </row>
    <row r="16">
      <c r="B16" s="20" t="s">
        <v>86</v>
      </c>
      <c r="C16" s="21" t="n">
        <v>0.188835463102158</v>
      </c>
      <c r="D16" s="21" t="n">
        <v>0.170433860271425</v>
      </c>
      <c r="E16" s="21" t="n">
        <v>0.213391992281147</v>
      </c>
      <c r="F16" s="21"/>
      <c r="G16" s="21" t="n">
        <v>0.0761285672333706</v>
      </c>
      <c r="H16" s="21" t="n">
        <v>0.145231625551952</v>
      </c>
      <c r="I16" s="21" t="n">
        <v>0.196887937216411</v>
      </c>
      <c r="J16" s="21" t="n">
        <v>0.244277200667535</v>
      </c>
      <c r="K16" s="21" t="n">
        <v>0.23097549125695</v>
      </c>
      <c r="L16" s="21" t="n">
        <v>0.196623065545111</v>
      </c>
      <c r="M16" s="21"/>
      <c r="N16" s="21" t="n">
        <v>0</v>
      </c>
      <c r="O16" s="21" t="n">
        <v>0.219967543375944</v>
      </c>
      <c r="P16" s="21" t="n">
        <v>0.213856174406585</v>
      </c>
      <c r="Q16" s="21" t="n">
        <v>0.163187991947065</v>
      </c>
      <c r="R16" s="21" t="n">
        <v>0.172639789182992</v>
      </c>
      <c r="S16" s="21"/>
      <c r="T16" s="21" t="n">
        <v>0.225660807099607</v>
      </c>
      <c r="U16" s="21" t="n">
        <v>0.163906976868045</v>
      </c>
      <c r="V16" s="21" t="n">
        <v>0.237844700924037</v>
      </c>
      <c r="W16" s="21" t="n">
        <v>0.149090419754341</v>
      </c>
      <c r="X16" s="21"/>
      <c r="Y16" s="21" t="n">
        <v>0.171377915779979</v>
      </c>
      <c r="Z16" s="21" t="n">
        <v>0.228284176463341</v>
      </c>
      <c r="AA16" s="21" t="s">
        <v>124</v>
      </c>
      <c r="AB16" s="21" t="s">
        <v>124</v>
      </c>
      <c r="AC16" s="21" t="s">
        <v>124</v>
      </c>
      <c r="AD16" s="21" t="s">
        <v>124</v>
      </c>
      <c r="AE16" s="21"/>
      <c r="AF16" s="21" t="n">
        <v>0.199396099659813</v>
      </c>
      <c r="AG16" s="21"/>
      <c r="AH16" s="21" t="n">
        <v>0.166481486165493</v>
      </c>
      <c r="AI16" s="21"/>
      <c r="AJ16" s="21" t="n">
        <v>0.161784537901063</v>
      </c>
      <c r="AK16" s="21" t="n">
        <v>0.155493675377293</v>
      </c>
      <c r="AL16" s="21" t="n">
        <v>0.182362996480902</v>
      </c>
      <c r="AM16" s="21" t="n">
        <v>0.191689286760172</v>
      </c>
      <c r="AN16" s="21" t="n">
        <v>0.105532282237913</v>
      </c>
      <c r="AO16" s="21" t="n">
        <v>0.232681690936389</v>
      </c>
      <c r="AP16" s="21" t="n">
        <v>0.28644934002616</v>
      </c>
      <c r="AQ16" s="21" t="n">
        <v>0.259483006711058</v>
      </c>
      <c r="AR16" s="21" t="n">
        <v>0.478527121758713</v>
      </c>
      <c r="AS16" s="21" t="n">
        <v>0.193155370723805</v>
      </c>
      <c r="AT16" s="21" t="n">
        <v>0</v>
      </c>
      <c r="AU16" s="21" t="n">
        <v>0.134802756442673</v>
      </c>
    </row>
    <row r="17">
      <c r="B17" s="18" t="s">
        <v>229</v>
      </c>
    </row>
    <row r="18">
      <c r="B18" t="s">
        <v>70</v>
      </c>
    </row>
    <row r="19">
      <c r="B19" t="s">
        <v>71</v>
      </c>
    </row>
    <row r="21">
      <c r="B21"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567</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539</v>
      </c>
      <c r="D7" s="11" t="n">
        <v>282</v>
      </c>
      <c r="E7" s="11" t="n">
        <v>255</v>
      </c>
      <c r="F7" s="11"/>
      <c r="G7" s="11" t="n">
        <v>50</v>
      </c>
      <c r="H7" s="11" t="n">
        <v>111</v>
      </c>
      <c r="I7" s="11" t="n">
        <v>112</v>
      </c>
      <c r="J7" s="11" t="n">
        <v>131</v>
      </c>
      <c r="K7" s="11" t="n">
        <v>107</v>
      </c>
      <c r="L7" s="11" t="n">
        <v>28</v>
      </c>
      <c r="M7" s="11"/>
      <c r="N7" s="11" t="n">
        <v>4</v>
      </c>
      <c r="O7" s="11" t="n">
        <v>83</v>
      </c>
      <c r="P7" s="11" t="n">
        <v>201</v>
      </c>
      <c r="Q7" s="11" t="n">
        <v>163</v>
      </c>
      <c r="R7" s="11" t="n">
        <v>87</v>
      </c>
      <c r="S7" s="11"/>
      <c r="T7" s="11" t="n">
        <v>31</v>
      </c>
      <c r="U7" s="11" t="n">
        <v>148</v>
      </c>
      <c r="V7" s="11" t="n">
        <v>124</v>
      </c>
      <c r="W7" s="11" t="n">
        <v>165</v>
      </c>
      <c r="X7" s="11"/>
      <c r="Y7" s="11" t="n">
        <v>361</v>
      </c>
      <c r="Z7" s="11" t="n">
        <v>178</v>
      </c>
      <c r="AA7" s="11" t="s">
        <v>123</v>
      </c>
      <c r="AB7" s="11" t="s">
        <v>123</v>
      </c>
      <c r="AC7" s="11" t="s">
        <v>123</v>
      </c>
      <c r="AD7" s="11" t="s">
        <v>123</v>
      </c>
      <c r="AE7" s="11"/>
      <c r="AF7" s="11" t="n">
        <v>331</v>
      </c>
      <c r="AG7" s="11"/>
      <c r="AH7" s="11" t="n">
        <v>448</v>
      </c>
      <c r="AI7" s="11"/>
      <c r="AJ7" s="11" t="n">
        <v>46</v>
      </c>
      <c r="AK7" s="11" t="n">
        <v>19</v>
      </c>
      <c r="AL7" s="11" t="n">
        <v>109</v>
      </c>
      <c r="AM7" s="11" t="n">
        <v>95</v>
      </c>
      <c r="AN7" s="11" t="n">
        <v>73</v>
      </c>
      <c r="AO7" s="11" t="n">
        <v>29</v>
      </c>
      <c r="AP7" s="11" t="n">
        <v>69</v>
      </c>
      <c r="AQ7" s="11" t="n">
        <v>15</v>
      </c>
      <c r="AR7" s="11" t="n">
        <v>12</v>
      </c>
      <c r="AS7" s="11" t="n">
        <v>35</v>
      </c>
      <c r="AT7" s="11" t="n">
        <v>9</v>
      </c>
      <c r="AU7" s="11" t="n">
        <v>28</v>
      </c>
    </row>
    <row r="8" ht="30" customHeight="1">
      <c r="B8" s="12" t="s">
        <v>20</v>
      </c>
      <c r="C8" s="12" t="n">
        <v>561</v>
      </c>
      <c r="D8" s="12" t="n">
        <v>311</v>
      </c>
      <c r="E8" s="12" t="n">
        <v>248</v>
      </c>
      <c r="F8" s="12"/>
      <c r="G8" s="12" t="n">
        <v>59</v>
      </c>
      <c r="H8" s="12" t="n">
        <v>133</v>
      </c>
      <c r="I8" s="12" t="n">
        <v>116</v>
      </c>
      <c r="J8" s="12" t="n">
        <v>126</v>
      </c>
      <c r="K8" s="12" t="n">
        <v>101</v>
      </c>
      <c r="L8" s="12" t="n">
        <v>27</v>
      </c>
      <c r="M8" s="12"/>
      <c r="N8" s="12" t="n">
        <v>4</v>
      </c>
      <c r="O8" s="12" t="n">
        <v>81</v>
      </c>
      <c r="P8" s="12" t="n">
        <v>190</v>
      </c>
      <c r="Q8" s="12" t="n">
        <v>185</v>
      </c>
      <c r="R8" s="12" t="n">
        <v>99</v>
      </c>
      <c r="S8" s="12"/>
      <c r="T8" s="12" t="n">
        <v>32</v>
      </c>
      <c r="U8" s="12" t="n">
        <v>154</v>
      </c>
      <c r="V8" s="12" t="n">
        <v>128</v>
      </c>
      <c r="W8" s="12" t="n">
        <v>176</v>
      </c>
      <c r="X8" s="12"/>
      <c r="Y8" s="12" t="n">
        <v>389</v>
      </c>
      <c r="Z8" s="12" t="n">
        <v>172</v>
      </c>
      <c r="AA8" s="12" t="s">
        <v>123</v>
      </c>
      <c r="AB8" s="12" t="s">
        <v>123</v>
      </c>
      <c r="AC8" s="12" t="s">
        <v>123</v>
      </c>
      <c r="AD8" s="12" t="s">
        <v>123</v>
      </c>
      <c r="AE8" s="12"/>
      <c r="AF8" s="12" t="n">
        <v>339</v>
      </c>
      <c r="AG8" s="12"/>
      <c r="AH8" s="12" t="n">
        <v>473</v>
      </c>
      <c r="AI8" s="12"/>
      <c r="AJ8" s="12" t="n">
        <v>43</v>
      </c>
      <c r="AK8" s="12" t="n">
        <v>16</v>
      </c>
      <c r="AL8" s="12" t="n">
        <v>120</v>
      </c>
      <c r="AM8" s="12" t="n">
        <v>104</v>
      </c>
      <c r="AN8" s="12" t="n">
        <v>86</v>
      </c>
      <c r="AO8" s="12" t="n">
        <v>30</v>
      </c>
      <c r="AP8" s="12" t="n">
        <v>66</v>
      </c>
      <c r="AQ8" s="12" t="n">
        <v>17</v>
      </c>
      <c r="AR8" s="12" t="n">
        <v>11</v>
      </c>
      <c r="AS8" s="12" t="n">
        <v>33</v>
      </c>
      <c r="AT8" s="12" t="n">
        <v>7</v>
      </c>
      <c r="AU8" s="12" t="n">
        <v>27</v>
      </c>
    </row>
    <row r="9">
      <c r="B9" s="20" t="s">
        <v>554</v>
      </c>
      <c r="C9" s="19" t="n">
        <v>0.391947794511975</v>
      </c>
      <c r="D9" s="19" t="n">
        <v>0.384229484125311</v>
      </c>
      <c r="E9" s="19" t="n">
        <v>0.400727619609248</v>
      </c>
      <c r="F9" s="19"/>
      <c r="G9" s="19" t="n">
        <v>0.233512070093341</v>
      </c>
      <c r="H9" s="19" t="n">
        <v>0.286367487856408</v>
      </c>
      <c r="I9" s="19" t="n">
        <v>0.490964220059677</v>
      </c>
      <c r="J9" s="19" t="n">
        <v>0.448500044838231</v>
      </c>
      <c r="K9" s="19" t="n">
        <v>0.427863479014874</v>
      </c>
      <c r="L9" s="19" t="n">
        <v>0.431345500011743</v>
      </c>
      <c r="M9" s="19"/>
      <c r="N9" s="19" t="n">
        <v>0.232437150837428</v>
      </c>
      <c r="O9" s="19" t="n">
        <v>0.422204119873209</v>
      </c>
      <c r="P9" s="19" t="n">
        <v>0.435085040138441</v>
      </c>
      <c r="Q9" s="19" t="n">
        <v>0.367914272666584</v>
      </c>
      <c r="R9" s="19" t="n">
        <v>0.327828333811459</v>
      </c>
      <c r="S9" s="19"/>
      <c r="T9" s="19" t="n">
        <v>0.210678011630324</v>
      </c>
      <c r="U9" s="19" t="n">
        <v>0.427049586717817</v>
      </c>
      <c r="V9" s="19" t="n">
        <v>0.386649460486588</v>
      </c>
      <c r="W9" s="19" t="n">
        <v>0.35117870247013</v>
      </c>
      <c r="X9" s="19"/>
      <c r="Y9" s="19" t="n">
        <v>0.366462186463826</v>
      </c>
      <c r="Z9" s="19" t="n">
        <v>0.449537467801851</v>
      </c>
      <c r="AA9" s="19" t="s">
        <v>124</v>
      </c>
      <c r="AB9" s="19" t="s">
        <v>124</v>
      </c>
      <c r="AC9" s="19" t="s">
        <v>124</v>
      </c>
      <c r="AD9" s="19" t="s">
        <v>124</v>
      </c>
      <c r="AE9" s="19"/>
      <c r="AF9" s="19" t="n">
        <v>0.427960470563452</v>
      </c>
      <c r="AG9" s="19"/>
      <c r="AH9" s="19" t="n">
        <v>0.380351669477769</v>
      </c>
      <c r="AI9" s="19"/>
      <c r="AJ9" s="19" t="n">
        <v>0.339793722220126</v>
      </c>
      <c r="AK9" s="19" t="n">
        <v>0.395139811829138</v>
      </c>
      <c r="AL9" s="19" t="n">
        <v>0.449482325651025</v>
      </c>
      <c r="AM9" s="19" t="n">
        <v>0.453016799333225</v>
      </c>
      <c r="AN9" s="19" t="n">
        <v>0.42896377851437</v>
      </c>
      <c r="AO9" s="19" t="n">
        <v>0.24359299821764</v>
      </c>
      <c r="AP9" s="19" t="n">
        <v>0.34708323724439</v>
      </c>
      <c r="AQ9" s="19" t="n">
        <v>0.321031067302385</v>
      </c>
      <c r="AR9" s="19" t="n">
        <v>0.233270545480183</v>
      </c>
      <c r="AS9" s="19" t="n">
        <v>0.305594217357377</v>
      </c>
      <c r="AT9" s="19" t="n">
        <v>0.417886878060354</v>
      </c>
      <c r="AU9" s="19" t="n">
        <v>0.345729434032928</v>
      </c>
    </row>
    <row r="10">
      <c r="B10" s="20" t="s">
        <v>555</v>
      </c>
      <c r="C10" s="19" t="n">
        <v>0.141755452681878</v>
      </c>
      <c r="D10" s="19" t="n">
        <v>0.177098185852205</v>
      </c>
      <c r="E10" s="19" t="n">
        <v>0.0946273979009236</v>
      </c>
      <c r="F10" s="19"/>
      <c r="G10" s="19" t="n">
        <v>0.176920647047231</v>
      </c>
      <c r="H10" s="19" t="n">
        <v>0.163263114431579</v>
      </c>
      <c r="I10" s="19" t="n">
        <v>0.0821472051324315</v>
      </c>
      <c r="J10" s="19" t="n">
        <v>0.126784384017019</v>
      </c>
      <c r="K10" s="19" t="n">
        <v>0.149970424945227</v>
      </c>
      <c r="L10" s="19" t="n">
        <v>0.257248013632045</v>
      </c>
      <c r="M10" s="19"/>
      <c r="N10" s="19" t="n">
        <v>0</v>
      </c>
      <c r="O10" s="19" t="n">
        <v>0.130694952456748</v>
      </c>
      <c r="P10" s="19" t="n">
        <v>0.128415301632598</v>
      </c>
      <c r="Q10" s="19" t="n">
        <v>0.180408176396529</v>
      </c>
      <c r="R10" s="19" t="n">
        <v>0.111509559433833</v>
      </c>
      <c r="S10" s="19"/>
      <c r="T10" s="19" t="n">
        <v>0.202386525729814</v>
      </c>
      <c r="U10" s="19" t="n">
        <v>0.132291879895221</v>
      </c>
      <c r="V10" s="19" t="n">
        <v>0.135842117164544</v>
      </c>
      <c r="W10" s="19" t="n">
        <v>0.161239000952607</v>
      </c>
      <c r="X10" s="19"/>
      <c r="Y10" s="19" t="n">
        <v>0.168613385222705</v>
      </c>
      <c r="Z10" s="19" t="n">
        <v>0.0810647460938471</v>
      </c>
      <c r="AA10" s="19" t="s">
        <v>124</v>
      </c>
      <c r="AB10" s="19" t="s">
        <v>124</v>
      </c>
      <c r="AC10" s="19" t="s">
        <v>124</v>
      </c>
      <c r="AD10" s="19" t="s">
        <v>124</v>
      </c>
      <c r="AE10" s="19"/>
      <c r="AF10" s="19" t="n">
        <v>0.127877544957251</v>
      </c>
      <c r="AG10" s="19"/>
      <c r="AH10" s="19" t="n">
        <v>0.157828625845078</v>
      </c>
      <c r="AI10" s="19"/>
      <c r="AJ10" s="19" t="n">
        <v>0.135049398184218</v>
      </c>
      <c r="AK10" s="19" t="n">
        <v>0.280949592275701</v>
      </c>
      <c r="AL10" s="19" t="n">
        <v>0.144621916991832</v>
      </c>
      <c r="AM10" s="19" t="n">
        <v>0.119688043383005</v>
      </c>
      <c r="AN10" s="19" t="n">
        <v>0.106186446129793</v>
      </c>
      <c r="AO10" s="19" t="n">
        <v>0.211422863666831</v>
      </c>
      <c r="AP10" s="19" t="n">
        <v>0.137088387309948</v>
      </c>
      <c r="AQ10" s="19" t="n">
        <v>0.0671637763410703</v>
      </c>
      <c r="AR10" s="19" t="n">
        <v>0.108829600393808</v>
      </c>
      <c r="AS10" s="19" t="n">
        <v>0.0868880604490952</v>
      </c>
      <c r="AT10" s="19" t="n">
        <v>0.467043972632065</v>
      </c>
      <c r="AU10" s="19" t="n">
        <v>0.228076219696927</v>
      </c>
    </row>
    <row r="11">
      <c r="B11" s="20" t="s">
        <v>557</v>
      </c>
      <c r="C11" s="19" t="n">
        <v>0.138612015125904</v>
      </c>
      <c r="D11" s="19" t="n">
        <v>0.13056369398022</v>
      </c>
      <c r="E11" s="19" t="n">
        <v>0.149807079736672</v>
      </c>
      <c r="F11" s="19"/>
      <c r="G11" s="19" t="n">
        <v>0.308190508491626</v>
      </c>
      <c r="H11" s="19" t="n">
        <v>0.17285362211551</v>
      </c>
      <c r="I11" s="19" t="n">
        <v>0.13717131385993</v>
      </c>
      <c r="J11" s="19" t="n">
        <v>0.0880155785501492</v>
      </c>
      <c r="K11" s="19" t="n">
        <v>0.08650593377733</v>
      </c>
      <c r="L11" s="19" t="n">
        <v>0.0378564095552539</v>
      </c>
      <c r="M11" s="19"/>
      <c r="N11" s="19" t="n">
        <v>0</v>
      </c>
      <c r="O11" s="19" t="n">
        <v>0.0807220480573472</v>
      </c>
      <c r="P11" s="19" t="n">
        <v>0.106401996342187</v>
      </c>
      <c r="Q11" s="19" t="n">
        <v>0.176446064742632</v>
      </c>
      <c r="R11" s="19" t="n">
        <v>0.184585298583791</v>
      </c>
      <c r="S11" s="19"/>
      <c r="T11" s="19" t="n">
        <v>0.212159043144171</v>
      </c>
      <c r="U11" s="19" t="n">
        <v>0.134914436927931</v>
      </c>
      <c r="V11" s="19" t="n">
        <v>0.118630962918125</v>
      </c>
      <c r="W11" s="19" t="n">
        <v>0.152018895650801</v>
      </c>
      <c r="X11" s="19"/>
      <c r="Y11" s="19" t="n">
        <v>0.157940631779196</v>
      </c>
      <c r="Z11" s="19" t="n">
        <v>0.0949352577926909</v>
      </c>
      <c r="AA11" s="19" t="s">
        <v>124</v>
      </c>
      <c r="AB11" s="19" t="s">
        <v>124</v>
      </c>
      <c r="AC11" s="19" t="s">
        <v>124</v>
      </c>
      <c r="AD11" s="19" t="s">
        <v>124</v>
      </c>
      <c r="AE11" s="19"/>
      <c r="AF11" s="19" t="n">
        <v>0.111237878403231</v>
      </c>
      <c r="AG11" s="19"/>
      <c r="AH11" s="19" t="n">
        <v>0.153006603551787</v>
      </c>
      <c r="AI11" s="19"/>
      <c r="AJ11" s="19" t="n">
        <v>0.201427626246266</v>
      </c>
      <c r="AK11" s="19" t="n">
        <v>0.158018170083453</v>
      </c>
      <c r="AL11" s="19" t="n">
        <v>0.108760363852428</v>
      </c>
      <c r="AM11" s="19" t="n">
        <v>0.129211431386122</v>
      </c>
      <c r="AN11" s="19" t="n">
        <v>0.162080853986827</v>
      </c>
      <c r="AO11" s="19" t="n">
        <v>0.164072205115643</v>
      </c>
      <c r="AP11" s="19" t="n">
        <v>0.155958102220515</v>
      </c>
      <c r="AQ11" s="19" t="n">
        <v>0.139969268467777</v>
      </c>
      <c r="AR11" s="19" t="n">
        <v>0</v>
      </c>
      <c r="AS11" s="19" t="n">
        <v>0.162084152864873</v>
      </c>
      <c r="AT11" s="19" t="n">
        <v>0</v>
      </c>
      <c r="AU11" s="19" t="n">
        <v>0.112513732111369</v>
      </c>
    </row>
    <row r="12">
      <c r="B12" s="20" t="s">
        <v>556</v>
      </c>
      <c r="C12" s="19" t="n">
        <v>0.105508982805471</v>
      </c>
      <c r="D12" s="19" t="n">
        <v>0.108945057931277</v>
      </c>
      <c r="E12" s="19" t="n">
        <v>0.102066338401498</v>
      </c>
      <c r="F12" s="19"/>
      <c r="G12" s="19" t="n">
        <v>0.19748679008061</v>
      </c>
      <c r="H12" s="19" t="n">
        <v>0.0935986805592594</v>
      </c>
      <c r="I12" s="19" t="n">
        <v>0.118079073277759</v>
      </c>
      <c r="J12" s="19" t="n">
        <v>0.0718467245342734</v>
      </c>
      <c r="K12" s="19" t="n">
        <v>0.112282454748401</v>
      </c>
      <c r="L12" s="19" t="n">
        <v>0.0417638427808956</v>
      </c>
      <c r="M12" s="19"/>
      <c r="N12" s="19" t="n">
        <v>0</v>
      </c>
      <c r="O12" s="19" t="n">
        <v>0.0422526078121875</v>
      </c>
      <c r="P12" s="19" t="n">
        <v>0.106428021069284</v>
      </c>
      <c r="Q12" s="19" t="n">
        <v>0.0764654306010022</v>
      </c>
      <c r="R12" s="19" t="n">
        <v>0.215476558213803</v>
      </c>
      <c r="S12" s="19"/>
      <c r="T12" s="19" t="n">
        <v>0.0640038486589068</v>
      </c>
      <c r="U12" s="19" t="n">
        <v>0.121299308787849</v>
      </c>
      <c r="V12" s="19" t="n">
        <v>0.0867338561743837</v>
      </c>
      <c r="W12" s="19" t="n">
        <v>0.126306456821789</v>
      </c>
      <c r="X12" s="19"/>
      <c r="Y12" s="19" t="n">
        <v>0.112185058295336</v>
      </c>
      <c r="Z12" s="19" t="n">
        <v>0.0904230956807239</v>
      </c>
      <c r="AA12" s="19" t="s">
        <v>124</v>
      </c>
      <c r="AB12" s="19" t="s">
        <v>124</v>
      </c>
      <c r="AC12" s="19" t="s">
        <v>124</v>
      </c>
      <c r="AD12" s="19" t="s">
        <v>124</v>
      </c>
      <c r="AE12" s="19"/>
      <c r="AF12" s="19" t="n">
        <v>0.103336920431335</v>
      </c>
      <c r="AG12" s="19"/>
      <c r="AH12" s="19" t="n">
        <v>0.115504192521155</v>
      </c>
      <c r="AI12" s="19"/>
      <c r="AJ12" s="19" t="n">
        <v>0.134339148594351</v>
      </c>
      <c r="AK12" s="19" t="n">
        <v>0.0713094285272308</v>
      </c>
      <c r="AL12" s="19" t="n">
        <v>0.114929134935374</v>
      </c>
      <c r="AM12" s="19" t="n">
        <v>0.0722819950488773</v>
      </c>
      <c r="AN12" s="19" t="n">
        <v>0.109450045877499</v>
      </c>
      <c r="AO12" s="19" t="n">
        <v>0.240001500089637</v>
      </c>
      <c r="AP12" s="19" t="n">
        <v>0.0856051012258293</v>
      </c>
      <c r="AQ12" s="19" t="n">
        <v>0.203987149741928</v>
      </c>
      <c r="AR12" s="19" t="n">
        <v>0</v>
      </c>
      <c r="AS12" s="19" t="n">
        <v>0.0795052748863369</v>
      </c>
      <c r="AT12" s="19" t="n">
        <v>0</v>
      </c>
      <c r="AU12" s="19" t="n">
        <v>0.0897409214321193</v>
      </c>
    </row>
    <row r="13">
      <c r="B13" s="20" t="s">
        <v>558</v>
      </c>
      <c r="C13" s="19" t="n">
        <v>0.090389074131837</v>
      </c>
      <c r="D13" s="19" t="n">
        <v>0.0907216956417323</v>
      </c>
      <c r="E13" s="19" t="n">
        <v>0.0907066549247131</v>
      </c>
      <c r="F13" s="19"/>
      <c r="G13" s="19" t="n">
        <v>0.119626823349142</v>
      </c>
      <c r="H13" s="19" t="n">
        <v>0.118136128303989</v>
      </c>
      <c r="I13" s="19" t="n">
        <v>0.0824428557848608</v>
      </c>
      <c r="J13" s="19" t="n">
        <v>0.0826861428103507</v>
      </c>
      <c r="K13" s="19" t="n">
        <v>0.0709104833224994</v>
      </c>
      <c r="L13" s="19" t="n">
        <v>0.0323698862659737</v>
      </c>
      <c r="M13" s="19"/>
      <c r="N13" s="19" t="n">
        <v>0.452785291217383</v>
      </c>
      <c r="O13" s="19" t="n">
        <v>0.0668698872590475</v>
      </c>
      <c r="P13" s="19" t="n">
        <v>0.0769296537157648</v>
      </c>
      <c r="Q13" s="19" t="n">
        <v>0.0868572801208125</v>
      </c>
      <c r="R13" s="19" t="n">
        <v>0.129239782132296</v>
      </c>
      <c r="S13" s="19"/>
      <c r="T13" s="19" t="n">
        <v>0.063544113716881</v>
      </c>
      <c r="U13" s="19" t="n">
        <v>0.0774216346150056</v>
      </c>
      <c r="V13" s="19" t="n">
        <v>0.0588069891839883</v>
      </c>
      <c r="W13" s="19" t="n">
        <v>0.120435127260696</v>
      </c>
      <c r="X13" s="19"/>
      <c r="Y13" s="19" t="n">
        <v>0.0991792978191122</v>
      </c>
      <c r="Z13" s="19" t="n">
        <v>0.0705258592013274</v>
      </c>
      <c r="AA13" s="19" t="s">
        <v>124</v>
      </c>
      <c r="AB13" s="19" t="s">
        <v>124</v>
      </c>
      <c r="AC13" s="19" t="s">
        <v>124</v>
      </c>
      <c r="AD13" s="19" t="s">
        <v>124</v>
      </c>
      <c r="AE13" s="19"/>
      <c r="AF13" s="19" t="n">
        <v>0.0792012823955106</v>
      </c>
      <c r="AG13" s="19"/>
      <c r="AH13" s="19" t="n">
        <v>0.0920104250557844</v>
      </c>
      <c r="AI13" s="19"/>
      <c r="AJ13" s="19" t="n">
        <v>0.095231428325336</v>
      </c>
      <c r="AK13" s="19" t="n">
        <v>0.0991071603662602</v>
      </c>
      <c r="AL13" s="19" t="n">
        <v>0.127765789435681</v>
      </c>
      <c r="AM13" s="19" t="n">
        <v>0.0474648367734982</v>
      </c>
      <c r="AN13" s="19" t="n">
        <v>0.079422351954869</v>
      </c>
      <c r="AO13" s="19" t="n">
        <v>0.0430839245760179</v>
      </c>
      <c r="AP13" s="19" t="n">
        <v>0.116634652727533</v>
      </c>
      <c r="AQ13" s="19" t="n">
        <v>0.21549877624463</v>
      </c>
      <c r="AR13" s="19" t="n">
        <v>0</v>
      </c>
      <c r="AS13" s="19" t="n">
        <v>0.125053321280552</v>
      </c>
      <c r="AT13" s="19" t="n">
        <v>0</v>
      </c>
      <c r="AU13" s="19" t="n">
        <v>0.0384856326076971</v>
      </c>
    </row>
    <row r="14">
      <c r="B14" s="20" t="s">
        <v>560</v>
      </c>
      <c r="C14" s="19" t="n">
        <v>0.08670058992195</v>
      </c>
      <c r="D14" s="19" t="n">
        <v>0.108561756467437</v>
      </c>
      <c r="E14" s="19" t="n">
        <v>0.0559934172444595</v>
      </c>
      <c r="F14" s="19"/>
      <c r="G14" s="19" t="n">
        <v>0.0969971597853602</v>
      </c>
      <c r="H14" s="19" t="n">
        <v>0.191513621391323</v>
      </c>
      <c r="I14" s="19" t="n">
        <v>0.0679248606153472</v>
      </c>
      <c r="J14" s="19" t="n">
        <v>0.0391150871927786</v>
      </c>
      <c r="K14" s="19" t="n">
        <v>0.0373193963019112</v>
      </c>
      <c r="L14" s="19" t="n">
        <v>0.0359104015794754</v>
      </c>
      <c r="M14" s="19"/>
      <c r="N14" s="19" t="n">
        <v>0</v>
      </c>
      <c r="O14" s="19" t="n">
        <v>0.0836815048006153</v>
      </c>
      <c r="P14" s="19" t="n">
        <v>0.049361799824281</v>
      </c>
      <c r="Q14" s="19" t="n">
        <v>0.103383119048894</v>
      </c>
      <c r="R14" s="19" t="n">
        <v>0.13425322473142</v>
      </c>
      <c r="S14" s="19"/>
      <c r="T14" s="19" t="n">
        <v>0.135950537329792</v>
      </c>
      <c r="U14" s="19" t="n">
        <v>0.0710231592073091</v>
      </c>
      <c r="V14" s="19" t="n">
        <v>0.0546809481175116</v>
      </c>
      <c r="W14" s="19" t="n">
        <v>0.125004294048033</v>
      </c>
      <c r="X14" s="19"/>
      <c r="Y14" s="19" t="n">
        <v>0.105333336331616</v>
      </c>
      <c r="Z14" s="19" t="n">
        <v>0.0445962863401595</v>
      </c>
      <c r="AA14" s="19" t="s">
        <v>124</v>
      </c>
      <c r="AB14" s="19" t="s">
        <v>124</v>
      </c>
      <c r="AC14" s="19" t="s">
        <v>124</v>
      </c>
      <c r="AD14" s="19" t="s">
        <v>124</v>
      </c>
      <c r="AE14" s="19"/>
      <c r="AF14" s="19" t="n">
        <v>0.0853816464863784</v>
      </c>
      <c r="AG14" s="19"/>
      <c r="AH14" s="19" t="n">
        <v>0.0865011239836072</v>
      </c>
      <c r="AI14" s="19"/>
      <c r="AJ14" s="19" t="n">
        <v>0.141472221411325</v>
      </c>
      <c r="AK14" s="19" t="n">
        <v>0.110210583093105</v>
      </c>
      <c r="AL14" s="19" t="n">
        <v>0.0982172598586851</v>
      </c>
      <c r="AM14" s="19" t="n">
        <v>0.0859288494506658</v>
      </c>
      <c r="AN14" s="19" t="n">
        <v>0.0441742413651493</v>
      </c>
      <c r="AO14" s="19" t="n">
        <v>0.116034043058624</v>
      </c>
      <c r="AP14" s="19" t="n">
        <v>0.0613467509767539</v>
      </c>
      <c r="AQ14" s="19" t="n">
        <v>0</v>
      </c>
      <c r="AR14" s="19" t="n">
        <v>0</v>
      </c>
      <c r="AS14" s="19" t="n">
        <v>0.0985439702048545</v>
      </c>
      <c r="AT14" s="19" t="n">
        <v>0</v>
      </c>
      <c r="AU14" s="19" t="n">
        <v>0.200914238938165</v>
      </c>
    </row>
    <row r="15">
      <c r="B15" s="20" t="s">
        <v>559</v>
      </c>
      <c r="C15" s="19" t="n">
        <v>0.072624397937779</v>
      </c>
      <c r="D15" s="19" t="n">
        <v>0.0759819865279829</v>
      </c>
      <c r="E15" s="19" t="n">
        <v>0.0690130077766489</v>
      </c>
      <c r="F15" s="19"/>
      <c r="G15" s="19" t="n">
        <v>0.121912851369732</v>
      </c>
      <c r="H15" s="19" t="n">
        <v>0.0755237121005125</v>
      </c>
      <c r="I15" s="19" t="n">
        <v>0.0753018742836142</v>
      </c>
      <c r="J15" s="19" t="n">
        <v>0.0306991258705269</v>
      </c>
      <c r="K15" s="19" t="n">
        <v>0.0883742501456502</v>
      </c>
      <c r="L15" s="19" t="n">
        <v>0.077674244360371</v>
      </c>
      <c r="M15" s="19"/>
      <c r="N15" s="19" t="n">
        <v>0</v>
      </c>
      <c r="O15" s="19" t="n">
        <v>0.053654591972805</v>
      </c>
      <c r="P15" s="19" t="n">
        <v>0.0744277812303036</v>
      </c>
      <c r="Q15" s="19" t="n">
        <v>0.0700730396271994</v>
      </c>
      <c r="R15" s="19" t="n">
        <v>0.0932433200156272</v>
      </c>
      <c r="S15" s="19"/>
      <c r="T15" s="19" t="n">
        <v>0.153400300673545</v>
      </c>
      <c r="U15" s="19" t="n">
        <v>0.0546787876637211</v>
      </c>
      <c r="V15" s="19" t="n">
        <v>0.0805329518100455</v>
      </c>
      <c r="W15" s="19" t="n">
        <v>0.079332286424148</v>
      </c>
      <c r="X15" s="19"/>
      <c r="Y15" s="19" t="n">
        <v>0.0710593519827865</v>
      </c>
      <c r="Z15" s="19" t="n">
        <v>0.0761609227505825</v>
      </c>
      <c r="AA15" s="19" t="s">
        <v>124</v>
      </c>
      <c r="AB15" s="19" t="s">
        <v>124</v>
      </c>
      <c r="AC15" s="19" t="s">
        <v>124</v>
      </c>
      <c r="AD15" s="19" t="s">
        <v>124</v>
      </c>
      <c r="AE15" s="19"/>
      <c r="AF15" s="19" t="n">
        <v>0.0674830979093297</v>
      </c>
      <c r="AG15" s="19"/>
      <c r="AH15" s="19" t="n">
        <v>0.0816967928311227</v>
      </c>
      <c r="AI15" s="19"/>
      <c r="AJ15" s="19" t="n">
        <v>0.112893281349214</v>
      </c>
      <c r="AK15" s="19" t="n">
        <v>0.232819584996247</v>
      </c>
      <c r="AL15" s="19" t="n">
        <v>0.103046149194403</v>
      </c>
      <c r="AM15" s="19" t="n">
        <v>0.0648384299073352</v>
      </c>
      <c r="AN15" s="19" t="n">
        <v>0.0846274056528674</v>
      </c>
      <c r="AO15" s="19" t="n">
        <v>0</v>
      </c>
      <c r="AP15" s="19" t="n">
        <v>0.0124882126977733</v>
      </c>
      <c r="AQ15" s="19" t="n">
        <v>0.064420387860113</v>
      </c>
      <c r="AR15" s="19" t="n">
        <v>0</v>
      </c>
      <c r="AS15" s="19" t="n">
        <v>0.0595275762824966</v>
      </c>
      <c r="AT15" s="19" t="n">
        <v>0</v>
      </c>
      <c r="AU15" s="19" t="n">
        <v>0.0670737221700903</v>
      </c>
    </row>
    <row r="16">
      <c r="B16" s="20" t="s">
        <v>86</v>
      </c>
      <c r="C16" s="21" t="n">
        <v>0.188123781329329</v>
      </c>
      <c r="D16" s="21" t="n">
        <v>0.175829210310045</v>
      </c>
      <c r="E16" s="21" t="n">
        <v>0.205033567744209</v>
      </c>
      <c r="F16" s="21"/>
      <c r="G16" s="21" t="n">
        <v>0.10580612215856</v>
      </c>
      <c r="H16" s="21" t="n">
        <v>0.164489756997075</v>
      </c>
      <c r="I16" s="21" t="n">
        <v>0.190929694107124</v>
      </c>
      <c r="J16" s="21" t="n">
        <v>0.215983812089406</v>
      </c>
      <c r="K16" s="21" t="n">
        <v>0.214996152476202</v>
      </c>
      <c r="L16" s="21" t="n">
        <v>0.241180190534984</v>
      </c>
      <c r="M16" s="21"/>
      <c r="N16" s="21" t="n">
        <v>0.314777557945189</v>
      </c>
      <c r="O16" s="21" t="n">
        <v>0.261728288336541</v>
      </c>
      <c r="P16" s="21" t="n">
        <v>0.179735296951108</v>
      </c>
      <c r="Q16" s="21" t="n">
        <v>0.182350196951038</v>
      </c>
      <c r="R16" s="21" t="n">
        <v>0.151806896881292</v>
      </c>
      <c r="S16" s="21"/>
      <c r="T16" s="21" t="n">
        <v>0.203720872780071</v>
      </c>
      <c r="U16" s="21" t="n">
        <v>0.175338782605052</v>
      </c>
      <c r="V16" s="21" t="n">
        <v>0.214139830169795</v>
      </c>
      <c r="W16" s="21" t="n">
        <v>0.16469527502644</v>
      </c>
      <c r="X16" s="21"/>
      <c r="Y16" s="21" t="n">
        <v>0.172494774750715</v>
      </c>
      <c r="Z16" s="21" t="n">
        <v>0.223440552308746</v>
      </c>
      <c r="AA16" s="21" t="s">
        <v>124</v>
      </c>
      <c r="AB16" s="21" t="s">
        <v>124</v>
      </c>
      <c r="AC16" s="21" t="s">
        <v>124</v>
      </c>
      <c r="AD16" s="21" t="s">
        <v>124</v>
      </c>
      <c r="AE16" s="21"/>
      <c r="AF16" s="21" t="n">
        <v>0.194129528860869</v>
      </c>
      <c r="AG16" s="21"/>
      <c r="AH16" s="21" t="n">
        <v>0.172691964704728</v>
      </c>
      <c r="AI16" s="21"/>
      <c r="AJ16" s="21" t="n">
        <v>0.165252012475888</v>
      </c>
      <c r="AK16" s="21" t="n">
        <v>0.221311449143338</v>
      </c>
      <c r="AL16" s="21" t="n">
        <v>0.153003102431339</v>
      </c>
      <c r="AM16" s="21" t="n">
        <v>0.166612851804426</v>
      </c>
      <c r="AN16" s="21" t="n">
        <v>0.170130962752913</v>
      </c>
      <c r="AO16" s="21" t="n">
        <v>0.203504330213135</v>
      </c>
      <c r="AP16" s="21" t="n">
        <v>0.228889601972145</v>
      </c>
      <c r="AQ16" s="21" t="n">
        <v>0.192319230369987</v>
      </c>
      <c r="AR16" s="21" t="n">
        <v>0.657899854126009</v>
      </c>
      <c r="AS16" s="21" t="n">
        <v>0.226394370061307</v>
      </c>
      <c r="AT16" s="21" t="n">
        <v>0.115069149307581</v>
      </c>
      <c r="AU16" s="21" t="n">
        <v>0.169846314758698</v>
      </c>
    </row>
    <row r="17">
      <c r="B17" s="18" t="s">
        <v>229</v>
      </c>
    </row>
    <row r="18">
      <c r="B18" t="s">
        <v>70</v>
      </c>
    </row>
    <row r="19">
      <c r="B19" t="s">
        <v>71</v>
      </c>
    </row>
    <row r="21">
      <c r="B21"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568</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539</v>
      </c>
      <c r="D7" s="11" t="n">
        <v>282</v>
      </c>
      <c r="E7" s="11" t="n">
        <v>255</v>
      </c>
      <c r="F7" s="11"/>
      <c r="G7" s="11" t="n">
        <v>50</v>
      </c>
      <c r="H7" s="11" t="n">
        <v>111</v>
      </c>
      <c r="I7" s="11" t="n">
        <v>112</v>
      </c>
      <c r="J7" s="11" t="n">
        <v>131</v>
      </c>
      <c r="K7" s="11" t="n">
        <v>107</v>
      </c>
      <c r="L7" s="11" t="n">
        <v>28</v>
      </c>
      <c r="M7" s="11"/>
      <c r="N7" s="11" t="n">
        <v>4</v>
      </c>
      <c r="O7" s="11" t="n">
        <v>83</v>
      </c>
      <c r="P7" s="11" t="n">
        <v>201</v>
      </c>
      <c r="Q7" s="11" t="n">
        <v>163</v>
      </c>
      <c r="R7" s="11" t="n">
        <v>87</v>
      </c>
      <c r="S7" s="11"/>
      <c r="T7" s="11" t="n">
        <v>31</v>
      </c>
      <c r="U7" s="11" t="n">
        <v>148</v>
      </c>
      <c r="V7" s="11" t="n">
        <v>124</v>
      </c>
      <c r="W7" s="11" t="n">
        <v>165</v>
      </c>
      <c r="X7" s="11"/>
      <c r="Y7" s="11" t="n">
        <v>361</v>
      </c>
      <c r="Z7" s="11" t="n">
        <v>178</v>
      </c>
      <c r="AA7" s="11" t="s">
        <v>123</v>
      </c>
      <c r="AB7" s="11" t="s">
        <v>123</v>
      </c>
      <c r="AC7" s="11" t="s">
        <v>123</v>
      </c>
      <c r="AD7" s="11" t="s">
        <v>123</v>
      </c>
      <c r="AE7" s="11"/>
      <c r="AF7" s="11" t="n">
        <v>331</v>
      </c>
      <c r="AG7" s="11"/>
      <c r="AH7" s="11" t="n">
        <v>448</v>
      </c>
      <c r="AI7" s="11"/>
      <c r="AJ7" s="11" t="n">
        <v>46</v>
      </c>
      <c r="AK7" s="11" t="n">
        <v>19</v>
      </c>
      <c r="AL7" s="11" t="n">
        <v>109</v>
      </c>
      <c r="AM7" s="11" t="n">
        <v>95</v>
      </c>
      <c r="AN7" s="11" t="n">
        <v>73</v>
      </c>
      <c r="AO7" s="11" t="n">
        <v>29</v>
      </c>
      <c r="AP7" s="11" t="n">
        <v>69</v>
      </c>
      <c r="AQ7" s="11" t="n">
        <v>15</v>
      </c>
      <c r="AR7" s="11" t="n">
        <v>12</v>
      </c>
      <c r="AS7" s="11" t="n">
        <v>35</v>
      </c>
      <c r="AT7" s="11" t="n">
        <v>9</v>
      </c>
      <c r="AU7" s="11" t="n">
        <v>28</v>
      </c>
    </row>
    <row r="8" ht="30" customHeight="1">
      <c r="B8" s="12" t="s">
        <v>20</v>
      </c>
      <c r="C8" s="12" t="n">
        <v>561</v>
      </c>
      <c r="D8" s="12" t="n">
        <v>311</v>
      </c>
      <c r="E8" s="12" t="n">
        <v>248</v>
      </c>
      <c r="F8" s="12"/>
      <c r="G8" s="12" t="n">
        <v>59</v>
      </c>
      <c r="H8" s="12" t="n">
        <v>133</v>
      </c>
      <c r="I8" s="12" t="n">
        <v>116</v>
      </c>
      <c r="J8" s="12" t="n">
        <v>126</v>
      </c>
      <c r="K8" s="12" t="n">
        <v>101</v>
      </c>
      <c r="L8" s="12" t="n">
        <v>27</v>
      </c>
      <c r="M8" s="12"/>
      <c r="N8" s="12" t="n">
        <v>4</v>
      </c>
      <c r="O8" s="12" t="n">
        <v>81</v>
      </c>
      <c r="P8" s="12" t="n">
        <v>190</v>
      </c>
      <c r="Q8" s="12" t="n">
        <v>185</v>
      </c>
      <c r="R8" s="12" t="n">
        <v>99</v>
      </c>
      <c r="S8" s="12"/>
      <c r="T8" s="12" t="n">
        <v>32</v>
      </c>
      <c r="U8" s="12" t="n">
        <v>154</v>
      </c>
      <c r="V8" s="12" t="n">
        <v>128</v>
      </c>
      <c r="W8" s="12" t="n">
        <v>176</v>
      </c>
      <c r="X8" s="12"/>
      <c r="Y8" s="12" t="n">
        <v>389</v>
      </c>
      <c r="Z8" s="12" t="n">
        <v>172</v>
      </c>
      <c r="AA8" s="12" t="s">
        <v>123</v>
      </c>
      <c r="AB8" s="12" t="s">
        <v>123</v>
      </c>
      <c r="AC8" s="12" t="s">
        <v>123</v>
      </c>
      <c r="AD8" s="12" t="s">
        <v>123</v>
      </c>
      <c r="AE8" s="12"/>
      <c r="AF8" s="12" t="n">
        <v>339</v>
      </c>
      <c r="AG8" s="12"/>
      <c r="AH8" s="12" t="n">
        <v>473</v>
      </c>
      <c r="AI8" s="12"/>
      <c r="AJ8" s="12" t="n">
        <v>43</v>
      </c>
      <c r="AK8" s="12" t="n">
        <v>16</v>
      </c>
      <c r="AL8" s="12" t="n">
        <v>120</v>
      </c>
      <c r="AM8" s="12" t="n">
        <v>104</v>
      </c>
      <c r="AN8" s="12" t="n">
        <v>86</v>
      </c>
      <c r="AO8" s="12" t="n">
        <v>30</v>
      </c>
      <c r="AP8" s="12" t="n">
        <v>66</v>
      </c>
      <c r="AQ8" s="12" t="n">
        <v>17</v>
      </c>
      <c r="AR8" s="12" t="n">
        <v>11</v>
      </c>
      <c r="AS8" s="12" t="n">
        <v>33</v>
      </c>
      <c r="AT8" s="12" t="n">
        <v>7</v>
      </c>
      <c r="AU8" s="12" t="n">
        <v>27</v>
      </c>
    </row>
    <row r="9">
      <c r="B9" s="20" t="s">
        <v>554</v>
      </c>
      <c r="C9" s="19" t="n">
        <v>0.438605834126919</v>
      </c>
      <c r="D9" s="19" t="n">
        <v>0.437220259169859</v>
      </c>
      <c r="E9" s="19" t="n">
        <v>0.435782219314875</v>
      </c>
      <c r="F9" s="19"/>
      <c r="G9" s="19" t="n">
        <v>0.203813644898226</v>
      </c>
      <c r="H9" s="19" t="n">
        <v>0.400402334969975</v>
      </c>
      <c r="I9" s="19" t="n">
        <v>0.464495707971881</v>
      </c>
      <c r="J9" s="19" t="n">
        <v>0.496249628167792</v>
      </c>
      <c r="K9" s="19" t="n">
        <v>0.536013096990222</v>
      </c>
      <c r="L9" s="19" t="n">
        <v>0.391079220348394</v>
      </c>
      <c r="M9" s="19"/>
      <c r="N9" s="19" t="n">
        <v>0.776800258537811</v>
      </c>
      <c r="O9" s="19" t="n">
        <v>0.513236206984625</v>
      </c>
      <c r="P9" s="19" t="n">
        <v>0.48772745906321</v>
      </c>
      <c r="Q9" s="19" t="n">
        <v>0.371532730557875</v>
      </c>
      <c r="R9" s="19" t="n">
        <v>0.388090408137683</v>
      </c>
      <c r="S9" s="19"/>
      <c r="T9" s="19" t="n">
        <v>0.246096900748741</v>
      </c>
      <c r="U9" s="19" t="n">
        <v>0.488426178261542</v>
      </c>
      <c r="V9" s="19" t="n">
        <v>0.454022296798375</v>
      </c>
      <c r="W9" s="19" t="n">
        <v>0.370176962438228</v>
      </c>
      <c r="X9" s="19"/>
      <c r="Y9" s="19" t="n">
        <v>0.416336647038798</v>
      </c>
      <c r="Z9" s="19" t="n">
        <v>0.48892738056258</v>
      </c>
      <c r="AA9" s="19" t="s">
        <v>124</v>
      </c>
      <c r="AB9" s="19" t="s">
        <v>124</v>
      </c>
      <c r="AC9" s="19" t="s">
        <v>124</v>
      </c>
      <c r="AD9" s="19" t="s">
        <v>124</v>
      </c>
      <c r="AE9" s="19"/>
      <c r="AF9" s="19" t="n">
        <v>0.484641837349453</v>
      </c>
      <c r="AG9" s="19"/>
      <c r="AH9" s="19" t="n">
        <v>0.432321272343767</v>
      </c>
      <c r="AI9" s="19"/>
      <c r="AJ9" s="19" t="n">
        <v>0.377597684144217</v>
      </c>
      <c r="AK9" s="19" t="n">
        <v>0.593283903301795</v>
      </c>
      <c r="AL9" s="19" t="n">
        <v>0.444272306725115</v>
      </c>
      <c r="AM9" s="19" t="n">
        <v>0.439826829124057</v>
      </c>
      <c r="AN9" s="19" t="n">
        <v>0.461065664949922</v>
      </c>
      <c r="AO9" s="19" t="n">
        <v>0.425651770341055</v>
      </c>
      <c r="AP9" s="19" t="n">
        <v>0.440017358352644</v>
      </c>
      <c r="AQ9" s="19" t="n">
        <v>0.528663363983991</v>
      </c>
      <c r="AR9" s="19" t="n">
        <v>0.236128510096225</v>
      </c>
      <c r="AS9" s="19" t="n">
        <v>0.376786002251151</v>
      </c>
      <c r="AT9" s="19" t="n">
        <v>0.532956027367935</v>
      </c>
      <c r="AU9" s="19" t="n">
        <v>0.423981832565707</v>
      </c>
    </row>
    <row r="10">
      <c r="B10" s="20" t="s">
        <v>555</v>
      </c>
      <c r="C10" s="19" t="n">
        <v>0.179603548165325</v>
      </c>
      <c r="D10" s="19" t="n">
        <v>0.181275882432359</v>
      </c>
      <c r="E10" s="19" t="n">
        <v>0.178969127339193</v>
      </c>
      <c r="F10" s="19"/>
      <c r="G10" s="19" t="n">
        <v>0.29348148224102</v>
      </c>
      <c r="H10" s="19" t="n">
        <v>0.1650481401167</v>
      </c>
      <c r="I10" s="19" t="n">
        <v>0.129416918838077</v>
      </c>
      <c r="J10" s="19" t="n">
        <v>0.176992592387228</v>
      </c>
      <c r="K10" s="19" t="n">
        <v>0.171344121775908</v>
      </c>
      <c r="L10" s="19" t="n">
        <v>0.263960032949508</v>
      </c>
      <c r="M10" s="19"/>
      <c r="N10" s="19" t="n">
        <v>0</v>
      </c>
      <c r="O10" s="19" t="n">
        <v>0.147098353735032</v>
      </c>
      <c r="P10" s="19" t="n">
        <v>0.200686211717595</v>
      </c>
      <c r="Q10" s="19" t="n">
        <v>0.199599904456452</v>
      </c>
      <c r="R10" s="19" t="n">
        <v>0.137593218586914</v>
      </c>
      <c r="S10" s="19"/>
      <c r="T10" s="19" t="n">
        <v>0.0361123857856852</v>
      </c>
      <c r="U10" s="19" t="n">
        <v>0.185400338058527</v>
      </c>
      <c r="V10" s="19" t="n">
        <v>0.221592548222336</v>
      </c>
      <c r="W10" s="19" t="n">
        <v>0.196978703648735</v>
      </c>
      <c r="X10" s="19"/>
      <c r="Y10" s="19" t="n">
        <v>0.195571868780168</v>
      </c>
      <c r="Z10" s="19" t="n">
        <v>0.143520031324785</v>
      </c>
      <c r="AA10" s="19" t="s">
        <v>124</v>
      </c>
      <c r="AB10" s="19" t="s">
        <v>124</v>
      </c>
      <c r="AC10" s="19" t="s">
        <v>124</v>
      </c>
      <c r="AD10" s="19" t="s">
        <v>124</v>
      </c>
      <c r="AE10" s="19"/>
      <c r="AF10" s="19" t="n">
        <v>0.171523721300692</v>
      </c>
      <c r="AG10" s="19"/>
      <c r="AH10" s="19" t="n">
        <v>0.187034815038017</v>
      </c>
      <c r="AI10" s="19"/>
      <c r="AJ10" s="19" t="n">
        <v>0.202812364319504</v>
      </c>
      <c r="AK10" s="19" t="n">
        <v>0.0512995733759116</v>
      </c>
      <c r="AL10" s="19" t="n">
        <v>0.146191344473551</v>
      </c>
      <c r="AM10" s="19" t="n">
        <v>0.19973468086804</v>
      </c>
      <c r="AN10" s="19" t="n">
        <v>0.220386665127156</v>
      </c>
      <c r="AO10" s="19" t="n">
        <v>0.132179687719171</v>
      </c>
      <c r="AP10" s="19" t="n">
        <v>0.176755095779316</v>
      </c>
      <c r="AQ10" s="19" t="n">
        <v>0.20438965632789</v>
      </c>
      <c r="AR10" s="19" t="n">
        <v>0</v>
      </c>
      <c r="AS10" s="19" t="n">
        <v>0.240445053218774</v>
      </c>
      <c r="AT10" s="19" t="n">
        <v>0.322496146110876</v>
      </c>
      <c r="AU10" s="19" t="n">
        <v>0.162496724599895</v>
      </c>
    </row>
    <row r="11">
      <c r="B11" s="20" t="s">
        <v>557</v>
      </c>
      <c r="C11" s="19" t="n">
        <v>0.0945499342615262</v>
      </c>
      <c r="D11" s="19" t="n">
        <v>0.104079502518087</v>
      </c>
      <c r="E11" s="19" t="n">
        <v>0.0833943016289786</v>
      </c>
      <c r="F11" s="19"/>
      <c r="G11" s="19" t="n">
        <v>0.126393658113438</v>
      </c>
      <c r="H11" s="19" t="n">
        <v>0.119581921692341</v>
      </c>
      <c r="I11" s="19" t="n">
        <v>0.147900608478269</v>
      </c>
      <c r="J11" s="19" t="n">
        <v>0.0662977306554963</v>
      </c>
      <c r="K11" s="19" t="n">
        <v>0.0419337477636608</v>
      </c>
      <c r="L11" s="19" t="n">
        <v>0</v>
      </c>
      <c r="M11" s="19"/>
      <c r="N11" s="19" t="n">
        <v>0</v>
      </c>
      <c r="O11" s="19" t="n">
        <v>0.0692402372394723</v>
      </c>
      <c r="P11" s="19" t="n">
        <v>0.0446348872274271</v>
      </c>
      <c r="Q11" s="19" t="n">
        <v>0.118712708163515</v>
      </c>
      <c r="R11" s="19" t="n">
        <v>0.171064469819117</v>
      </c>
      <c r="S11" s="19"/>
      <c r="T11" s="19" t="n">
        <v>0.138805502110862</v>
      </c>
      <c r="U11" s="19" t="n">
        <v>0.0636265481499908</v>
      </c>
      <c r="V11" s="19" t="n">
        <v>0.0484199271346915</v>
      </c>
      <c r="W11" s="19" t="n">
        <v>0.155632411358305</v>
      </c>
      <c r="X11" s="19"/>
      <c r="Y11" s="19" t="n">
        <v>0.110951476713185</v>
      </c>
      <c r="Z11" s="19" t="n">
        <v>0.0574874686748108</v>
      </c>
      <c r="AA11" s="19" t="s">
        <v>124</v>
      </c>
      <c r="AB11" s="19" t="s">
        <v>124</v>
      </c>
      <c r="AC11" s="19" t="s">
        <v>124</v>
      </c>
      <c r="AD11" s="19" t="s">
        <v>124</v>
      </c>
      <c r="AE11" s="19"/>
      <c r="AF11" s="19" t="n">
        <v>0.0638466401285506</v>
      </c>
      <c r="AG11" s="19"/>
      <c r="AH11" s="19" t="n">
        <v>0.110144264341435</v>
      </c>
      <c r="AI11" s="19"/>
      <c r="AJ11" s="19" t="n">
        <v>0.0755620947289492</v>
      </c>
      <c r="AK11" s="19" t="n">
        <v>0.0512995733759116</v>
      </c>
      <c r="AL11" s="19" t="n">
        <v>0.109554680165235</v>
      </c>
      <c r="AM11" s="19" t="n">
        <v>0.119591996250136</v>
      </c>
      <c r="AN11" s="19" t="n">
        <v>0.0750312950967169</v>
      </c>
      <c r="AO11" s="19" t="n">
        <v>0.0327277033962992</v>
      </c>
      <c r="AP11" s="19" t="n">
        <v>0.0419163929649152</v>
      </c>
      <c r="AQ11" s="19" t="n">
        <v>0.136842746231669</v>
      </c>
      <c r="AR11" s="19" t="n">
        <v>0.285344368145062</v>
      </c>
      <c r="AS11" s="19" t="n">
        <v>0.147944181090303</v>
      </c>
      <c r="AT11" s="19" t="n">
        <v>0.144547826521189</v>
      </c>
      <c r="AU11" s="19" t="n">
        <v>0.0677203502291452</v>
      </c>
    </row>
    <row r="12">
      <c r="B12" s="20" t="s">
        <v>556</v>
      </c>
      <c r="C12" s="19" t="n">
        <v>0.0931351410064493</v>
      </c>
      <c r="D12" s="19" t="n">
        <v>0.110274478830075</v>
      </c>
      <c r="E12" s="19" t="n">
        <v>0.0724468700626209</v>
      </c>
      <c r="F12" s="19"/>
      <c r="G12" s="19" t="n">
        <v>0.224495232880302</v>
      </c>
      <c r="H12" s="19" t="n">
        <v>0.0715874192424174</v>
      </c>
      <c r="I12" s="19" t="n">
        <v>0.106818165620635</v>
      </c>
      <c r="J12" s="19" t="n">
        <v>0.0626480935812541</v>
      </c>
      <c r="K12" s="19" t="n">
        <v>0.0736248965877503</v>
      </c>
      <c r="L12" s="19" t="n">
        <v>0.0702262958212277</v>
      </c>
      <c r="M12" s="19"/>
      <c r="N12" s="19" t="n">
        <v>0</v>
      </c>
      <c r="O12" s="19" t="n">
        <v>0.11173889565264</v>
      </c>
      <c r="P12" s="19" t="n">
        <v>0.0858744982367483</v>
      </c>
      <c r="Q12" s="19" t="n">
        <v>0.0883009044094056</v>
      </c>
      <c r="R12" s="19" t="n">
        <v>0.105570854095897</v>
      </c>
      <c r="S12" s="19"/>
      <c r="T12" s="19" t="n">
        <v>0.135194255177228</v>
      </c>
      <c r="U12" s="19" t="n">
        <v>0.0690943934390222</v>
      </c>
      <c r="V12" s="19" t="n">
        <v>0.0682746287753928</v>
      </c>
      <c r="W12" s="19" t="n">
        <v>0.128865458408132</v>
      </c>
      <c r="X12" s="19"/>
      <c r="Y12" s="19" t="n">
        <v>0.103217707773604</v>
      </c>
      <c r="Z12" s="19" t="n">
        <v>0.0703516262891714</v>
      </c>
      <c r="AA12" s="19" t="s">
        <v>124</v>
      </c>
      <c r="AB12" s="19" t="s">
        <v>124</v>
      </c>
      <c r="AC12" s="19" t="s">
        <v>124</v>
      </c>
      <c r="AD12" s="19" t="s">
        <v>124</v>
      </c>
      <c r="AE12" s="19"/>
      <c r="AF12" s="19" t="n">
        <v>0.0858849596896345</v>
      </c>
      <c r="AG12" s="19"/>
      <c r="AH12" s="19" t="n">
        <v>0.0980392344620313</v>
      </c>
      <c r="AI12" s="19"/>
      <c r="AJ12" s="19" t="n">
        <v>0.133174415317074</v>
      </c>
      <c r="AK12" s="19" t="n">
        <v>0.179912992793681</v>
      </c>
      <c r="AL12" s="19" t="n">
        <v>0.123521819699781</v>
      </c>
      <c r="AM12" s="19" t="n">
        <v>0.0932829437068278</v>
      </c>
      <c r="AN12" s="19" t="n">
        <v>0.0582179560638166</v>
      </c>
      <c r="AO12" s="19" t="n">
        <v>0.12115027426479</v>
      </c>
      <c r="AP12" s="19" t="n">
        <v>0.0733358443397987</v>
      </c>
      <c r="AQ12" s="19" t="n">
        <v>0</v>
      </c>
      <c r="AR12" s="19" t="n">
        <v>0.0974512239892687</v>
      </c>
      <c r="AS12" s="19" t="n">
        <v>0.053044943592176</v>
      </c>
      <c r="AT12" s="19" t="n">
        <v>0</v>
      </c>
      <c r="AU12" s="19" t="n">
        <v>0.102625026047553</v>
      </c>
    </row>
    <row r="13">
      <c r="B13" s="20" t="s">
        <v>559</v>
      </c>
      <c r="C13" s="19" t="n">
        <v>0.0894707130109184</v>
      </c>
      <c r="D13" s="19" t="n">
        <v>0.111184623275027</v>
      </c>
      <c r="E13" s="19" t="n">
        <v>0.0630291047526041</v>
      </c>
      <c r="F13" s="19"/>
      <c r="G13" s="19" t="n">
        <v>0.149416948184516</v>
      </c>
      <c r="H13" s="19" t="n">
        <v>0.105676520374187</v>
      </c>
      <c r="I13" s="19" t="n">
        <v>0.105110336475062</v>
      </c>
      <c r="J13" s="19" t="n">
        <v>0.0352810455372362</v>
      </c>
      <c r="K13" s="19" t="n">
        <v>0.0964634162397786</v>
      </c>
      <c r="L13" s="19" t="n">
        <v>0.0394554915443007</v>
      </c>
      <c r="M13" s="19"/>
      <c r="N13" s="19" t="n">
        <v>0</v>
      </c>
      <c r="O13" s="19" t="n">
        <v>0.075865830205103</v>
      </c>
      <c r="P13" s="19" t="n">
        <v>0.0937115139399833</v>
      </c>
      <c r="Q13" s="19" t="n">
        <v>0.0845399934944685</v>
      </c>
      <c r="R13" s="19" t="n">
        <v>0.106290414766088</v>
      </c>
      <c r="S13" s="19"/>
      <c r="T13" s="19" t="n">
        <v>0.2876550744939</v>
      </c>
      <c r="U13" s="19" t="n">
        <v>0.0991639211819409</v>
      </c>
      <c r="V13" s="19" t="n">
        <v>0.0493378162377536</v>
      </c>
      <c r="W13" s="19" t="n">
        <v>0.0971638500329597</v>
      </c>
      <c r="X13" s="19"/>
      <c r="Y13" s="19" t="n">
        <v>0.105181414378783</v>
      </c>
      <c r="Z13" s="19" t="n">
        <v>0.053969336813782</v>
      </c>
      <c r="AA13" s="19" t="s">
        <v>124</v>
      </c>
      <c r="AB13" s="19" t="s">
        <v>124</v>
      </c>
      <c r="AC13" s="19" t="s">
        <v>124</v>
      </c>
      <c r="AD13" s="19" t="s">
        <v>124</v>
      </c>
      <c r="AE13" s="19"/>
      <c r="AF13" s="19" t="n">
        <v>0.0794337489854837</v>
      </c>
      <c r="AG13" s="19"/>
      <c r="AH13" s="19" t="n">
        <v>0.0998122824713845</v>
      </c>
      <c r="AI13" s="19"/>
      <c r="AJ13" s="19" t="n">
        <v>0.190650676724876</v>
      </c>
      <c r="AK13" s="19" t="n">
        <v>0.057303990890539</v>
      </c>
      <c r="AL13" s="19" t="n">
        <v>0.086565912301529</v>
      </c>
      <c r="AM13" s="19" t="n">
        <v>0.101718082846613</v>
      </c>
      <c r="AN13" s="19" t="n">
        <v>0.0913421709897528</v>
      </c>
      <c r="AO13" s="19" t="n">
        <v>0.0466868562402569</v>
      </c>
      <c r="AP13" s="19" t="n">
        <v>0.0616047098868094</v>
      </c>
      <c r="AQ13" s="19" t="n">
        <v>0</v>
      </c>
      <c r="AR13" s="19" t="n">
        <v>0</v>
      </c>
      <c r="AS13" s="19" t="n">
        <v>0.1209794782738</v>
      </c>
      <c r="AT13" s="19" t="n">
        <v>0</v>
      </c>
      <c r="AU13" s="19" t="n">
        <v>0.10217338749924</v>
      </c>
    </row>
    <row r="14">
      <c r="B14" s="20" t="s">
        <v>560</v>
      </c>
      <c r="C14" s="19" t="n">
        <v>0.0741620716382371</v>
      </c>
      <c r="D14" s="19" t="n">
        <v>0.0679317735545765</v>
      </c>
      <c r="E14" s="19" t="n">
        <v>0.0825592879754258</v>
      </c>
      <c r="F14" s="19"/>
      <c r="G14" s="19" t="n">
        <v>0.168035559307701</v>
      </c>
      <c r="H14" s="19" t="n">
        <v>0.123462610466445</v>
      </c>
      <c r="I14" s="19" t="n">
        <v>0.0748528275426941</v>
      </c>
      <c r="J14" s="19" t="n">
        <v>0.0234758612822978</v>
      </c>
      <c r="K14" s="19" t="n">
        <v>0.0369359578361706</v>
      </c>
      <c r="L14" s="19" t="n">
        <v>0</v>
      </c>
      <c r="M14" s="19"/>
      <c r="N14" s="19" t="n">
        <v>0</v>
      </c>
      <c r="O14" s="19" t="n">
        <v>0.0615069414076678</v>
      </c>
      <c r="P14" s="19" t="n">
        <v>0.049513237919135</v>
      </c>
      <c r="Q14" s="19" t="n">
        <v>0.0785313270515915</v>
      </c>
      <c r="R14" s="19" t="n">
        <v>0.127610482258907</v>
      </c>
      <c r="S14" s="19"/>
      <c r="T14" s="19" t="n">
        <v>0.231960762493483</v>
      </c>
      <c r="U14" s="19" t="n">
        <v>0.0349084804260521</v>
      </c>
      <c r="V14" s="19" t="n">
        <v>0.062140859173941</v>
      </c>
      <c r="W14" s="19" t="n">
        <v>0.100153556388074</v>
      </c>
      <c r="X14" s="19"/>
      <c r="Y14" s="19" t="n">
        <v>0.0823289208438146</v>
      </c>
      <c r="Z14" s="19" t="n">
        <v>0.0557074922274448</v>
      </c>
      <c r="AA14" s="19" t="s">
        <v>124</v>
      </c>
      <c r="AB14" s="19" t="s">
        <v>124</v>
      </c>
      <c r="AC14" s="19" t="s">
        <v>124</v>
      </c>
      <c r="AD14" s="19" t="s">
        <v>124</v>
      </c>
      <c r="AE14" s="19"/>
      <c r="AF14" s="19" t="n">
        <v>0.056740895931206</v>
      </c>
      <c r="AG14" s="19"/>
      <c r="AH14" s="19" t="n">
        <v>0.0793724480368354</v>
      </c>
      <c r="AI14" s="19"/>
      <c r="AJ14" s="19" t="n">
        <v>0.163025222009287</v>
      </c>
      <c r="AK14" s="19" t="n">
        <v>0.12861341941777</v>
      </c>
      <c r="AL14" s="19" t="n">
        <v>0.0559721995584004</v>
      </c>
      <c r="AM14" s="19" t="n">
        <v>0.0570843256277482</v>
      </c>
      <c r="AN14" s="19" t="n">
        <v>0.0819986511299946</v>
      </c>
      <c r="AO14" s="19" t="n">
        <v>0</v>
      </c>
      <c r="AP14" s="19" t="n">
        <v>0.0629171876871947</v>
      </c>
      <c r="AQ14" s="19" t="n">
        <v>0</v>
      </c>
      <c r="AR14" s="19" t="n">
        <v>0.0790635437619855</v>
      </c>
      <c r="AS14" s="19" t="n">
        <v>0.161546757683604</v>
      </c>
      <c r="AT14" s="19" t="n">
        <v>0</v>
      </c>
      <c r="AU14" s="19" t="n">
        <v>0.0920875860051592</v>
      </c>
    </row>
    <row r="15">
      <c r="B15" s="20" t="s">
        <v>558</v>
      </c>
      <c r="C15" s="19" t="n">
        <v>0.0560079428738954</v>
      </c>
      <c r="D15" s="19" t="n">
        <v>0.072160051330394</v>
      </c>
      <c r="E15" s="19" t="n">
        <v>0.0362534823644457</v>
      </c>
      <c r="F15" s="19"/>
      <c r="G15" s="19" t="n">
        <v>0.140335659434825</v>
      </c>
      <c r="H15" s="19" t="n">
        <v>0.0675132890764137</v>
      </c>
      <c r="I15" s="19" t="n">
        <v>0.0579807077557131</v>
      </c>
      <c r="J15" s="19" t="n">
        <v>0.0308274291880456</v>
      </c>
      <c r="K15" s="19" t="n">
        <v>0.0276304895218117</v>
      </c>
      <c r="L15" s="19" t="n">
        <v>0.0311993237123453</v>
      </c>
      <c r="M15" s="19"/>
      <c r="N15" s="19" t="n">
        <v>0</v>
      </c>
      <c r="O15" s="19" t="n">
        <v>0.0373514703784337</v>
      </c>
      <c r="P15" s="19" t="n">
        <v>0.036928626872282</v>
      </c>
      <c r="Q15" s="19" t="n">
        <v>0.0737151011302147</v>
      </c>
      <c r="R15" s="19" t="n">
        <v>0.0778293972123379</v>
      </c>
      <c r="S15" s="19"/>
      <c r="T15" s="19" t="n">
        <v>0.0373568136068709</v>
      </c>
      <c r="U15" s="19" t="n">
        <v>0.0696780126319333</v>
      </c>
      <c r="V15" s="19" t="n">
        <v>0.0435532960175135</v>
      </c>
      <c r="W15" s="19" t="n">
        <v>0.0788142682911688</v>
      </c>
      <c r="X15" s="19"/>
      <c r="Y15" s="19" t="n">
        <v>0.0672818942655464</v>
      </c>
      <c r="Z15" s="19" t="n">
        <v>0.0305322635766037</v>
      </c>
      <c r="AA15" s="19" t="s">
        <v>124</v>
      </c>
      <c r="AB15" s="19" t="s">
        <v>124</v>
      </c>
      <c r="AC15" s="19" t="s">
        <v>124</v>
      </c>
      <c r="AD15" s="19" t="s">
        <v>124</v>
      </c>
      <c r="AE15" s="19"/>
      <c r="AF15" s="19" t="n">
        <v>0.0402842925624661</v>
      </c>
      <c r="AG15" s="19"/>
      <c r="AH15" s="19" t="n">
        <v>0.0613199977951494</v>
      </c>
      <c r="AI15" s="19"/>
      <c r="AJ15" s="19" t="n">
        <v>0.0935637838090895</v>
      </c>
      <c r="AK15" s="19" t="n">
        <v>0.142618857054462</v>
      </c>
      <c r="AL15" s="19" t="n">
        <v>0.0640229152539051</v>
      </c>
      <c r="AM15" s="19" t="n">
        <v>0.0349842266484211</v>
      </c>
      <c r="AN15" s="19" t="n">
        <v>0.0394779325295381</v>
      </c>
      <c r="AO15" s="19" t="n">
        <v>0.0729501184826057</v>
      </c>
      <c r="AP15" s="19" t="n">
        <v>0.0587847499631763</v>
      </c>
      <c r="AQ15" s="19" t="n">
        <v>0.0755488806076639</v>
      </c>
      <c r="AR15" s="19" t="n">
        <v>0</v>
      </c>
      <c r="AS15" s="19" t="n">
        <v>0</v>
      </c>
      <c r="AT15" s="19" t="n">
        <v>0.113926190270984</v>
      </c>
      <c r="AU15" s="19" t="n">
        <v>0.0786577091742365</v>
      </c>
    </row>
    <row r="16">
      <c r="B16" s="20" t="s">
        <v>86</v>
      </c>
      <c r="C16" s="21" t="n">
        <v>0.163413139155786</v>
      </c>
      <c r="D16" s="21" t="n">
        <v>0.136804259876119</v>
      </c>
      <c r="E16" s="21" t="n">
        <v>0.198032037510082</v>
      </c>
      <c r="F16" s="21"/>
      <c r="G16" s="21" t="n">
        <v>0.0601702309640979</v>
      </c>
      <c r="H16" s="21" t="n">
        <v>0.150050100360999</v>
      </c>
      <c r="I16" s="21" t="n">
        <v>0.185540021420689</v>
      </c>
      <c r="J16" s="21" t="n">
        <v>0.19977191092835</v>
      </c>
      <c r="K16" s="21" t="n">
        <v>0.151001982470921</v>
      </c>
      <c r="L16" s="21" t="n">
        <v>0.235278959336569</v>
      </c>
      <c r="M16" s="21"/>
      <c r="N16" s="21" t="n">
        <v>0.223199741462189</v>
      </c>
      <c r="O16" s="21" t="n">
        <v>0.185952898677239</v>
      </c>
      <c r="P16" s="21" t="n">
        <v>0.167969710521455</v>
      </c>
      <c r="Q16" s="21" t="n">
        <v>0.129483559934</v>
      </c>
      <c r="R16" s="21" t="n">
        <v>0.199157160259861</v>
      </c>
      <c r="S16" s="21"/>
      <c r="T16" s="21" t="n">
        <v>0.225657206058165</v>
      </c>
      <c r="U16" s="21" t="n">
        <v>0.127021319922451</v>
      </c>
      <c r="V16" s="21" t="n">
        <v>0.186309664054153</v>
      </c>
      <c r="W16" s="21" t="n">
        <v>0.143472811832112</v>
      </c>
      <c r="X16" s="21"/>
      <c r="Y16" s="21" t="n">
        <v>0.144152049929972</v>
      </c>
      <c r="Z16" s="21" t="n">
        <v>0.206937305172391</v>
      </c>
      <c r="AA16" s="21" t="s">
        <v>124</v>
      </c>
      <c r="AB16" s="21" t="s">
        <v>124</v>
      </c>
      <c r="AC16" s="21" t="s">
        <v>124</v>
      </c>
      <c r="AD16" s="21" t="s">
        <v>124</v>
      </c>
      <c r="AE16" s="21"/>
      <c r="AF16" s="21" t="n">
        <v>0.185968352817972</v>
      </c>
      <c r="AG16" s="21"/>
      <c r="AH16" s="21" t="n">
        <v>0.139115031088939</v>
      </c>
      <c r="AI16" s="21"/>
      <c r="AJ16" s="21" t="n">
        <v>0.116770631996994</v>
      </c>
      <c r="AK16" s="21" t="n">
        <v>0.155493675377293</v>
      </c>
      <c r="AL16" s="21" t="n">
        <v>0.179284871599098</v>
      </c>
      <c r="AM16" s="21" t="n">
        <v>0.14053702894303</v>
      </c>
      <c r="AN16" s="21" t="n">
        <v>0.133920256989843</v>
      </c>
      <c r="AO16" s="21" t="n">
        <v>0.198519783462411</v>
      </c>
      <c r="AP16" s="21" t="n">
        <v>0.226933237754732</v>
      </c>
      <c r="AQ16" s="21" t="n">
        <v>0.130104233456449</v>
      </c>
      <c r="AR16" s="21" t="n">
        <v>0.478527121758713</v>
      </c>
      <c r="AS16" s="21" t="n">
        <v>0.109844254206175</v>
      </c>
      <c r="AT16" s="21" t="n">
        <v>0</v>
      </c>
      <c r="AU16" s="21" t="n">
        <v>0.165813719421096</v>
      </c>
    </row>
    <row r="17">
      <c r="B17" s="18" t="s">
        <v>229</v>
      </c>
    </row>
    <row r="18">
      <c r="B18" t="s">
        <v>70</v>
      </c>
    </row>
    <row r="19">
      <c r="B19" t="s">
        <v>71</v>
      </c>
    </row>
    <row r="21">
      <c r="B21"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569</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539</v>
      </c>
      <c r="D7" s="11" t="n">
        <v>282</v>
      </c>
      <c r="E7" s="11" t="n">
        <v>255</v>
      </c>
      <c r="F7" s="11"/>
      <c r="G7" s="11" t="n">
        <v>50</v>
      </c>
      <c r="H7" s="11" t="n">
        <v>111</v>
      </c>
      <c r="I7" s="11" t="n">
        <v>112</v>
      </c>
      <c r="J7" s="11" t="n">
        <v>131</v>
      </c>
      <c r="K7" s="11" t="n">
        <v>107</v>
      </c>
      <c r="L7" s="11" t="n">
        <v>28</v>
      </c>
      <c r="M7" s="11"/>
      <c r="N7" s="11" t="n">
        <v>4</v>
      </c>
      <c r="O7" s="11" t="n">
        <v>83</v>
      </c>
      <c r="P7" s="11" t="n">
        <v>201</v>
      </c>
      <c r="Q7" s="11" t="n">
        <v>163</v>
      </c>
      <c r="R7" s="11" t="n">
        <v>87</v>
      </c>
      <c r="S7" s="11"/>
      <c r="T7" s="11" t="n">
        <v>31</v>
      </c>
      <c r="U7" s="11" t="n">
        <v>148</v>
      </c>
      <c r="V7" s="11" t="n">
        <v>124</v>
      </c>
      <c r="W7" s="11" t="n">
        <v>165</v>
      </c>
      <c r="X7" s="11"/>
      <c r="Y7" s="11" t="n">
        <v>361</v>
      </c>
      <c r="Z7" s="11" t="n">
        <v>178</v>
      </c>
      <c r="AA7" s="11" t="s">
        <v>123</v>
      </c>
      <c r="AB7" s="11" t="s">
        <v>123</v>
      </c>
      <c r="AC7" s="11" t="s">
        <v>123</v>
      </c>
      <c r="AD7" s="11" t="s">
        <v>123</v>
      </c>
      <c r="AE7" s="11"/>
      <c r="AF7" s="11" t="n">
        <v>331</v>
      </c>
      <c r="AG7" s="11"/>
      <c r="AH7" s="11" t="n">
        <v>448</v>
      </c>
      <c r="AI7" s="11"/>
      <c r="AJ7" s="11" t="n">
        <v>46</v>
      </c>
      <c r="AK7" s="11" t="n">
        <v>19</v>
      </c>
      <c r="AL7" s="11" t="n">
        <v>109</v>
      </c>
      <c r="AM7" s="11" t="n">
        <v>95</v>
      </c>
      <c r="AN7" s="11" t="n">
        <v>73</v>
      </c>
      <c r="AO7" s="11" t="n">
        <v>29</v>
      </c>
      <c r="AP7" s="11" t="n">
        <v>69</v>
      </c>
      <c r="AQ7" s="11" t="n">
        <v>15</v>
      </c>
      <c r="AR7" s="11" t="n">
        <v>12</v>
      </c>
      <c r="AS7" s="11" t="n">
        <v>35</v>
      </c>
      <c r="AT7" s="11" t="n">
        <v>9</v>
      </c>
      <c r="AU7" s="11" t="n">
        <v>28</v>
      </c>
    </row>
    <row r="8" ht="30" customHeight="1">
      <c r="B8" s="12" t="s">
        <v>20</v>
      </c>
      <c r="C8" s="12" t="n">
        <v>561</v>
      </c>
      <c r="D8" s="12" t="n">
        <v>311</v>
      </c>
      <c r="E8" s="12" t="n">
        <v>248</v>
      </c>
      <c r="F8" s="12"/>
      <c r="G8" s="12" t="n">
        <v>59</v>
      </c>
      <c r="H8" s="12" t="n">
        <v>133</v>
      </c>
      <c r="I8" s="12" t="n">
        <v>116</v>
      </c>
      <c r="J8" s="12" t="n">
        <v>126</v>
      </c>
      <c r="K8" s="12" t="n">
        <v>101</v>
      </c>
      <c r="L8" s="12" t="n">
        <v>27</v>
      </c>
      <c r="M8" s="12"/>
      <c r="N8" s="12" t="n">
        <v>4</v>
      </c>
      <c r="O8" s="12" t="n">
        <v>81</v>
      </c>
      <c r="P8" s="12" t="n">
        <v>190</v>
      </c>
      <c r="Q8" s="12" t="n">
        <v>185</v>
      </c>
      <c r="R8" s="12" t="n">
        <v>99</v>
      </c>
      <c r="S8" s="12"/>
      <c r="T8" s="12" t="n">
        <v>32</v>
      </c>
      <c r="U8" s="12" t="n">
        <v>154</v>
      </c>
      <c r="V8" s="12" t="n">
        <v>128</v>
      </c>
      <c r="W8" s="12" t="n">
        <v>176</v>
      </c>
      <c r="X8" s="12"/>
      <c r="Y8" s="12" t="n">
        <v>389</v>
      </c>
      <c r="Z8" s="12" t="n">
        <v>172</v>
      </c>
      <c r="AA8" s="12" t="s">
        <v>123</v>
      </c>
      <c r="AB8" s="12" t="s">
        <v>123</v>
      </c>
      <c r="AC8" s="12" t="s">
        <v>123</v>
      </c>
      <c r="AD8" s="12" t="s">
        <v>123</v>
      </c>
      <c r="AE8" s="12"/>
      <c r="AF8" s="12" t="n">
        <v>339</v>
      </c>
      <c r="AG8" s="12"/>
      <c r="AH8" s="12" t="n">
        <v>473</v>
      </c>
      <c r="AI8" s="12"/>
      <c r="AJ8" s="12" t="n">
        <v>43</v>
      </c>
      <c r="AK8" s="12" t="n">
        <v>16</v>
      </c>
      <c r="AL8" s="12" t="n">
        <v>120</v>
      </c>
      <c r="AM8" s="12" t="n">
        <v>104</v>
      </c>
      <c r="AN8" s="12" t="n">
        <v>86</v>
      </c>
      <c r="AO8" s="12" t="n">
        <v>30</v>
      </c>
      <c r="AP8" s="12" t="n">
        <v>66</v>
      </c>
      <c r="AQ8" s="12" t="n">
        <v>17</v>
      </c>
      <c r="AR8" s="12" t="n">
        <v>11</v>
      </c>
      <c r="AS8" s="12" t="n">
        <v>33</v>
      </c>
      <c r="AT8" s="12" t="n">
        <v>7</v>
      </c>
      <c r="AU8" s="12" t="n">
        <v>27</v>
      </c>
    </row>
    <row r="9">
      <c r="B9" s="20" t="s">
        <v>554</v>
      </c>
      <c r="C9" s="19" t="n">
        <v>0.439349036622886</v>
      </c>
      <c r="D9" s="19" t="n">
        <v>0.416036991547283</v>
      </c>
      <c r="E9" s="19" t="n">
        <v>0.463965306279602</v>
      </c>
      <c r="F9" s="19"/>
      <c r="G9" s="19" t="n">
        <v>0.201825183014925</v>
      </c>
      <c r="H9" s="19" t="n">
        <v>0.359330133605491</v>
      </c>
      <c r="I9" s="19" t="n">
        <v>0.443906084126424</v>
      </c>
      <c r="J9" s="19" t="n">
        <v>0.547660715784255</v>
      </c>
      <c r="K9" s="19" t="n">
        <v>0.511733298978553</v>
      </c>
      <c r="L9" s="19" t="n">
        <v>0.55351214757447</v>
      </c>
      <c r="M9" s="19"/>
      <c r="N9" s="19" t="n">
        <v>0.462022700592622</v>
      </c>
      <c r="O9" s="19" t="n">
        <v>0.458692015918022</v>
      </c>
      <c r="P9" s="19" t="n">
        <v>0.512283202241884</v>
      </c>
      <c r="Q9" s="19" t="n">
        <v>0.37013057815092</v>
      </c>
      <c r="R9" s="19" t="n">
        <v>0.404832213837737</v>
      </c>
      <c r="S9" s="19"/>
      <c r="T9" s="19" t="n">
        <v>0.2480963893802</v>
      </c>
      <c r="U9" s="19" t="n">
        <v>0.403010246021001</v>
      </c>
      <c r="V9" s="19" t="n">
        <v>0.474682466098696</v>
      </c>
      <c r="W9" s="19" t="n">
        <v>0.421102422502776</v>
      </c>
      <c r="X9" s="19"/>
      <c r="Y9" s="19" t="n">
        <v>0.411267402652698</v>
      </c>
      <c r="Z9" s="19" t="n">
        <v>0.502804933878062</v>
      </c>
      <c r="AA9" s="19" t="s">
        <v>124</v>
      </c>
      <c r="AB9" s="19" t="s">
        <v>124</v>
      </c>
      <c r="AC9" s="19" t="s">
        <v>124</v>
      </c>
      <c r="AD9" s="19" t="s">
        <v>124</v>
      </c>
      <c r="AE9" s="19"/>
      <c r="AF9" s="19" t="n">
        <v>0.475012681893696</v>
      </c>
      <c r="AG9" s="19"/>
      <c r="AH9" s="19" t="n">
        <v>0.436882159897454</v>
      </c>
      <c r="AI9" s="19"/>
      <c r="AJ9" s="19" t="n">
        <v>0.46422997622234</v>
      </c>
      <c r="AK9" s="19" t="n">
        <v>0.28738785964874</v>
      </c>
      <c r="AL9" s="19" t="n">
        <v>0.450209313173495</v>
      </c>
      <c r="AM9" s="19" t="n">
        <v>0.432695176540984</v>
      </c>
      <c r="AN9" s="19" t="n">
        <v>0.561983165337187</v>
      </c>
      <c r="AO9" s="19" t="n">
        <v>0.395881676741532</v>
      </c>
      <c r="AP9" s="19" t="n">
        <v>0.437650502731862</v>
      </c>
      <c r="AQ9" s="19" t="n">
        <v>0.265269019156437</v>
      </c>
      <c r="AR9" s="19" t="n">
        <v>0.263036602112006</v>
      </c>
      <c r="AS9" s="19" t="n">
        <v>0.410476791382212</v>
      </c>
      <c r="AT9" s="19" t="n">
        <v>0.193306589936389</v>
      </c>
      <c r="AU9" s="19" t="n">
        <v>0.410763345220792</v>
      </c>
    </row>
    <row r="10">
      <c r="B10" s="20" t="s">
        <v>557</v>
      </c>
      <c r="C10" s="19" t="n">
        <v>0.131867166167664</v>
      </c>
      <c r="D10" s="19" t="n">
        <v>0.136532810078246</v>
      </c>
      <c r="E10" s="19" t="n">
        <v>0.127100083018063</v>
      </c>
      <c r="F10" s="19"/>
      <c r="G10" s="19" t="n">
        <v>0.129918557993075</v>
      </c>
      <c r="H10" s="19" t="n">
        <v>0.190861361314001</v>
      </c>
      <c r="I10" s="19" t="n">
        <v>0.183421716453159</v>
      </c>
      <c r="J10" s="19" t="n">
        <v>0.096736916848412</v>
      </c>
      <c r="K10" s="19" t="n">
        <v>0.0532715710702912</v>
      </c>
      <c r="L10" s="19" t="n">
        <v>0.0812193343251963</v>
      </c>
      <c r="M10" s="19"/>
      <c r="N10" s="19" t="n">
        <v>0</v>
      </c>
      <c r="O10" s="19" t="n">
        <v>0.110266513595483</v>
      </c>
      <c r="P10" s="19" t="n">
        <v>0.0935968095359142</v>
      </c>
      <c r="Q10" s="19" t="n">
        <v>0.167233922196281</v>
      </c>
      <c r="R10" s="19" t="n">
        <v>0.163891406551759</v>
      </c>
      <c r="S10" s="19"/>
      <c r="T10" s="19" t="n">
        <v>0.245631083026214</v>
      </c>
      <c r="U10" s="19" t="n">
        <v>0.141202123249148</v>
      </c>
      <c r="V10" s="19" t="n">
        <v>0.0857486228640831</v>
      </c>
      <c r="W10" s="19" t="n">
        <v>0.170438506835013</v>
      </c>
      <c r="X10" s="19"/>
      <c r="Y10" s="19" t="n">
        <v>0.152353831069151</v>
      </c>
      <c r="Z10" s="19" t="n">
        <v>0.0855735742609382</v>
      </c>
      <c r="AA10" s="19" t="s">
        <v>124</v>
      </c>
      <c r="AB10" s="19" t="s">
        <v>124</v>
      </c>
      <c r="AC10" s="19" t="s">
        <v>124</v>
      </c>
      <c r="AD10" s="19" t="s">
        <v>124</v>
      </c>
      <c r="AE10" s="19"/>
      <c r="AF10" s="19" t="n">
        <v>0.139208884895885</v>
      </c>
      <c r="AG10" s="19"/>
      <c r="AH10" s="19" t="n">
        <v>0.13142832068021</v>
      </c>
      <c r="AI10" s="19"/>
      <c r="AJ10" s="19" t="n">
        <v>0.172585758779883</v>
      </c>
      <c r="AK10" s="19" t="n">
        <v>0.396842172594328</v>
      </c>
      <c r="AL10" s="19" t="n">
        <v>0.127999877557958</v>
      </c>
      <c r="AM10" s="19" t="n">
        <v>0.119846426923179</v>
      </c>
      <c r="AN10" s="19" t="n">
        <v>0.108169459560809</v>
      </c>
      <c r="AO10" s="19" t="n">
        <v>0.185959535951395</v>
      </c>
      <c r="AP10" s="19" t="n">
        <v>0.0674952847631429</v>
      </c>
      <c r="AQ10" s="19" t="n">
        <v>0.136842746231669</v>
      </c>
      <c r="AR10" s="19" t="n">
        <v>0</v>
      </c>
      <c r="AS10" s="19" t="n">
        <v>0.154097318252782</v>
      </c>
      <c r="AT10" s="19" t="n">
        <v>0.115069149307581</v>
      </c>
      <c r="AU10" s="19" t="n">
        <v>0.171088299020918</v>
      </c>
    </row>
    <row r="11">
      <c r="B11" s="20" t="s">
        <v>555</v>
      </c>
      <c r="C11" s="19" t="n">
        <v>0.114996209105794</v>
      </c>
      <c r="D11" s="19" t="n">
        <v>0.110217979163006</v>
      </c>
      <c r="E11" s="19" t="n">
        <v>0.121908112056309</v>
      </c>
      <c r="F11" s="19"/>
      <c r="G11" s="19" t="n">
        <v>0.151850795773332</v>
      </c>
      <c r="H11" s="19" t="n">
        <v>0.0931185434941817</v>
      </c>
      <c r="I11" s="19" t="n">
        <v>0.130769882040508</v>
      </c>
      <c r="J11" s="19" t="n">
        <v>0.109805061279845</v>
      </c>
      <c r="K11" s="19" t="n">
        <v>0.121923582872055</v>
      </c>
      <c r="L11" s="19" t="n">
        <v>0.0725510946372366</v>
      </c>
      <c r="M11" s="19"/>
      <c r="N11" s="19" t="n">
        <v>0.314777557945189</v>
      </c>
      <c r="O11" s="19" t="n">
        <v>0.135734334507336</v>
      </c>
      <c r="P11" s="19" t="n">
        <v>0.0821776892994956</v>
      </c>
      <c r="Q11" s="19" t="n">
        <v>0.120188710968361</v>
      </c>
      <c r="R11" s="19" t="n">
        <v>0.144969970890719</v>
      </c>
      <c r="S11" s="19"/>
      <c r="T11" s="19" t="n">
        <v>0.0745733926521051</v>
      </c>
      <c r="U11" s="19" t="n">
        <v>0.120328611620599</v>
      </c>
      <c r="V11" s="19" t="n">
        <v>0.134719743642494</v>
      </c>
      <c r="W11" s="19" t="n">
        <v>0.110301455431315</v>
      </c>
      <c r="X11" s="19"/>
      <c r="Y11" s="19" t="n">
        <v>0.123898839262813</v>
      </c>
      <c r="Z11" s="19" t="n">
        <v>0.0948789899601995</v>
      </c>
      <c r="AA11" s="19" t="s">
        <v>124</v>
      </c>
      <c r="AB11" s="19" t="s">
        <v>124</v>
      </c>
      <c r="AC11" s="19" t="s">
        <v>124</v>
      </c>
      <c r="AD11" s="19" t="s">
        <v>124</v>
      </c>
      <c r="AE11" s="19"/>
      <c r="AF11" s="19" t="n">
        <v>0.130156126242818</v>
      </c>
      <c r="AG11" s="19"/>
      <c r="AH11" s="19" t="n">
        <v>0.117024205388297</v>
      </c>
      <c r="AI11" s="19"/>
      <c r="AJ11" s="19" t="n">
        <v>0.126930135114362</v>
      </c>
      <c r="AK11" s="19" t="n">
        <v>0.161510156469016</v>
      </c>
      <c r="AL11" s="19" t="n">
        <v>0.131202083491358</v>
      </c>
      <c r="AM11" s="19" t="n">
        <v>0.0685679345488256</v>
      </c>
      <c r="AN11" s="19" t="n">
        <v>0.111387871458567</v>
      </c>
      <c r="AO11" s="19" t="n">
        <v>0.062661117211908</v>
      </c>
      <c r="AP11" s="19" t="n">
        <v>0.0917668680047492</v>
      </c>
      <c r="AQ11" s="19" t="n">
        <v>0.405569004241907</v>
      </c>
      <c r="AR11" s="19" t="n">
        <v>0.0862926665959476</v>
      </c>
      <c r="AS11" s="19" t="n">
        <v>0.0579968131060861</v>
      </c>
      <c r="AT11" s="19" t="n">
        <v>0.436350835328169</v>
      </c>
      <c r="AU11" s="19" t="n">
        <v>0.109173560113069</v>
      </c>
    </row>
    <row r="12">
      <c r="B12" s="20" t="s">
        <v>556</v>
      </c>
      <c r="C12" s="19" t="n">
        <v>0.0878323382366289</v>
      </c>
      <c r="D12" s="19" t="n">
        <v>0.0995117293954602</v>
      </c>
      <c r="E12" s="19" t="n">
        <v>0.0739323697042928</v>
      </c>
      <c r="F12" s="19"/>
      <c r="G12" s="19" t="n">
        <v>0.105786240958789</v>
      </c>
      <c r="H12" s="19" t="n">
        <v>0.141438847484016</v>
      </c>
      <c r="I12" s="19" t="n">
        <v>0.106977973924425</v>
      </c>
      <c r="J12" s="19" t="n">
        <v>0.0387103427222279</v>
      </c>
      <c r="K12" s="19" t="n">
        <v>0.0512968839639768</v>
      </c>
      <c r="L12" s="19" t="n">
        <v>0.0690557332675992</v>
      </c>
      <c r="M12" s="19"/>
      <c r="N12" s="19" t="n">
        <v>0</v>
      </c>
      <c r="O12" s="19" t="n">
        <v>0.0536651907402597</v>
      </c>
      <c r="P12" s="19" t="n">
        <v>0.0621114179658156</v>
      </c>
      <c r="Q12" s="19" t="n">
        <v>0.0947904545751216</v>
      </c>
      <c r="R12" s="19" t="n">
        <v>0.156910755900534</v>
      </c>
      <c r="S12" s="19"/>
      <c r="T12" s="19" t="n">
        <v>0.104610795896135</v>
      </c>
      <c r="U12" s="19" t="n">
        <v>0.0834106788661028</v>
      </c>
      <c r="V12" s="19" t="n">
        <v>0.0619966949535181</v>
      </c>
      <c r="W12" s="19" t="n">
        <v>0.126793446734074</v>
      </c>
      <c r="X12" s="19"/>
      <c r="Y12" s="19" t="n">
        <v>0.107307757768204</v>
      </c>
      <c r="Z12" s="19" t="n">
        <v>0.0438238513334443</v>
      </c>
      <c r="AA12" s="19" t="s">
        <v>124</v>
      </c>
      <c r="AB12" s="19" t="s">
        <v>124</v>
      </c>
      <c r="AC12" s="19" t="s">
        <v>124</v>
      </c>
      <c r="AD12" s="19" t="s">
        <v>124</v>
      </c>
      <c r="AE12" s="19"/>
      <c r="AF12" s="19" t="n">
        <v>0.0825667433836278</v>
      </c>
      <c r="AG12" s="19"/>
      <c r="AH12" s="19" t="n">
        <v>0.0906179802291301</v>
      </c>
      <c r="AI12" s="19"/>
      <c r="AJ12" s="19" t="n">
        <v>0.140041740602002</v>
      </c>
      <c r="AK12" s="19" t="n">
        <v>0.207710724632711</v>
      </c>
      <c r="AL12" s="19" t="n">
        <v>0.0714002203121638</v>
      </c>
      <c r="AM12" s="19" t="n">
        <v>0.0718928938154985</v>
      </c>
      <c r="AN12" s="19" t="n">
        <v>0.0452812827459967</v>
      </c>
      <c r="AO12" s="19" t="n">
        <v>0.100206097460242</v>
      </c>
      <c r="AP12" s="19" t="n">
        <v>0.0600423886423547</v>
      </c>
      <c r="AQ12" s="19" t="n">
        <v>0.0755295077768526</v>
      </c>
      <c r="AR12" s="19" t="n">
        <v>0.156689127451196</v>
      </c>
      <c r="AS12" s="19" t="n">
        <v>0.0957179709693569</v>
      </c>
      <c r="AT12" s="19" t="n">
        <v>0.228995339578565</v>
      </c>
      <c r="AU12" s="19" t="n">
        <v>0.190573894326036</v>
      </c>
    </row>
    <row r="13">
      <c r="B13" s="20" t="s">
        <v>560</v>
      </c>
      <c r="C13" s="19" t="n">
        <v>0.0861382944646967</v>
      </c>
      <c r="D13" s="19" t="n">
        <v>0.090171290533935</v>
      </c>
      <c r="E13" s="19" t="n">
        <v>0.0817915526745608</v>
      </c>
      <c r="F13" s="19"/>
      <c r="G13" s="19" t="n">
        <v>0.141050948099392</v>
      </c>
      <c r="H13" s="19" t="n">
        <v>0.122632280953498</v>
      </c>
      <c r="I13" s="19" t="n">
        <v>0.0911648359800702</v>
      </c>
      <c r="J13" s="19" t="n">
        <v>0.0624625771592744</v>
      </c>
      <c r="K13" s="19" t="n">
        <v>0.0527071485730094</v>
      </c>
      <c r="L13" s="19" t="n">
        <v>0</v>
      </c>
      <c r="M13" s="19"/>
      <c r="N13" s="19" t="n">
        <v>0</v>
      </c>
      <c r="O13" s="19" t="n">
        <v>0.0529747883028101</v>
      </c>
      <c r="P13" s="19" t="n">
        <v>0.0516382571044695</v>
      </c>
      <c r="Q13" s="19" t="n">
        <v>0.137173885770682</v>
      </c>
      <c r="R13" s="19" t="n">
        <v>0.0888124084790475</v>
      </c>
      <c r="S13" s="19"/>
      <c r="T13" s="19" t="n">
        <v>0.0660288052875064</v>
      </c>
      <c r="U13" s="19" t="n">
        <v>0.0949788433789851</v>
      </c>
      <c r="V13" s="19" t="n">
        <v>0.0509401881265783</v>
      </c>
      <c r="W13" s="19" t="n">
        <v>0.115950595325774</v>
      </c>
      <c r="X13" s="19"/>
      <c r="Y13" s="19" t="n">
        <v>0.102096221642042</v>
      </c>
      <c r="Z13" s="19" t="n">
        <v>0.0500782636115691</v>
      </c>
      <c r="AA13" s="19" t="s">
        <v>124</v>
      </c>
      <c r="AB13" s="19" t="s">
        <v>124</v>
      </c>
      <c r="AC13" s="19" t="s">
        <v>124</v>
      </c>
      <c r="AD13" s="19" t="s">
        <v>124</v>
      </c>
      <c r="AE13" s="19"/>
      <c r="AF13" s="19" t="n">
        <v>0.0837009238941052</v>
      </c>
      <c r="AG13" s="19"/>
      <c r="AH13" s="19" t="n">
        <v>0.0861282642534208</v>
      </c>
      <c r="AI13" s="19"/>
      <c r="AJ13" s="19" t="n">
        <v>0.151535445860888</v>
      </c>
      <c r="AK13" s="19" t="n">
        <v>0.130220438244424</v>
      </c>
      <c r="AL13" s="19" t="n">
        <v>0.1384367806006</v>
      </c>
      <c r="AM13" s="19" t="n">
        <v>0.104823239023338</v>
      </c>
      <c r="AN13" s="19" t="n">
        <v>0.0417265393585269</v>
      </c>
      <c r="AO13" s="19" t="n">
        <v>0</v>
      </c>
      <c r="AP13" s="19" t="n">
        <v>0.0888663428633168</v>
      </c>
      <c r="AQ13" s="19" t="n">
        <v>0</v>
      </c>
      <c r="AR13" s="19" t="n">
        <v>0</v>
      </c>
      <c r="AS13" s="19" t="n">
        <v>0</v>
      </c>
      <c r="AT13" s="19" t="n">
        <v>0.374686125136351</v>
      </c>
      <c r="AU13" s="19" t="n">
        <v>0</v>
      </c>
    </row>
    <row r="14">
      <c r="B14" s="20" t="s">
        <v>558</v>
      </c>
      <c r="C14" s="19" t="n">
        <v>0.0784678470404659</v>
      </c>
      <c r="D14" s="19" t="n">
        <v>0.0979931005242538</v>
      </c>
      <c r="E14" s="19" t="n">
        <v>0.0546753138287331</v>
      </c>
      <c r="F14" s="19"/>
      <c r="G14" s="19" t="n">
        <v>0.25566905606116</v>
      </c>
      <c r="H14" s="19" t="n">
        <v>0.0856664300036955</v>
      </c>
      <c r="I14" s="19" t="n">
        <v>0.060775740541076</v>
      </c>
      <c r="J14" s="19" t="n">
        <v>0.0326015478025451</v>
      </c>
      <c r="K14" s="19" t="n">
        <v>0.0477277394247468</v>
      </c>
      <c r="L14" s="19" t="n">
        <v>0.063569209978319</v>
      </c>
      <c r="M14" s="19"/>
      <c r="N14" s="19" t="n">
        <v>0.223199741462189</v>
      </c>
      <c r="O14" s="19" t="n">
        <v>0.0883335690865401</v>
      </c>
      <c r="P14" s="19" t="n">
        <v>0.0573949695376631</v>
      </c>
      <c r="Q14" s="19" t="n">
        <v>0.0727700250865037</v>
      </c>
      <c r="R14" s="19" t="n">
        <v>0.116850943795259</v>
      </c>
      <c r="S14" s="19"/>
      <c r="T14" s="19" t="n">
        <v>0.0983157424419501</v>
      </c>
      <c r="U14" s="19" t="n">
        <v>0.109416740035186</v>
      </c>
      <c r="V14" s="19" t="n">
        <v>0.025487167335799</v>
      </c>
      <c r="W14" s="19" t="n">
        <v>0.0987220570465627</v>
      </c>
      <c r="X14" s="19"/>
      <c r="Y14" s="19" t="n">
        <v>0.0890588119452773</v>
      </c>
      <c r="Z14" s="19" t="n">
        <v>0.0545355081478521</v>
      </c>
      <c r="AA14" s="19" t="s">
        <v>124</v>
      </c>
      <c r="AB14" s="19" t="s">
        <v>124</v>
      </c>
      <c r="AC14" s="19" t="s">
        <v>124</v>
      </c>
      <c r="AD14" s="19" t="s">
        <v>124</v>
      </c>
      <c r="AE14" s="19"/>
      <c r="AF14" s="19" t="n">
        <v>0.0528860203995399</v>
      </c>
      <c r="AG14" s="19"/>
      <c r="AH14" s="19" t="n">
        <v>0.0822968356167855</v>
      </c>
      <c r="AI14" s="19"/>
      <c r="AJ14" s="19" t="n">
        <v>0.146186290549318</v>
      </c>
      <c r="AK14" s="19" t="n">
        <v>0.0713094285272308</v>
      </c>
      <c r="AL14" s="19" t="n">
        <v>0.0856816350144439</v>
      </c>
      <c r="AM14" s="19" t="n">
        <v>0.0493027229499279</v>
      </c>
      <c r="AN14" s="19" t="n">
        <v>0.095540184107597</v>
      </c>
      <c r="AO14" s="19" t="n">
        <v>0.0430839245760179</v>
      </c>
      <c r="AP14" s="19" t="n">
        <v>0.0925509126641738</v>
      </c>
      <c r="AQ14" s="19" t="n">
        <v>0.0755488806076639</v>
      </c>
      <c r="AR14" s="19" t="n">
        <v>0</v>
      </c>
      <c r="AS14" s="19" t="n">
        <v>0.0341711455438024</v>
      </c>
      <c r="AT14" s="19" t="n">
        <v>0.113926190270984</v>
      </c>
      <c r="AU14" s="19" t="n">
        <v>0.0826814675303511</v>
      </c>
    </row>
    <row r="15">
      <c r="B15" s="20" t="s">
        <v>559</v>
      </c>
      <c r="C15" s="19" t="n">
        <v>0.0767881933054387</v>
      </c>
      <c r="D15" s="19" t="n">
        <v>0.0937667697384669</v>
      </c>
      <c r="E15" s="19" t="n">
        <v>0.056168363898042</v>
      </c>
      <c r="F15" s="19"/>
      <c r="G15" s="19" t="n">
        <v>0.0920715336054579</v>
      </c>
      <c r="H15" s="19" t="n">
        <v>0.127253803037621</v>
      </c>
      <c r="I15" s="19" t="n">
        <v>0.0709680248546948</v>
      </c>
      <c r="J15" s="19" t="n">
        <v>0.0225949455217386</v>
      </c>
      <c r="K15" s="19" t="n">
        <v>0.0860107398798953</v>
      </c>
      <c r="L15" s="19" t="n">
        <v>0.0394554915443007</v>
      </c>
      <c r="M15" s="19"/>
      <c r="N15" s="19" t="n">
        <v>0</v>
      </c>
      <c r="O15" s="19" t="n">
        <v>0.0639909444000229</v>
      </c>
      <c r="P15" s="19" t="n">
        <v>0.0596202389445418</v>
      </c>
      <c r="Q15" s="19" t="n">
        <v>0.0727573915231325</v>
      </c>
      <c r="R15" s="19" t="n">
        <v>0.1317966098051</v>
      </c>
      <c r="S15" s="19"/>
      <c r="T15" s="19" t="n">
        <v>0.15386474139133</v>
      </c>
      <c r="U15" s="19" t="n">
        <v>0.0694543125078733</v>
      </c>
      <c r="V15" s="19" t="n">
        <v>0.0439220651952677</v>
      </c>
      <c r="W15" s="19" t="n">
        <v>0.100034137077151</v>
      </c>
      <c r="X15" s="19"/>
      <c r="Y15" s="19" t="n">
        <v>0.0848958524886163</v>
      </c>
      <c r="Z15" s="19" t="n">
        <v>0.0584673652277749</v>
      </c>
      <c r="AA15" s="19" t="s">
        <v>124</v>
      </c>
      <c r="AB15" s="19" t="s">
        <v>124</v>
      </c>
      <c r="AC15" s="19" t="s">
        <v>124</v>
      </c>
      <c r="AD15" s="19" t="s">
        <v>124</v>
      </c>
      <c r="AE15" s="19"/>
      <c r="AF15" s="19" t="n">
        <v>0.0638082341008338</v>
      </c>
      <c r="AG15" s="19"/>
      <c r="AH15" s="19" t="n">
        <v>0.0817986606165528</v>
      </c>
      <c r="AI15" s="19"/>
      <c r="AJ15" s="19" t="n">
        <v>0.123203105841477</v>
      </c>
      <c r="AK15" s="19" t="n">
        <v>0.290123575886786</v>
      </c>
      <c r="AL15" s="19" t="n">
        <v>0.0888977975267222</v>
      </c>
      <c r="AM15" s="19" t="n">
        <v>0.0619883149407388</v>
      </c>
      <c r="AN15" s="19" t="n">
        <v>0.0786158466148484</v>
      </c>
      <c r="AO15" s="19" t="n">
        <v>0.0765530501468447</v>
      </c>
      <c r="AP15" s="19" t="n">
        <v>0.0133832354711077</v>
      </c>
      <c r="AQ15" s="19" t="n">
        <v>0</v>
      </c>
      <c r="AR15" s="19" t="n">
        <v>0.0947685686881708</v>
      </c>
      <c r="AS15" s="19" t="n">
        <v>0.0341711455438024</v>
      </c>
      <c r="AT15" s="19" t="n">
        <v>0.115069149307581</v>
      </c>
      <c r="AU15" s="19" t="n">
        <v>0.111579505974048</v>
      </c>
    </row>
    <row r="16">
      <c r="B16" s="20" t="s">
        <v>86</v>
      </c>
      <c r="C16" s="21" t="n">
        <v>0.198614389610126</v>
      </c>
      <c r="D16" s="21" t="n">
        <v>0.181174896983063</v>
      </c>
      <c r="E16" s="21" t="n">
        <v>0.222046532629338</v>
      </c>
      <c r="F16" s="21"/>
      <c r="G16" s="21" t="n">
        <v>0.162646697895479</v>
      </c>
      <c r="H16" s="21" t="n">
        <v>0.148899152568329</v>
      </c>
      <c r="I16" s="21" t="n">
        <v>0.214347153627885</v>
      </c>
      <c r="J16" s="21" t="n">
        <v>0.206148215372111</v>
      </c>
      <c r="K16" s="21" t="n">
        <v>0.259470633510885</v>
      </c>
      <c r="L16" s="21" t="n">
        <v>0.191291803929524</v>
      </c>
      <c r="M16" s="21"/>
      <c r="N16" s="21" t="n">
        <v>0</v>
      </c>
      <c r="O16" s="21" t="n">
        <v>0.244080094854626</v>
      </c>
      <c r="P16" s="21" t="n">
        <v>0.218092612207752</v>
      </c>
      <c r="Q16" s="21" t="n">
        <v>0.179632375156089</v>
      </c>
      <c r="R16" s="21" t="n">
        <v>0.169321688212898</v>
      </c>
      <c r="S16" s="21"/>
      <c r="T16" s="21" t="n">
        <v>0.232596526154915</v>
      </c>
      <c r="U16" s="21" t="n">
        <v>0.190222679368679</v>
      </c>
      <c r="V16" s="21" t="n">
        <v>0.241368767626482</v>
      </c>
      <c r="W16" s="21" t="n">
        <v>0.16510896371756</v>
      </c>
      <c r="X16" s="21"/>
      <c r="Y16" s="21" t="n">
        <v>0.174723298793568</v>
      </c>
      <c r="Z16" s="21" t="n">
        <v>0.25260094202296</v>
      </c>
      <c r="AA16" s="21" t="s">
        <v>124</v>
      </c>
      <c r="AB16" s="21" t="s">
        <v>124</v>
      </c>
      <c r="AC16" s="21" t="s">
        <v>124</v>
      </c>
      <c r="AD16" s="21" t="s">
        <v>124</v>
      </c>
      <c r="AE16" s="21"/>
      <c r="AF16" s="21" t="n">
        <v>0.201139203798044</v>
      </c>
      <c r="AG16" s="21"/>
      <c r="AH16" s="21" t="n">
        <v>0.189508242860854</v>
      </c>
      <c r="AI16" s="21"/>
      <c r="AJ16" s="21" t="n">
        <v>0.120895743468914</v>
      </c>
      <c r="AK16" s="21" t="n">
        <v>0.244460539229702</v>
      </c>
      <c r="AL16" s="21" t="n">
        <v>0.156862859347776</v>
      </c>
      <c r="AM16" s="21" t="n">
        <v>0.223842865333135</v>
      </c>
      <c r="AN16" s="21" t="n">
        <v>0.129941503416407</v>
      </c>
      <c r="AO16" s="21" t="n">
        <v>0.242073841965493</v>
      </c>
      <c r="AP16" s="21" t="n">
        <v>0.264608580159139</v>
      </c>
      <c r="AQ16" s="21" t="n">
        <v>0.192319230369987</v>
      </c>
      <c r="AR16" s="21" t="n">
        <v>0.485505701748627</v>
      </c>
      <c r="AS16" s="21" t="n">
        <v>0.308509600263894</v>
      </c>
      <c r="AT16" s="21" t="n">
        <v>0.111868557943269</v>
      </c>
      <c r="AU16" s="21" t="n">
        <v>0.17437781867625</v>
      </c>
    </row>
    <row r="17">
      <c r="B17" s="18" t="s">
        <v>229</v>
      </c>
    </row>
    <row r="18">
      <c r="B18" t="s">
        <v>70</v>
      </c>
    </row>
    <row r="19">
      <c r="B19" t="s">
        <v>71</v>
      </c>
    </row>
    <row r="21">
      <c r="B21"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570</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539</v>
      </c>
      <c r="D7" s="11" t="n">
        <v>282</v>
      </c>
      <c r="E7" s="11" t="n">
        <v>255</v>
      </c>
      <c r="F7" s="11"/>
      <c r="G7" s="11" t="n">
        <v>50</v>
      </c>
      <c r="H7" s="11" t="n">
        <v>111</v>
      </c>
      <c r="I7" s="11" t="n">
        <v>112</v>
      </c>
      <c r="J7" s="11" t="n">
        <v>131</v>
      </c>
      <c r="K7" s="11" t="n">
        <v>107</v>
      </c>
      <c r="L7" s="11" t="n">
        <v>28</v>
      </c>
      <c r="M7" s="11"/>
      <c r="N7" s="11" t="n">
        <v>4</v>
      </c>
      <c r="O7" s="11" t="n">
        <v>83</v>
      </c>
      <c r="P7" s="11" t="n">
        <v>201</v>
      </c>
      <c r="Q7" s="11" t="n">
        <v>163</v>
      </c>
      <c r="R7" s="11" t="n">
        <v>87</v>
      </c>
      <c r="S7" s="11"/>
      <c r="T7" s="11" t="n">
        <v>31</v>
      </c>
      <c r="U7" s="11" t="n">
        <v>148</v>
      </c>
      <c r="V7" s="11" t="n">
        <v>124</v>
      </c>
      <c r="W7" s="11" t="n">
        <v>165</v>
      </c>
      <c r="X7" s="11"/>
      <c r="Y7" s="11" t="n">
        <v>361</v>
      </c>
      <c r="Z7" s="11" t="n">
        <v>178</v>
      </c>
      <c r="AA7" s="11" t="s">
        <v>123</v>
      </c>
      <c r="AB7" s="11" t="s">
        <v>123</v>
      </c>
      <c r="AC7" s="11" t="s">
        <v>123</v>
      </c>
      <c r="AD7" s="11" t="s">
        <v>123</v>
      </c>
      <c r="AE7" s="11"/>
      <c r="AF7" s="11" t="n">
        <v>331</v>
      </c>
      <c r="AG7" s="11"/>
      <c r="AH7" s="11" t="n">
        <v>448</v>
      </c>
      <c r="AI7" s="11"/>
      <c r="AJ7" s="11" t="n">
        <v>46</v>
      </c>
      <c r="AK7" s="11" t="n">
        <v>19</v>
      </c>
      <c r="AL7" s="11" t="n">
        <v>109</v>
      </c>
      <c r="AM7" s="11" t="n">
        <v>95</v>
      </c>
      <c r="AN7" s="11" t="n">
        <v>73</v>
      </c>
      <c r="AO7" s="11" t="n">
        <v>29</v>
      </c>
      <c r="AP7" s="11" t="n">
        <v>69</v>
      </c>
      <c r="AQ7" s="11" t="n">
        <v>15</v>
      </c>
      <c r="AR7" s="11" t="n">
        <v>12</v>
      </c>
      <c r="AS7" s="11" t="n">
        <v>35</v>
      </c>
      <c r="AT7" s="11" t="n">
        <v>9</v>
      </c>
      <c r="AU7" s="11" t="n">
        <v>28</v>
      </c>
    </row>
    <row r="8" ht="30" customHeight="1">
      <c r="B8" s="12" t="s">
        <v>20</v>
      </c>
      <c r="C8" s="12" t="n">
        <v>561</v>
      </c>
      <c r="D8" s="12" t="n">
        <v>311</v>
      </c>
      <c r="E8" s="12" t="n">
        <v>248</v>
      </c>
      <c r="F8" s="12"/>
      <c r="G8" s="12" t="n">
        <v>59</v>
      </c>
      <c r="H8" s="12" t="n">
        <v>133</v>
      </c>
      <c r="I8" s="12" t="n">
        <v>116</v>
      </c>
      <c r="J8" s="12" t="n">
        <v>126</v>
      </c>
      <c r="K8" s="12" t="n">
        <v>101</v>
      </c>
      <c r="L8" s="12" t="n">
        <v>27</v>
      </c>
      <c r="M8" s="12"/>
      <c r="N8" s="12" t="n">
        <v>4</v>
      </c>
      <c r="O8" s="12" t="n">
        <v>81</v>
      </c>
      <c r="P8" s="12" t="n">
        <v>190</v>
      </c>
      <c r="Q8" s="12" t="n">
        <v>185</v>
      </c>
      <c r="R8" s="12" t="n">
        <v>99</v>
      </c>
      <c r="S8" s="12"/>
      <c r="T8" s="12" t="n">
        <v>32</v>
      </c>
      <c r="U8" s="12" t="n">
        <v>154</v>
      </c>
      <c r="V8" s="12" t="n">
        <v>128</v>
      </c>
      <c r="W8" s="12" t="n">
        <v>176</v>
      </c>
      <c r="X8" s="12"/>
      <c r="Y8" s="12" t="n">
        <v>389</v>
      </c>
      <c r="Z8" s="12" t="n">
        <v>172</v>
      </c>
      <c r="AA8" s="12" t="s">
        <v>123</v>
      </c>
      <c r="AB8" s="12" t="s">
        <v>123</v>
      </c>
      <c r="AC8" s="12" t="s">
        <v>123</v>
      </c>
      <c r="AD8" s="12" t="s">
        <v>123</v>
      </c>
      <c r="AE8" s="12"/>
      <c r="AF8" s="12" t="n">
        <v>339</v>
      </c>
      <c r="AG8" s="12"/>
      <c r="AH8" s="12" t="n">
        <v>473</v>
      </c>
      <c r="AI8" s="12"/>
      <c r="AJ8" s="12" t="n">
        <v>43</v>
      </c>
      <c r="AK8" s="12" t="n">
        <v>16</v>
      </c>
      <c r="AL8" s="12" t="n">
        <v>120</v>
      </c>
      <c r="AM8" s="12" t="n">
        <v>104</v>
      </c>
      <c r="AN8" s="12" t="n">
        <v>86</v>
      </c>
      <c r="AO8" s="12" t="n">
        <v>30</v>
      </c>
      <c r="AP8" s="12" t="n">
        <v>66</v>
      </c>
      <c r="AQ8" s="12" t="n">
        <v>17</v>
      </c>
      <c r="AR8" s="12" t="n">
        <v>11</v>
      </c>
      <c r="AS8" s="12" t="n">
        <v>33</v>
      </c>
      <c r="AT8" s="12" t="n">
        <v>7</v>
      </c>
      <c r="AU8" s="12" t="n">
        <v>27</v>
      </c>
    </row>
    <row r="9">
      <c r="B9" s="20" t="s">
        <v>554</v>
      </c>
      <c r="C9" s="19" t="n">
        <v>0.509807534939443</v>
      </c>
      <c r="D9" s="19" t="n">
        <v>0.497619991950108</v>
      </c>
      <c r="E9" s="19" t="n">
        <v>0.525135898435291</v>
      </c>
      <c r="F9" s="19"/>
      <c r="G9" s="19" t="n">
        <v>0.336067421596475</v>
      </c>
      <c r="H9" s="19" t="n">
        <v>0.433921521682775</v>
      </c>
      <c r="I9" s="19" t="n">
        <v>0.514502147963669</v>
      </c>
      <c r="J9" s="19" t="n">
        <v>0.636684735692126</v>
      </c>
      <c r="K9" s="19" t="n">
        <v>0.536118226387558</v>
      </c>
      <c r="L9" s="19" t="n">
        <v>0.548031280264391</v>
      </c>
      <c r="M9" s="19"/>
      <c r="N9" s="19" t="n">
        <v>0.314777557945189</v>
      </c>
      <c r="O9" s="19" t="n">
        <v>0.535065144270659</v>
      </c>
      <c r="P9" s="19" t="n">
        <v>0.507816108447236</v>
      </c>
      <c r="Q9" s="19" t="n">
        <v>0.4929617021168</v>
      </c>
      <c r="R9" s="19" t="n">
        <v>0.525986803012257</v>
      </c>
      <c r="S9" s="19"/>
      <c r="T9" s="19" t="n">
        <v>0.311331532328109</v>
      </c>
      <c r="U9" s="19" t="n">
        <v>0.496328611236628</v>
      </c>
      <c r="V9" s="19" t="n">
        <v>0.54636923368135</v>
      </c>
      <c r="W9" s="19" t="n">
        <v>0.499923106706726</v>
      </c>
      <c r="X9" s="19"/>
      <c r="Y9" s="19" t="n">
        <v>0.494423681126601</v>
      </c>
      <c r="Z9" s="19" t="n">
        <v>0.544570335707114</v>
      </c>
      <c r="AA9" s="19" t="s">
        <v>124</v>
      </c>
      <c r="AB9" s="19" t="s">
        <v>124</v>
      </c>
      <c r="AC9" s="19" t="s">
        <v>124</v>
      </c>
      <c r="AD9" s="19" t="s">
        <v>124</v>
      </c>
      <c r="AE9" s="19"/>
      <c r="AF9" s="19" t="n">
        <v>0.536809815514547</v>
      </c>
      <c r="AG9" s="19"/>
      <c r="AH9" s="19" t="n">
        <v>0.508713013382974</v>
      </c>
      <c r="AI9" s="19"/>
      <c r="AJ9" s="19" t="n">
        <v>0.530469682350244</v>
      </c>
      <c r="AK9" s="19" t="n">
        <v>0.594370291348563</v>
      </c>
      <c r="AL9" s="19" t="n">
        <v>0.54057196260525</v>
      </c>
      <c r="AM9" s="19" t="n">
        <v>0.523139150498611</v>
      </c>
      <c r="AN9" s="19" t="n">
        <v>0.644578878909469</v>
      </c>
      <c r="AO9" s="19" t="n">
        <v>0.416440895831445</v>
      </c>
      <c r="AP9" s="19" t="n">
        <v>0.352209131465034</v>
      </c>
      <c r="AQ9" s="19" t="n">
        <v>0.60641763553823</v>
      </c>
      <c r="AR9" s="19" t="n">
        <v>0.424021654252019</v>
      </c>
      <c r="AS9" s="19" t="n">
        <v>0.305417163601772</v>
      </c>
      <c r="AT9" s="19" t="n">
        <v>0.648025176675516</v>
      </c>
      <c r="AU9" s="19" t="n">
        <v>0.479214717900004</v>
      </c>
    </row>
    <row r="10">
      <c r="B10" s="20" t="s">
        <v>555</v>
      </c>
      <c r="C10" s="19" t="n">
        <v>0.103930544239798</v>
      </c>
      <c r="D10" s="19" t="n">
        <v>0.120861015810992</v>
      </c>
      <c r="E10" s="19" t="n">
        <v>0.0835912350322935</v>
      </c>
      <c r="F10" s="19"/>
      <c r="G10" s="19" t="n">
        <v>0.156674920752054</v>
      </c>
      <c r="H10" s="19" t="n">
        <v>0.0702816535068225</v>
      </c>
      <c r="I10" s="19" t="n">
        <v>0.0953412206469284</v>
      </c>
      <c r="J10" s="19" t="n">
        <v>0.0963391293951795</v>
      </c>
      <c r="K10" s="19" t="n">
        <v>0.146110505875432</v>
      </c>
      <c r="L10" s="19" t="n">
        <v>0.0695425674184187</v>
      </c>
      <c r="M10" s="19"/>
      <c r="N10" s="19" t="n">
        <v>0</v>
      </c>
      <c r="O10" s="19" t="n">
        <v>0.0533788828682499</v>
      </c>
      <c r="P10" s="19" t="n">
        <v>0.121338634609584</v>
      </c>
      <c r="Q10" s="19" t="n">
        <v>0.0988480827250411</v>
      </c>
      <c r="R10" s="19" t="n">
        <v>0.126857778612343</v>
      </c>
      <c r="S10" s="19"/>
      <c r="T10" s="19" t="n">
        <v>0.105723327877589</v>
      </c>
      <c r="U10" s="19" t="n">
        <v>0.118658949952569</v>
      </c>
      <c r="V10" s="19" t="n">
        <v>0.0983795043208056</v>
      </c>
      <c r="W10" s="19" t="n">
        <v>0.106254864786389</v>
      </c>
      <c r="X10" s="19"/>
      <c r="Y10" s="19" t="n">
        <v>0.0993593206575283</v>
      </c>
      <c r="Z10" s="19" t="n">
        <v>0.114260110328255</v>
      </c>
      <c r="AA10" s="19" t="s">
        <v>124</v>
      </c>
      <c r="AB10" s="19" t="s">
        <v>124</v>
      </c>
      <c r="AC10" s="19" t="s">
        <v>124</v>
      </c>
      <c r="AD10" s="19" t="s">
        <v>124</v>
      </c>
      <c r="AE10" s="19"/>
      <c r="AF10" s="19" t="n">
        <v>0.103696679035726</v>
      </c>
      <c r="AG10" s="19"/>
      <c r="AH10" s="19" t="n">
        <v>0.113471653805779</v>
      </c>
      <c r="AI10" s="19"/>
      <c r="AJ10" s="19" t="n">
        <v>0.153230002886914</v>
      </c>
      <c r="AK10" s="19" t="n">
        <v>0.0713094285272308</v>
      </c>
      <c r="AL10" s="19" t="n">
        <v>0.0702063230237878</v>
      </c>
      <c r="AM10" s="19" t="n">
        <v>0.0815276888933266</v>
      </c>
      <c r="AN10" s="19" t="n">
        <v>0.0391197817124793</v>
      </c>
      <c r="AO10" s="19" t="n">
        <v>0.165477429601101</v>
      </c>
      <c r="AP10" s="19" t="n">
        <v>0.201618905268765</v>
      </c>
      <c r="AQ10" s="19" t="n">
        <v>0.125714253484118</v>
      </c>
      <c r="AR10" s="19" t="n">
        <v>0</v>
      </c>
      <c r="AS10" s="19" t="n">
        <v>0.238344850758391</v>
      </c>
      <c r="AT10" s="19" t="n">
        <v>0.0935008065323109</v>
      </c>
      <c r="AU10" s="19" t="n">
        <v>0.0478917510825051</v>
      </c>
    </row>
    <row r="11">
      <c r="B11" s="20" t="s">
        <v>556</v>
      </c>
      <c r="C11" s="19" t="n">
        <v>0.08442396130085</v>
      </c>
      <c r="D11" s="19" t="n">
        <v>0.0969892192939696</v>
      </c>
      <c r="E11" s="19" t="n">
        <v>0.0693879502531208</v>
      </c>
      <c r="F11" s="19"/>
      <c r="G11" s="19" t="n">
        <v>0.13046745589257</v>
      </c>
      <c r="H11" s="19" t="n">
        <v>0.0629211403469752</v>
      </c>
      <c r="I11" s="19" t="n">
        <v>0.161456035444469</v>
      </c>
      <c r="J11" s="19" t="n">
        <v>0.0393069970880736</v>
      </c>
      <c r="K11" s="19" t="n">
        <v>0.0563459220585894</v>
      </c>
      <c r="L11" s="19" t="n">
        <v>0.0750290907076988</v>
      </c>
      <c r="M11" s="19"/>
      <c r="N11" s="19" t="n">
        <v>0</v>
      </c>
      <c r="O11" s="19" t="n">
        <v>0.046534382786943</v>
      </c>
      <c r="P11" s="19" t="n">
        <v>0.0869493962692068</v>
      </c>
      <c r="Q11" s="19" t="n">
        <v>0.0822300081876823</v>
      </c>
      <c r="R11" s="19" t="n">
        <v>0.119162796218066</v>
      </c>
      <c r="S11" s="19"/>
      <c r="T11" s="19" t="n">
        <v>0.158824441529477</v>
      </c>
      <c r="U11" s="19" t="n">
        <v>0.0762194911786986</v>
      </c>
      <c r="V11" s="19" t="n">
        <v>0.072031147126653</v>
      </c>
      <c r="W11" s="19" t="n">
        <v>0.0958948161300976</v>
      </c>
      <c r="X11" s="19"/>
      <c r="Y11" s="19" t="n">
        <v>0.0936475227602334</v>
      </c>
      <c r="Z11" s="19" t="n">
        <v>0.0635815356458906</v>
      </c>
      <c r="AA11" s="19" t="s">
        <v>124</v>
      </c>
      <c r="AB11" s="19" t="s">
        <v>124</v>
      </c>
      <c r="AC11" s="19" t="s">
        <v>124</v>
      </c>
      <c r="AD11" s="19" t="s">
        <v>124</v>
      </c>
      <c r="AE11" s="19"/>
      <c r="AF11" s="19" t="n">
        <v>0.0911989454359877</v>
      </c>
      <c r="AG11" s="19"/>
      <c r="AH11" s="19" t="n">
        <v>0.0928872169600998</v>
      </c>
      <c r="AI11" s="19"/>
      <c r="AJ11" s="19" t="n">
        <v>0.117715166701513</v>
      </c>
      <c r="AK11" s="19" t="n">
        <v>0</v>
      </c>
      <c r="AL11" s="19" t="n">
        <v>0.0698058157361067</v>
      </c>
      <c r="AM11" s="19" t="n">
        <v>0.114359813484101</v>
      </c>
      <c r="AN11" s="19" t="n">
        <v>0.0723380615150687</v>
      </c>
      <c r="AO11" s="19" t="n">
        <v>0.0272559789776362</v>
      </c>
      <c r="AP11" s="19" t="n">
        <v>0.100761678941144</v>
      </c>
      <c r="AQ11" s="19" t="n">
        <v>0.139969268467777</v>
      </c>
      <c r="AR11" s="19" t="n">
        <v>0</v>
      </c>
      <c r="AS11" s="19" t="n">
        <v>0.0574993292389024</v>
      </c>
      <c r="AT11" s="19" t="n">
        <v>0</v>
      </c>
      <c r="AU11" s="19" t="n">
        <v>0.146975606362952</v>
      </c>
    </row>
    <row r="12">
      <c r="B12" s="20" t="s">
        <v>559</v>
      </c>
      <c r="C12" s="19" t="n">
        <v>0.0821023412304914</v>
      </c>
      <c r="D12" s="19" t="n">
        <v>0.103953194764212</v>
      </c>
      <c r="E12" s="19" t="n">
        <v>0.0554295789786114</v>
      </c>
      <c r="F12" s="19"/>
      <c r="G12" s="19" t="n">
        <v>0.0831799822027944</v>
      </c>
      <c r="H12" s="19" t="n">
        <v>0.138197957379226</v>
      </c>
      <c r="I12" s="19" t="n">
        <v>0.11548367958656</v>
      </c>
      <c r="J12" s="19" t="n">
        <v>0.0140772496519788</v>
      </c>
      <c r="K12" s="19" t="n">
        <v>0.0578271635109535</v>
      </c>
      <c r="L12" s="19" t="n">
        <v>0.0695425674184187</v>
      </c>
      <c r="M12" s="19"/>
      <c r="N12" s="19" t="n">
        <v>0.223199741462189</v>
      </c>
      <c r="O12" s="19" t="n">
        <v>0.0123376736034606</v>
      </c>
      <c r="P12" s="19" t="n">
        <v>0.0592579731399623</v>
      </c>
      <c r="Q12" s="19" t="n">
        <v>0.0856592152247383</v>
      </c>
      <c r="R12" s="19" t="n">
        <v>0.172335191516579</v>
      </c>
      <c r="S12" s="19"/>
      <c r="T12" s="19" t="n">
        <v>0.0800260280154914</v>
      </c>
      <c r="U12" s="19" t="n">
        <v>0.0614138989937101</v>
      </c>
      <c r="V12" s="19" t="n">
        <v>0.0663528643456635</v>
      </c>
      <c r="W12" s="19" t="n">
        <v>0.139941657502367</v>
      </c>
      <c r="X12" s="19"/>
      <c r="Y12" s="19" t="n">
        <v>0.102063727234729</v>
      </c>
      <c r="Z12" s="19" t="n">
        <v>0.0369957188487407</v>
      </c>
      <c r="AA12" s="19" t="s">
        <v>124</v>
      </c>
      <c r="AB12" s="19" t="s">
        <v>124</v>
      </c>
      <c r="AC12" s="19" t="s">
        <v>124</v>
      </c>
      <c r="AD12" s="19" t="s">
        <v>124</v>
      </c>
      <c r="AE12" s="19"/>
      <c r="AF12" s="19" t="n">
        <v>0.0888244440441712</v>
      </c>
      <c r="AG12" s="19"/>
      <c r="AH12" s="19" t="n">
        <v>0.0904778349269854</v>
      </c>
      <c r="AI12" s="19"/>
      <c r="AJ12" s="19" t="n">
        <v>0.1373845002979</v>
      </c>
      <c r="AK12" s="19" t="n">
        <v>0.122609001903142</v>
      </c>
      <c r="AL12" s="19" t="n">
        <v>0.095618348580234</v>
      </c>
      <c r="AM12" s="19" t="n">
        <v>0.0772738774224887</v>
      </c>
      <c r="AN12" s="19" t="n">
        <v>0.0277156097605755</v>
      </c>
      <c r="AO12" s="19" t="n">
        <v>0.0385695117523582</v>
      </c>
      <c r="AP12" s="19" t="n">
        <v>0.0880905861902266</v>
      </c>
      <c r="AQ12" s="19" t="n">
        <v>0.064420387860113</v>
      </c>
      <c r="AR12" s="19" t="n">
        <v>0.176514767751254</v>
      </c>
      <c r="AS12" s="19" t="n">
        <v>0.06300278747875</v>
      </c>
      <c r="AT12" s="19" t="n">
        <v>0.144547826521189</v>
      </c>
      <c r="AU12" s="19" t="n">
        <v>0.117134504800446</v>
      </c>
    </row>
    <row r="13">
      <c r="B13" s="20" t="s">
        <v>557</v>
      </c>
      <c r="C13" s="19" t="n">
        <v>0.0776117906093816</v>
      </c>
      <c r="D13" s="19" t="n">
        <v>0.101788672877385</v>
      </c>
      <c r="E13" s="19" t="n">
        <v>0.04799230654032</v>
      </c>
      <c r="F13" s="19"/>
      <c r="G13" s="19" t="n">
        <v>0.157274450231451</v>
      </c>
      <c r="H13" s="19" t="n">
        <v>0.119348803008437</v>
      </c>
      <c r="I13" s="19" t="n">
        <v>0.0859377397410703</v>
      </c>
      <c r="J13" s="19" t="n">
        <v>0.0220853282609817</v>
      </c>
      <c r="K13" s="19" t="n">
        <v>0.0568346346410844</v>
      </c>
      <c r="L13" s="19" t="n">
        <v>0</v>
      </c>
      <c r="M13" s="19"/>
      <c r="N13" s="19" t="n">
        <v>0.229585549755194</v>
      </c>
      <c r="O13" s="19" t="n">
        <v>0.0997202145916023</v>
      </c>
      <c r="P13" s="19" t="n">
        <v>0.0405841086681214</v>
      </c>
      <c r="Q13" s="19" t="n">
        <v>0.113778630864555</v>
      </c>
      <c r="R13" s="19" t="n">
        <v>0.0580716195486455</v>
      </c>
      <c r="S13" s="19"/>
      <c r="T13" s="19" t="n">
        <v>0.0821163801305139</v>
      </c>
      <c r="U13" s="19" t="n">
        <v>0.0509782441999619</v>
      </c>
      <c r="V13" s="19" t="n">
        <v>0.059577460074646</v>
      </c>
      <c r="W13" s="19" t="n">
        <v>0.13131006253559</v>
      </c>
      <c r="X13" s="19"/>
      <c r="Y13" s="19" t="n">
        <v>0.0941394231948271</v>
      </c>
      <c r="Z13" s="19" t="n">
        <v>0.0402643999152819</v>
      </c>
      <c r="AA13" s="19" t="s">
        <v>124</v>
      </c>
      <c r="AB13" s="19" t="s">
        <v>124</v>
      </c>
      <c r="AC13" s="19" t="s">
        <v>124</v>
      </c>
      <c r="AD13" s="19" t="s">
        <v>124</v>
      </c>
      <c r="AE13" s="19"/>
      <c r="AF13" s="19" t="n">
        <v>0.0637528358653198</v>
      </c>
      <c r="AG13" s="19"/>
      <c r="AH13" s="19" t="n">
        <v>0.0816605798985086</v>
      </c>
      <c r="AI13" s="19"/>
      <c r="AJ13" s="19" t="n">
        <v>0.0699553833672085</v>
      </c>
      <c r="AK13" s="19" t="n">
        <v>0</v>
      </c>
      <c r="AL13" s="19" t="n">
        <v>0.0711803775290904</v>
      </c>
      <c r="AM13" s="19" t="n">
        <v>0.0449689586374087</v>
      </c>
      <c r="AN13" s="19" t="n">
        <v>0.110374818245956</v>
      </c>
      <c r="AO13" s="19" t="n">
        <v>0.174113527537851</v>
      </c>
      <c r="AP13" s="19" t="n">
        <v>0.0610738178267272</v>
      </c>
      <c r="AQ13" s="19" t="n">
        <v>0.0755488806076639</v>
      </c>
      <c r="AR13" s="19" t="n">
        <v>0.0974512239892687</v>
      </c>
      <c r="AS13" s="19" t="n">
        <v>0.0898545445220569</v>
      </c>
      <c r="AT13" s="19" t="n">
        <v>0</v>
      </c>
      <c r="AU13" s="19" t="n">
        <v>0.117143341781934</v>
      </c>
    </row>
    <row r="14">
      <c r="B14" s="20" t="s">
        <v>558</v>
      </c>
      <c r="C14" s="19" t="n">
        <v>0.0706643884389869</v>
      </c>
      <c r="D14" s="19" t="n">
        <v>0.0882250175464925</v>
      </c>
      <c r="E14" s="19" t="n">
        <v>0.0492665982566708</v>
      </c>
      <c r="F14" s="19"/>
      <c r="G14" s="19" t="n">
        <v>0.138313623720908</v>
      </c>
      <c r="H14" s="19" t="n">
        <v>0.0800787956370372</v>
      </c>
      <c r="I14" s="19" t="n">
        <v>0.11563727619851</v>
      </c>
      <c r="J14" s="19" t="n">
        <v>0.0223123638205613</v>
      </c>
      <c r="K14" s="19" t="n">
        <v>0.0381824235309355</v>
      </c>
      <c r="L14" s="19" t="n">
        <v>0.0311993237123453</v>
      </c>
      <c r="M14" s="19"/>
      <c r="N14" s="19" t="n">
        <v>0</v>
      </c>
      <c r="O14" s="19" t="n">
        <v>0.0655136850584652</v>
      </c>
      <c r="P14" s="19" t="n">
        <v>0.0522884838085256</v>
      </c>
      <c r="Q14" s="19" t="n">
        <v>0.0951012509125988</v>
      </c>
      <c r="R14" s="19" t="n">
        <v>0.0681842545958017</v>
      </c>
      <c r="S14" s="19"/>
      <c r="T14" s="19" t="n">
        <v>0.0680284479607627</v>
      </c>
      <c r="U14" s="19" t="n">
        <v>0.0813479175101787</v>
      </c>
      <c r="V14" s="19" t="n">
        <v>0.00880797037995343</v>
      </c>
      <c r="W14" s="19" t="n">
        <v>0.12198823780363</v>
      </c>
      <c r="X14" s="19"/>
      <c r="Y14" s="19" t="n">
        <v>0.0868377763701204</v>
      </c>
      <c r="Z14" s="19" t="n">
        <v>0.0341174822327588</v>
      </c>
      <c r="AA14" s="19" t="s">
        <v>124</v>
      </c>
      <c r="AB14" s="19" t="s">
        <v>124</v>
      </c>
      <c r="AC14" s="19" t="s">
        <v>124</v>
      </c>
      <c r="AD14" s="19" t="s">
        <v>124</v>
      </c>
      <c r="AE14" s="19"/>
      <c r="AF14" s="19" t="n">
        <v>0.0412345418446984</v>
      </c>
      <c r="AG14" s="19"/>
      <c r="AH14" s="19" t="n">
        <v>0.0767976650638578</v>
      </c>
      <c r="AI14" s="19"/>
      <c r="AJ14" s="19" t="n">
        <v>0.101110104002287</v>
      </c>
      <c r="AK14" s="19" t="n">
        <v>0.12861341941777</v>
      </c>
      <c r="AL14" s="19" t="n">
        <v>0.0753008933478631</v>
      </c>
      <c r="AM14" s="19" t="n">
        <v>0.0673335475314429</v>
      </c>
      <c r="AN14" s="19" t="n">
        <v>0.040125327496014</v>
      </c>
      <c r="AO14" s="19" t="n">
        <v>0</v>
      </c>
      <c r="AP14" s="19" t="n">
        <v>0.0593443909047922</v>
      </c>
      <c r="AQ14" s="19" t="n">
        <v>0.0755488806076639</v>
      </c>
      <c r="AR14" s="19" t="n">
        <v>0.0974512239892687</v>
      </c>
      <c r="AS14" s="19" t="n">
        <v>0.102105680225427</v>
      </c>
      <c r="AT14" s="19" t="n">
        <v>0.113926190270984</v>
      </c>
      <c r="AU14" s="19" t="n">
        <v>0.120839257941785</v>
      </c>
    </row>
    <row r="15">
      <c r="B15" s="20" t="s">
        <v>560</v>
      </c>
      <c r="C15" s="19" t="n">
        <v>0.065079460407843</v>
      </c>
      <c r="D15" s="19" t="n">
        <v>0.0856400022526838</v>
      </c>
      <c r="E15" s="19" t="n">
        <v>0.0398829177936097</v>
      </c>
      <c r="F15" s="19"/>
      <c r="G15" s="19" t="n">
        <v>0.150895399408213</v>
      </c>
      <c r="H15" s="19" t="n">
        <v>0.0956310522214396</v>
      </c>
      <c r="I15" s="19" t="n">
        <v>0.0615191633979635</v>
      </c>
      <c r="J15" s="19" t="n">
        <v>0.0395742501916119</v>
      </c>
      <c r="K15" s="19" t="n">
        <v>0.0183161546609614</v>
      </c>
      <c r="L15" s="19" t="n">
        <v>0.0371726811524449</v>
      </c>
      <c r="M15" s="19"/>
      <c r="N15" s="19" t="n">
        <v>0</v>
      </c>
      <c r="O15" s="19" t="n">
        <v>0.0163809449068072</v>
      </c>
      <c r="P15" s="19" t="n">
        <v>0.0412294301365658</v>
      </c>
      <c r="Q15" s="19" t="n">
        <v>0.0799853229456098</v>
      </c>
      <c r="R15" s="19" t="n">
        <v>0.126507288765321</v>
      </c>
      <c r="S15" s="19"/>
      <c r="T15" s="19" t="n">
        <v>0</v>
      </c>
      <c r="U15" s="19" t="n">
        <v>0.0801934226105329</v>
      </c>
      <c r="V15" s="19" t="n">
        <v>0.0502290393072004</v>
      </c>
      <c r="W15" s="19" t="n">
        <v>0.0737105999915801</v>
      </c>
      <c r="X15" s="19"/>
      <c r="Y15" s="19" t="n">
        <v>0.079644509222543</v>
      </c>
      <c r="Z15" s="19" t="n">
        <v>0.0321669083076553</v>
      </c>
      <c r="AA15" s="19" t="s">
        <v>124</v>
      </c>
      <c r="AB15" s="19" t="s">
        <v>124</v>
      </c>
      <c r="AC15" s="19" t="s">
        <v>124</v>
      </c>
      <c r="AD15" s="19" t="s">
        <v>124</v>
      </c>
      <c r="AE15" s="19"/>
      <c r="AF15" s="19" t="n">
        <v>0.0572660073921507</v>
      </c>
      <c r="AG15" s="19"/>
      <c r="AH15" s="19" t="n">
        <v>0.069870467987178</v>
      </c>
      <c r="AI15" s="19"/>
      <c r="AJ15" s="19" t="n">
        <v>0.0901601420965696</v>
      </c>
      <c r="AK15" s="19" t="n">
        <v>0.0713094285272308</v>
      </c>
      <c r="AL15" s="19" t="n">
        <v>0.074390744768916</v>
      </c>
      <c r="AM15" s="19" t="n">
        <v>0.0869297286479473</v>
      </c>
      <c r="AN15" s="19" t="n">
        <v>0.0483138474221614</v>
      </c>
      <c r="AO15" s="19" t="n">
        <v>0.0430839245760179</v>
      </c>
      <c r="AP15" s="19" t="n">
        <v>0.0749051193051544</v>
      </c>
      <c r="AQ15" s="19" t="n">
        <v>0.064420387860113</v>
      </c>
      <c r="AR15" s="19" t="n">
        <v>0</v>
      </c>
      <c r="AS15" s="19" t="n">
        <v>0.0283541843233578</v>
      </c>
      <c r="AT15" s="19" t="n">
        <v>0</v>
      </c>
      <c r="AU15" s="19" t="n">
        <v>0.0384856326076971</v>
      </c>
    </row>
    <row r="16">
      <c r="B16" s="20" t="s">
        <v>86</v>
      </c>
      <c r="C16" s="21" t="n">
        <v>0.170543834981028</v>
      </c>
      <c r="D16" s="21" t="n">
        <v>0.122005562574647</v>
      </c>
      <c r="E16" s="21" t="n">
        <v>0.228599292450104</v>
      </c>
      <c r="F16" s="21"/>
      <c r="G16" s="21" t="n">
        <v>0.116623846850345</v>
      </c>
      <c r="H16" s="21" t="n">
        <v>0.148552391149199</v>
      </c>
      <c r="I16" s="21" t="n">
        <v>0.151938296450047</v>
      </c>
      <c r="J16" s="21" t="n">
        <v>0.178365623551593</v>
      </c>
      <c r="K16" s="21" t="n">
        <v>0.213437764136951</v>
      </c>
      <c r="L16" s="21" t="n">
        <v>0.281000532783617</v>
      </c>
      <c r="M16" s="21"/>
      <c r="N16" s="21" t="n">
        <v>0.232437150837428</v>
      </c>
      <c r="O16" s="21" t="n">
        <v>0.273387525950744</v>
      </c>
      <c r="P16" s="21" t="n">
        <v>0.20755326022721</v>
      </c>
      <c r="Q16" s="21" t="n">
        <v>0.126790609926735</v>
      </c>
      <c r="R16" s="21" t="n">
        <v>0.0961175034657805</v>
      </c>
      <c r="S16" s="21"/>
      <c r="T16" s="21" t="n">
        <v>0.294750639670364</v>
      </c>
      <c r="U16" s="21" t="n">
        <v>0.156145177586974</v>
      </c>
      <c r="V16" s="21" t="n">
        <v>0.209613801703949</v>
      </c>
      <c r="W16" s="21" t="n">
        <v>0.101677064465285</v>
      </c>
      <c r="X16" s="21"/>
      <c r="Y16" s="21" t="n">
        <v>0.146772330253853</v>
      </c>
      <c r="Z16" s="21" t="n">
        <v>0.224260159436005</v>
      </c>
      <c r="AA16" s="21" t="s">
        <v>124</v>
      </c>
      <c r="AB16" s="21" t="s">
        <v>124</v>
      </c>
      <c r="AC16" s="21" t="s">
        <v>124</v>
      </c>
      <c r="AD16" s="21" t="s">
        <v>124</v>
      </c>
      <c r="AE16" s="21"/>
      <c r="AF16" s="21" t="n">
        <v>0.190265707131166</v>
      </c>
      <c r="AG16" s="21"/>
      <c r="AH16" s="21" t="n">
        <v>0.147721698057859</v>
      </c>
      <c r="AI16" s="21"/>
      <c r="AJ16" s="21" t="n">
        <v>0.102475349921754</v>
      </c>
      <c r="AK16" s="21" t="n">
        <v>0.154407287330525</v>
      </c>
      <c r="AL16" s="21" t="n">
        <v>0.173275154376126</v>
      </c>
      <c r="AM16" s="21" t="n">
        <v>0.136406111185964</v>
      </c>
      <c r="AN16" s="21" t="n">
        <v>0.107715131895224</v>
      </c>
      <c r="AO16" s="21" t="n">
        <v>0.233360631289124</v>
      </c>
      <c r="AP16" s="21" t="n">
        <v>0.252693831941509</v>
      </c>
      <c r="AQ16" s="21" t="n">
        <v>0.192319230369987</v>
      </c>
      <c r="AR16" s="21" t="n">
        <v>0.399463577996727</v>
      </c>
      <c r="AS16" s="21" t="n">
        <v>0.268685118294907</v>
      </c>
      <c r="AT16" s="21" t="n">
        <v>0</v>
      </c>
      <c r="AU16" s="21" t="n">
        <v>0.160554989593837</v>
      </c>
    </row>
    <row r="17">
      <c r="B17" s="18" t="s">
        <v>229</v>
      </c>
    </row>
    <row r="18">
      <c r="B18" t="s">
        <v>70</v>
      </c>
    </row>
    <row r="19">
      <c r="B19" t="s">
        <v>71</v>
      </c>
    </row>
    <row r="21">
      <c r="B21"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577</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240</v>
      </c>
      <c r="D7" s="11" t="n">
        <v>135</v>
      </c>
      <c r="E7" s="11" t="n">
        <v>105</v>
      </c>
      <c r="F7" s="11"/>
      <c r="G7" s="11" t="n">
        <v>34</v>
      </c>
      <c r="H7" s="11" t="n">
        <v>68</v>
      </c>
      <c r="I7" s="11" t="n">
        <v>55</v>
      </c>
      <c r="J7" s="11" t="n">
        <v>42</v>
      </c>
      <c r="K7" s="11" t="n">
        <v>31</v>
      </c>
      <c r="L7" s="11" t="n">
        <v>10</v>
      </c>
      <c r="M7" s="11"/>
      <c r="N7" s="11" t="n">
        <v>1</v>
      </c>
      <c r="O7" s="11" t="n">
        <v>27</v>
      </c>
      <c r="P7" s="11" t="n">
        <v>73</v>
      </c>
      <c r="Q7" s="11" t="n">
        <v>89</v>
      </c>
      <c r="R7" s="11" t="n">
        <v>49</v>
      </c>
      <c r="S7" s="11"/>
      <c r="T7" s="11" t="n">
        <v>17</v>
      </c>
      <c r="U7" s="11" t="n">
        <v>64</v>
      </c>
      <c r="V7" s="11" t="n">
        <v>43</v>
      </c>
      <c r="W7" s="11" t="n">
        <v>95</v>
      </c>
      <c r="X7" s="11"/>
      <c r="Y7" s="11" t="n">
        <v>184</v>
      </c>
      <c r="Z7" s="11" t="n">
        <v>56</v>
      </c>
      <c r="AA7" s="11" t="s">
        <v>123</v>
      </c>
      <c r="AB7" s="11" t="s">
        <v>123</v>
      </c>
      <c r="AC7" s="11" t="s">
        <v>123</v>
      </c>
      <c r="AD7" s="11" t="s">
        <v>123</v>
      </c>
      <c r="AE7" s="11"/>
      <c r="AF7" s="11" t="n">
        <v>133</v>
      </c>
      <c r="AG7" s="11"/>
      <c r="AH7" s="11" t="n">
        <v>209</v>
      </c>
      <c r="AI7" s="11"/>
      <c r="AJ7" s="11" t="n">
        <v>24</v>
      </c>
      <c r="AK7" s="11" t="n">
        <v>8</v>
      </c>
      <c r="AL7" s="11" t="n">
        <v>43</v>
      </c>
      <c r="AM7" s="11" t="n">
        <v>40</v>
      </c>
      <c r="AN7" s="11" t="n">
        <v>34</v>
      </c>
      <c r="AO7" s="11" t="n">
        <v>14</v>
      </c>
      <c r="AP7" s="11" t="n">
        <v>26</v>
      </c>
      <c r="AQ7" s="11" t="n">
        <v>7</v>
      </c>
      <c r="AR7" s="11" t="n">
        <v>7</v>
      </c>
      <c r="AS7" s="11" t="n">
        <v>17</v>
      </c>
      <c r="AT7" s="11" t="n">
        <v>5</v>
      </c>
      <c r="AU7" s="11" t="n">
        <v>15</v>
      </c>
    </row>
    <row r="8" ht="30" customHeight="1">
      <c r="B8" s="12" t="s">
        <v>20</v>
      </c>
      <c r="C8" s="12" t="n">
        <v>260</v>
      </c>
      <c r="D8" s="12" t="n">
        <v>156</v>
      </c>
      <c r="E8" s="12" t="n">
        <v>104</v>
      </c>
      <c r="F8" s="12"/>
      <c r="G8" s="12" t="n">
        <v>39</v>
      </c>
      <c r="H8" s="12" t="n">
        <v>82</v>
      </c>
      <c r="I8" s="12" t="n">
        <v>59</v>
      </c>
      <c r="J8" s="12" t="n">
        <v>41</v>
      </c>
      <c r="K8" s="12" t="n">
        <v>29</v>
      </c>
      <c r="L8" s="12" t="n">
        <v>10</v>
      </c>
      <c r="M8" s="12"/>
      <c r="N8" s="12" t="n">
        <v>1</v>
      </c>
      <c r="O8" s="12" t="n">
        <v>28</v>
      </c>
      <c r="P8" s="12" t="n">
        <v>71</v>
      </c>
      <c r="Q8" s="12" t="n">
        <v>103</v>
      </c>
      <c r="R8" s="12" t="n">
        <v>56</v>
      </c>
      <c r="S8" s="12"/>
      <c r="T8" s="12" t="n">
        <v>18</v>
      </c>
      <c r="U8" s="12" t="n">
        <v>70</v>
      </c>
      <c r="V8" s="12" t="n">
        <v>46</v>
      </c>
      <c r="W8" s="12" t="n">
        <v>104</v>
      </c>
      <c r="X8" s="12"/>
      <c r="Y8" s="12" t="n">
        <v>206</v>
      </c>
      <c r="Z8" s="12" t="n">
        <v>54</v>
      </c>
      <c r="AA8" s="12" t="s">
        <v>123</v>
      </c>
      <c r="AB8" s="12" t="s">
        <v>123</v>
      </c>
      <c r="AC8" s="12" t="s">
        <v>123</v>
      </c>
      <c r="AD8" s="12" t="s">
        <v>123</v>
      </c>
      <c r="AE8" s="12"/>
      <c r="AF8" s="12" t="n">
        <v>141</v>
      </c>
      <c r="AG8" s="12"/>
      <c r="AH8" s="12" t="n">
        <v>229</v>
      </c>
      <c r="AI8" s="12"/>
      <c r="AJ8" s="12" t="n">
        <v>24</v>
      </c>
      <c r="AK8" s="12" t="n">
        <v>8</v>
      </c>
      <c r="AL8" s="12" t="n">
        <v>50</v>
      </c>
      <c r="AM8" s="12" t="n">
        <v>47</v>
      </c>
      <c r="AN8" s="12" t="n">
        <v>41</v>
      </c>
      <c r="AO8" s="12" t="n">
        <v>15</v>
      </c>
      <c r="AP8" s="12" t="n">
        <v>25</v>
      </c>
      <c r="AQ8" s="12" t="n">
        <v>8</v>
      </c>
      <c r="AR8" s="12" t="n">
        <v>6</v>
      </c>
      <c r="AS8" s="12" t="n">
        <v>16</v>
      </c>
      <c r="AT8" s="12" t="n">
        <v>4</v>
      </c>
      <c r="AU8" s="12" t="n">
        <v>14</v>
      </c>
    </row>
    <row r="9">
      <c r="B9" s="20" t="s">
        <v>475</v>
      </c>
      <c r="C9" s="19" t="n">
        <v>0.716611343392996</v>
      </c>
      <c r="D9" s="19" t="n">
        <v>0.675888243596429</v>
      </c>
      <c r="E9" s="19" t="n">
        <v>0.777473100914715</v>
      </c>
      <c r="F9" s="19"/>
      <c r="G9" s="19" t="n">
        <v>0.587784262965956</v>
      </c>
      <c r="H9" s="19" t="n">
        <v>0.643480739432785</v>
      </c>
      <c r="I9" s="19" t="n">
        <v>0.769165839800611</v>
      </c>
      <c r="J9" s="19" t="n">
        <v>0.845275921271023</v>
      </c>
      <c r="K9" s="19" t="n">
        <v>0.778412510025208</v>
      </c>
      <c r="L9" s="19" t="n">
        <v>0.807275427258976</v>
      </c>
      <c r="M9" s="19"/>
      <c r="N9" s="19" t="n">
        <v>1</v>
      </c>
      <c r="O9" s="19" t="n">
        <v>0.800390233538812</v>
      </c>
      <c r="P9" s="19" t="n">
        <v>0.722002314885949</v>
      </c>
      <c r="Q9" s="19" t="n">
        <v>0.700457137847355</v>
      </c>
      <c r="R9" s="19" t="n">
        <v>0.687383431501103</v>
      </c>
      <c r="S9" s="19"/>
      <c r="T9" s="19" t="n">
        <v>0.629309651386218</v>
      </c>
      <c r="U9" s="19" t="n">
        <v>0.695512622263246</v>
      </c>
      <c r="V9" s="19" t="n">
        <v>0.791414418971424</v>
      </c>
      <c r="W9" s="19" t="n">
        <v>0.743135460993001</v>
      </c>
      <c r="X9" s="19"/>
      <c r="Y9" s="19" t="n">
        <v>0.70877098477174</v>
      </c>
      <c r="Z9" s="19" t="n">
        <v>0.746219542581946</v>
      </c>
      <c r="AA9" s="19" t="s">
        <v>124</v>
      </c>
      <c r="AB9" s="19" t="s">
        <v>124</v>
      </c>
      <c r="AC9" s="19" t="s">
        <v>124</v>
      </c>
      <c r="AD9" s="19" t="s">
        <v>124</v>
      </c>
      <c r="AE9" s="19"/>
      <c r="AF9" s="19" t="n">
        <v>0.757088211393526</v>
      </c>
      <c r="AG9" s="19"/>
      <c r="AH9" s="19" t="n">
        <v>0.734860928133073</v>
      </c>
      <c r="AI9" s="19"/>
      <c r="AJ9" s="19" t="n">
        <v>0.689462908872494</v>
      </c>
      <c r="AK9" s="19" t="n">
        <v>1</v>
      </c>
      <c r="AL9" s="19" t="n">
        <v>0.648068555994425</v>
      </c>
      <c r="AM9" s="19" t="n">
        <v>0.731915857905707</v>
      </c>
      <c r="AN9" s="19" t="n">
        <v>0.822044214514715</v>
      </c>
      <c r="AO9" s="19" t="n">
        <v>0.620109221498818</v>
      </c>
      <c r="AP9" s="19" t="n">
        <v>0.833149678431044</v>
      </c>
      <c r="AQ9" s="19" t="n">
        <v>0.734550891796972</v>
      </c>
      <c r="AR9" s="19" t="n">
        <v>0.656505722508946</v>
      </c>
      <c r="AS9" s="19" t="n">
        <v>0.659960488024434</v>
      </c>
      <c r="AT9" s="19" t="n">
        <v>0.745511125961048</v>
      </c>
      <c r="AU9" s="19" t="n">
        <v>0.467818264735378</v>
      </c>
    </row>
    <row r="10">
      <c r="B10" s="20" t="s">
        <v>571</v>
      </c>
      <c r="C10" s="19" t="n">
        <v>0.557317414110612</v>
      </c>
      <c r="D10" s="19" t="n">
        <v>0.576895366035648</v>
      </c>
      <c r="E10" s="19" t="n">
        <v>0.528057643396059</v>
      </c>
      <c r="F10" s="19"/>
      <c r="G10" s="19" t="n">
        <v>0.588443242194927</v>
      </c>
      <c r="H10" s="19" t="n">
        <v>0.638879321382081</v>
      </c>
      <c r="I10" s="19" t="n">
        <v>0.519998064872708</v>
      </c>
      <c r="J10" s="19" t="n">
        <v>0.546276037859927</v>
      </c>
      <c r="K10" s="19" t="n">
        <v>0.39342429071931</v>
      </c>
      <c r="L10" s="19" t="n">
        <v>0.511194571314779</v>
      </c>
      <c r="M10" s="19"/>
      <c r="N10" s="19" t="n">
        <v>0</v>
      </c>
      <c r="O10" s="19" t="n">
        <v>0.579696472180976</v>
      </c>
      <c r="P10" s="19" t="n">
        <v>0.529584808314394</v>
      </c>
      <c r="Q10" s="19" t="n">
        <v>0.537773231611378</v>
      </c>
      <c r="R10" s="19" t="n">
        <v>0.616423963660312</v>
      </c>
      <c r="S10" s="19"/>
      <c r="T10" s="19" t="n">
        <v>0.568867859189889</v>
      </c>
      <c r="U10" s="19" t="n">
        <v>0.602053504702291</v>
      </c>
      <c r="V10" s="19" t="n">
        <v>0.478960009851698</v>
      </c>
      <c r="W10" s="19" t="n">
        <v>0.572455591686854</v>
      </c>
      <c r="X10" s="19"/>
      <c r="Y10" s="19" t="n">
        <v>0.558529055820172</v>
      </c>
      <c r="Z10" s="19" t="n">
        <v>0.552741790619995</v>
      </c>
      <c r="AA10" s="19" t="s">
        <v>124</v>
      </c>
      <c r="AB10" s="19" t="s">
        <v>124</v>
      </c>
      <c r="AC10" s="19" t="s">
        <v>124</v>
      </c>
      <c r="AD10" s="19" t="s">
        <v>124</v>
      </c>
      <c r="AE10" s="19"/>
      <c r="AF10" s="19" t="n">
        <v>0.512964838493281</v>
      </c>
      <c r="AG10" s="19"/>
      <c r="AH10" s="19" t="n">
        <v>0.561121671144675</v>
      </c>
      <c r="AI10" s="19"/>
      <c r="AJ10" s="19" t="n">
        <v>0.524051860324307</v>
      </c>
      <c r="AK10" s="19" t="n">
        <v>0.596003842540511</v>
      </c>
      <c r="AL10" s="19" t="n">
        <v>0.550843527597944</v>
      </c>
      <c r="AM10" s="19" t="n">
        <v>0.640986462981168</v>
      </c>
      <c r="AN10" s="19" t="n">
        <v>0.482378521885235</v>
      </c>
      <c r="AO10" s="19" t="n">
        <v>0.560969266247682</v>
      </c>
      <c r="AP10" s="19" t="n">
        <v>0.603057472410975</v>
      </c>
      <c r="AQ10" s="19" t="n">
        <v>0.428026555546107</v>
      </c>
      <c r="AR10" s="19" t="n">
        <v>0.18122064941669</v>
      </c>
      <c r="AS10" s="19" t="n">
        <v>0.612568117466373</v>
      </c>
      <c r="AT10" s="19" t="n">
        <v>0.457078002832347</v>
      </c>
      <c r="AU10" s="19" t="n">
        <v>0.681129047726289</v>
      </c>
    </row>
    <row r="11">
      <c r="B11" s="20" t="s">
        <v>480</v>
      </c>
      <c r="C11" s="19" t="n">
        <v>0.306617874108584</v>
      </c>
      <c r="D11" s="19" t="n">
        <v>0.341326272626654</v>
      </c>
      <c r="E11" s="19" t="n">
        <v>0.254745247881048</v>
      </c>
      <c r="F11" s="19"/>
      <c r="G11" s="19" t="n">
        <v>0.434544250274661</v>
      </c>
      <c r="H11" s="19" t="n">
        <v>0.280106283285737</v>
      </c>
      <c r="I11" s="19" t="n">
        <v>0.311362017165827</v>
      </c>
      <c r="J11" s="19" t="n">
        <v>0.290634304696455</v>
      </c>
      <c r="K11" s="19" t="n">
        <v>0.254381588336649</v>
      </c>
      <c r="L11" s="19" t="n">
        <v>0.212476852569717</v>
      </c>
      <c r="M11" s="19"/>
      <c r="N11" s="19" t="n">
        <v>0</v>
      </c>
      <c r="O11" s="19" t="n">
        <v>0.320939187964724</v>
      </c>
      <c r="P11" s="19" t="n">
        <v>0.271878024945092</v>
      </c>
      <c r="Q11" s="19" t="n">
        <v>0.27576350419298</v>
      </c>
      <c r="R11" s="19" t="n">
        <v>0.3900514880726</v>
      </c>
      <c r="S11" s="19"/>
      <c r="T11" s="19" t="n">
        <v>0.367967701537142</v>
      </c>
      <c r="U11" s="19" t="n">
        <v>0.342001747869567</v>
      </c>
      <c r="V11" s="19" t="n">
        <v>0.231124979164278</v>
      </c>
      <c r="W11" s="19" t="n">
        <v>0.331908259762974</v>
      </c>
      <c r="X11" s="19"/>
      <c r="Y11" s="19" t="n">
        <v>0.312856289671076</v>
      </c>
      <c r="Z11" s="19" t="n">
        <v>0.283059225898675</v>
      </c>
      <c r="AA11" s="19" t="s">
        <v>124</v>
      </c>
      <c r="AB11" s="19" t="s">
        <v>124</v>
      </c>
      <c r="AC11" s="19" t="s">
        <v>124</v>
      </c>
      <c r="AD11" s="19" t="s">
        <v>124</v>
      </c>
      <c r="AE11" s="19"/>
      <c r="AF11" s="19" t="n">
        <v>0.321187280166939</v>
      </c>
      <c r="AG11" s="19"/>
      <c r="AH11" s="19" t="n">
        <v>0.330730688398906</v>
      </c>
      <c r="AI11" s="19"/>
      <c r="AJ11" s="19" t="n">
        <v>0.246324556283028</v>
      </c>
      <c r="AK11" s="19" t="n">
        <v>0.406762347044424</v>
      </c>
      <c r="AL11" s="19" t="n">
        <v>0.373539643874628</v>
      </c>
      <c r="AM11" s="19" t="n">
        <v>0.418422737210348</v>
      </c>
      <c r="AN11" s="19" t="n">
        <v>0.242704849412622</v>
      </c>
      <c r="AO11" s="19" t="n">
        <v>0.234755817031517</v>
      </c>
      <c r="AP11" s="19" t="n">
        <v>0.278571359740139</v>
      </c>
      <c r="AQ11" s="19" t="n">
        <v>0.126659665546655</v>
      </c>
      <c r="AR11" s="19" t="n">
        <v>0.263309737312001</v>
      </c>
      <c r="AS11" s="19" t="n">
        <v>0.166556789862138</v>
      </c>
      <c r="AT11" s="19" t="n">
        <v>0.405178257586789</v>
      </c>
      <c r="AU11" s="19" t="n">
        <v>0.323155352500322</v>
      </c>
    </row>
    <row r="12">
      <c r="B12" s="20" t="s">
        <v>572</v>
      </c>
      <c r="C12" s="19" t="n">
        <v>0.138661837240057</v>
      </c>
      <c r="D12" s="19" t="n">
        <v>0.164586936917066</v>
      </c>
      <c r="E12" s="19" t="n">
        <v>0.0999160851202362</v>
      </c>
      <c r="F12" s="19"/>
      <c r="G12" s="19" t="n">
        <v>0.0913383426546324</v>
      </c>
      <c r="H12" s="19" t="n">
        <v>0.133417689948642</v>
      </c>
      <c r="I12" s="19" t="n">
        <v>0.278289602950088</v>
      </c>
      <c r="J12" s="19" t="n">
        <v>0.0759966582170831</v>
      </c>
      <c r="K12" s="19" t="n">
        <v>0.0311697345966175</v>
      </c>
      <c r="L12" s="19" t="n">
        <v>0.120914461550861</v>
      </c>
      <c r="M12" s="19"/>
      <c r="N12" s="19" t="n">
        <v>0</v>
      </c>
      <c r="O12" s="19" t="n">
        <v>0.114308595225146</v>
      </c>
      <c r="P12" s="19" t="n">
        <v>0.094618572854201</v>
      </c>
      <c r="Q12" s="19" t="n">
        <v>0.191840568249963</v>
      </c>
      <c r="R12" s="19" t="n">
        <v>0.113668627639749</v>
      </c>
      <c r="S12" s="19"/>
      <c r="T12" s="19" t="n">
        <v>0.0569091383953536</v>
      </c>
      <c r="U12" s="19" t="n">
        <v>0.131621347260973</v>
      </c>
      <c r="V12" s="19" t="n">
        <v>0.129454156789975</v>
      </c>
      <c r="W12" s="19" t="n">
        <v>0.178970370948525</v>
      </c>
      <c r="X12" s="19"/>
      <c r="Y12" s="19" t="n">
        <v>0.159938349828003</v>
      </c>
      <c r="Z12" s="19" t="n">
        <v>0.0583135708938954</v>
      </c>
      <c r="AA12" s="19" t="s">
        <v>124</v>
      </c>
      <c r="AB12" s="19" t="s">
        <v>124</v>
      </c>
      <c r="AC12" s="19" t="s">
        <v>124</v>
      </c>
      <c r="AD12" s="19" t="s">
        <v>124</v>
      </c>
      <c r="AE12" s="19"/>
      <c r="AF12" s="19" t="n">
        <v>0.181592599298942</v>
      </c>
      <c r="AG12" s="19"/>
      <c r="AH12" s="19" t="n">
        <v>0.157608219622836</v>
      </c>
      <c r="AI12" s="19"/>
      <c r="AJ12" s="19" t="n">
        <v>0.182458568841743</v>
      </c>
      <c r="AK12" s="19" t="n">
        <v>0.278158694603313</v>
      </c>
      <c r="AL12" s="19" t="n">
        <v>0.143805592050877</v>
      </c>
      <c r="AM12" s="19" t="n">
        <v>0.179592960587321</v>
      </c>
      <c r="AN12" s="19" t="n">
        <v>0.12253898049513</v>
      </c>
      <c r="AO12" s="19" t="n">
        <v>0</v>
      </c>
      <c r="AP12" s="19" t="n">
        <v>0.115366383451056</v>
      </c>
      <c r="AQ12" s="19" t="n">
        <v>0.156116698674056</v>
      </c>
      <c r="AR12" s="19" t="n">
        <v>0.425583365386366</v>
      </c>
      <c r="AS12" s="19" t="n">
        <v>0</v>
      </c>
      <c r="AT12" s="19" t="n">
        <v>0</v>
      </c>
      <c r="AU12" s="19" t="n">
        <v>0.136596179912277</v>
      </c>
    </row>
    <row r="13">
      <c r="B13" s="20" t="s">
        <v>573</v>
      </c>
      <c r="C13" s="19" t="n">
        <v>0.128432831987066</v>
      </c>
      <c r="D13" s="19" t="n">
        <v>0.16187489548454</v>
      </c>
      <c r="E13" s="19" t="n">
        <v>0.0784527771833605</v>
      </c>
      <c r="F13" s="19"/>
      <c r="G13" s="19" t="n">
        <v>0.137664045205437</v>
      </c>
      <c r="H13" s="19" t="n">
        <v>0.171748177478731</v>
      </c>
      <c r="I13" s="19" t="n">
        <v>0.174944209687339</v>
      </c>
      <c r="J13" s="19" t="n">
        <v>0.0441947218169893</v>
      </c>
      <c r="K13" s="19" t="n">
        <v>0.0630590639481854</v>
      </c>
      <c r="L13" s="19" t="n">
        <v>0</v>
      </c>
      <c r="M13" s="19"/>
      <c r="N13" s="19" t="n">
        <v>0</v>
      </c>
      <c r="O13" s="19" t="n">
        <v>0.0479019818764119</v>
      </c>
      <c r="P13" s="19" t="n">
        <v>0.0447405187468774</v>
      </c>
      <c r="Q13" s="19" t="n">
        <v>0.163505367370921</v>
      </c>
      <c r="R13" s="19" t="n">
        <v>0.214232613294728</v>
      </c>
      <c r="S13" s="19"/>
      <c r="T13" s="19" t="n">
        <v>0.069003357416963</v>
      </c>
      <c r="U13" s="19" t="n">
        <v>0.107663041311103</v>
      </c>
      <c r="V13" s="19" t="n">
        <v>0.0275567680804096</v>
      </c>
      <c r="W13" s="19" t="n">
        <v>0.194306864060725</v>
      </c>
      <c r="X13" s="19"/>
      <c r="Y13" s="19" t="n">
        <v>0.137359242354054</v>
      </c>
      <c r="Z13" s="19" t="n">
        <v>0.0947232851467507</v>
      </c>
      <c r="AA13" s="19" t="s">
        <v>124</v>
      </c>
      <c r="AB13" s="19" t="s">
        <v>124</v>
      </c>
      <c r="AC13" s="19" t="s">
        <v>124</v>
      </c>
      <c r="AD13" s="19" t="s">
        <v>124</v>
      </c>
      <c r="AE13" s="19"/>
      <c r="AF13" s="19" t="n">
        <v>0.112585503687846</v>
      </c>
      <c r="AG13" s="19"/>
      <c r="AH13" s="19" t="n">
        <v>0.141427640980499</v>
      </c>
      <c r="AI13" s="19"/>
      <c r="AJ13" s="19" t="n">
        <v>0.180093832745561</v>
      </c>
      <c r="AK13" s="19" t="n">
        <v>0</v>
      </c>
      <c r="AL13" s="19" t="n">
        <v>0.105892348123435</v>
      </c>
      <c r="AM13" s="19" t="n">
        <v>0.191406162141534</v>
      </c>
      <c r="AN13" s="19" t="n">
        <v>0.10016126361566</v>
      </c>
      <c r="AO13" s="19" t="n">
        <v>0.0592082187020217</v>
      </c>
      <c r="AP13" s="19" t="n">
        <v>0.127237501061829</v>
      </c>
      <c r="AQ13" s="19" t="n">
        <v>0.156116698674056</v>
      </c>
      <c r="AR13" s="19" t="n">
        <v>0.18122064941669</v>
      </c>
      <c r="AS13" s="19" t="n">
        <v>0.0554828312739094</v>
      </c>
      <c r="AT13" s="19" t="n">
        <v>0</v>
      </c>
      <c r="AU13" s="19" t="n">
        <v>0.220258592467527</v>
      </c>
    </row>
    <row r="14">
      <c r="B14" s="20" t="s">
        <v>574</v>
      </c>
      <c r="C14" s="19" t="n">
        <v>0.119133254940055</v>
      </c>
      <c r="D14" s="19" t="n">
        <v>0.137998229738521</v>
      </c>
      <c r="E14" s="19" t="n">
        <v>0.0909390475350877</v>
      </c>
      <c r="F14" s="19"/>
      <c r="G14" s="19" t="n">
        <v>0.154936598298677</v>
      </c>
      <c r="H14" s="19" t="n">
        <v>0.136226737877718</v>
      </c>
      <c r="I14" s="19" t="n">
        <v>0.167489591945485</v>
      </c>
      <c r="J14" s="19" t="n">
        <v>0.0753787327074119</v>
      </c>
      <c r="K14" s="19" t="n">
        <v>0.0283288341365325</v>
      </c>
      <c r="L14" s="19" t="n">
        <v>0</v>
      </c>
      <c r="M14" s="19"/>
      <c r="N14" s="19" t="n">
        <v>0</v>
      </c>
      <c r="O14" s="19" t="n">
        <v>0.171124787115887</v>
      </c>
      <c r="P14" s="19" t="n">
        <v>0.136569541048892</v>
      </c>
      <c r="Q14" s="19" t="n">
        <v>0.0725060807382086</v>
      </c>
      <c r="R14" s="19" t="n">
        <v>0.161460151392444</v>
      </c>
      <c r="S14" s="19"/>
      <c r="T14" s="19" t="n">
        <v>0.123109840811902</v>
      </c>
      <c r="U14" s="19" t="n">
        <v>0.135321868946507</v>
      </c>
      <c r="V14" s="19" t="n">
        <v>0.0798213256628714</v>
      </c>
      <c r="W14" s="19" t="n">
        <v>0.137825732975005</v>
      </c>
      <c r="X14" s="19"/>
      <c r="Y14" s="19" t="n">
        <v>0.132087709410621</v>
      </c>
      <c r="Z14" s="19" t="n">
        <v>0.0702122697049099</v>
      </c>
      <c r="AA14" s="19" t="s">
        <v>124</v>
      </c>
      <c r="AB14" s="19" t="s">
        <v>124</v>
      </c>
      <c r="AC14" s="19" t="s">
        <v>124</v>
      </c>
      <c r="AD14" s="19" t="s">
        <v>124</v>
      </c>
      <c r="AE14" s="19"/>
      <c r="AF14" s="19" t="n">
        <v>0.139286211348289</v>
      </c>
      <c r="AG14" s="19"/>
      <c r="AH14" s="19" t="n">
        <v>0.135411304095655</v>
      </c>
      <c r="AI14" s="19"/>
      <c r="AJ14" s="19" t="n">
        <v>0.180093832745561</v>
      </c>
      <c r="AK14" s="19" t="n">
        <v>0</v>
      </c>
      <c r="AL14" s="19" t="n">
        <v>0.123172989029257</v>
      </c>
      <c r="AM14" s="19" t="n">
        <v>0.209847333595414</v>
      </c>
      <c r="AN14" s="19" t="n">
        <v>0.146029058258965</v>
      </c>
      <c r="AO14" s="19" t="n">
        <v>0.0567897849269423</v>
      </c>
      <c r="AP14" s="19" t="n">
        <v>0.0755797495665264</v>
      </c>
      <c r="AQ14" s="19" t="n">
        <v>0</v>
      </c>
      <c r="AR14" s="19" t="n">
        <v>0</v>
      </c>
      <c r="AS14" s="19" t="n">
        <v>0</v>
      </c>
      <c r="AT14" s="19" t="n">
        <v>0</v>
      </c>
      <c r="AU14" s="19" t="n">
        <v>0.129433963701297</v>
      </c>
    </row>
    <row r="15">
      <c r="B15" s="20" t="s">
        <v>575</v>
      </c>
      <c r="C15" s="19" t="n">
        <v>0.0495423014463752</v>
      </c>
      <c r="D15" s="19" t="n">
        <v>0.0754399148236448</v>
      </c>
      <c r="E15" s="19" t="n">
        <v>0.0108376283337582</v>
      </c>
      <c r="F15" s="19"/>
      <c r="G15" s="19" t="n">
        <v>0.0388619461426092</v>
      </c>
      <c r="H15" s="19" t="n">
        <v>0.0468249813543562</v>
      </c>
      <c r="I15" s="19" t="n">
        <v>0.0764792607588325</v>
      </c>
      <c r="J15" s="19" t="n">
        <v>0.0262811511002571</v>
      </c>
      <c r="K15" s="19" t="n">
        <v>0.0668073018571899</v>
      </c>
      <c r="L15" s="19" t="n">
        <v>0</v>
      </c>
      <c r="M15" s="19"/>
      <c r="N15" s="19" t="n">
        <v>0</v>
      </c>
      <c r="O15" s="19" t="n">
        <v>0.0442052761827543</v>
      </c>
      <c r="P15" s="19" t="n">
        <v>0.0429052479699545</v>
      </c>
      <c r="Q15" s="19" t="n">
        <v>0.0373634964894172</v>
      </c>
      <c r="R15" s="19" t="n">
        <v>0.0847862559431941</v>
      </c>
      <c r="S15" s="19"/>
      <c r="T15" s="19" t="n">
        <v>0.0671038202434889</v>
      </c>
      <c r="U15" s="19" t="n">
        <v>0.021818249584343</v>
      </c>
      <c r="V15" s="19" t="n">
        <v>0.0676230816784183</v>
      </c>
      <c r="W15" s="19" t="n">
        <v>0.0675588672196105</v>
      </c>
      <c r="X15" s="19"/>
      <c r="Y15" s="19" t="n">
        <v>0.0566665467497915</v>
      </c>
      <c r="Z15" s="19" t="n">
        <v>0.0226384206158966</v>
      </c>
      <c r="AA15" s="19" t="s">
        <v>124</v>
      </c>
      <c r="AB15" s="19" t="s">
        <v>124</v>
      </c>
      <c r="AC15" s="19" t="s">
        <v>124</v>
      </c>
      <c r="AD15" s="19" t="s">
        <v>124</v>
      </c>
      <c r="AE15" s="19"/>
      <c r="AF15" s="19" t="n">
        <v>0.0560846985612128</v>
      </c>
      <c r="AG15" s="19"/>
      <c r="AH15" s="19" t="n">
        <v>0.0516182791809293</v>
      </c>
      <c r="AI15" s="19"/>
      <c r="AJ15" s="19" t="n">
        <v>0.0874984522101756</v>
      </c>
      <c r="AK15" s="19" t="n">
        <v>0</v>
      </c>
      <c r="AL15" s="19" t="n">
        <v>0.0893939721328651</v>
      </c>
      <c r="AM15" s="19" t="n">
        <v>0.0626647225309085</v>
      </c>
      <c r="AN15" s="19" t="n">
        <v>0.053153023947798</v>
      </c>
      <c r="AO15" s="19" t="n">
        <v>0</v>
      </c>
      <c r="AP15" s="19" t="n">
        <v>0</v>
      </c>
      <c r="AQ15" s="19" t="n">
        <v>0</v>
      </c>
      <c r="AR15" s="19" t="n">
        <v>0</v>
      </c>
      <c r="AS15" s="19" t="n">
        <v>0</v>
      </c>
      <c r="AT15" s="19" t="n">
        <v>0</v>
      </c>
      <c r="AU15" s="19" t="n">
        <v>0.0827578964434501</v>
      </c>
    </row>
    <row r="16">
      <c r="B16" s="20" t="s">
        <v>576</v>
      </c>
      <c r="C16" s="19" t="n">
        <v>0.0151332092003594</v>
      </c>
      <c r="D16" s="19" t="n">
        <v>0.0133295783918955</v>
      </c>
      <c r="E16" s="19" t="n">
        <v>0.0178287834928815</v>
      </c>
      <c r="F16" s="19"/>
      <c r="G16" s="19" t="n">
        <v>0</v>
      </c>
      <c r="H16" s="19" t="n">
        <v>0.0115941041406397</v>
      </c>
      <c r="I16" s="19" t="n">
        <v>0.03327481476863</v>
      </c>
      <c r="J16" s="19" t="n">
        <v>0.025322563508426</v>
      </c>
      <c r="K16" s="19" t="n">
        <v>0</v>
      </c>
      <c r="L16" s="19" t="n">
        <v>0</v>
      </c>
      <c r="M16" s="19"/>
      <c r="N16" s="19" t="n">
        <v>0</v>
      </c>
      <c r="O16" s="19" t="n">
        <v>0</v>
      </c>
      <c r="P16" s="19" t="n">
        <v>0</v>
      </c>
      <c r="Q16" s="19" t="n">
        <v>0.0192420436628971</v>
      </c>
      <c r="R16" s="19" t="n">
        <v>0.034736136613675</v>
      </c>
      <c r="S16" s="19"/>
      <c r="T16" s="19" t="n">
        <v>0</v>
      </c>
      <c r="U16" s="19" t="n">
        <v>0.0136025212518553</v>
      </c>
      <c r="V16" s="19" t="n">
        <v>0.0227909089673083</v>
      </c>
      <c r="W16" s="19" t="n">
        <v>0.0186565474754034</v>
      </c>
      <c r="X16" s="19"/>
      <c r="Y16" s="19" t="n">
        <v>0.0191405379292743</v>
      </c>
      <c r="Z16" s="19" t="n">
        <v>0</v>
      </c>
      <c r="AA16" s="19" t="s">
        <v>124</v>
      </c>
      <c r="AB16" s="19" t="s">
        <v>124</v>
      </c>
      <c r="AC16" s="19" t="s">
        <v>124</v>
      </c>
      <c r="AD16" s="19" t="s">
        <v>124</v>
      </c>
      <c r="AE16" s="19"/>
      <c r="AF16" s="19" t="n">
        <v>0.0205058716321534</v>
      </c>
      <c r="AG16" s="19"/>
      <c r="AH16" s="19" t="n">
        <v>0.0126788074749575</v>
      </c>
      <c r="AI16" s="19"/>
      <c r="AJ16" s="19" t="n">
        <v>0.0437492261050878</v>
      </c>
      <c r="AK16" s="19" t="n">
        <v>0.125837462856175</v>
      </c>
      <c r="AL16" s="19" t="n">
        <v>0</v>
      </c>
      <c r="AM16" s="19" t="n">
        <v>0</v>
      </c>
      <c r="AN16" s="19" t="n">
        <v>0</v>
      </c>
      <c r="AO16" s="19" t="n">
        <v>0.0677242535598539</v>
      </c>
      <c r="AP16" s="19" t="n">
        <v>0</v>
      </c>
      <c r="AQ16" s="19" t="n">
        <v>0</v>
      </c>
      <c r="AR16" s="19" t="n">
        <v>0</v>
      </c>
      <c r="AS16" s="19" t="n">
        <v>0.0554828312739094</v>
      </c>
      <c r="AT16" s="19" t="n">
        <v>0</v>
      </c>
      <c r="AU16" s="19" t="n">
        <v>0</v>
      </c>
    </row>
    <row r="17">
      <c r="B17" s="20" t="s">
        <v>96</v>
      </c>
      <c r="C17" s="21" t="n">
        <v>0.0328301349345924</v>
      </c>
      <c r="D17" s="21" t="n">
        <v>0.0358593164623837</v>
      </c>
      <c r="E17" s="21" t="n">
        <v>0.0283029424429921</v>
      </c>
      <c r="F17" s="21"/>
      <c r="G17" s="21" t="n">
        <v>0.0340298386590514</v>
      </c>
      <c r="H17" s="21" t="n">
        <v>0.0314995071043331</v>
      </c>
      <c r="I17" s="21" t="n">
        <v>0.0194968164890772</v>
      </c>
      <c r="J17" s="21" t="n">
        <v>0</v>
      </c>
      <c r="K17" s="21" t="n">
        <v>0.0907914110235833</v>
      </c>
      <c r="L17" s="21" t="n">
        <v>0.0812724031618994</v>
      </c>
      <c r="M17" s="21"/>
      <c r="N17" s="21" t="n">
        <v>0</v>
      </c>
      <c r="O17" s="21" t="n">
        <v>0.0360784448462714</v>
      </c>
      <c r="P17" s="21" t="n">
        <v>0.053777356344384</v>
      </c>
      <c r="Q17" s="21" t="n">
        <v>0.0223920035028358</v>
      </c>
      <c r="R17" s="21" t="n">
        <v>0.0252155471401972</v>
      </c>
      <c r="S17" s="21"/>
      <c r="T17" s="21" t="n">
        <v>0</v>
      </c>
      <c r="U17" s="21" t="n">
        <v>0.0358145451238849</v>
      </c>
      <c r="V17" s="21" t="n">
        <v>0.0370336256543417</v>
      </c>
      <c r="W17" s="21" t="n">
        <v>0.0109738715485414</v>
      </c>
      <c r="X17" s="21"/>
      <c r="Y17" s="21" t="n">
        <v>0.0289199057970865</v>
      </c>
      <c r="Z17" s="21" t="n">
        <v>0.0475966588616779</v>
      </c>
      <c r="AA17" s="21" t="s">
        <v>124</v>
      </c>
      <c r="AB17" s="21" t="s">
        <v>124</v>
      </c>
      <c r="AC17" s="21" t="s">
        <v>124</v>
      </c>
      <c r="AD17" s="21" t="s">
        <v>124</v>
      </c>
      <c r="AE17" s="21"/>
      <c r="AF17" s="21" t="n">
        <v>0.0383995401348405</v>
      </c>
      <c r="AG17" s="21"/>
      <c r="AH17" s="21" t="n">
        <v>0.026732503899908</v>
      </c>
      <c r="AI17" s="21"/>
      <c r="AJ17" s="21" t="n">
        <v>0</v>
      </c>
      <c r="AK17" s="21" t="n">
        <v>0</v>
      </c>
      <c r="AL17" s="21" t="n">
        <v>0.0551114140159334</v>
      </c>
      <c r="AM17" s="21" t="n">
        <v>0</v>
      </c>
      <c r="AN17" s="21" t="n">
        <v>0.0242646879064358</v>
      </c>
      <c r="AO17" s="21" t="n">
        <v>0.0764621060924709</v>
      </c>
      <c r="AP17" s="21" t="n">
        <v>0.0797151028579249</v>
      </c>
      <c r="AQ17" s="21" t="n">
        <v>0</v>
      </c>
      <c r="AR17" s="21" t="n">
        <v>0</v>
      </c>
      <c r="AS17" s="21" t="n">
        <v>0</v>
      </c>
      <c r="AT17" s="21" t="n">
        <v>0</v>
      </c>
      <c r="AU17" s="21" t="n">
        <v>0.109304868108819</v>
      </c>
    </row>
    <row r="18">
      <c r="B18" s="18" t="s">
        <v>578</v>
      </c>
    </row>
    <row r="19">
      <c r="B19" t="s">
        <v>70</v>
      </c>
    </row>
    <row r="20">
      <c r="B20" t="s">
        <v>71</v>
      </c>
    </row>
    <row r="22">
      <c r="B22"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1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sheetViews>
  <sheetFormatPr defaultRowHeight="15.0" baseColWidth="10"/>
  <sheetData>
    <row r="3">
      <c r="J3" t="s">
        <v>580</v>
      </c>
      <c r="K3" t="s">
        <v>581</v>
      </c>
      <c r="L3" t="s">
        <v>582</v>
      </c>
      <c r="M3" t="s">
        <v>583</v>
      </c>
      <c r="N3" t="s">
        <v>584</v>
      </c>
      <c r="O3" t="s">
        <v>585</v>
      </c>
      <c r="P3" t="s">
        <v>586</v>
      </c>
      <c r="Q3" t="s">
        <v>587</v>
      </c>
      <c r="R3" t="s">
        <v>588</v>
      </c>
      <c r="S3" t="s">
        <v>589</v>
      </c>
    </row>
    <row r="4">
      <c r="J4" t="s">
        <v>590</v>
      </c>
      <c r="K4" t="s">
        <v>591</v>
      </c>
      <c r="L4" t="s">
        <v>592</v>
      </c>
      <c r="M4" t="s">
        <v>593</v>
      </c>
      <c r="N4" t="s">
        <v>594</v>
      </c>
      <c r="O4" t="s">
        <v>595</v>
      </c>
      <c r="P4" t="s">
        <v>596</v>
      </c>
      <c r="Q4" t="s">
        <v>597</v>
      </c>
      <c r="R4" t="s">
        <v>598</v>
      </c>
      <c r="S4" t="s">
        <v>599</v>
      </c>
    </row>
    <row r="5">
      <c r="J5" t="s">
        <v>600</v>
      </c>
      <c r="K5" t="s">
        <v>601</v>
      </c>
      <c r="L5" t="s">
        <v>602</v>
      </c>
      <c r="M5" t="s">
        <v>603</v>
      </c>
      <c r="N5" t="s">
        <v>604</v>
      </c>
      <c r="O5" t="s">
        <v>605</v>
      </c>
      <c r="P5" t="s">
        <v>606</v>
      </c>
      <c r="Q5" t="s">
        <v>607</v>
      </c>
      <c r="R5" t="s">
        <v>608</v>
      </c>
      <c r="S5" t="s">
        <v>609</v>
      </c>
    </row>
    <row r="6">
      <c r="J6" t="s">
        <v>610</v>
      </c>
      <c r="K6" t="s">
        <v>611</v>
      </c>
      <c r="L6" t="s">
        <v>612</v>
      </c>
      <c r="M6" t="s">
        <v>613</v>
      </c>
      <c r="N6" t="s">
        <v>614</v>
      </c>
      <c r="O6" t="s">
        <v>615</v>
      </c>
      <c r="P6" t="s">
        <v>616</v>
      </c>
      <c r="Q6" t="s">
        <v>617</v>
      </c>
      <c r="R6" t="s">
        <v>618</v>
      </c>
      <c r="S6" t="s">
        <v>619</v>
      </c>
    </row>
    <row r="7">
      <c r="J7" t="s">
        <v>620</v>
      </c>
      <c r="K7" t="s">
        <v>621</v>
      </c>
      <c r="L7" t="s">
        <v>622</v>
      </c>
      <c r="M7" t="s">
        <v>623</v>
      </c>
      <c r="N7" t="s">
        <v>624</v>
      </c>
      <c r="O7" t="s">
        <v>625</v>
      </c>
      <c r="P7" t="s">
        <v>626</v>
      </c>
      <c r="Q7" t="s">
        <v>627</v>
      </c>
      <c r="R7" t="s">
        <v>628</v>
      </c>
      <c r="S7" t="s">
        <v>629</v>
      </c>
    </row>
    <row r="8">
      <c r="J8" t="s">
        <v>630</v>
      </c>
      <c r="K8" t="s">
        <v>631</v>
      </c>
      <c r="L8" t="s">
        <v>632</v>
      </c>
      <c r="M8" t="s">
        <v>633</v>
      </c>
      <c r="N8" t="s">
        <v>634</v>
      </c>
      <c r="O8" t="s">
        <v>635</v>
      </c>
      <c r="P8" t="s">
        <v>636</v>
      </c>
      <c r="Q8" t="s">
        <v>637</v>
      </c>
      <c r="R8" t="s">
        <v>638</v>
      </c>
      <c r="S8" t="s">
        <v>639</v>
      </c>
    </row>
    <row r="9">
      <c r="J9" t="s">
        <v>640</v>
      </c>
      <c r="K9" t="s">
        <v>641</v>
      </c>
      <c r="L9" t="s">
        <v>642</v>
      </c>
      <c r="M9" t="s">
        <v>643</v>
      </c>
      <c r="N9" t="s">
        <v>644</v>
      </c>
      <c r="O9" t="s">
        <v>645</v>
      </c>
      <c r="P9" t="s">
        <v>646</v>
      </c>
      <c r="Q9" t="s">
        <v>647</v>
      </c>
      <c r="R9" t="s">
        <v>648</v>
      </c>
      <c r="S9" t="s">
        <v>649</v>
      </c>
    </row>
    <row r="10">
      <c r="J10" t="s">
        <v>650</v>
      </c>
      <c r="K10" t="s">
        <v>651</v>
      </c>
      <c r="L10" t="s">
        <v>652</v>
      </c>
      <c r="M10" t="s">
        <v>653</v>
      </c>
      <c r="N10" t="s">
        <v>654</v>
      </c>
      <c r="O10" t="s">
        <v>655</v>
      </c>
      <c r="P10" t="s">
        <v>656</v>
      </c>
      <c r="Q10" t="s">
        <v>657</v>
      </c>
      <c r="R10" t="s">
        <v>658</v>
      </c>
      <c r="S10" t="s">
        <v>659</v>
      </c>
    </row>
    <row r="11">
      <c r="J11" t="s">
        <v>660</v>
      </c>
      <c r="K11" t="s">
        <v>661</v>
      </c>
      <c r="L11" t="s">
        <v>662</v>
      </c>
      <c r="M11" t="s">
        <v>663</v>
      </c>
      <c r="N11" t="s">
        <v>664</v>
      </c>
      <c r="O11" t="s">
        <v>665</v>
      </c>
      <c r="P11" t="s">
        <v>666</v>
      </c>
      <c r="Q11" t="s">
        <v>667</v>
      </c>
      <c r="R11" t="s">
        <v>668</v>
      </c>
      <c r="S11" t="s">
        <v>669</v>
      </c>
    </row>
    <row r="12">
      <c r="J12" t="s">
        <v>670</v>
      </c>
      <c r="K12" t="s">
        <v>671</v>
      </c>
      <c r="L12" t="s">
        <v>672</v>
      </c>
      <c r="M12" t="s">
        <v>673</v>
      </c>
      <c r="N12" t="s">
        <v>674</v>
      </c>
      <c r="O12" t="s">
        <v>675</v>
      </c>
      <c r="P12" t="s">
        <v>676</v>
      </c>
      <c r="Q12" t="s">
        <v>677</v>
      </c>
      <c r="R12" t="s">
        <v>678</v>
      </c>
      <c r="S12" t="s">
        <v>679</v>
      </c>
    </row>
    <row r="13">
      <c r="J13" t="s">
        <v>680</v>
      </c>
      <c r="K13" t="s">
        <v>681</v>
      </c>
      <c r="L13" t="s">
        <v>682</v>
      </c>
      <c r="M13" t="s">
        <v>683</v>
      </c>
      <c r="N13" t="s">
        <v>684</v>
      </c>
      <c r="O13" t="s">
        <v>685</v>
      </c>
      <c r="P13" t="s">
        <v>686</v>
      </c>
      <c r="Q13" t="s">
        <v>687</v>
      </c>
      <c r="R13" t="s">
        <v>688</v>
      </c>
      <c r="S13" t="s">
        <v>689</v>
      </c>
    </row>
    <row r="14">
      <c r="J14" t="s">
        <v>690</v>
      </c>
      <c r="K14" t="s">
        <v>691</v>
      </c>
      <c r="L14" t="s">
        <v>692</v>
      </c>
      <c r="M14" t="s">
        <v>693</v>
      </c>
      <c r="N14" t="s">
        <v>694</v>
      </c>
      <c r="O14" t="s">
        <v>695</v>
      </c>
      <c r="P14" t="s">
        <v>696</v>
      </c>
      <c r="Q14" t="s">
        <v>697</v>
      </c>
      <c r="R14" t="s">
        <v>698</v>
      </c>
      <c r="S14" t="s">
        <v>699</v>
      </c>
    </row>
    <row r="15">
      <c r="J15" t="s">
        <v>700</v>
      </c>
      <c r="K15" t="s">
        <v>701</v>
      </c>
      <c r="L15" t="s">
        <v>702</v>
      </c>
      <c r="M15" t="s">
        <v>703</v>
      </c>
      <c r="N15" t="s">
        <v>704</v>
      </c>
      <c r="O15" t="s">
        <v>705</v>
      </c>
      <c r="P15" t="s">
        <v>706</v>
      </c>
      <c r="Q15" t="s">
        <v>707</v>
      </c>
      <c r="R15" t="s">
        <v>708</v>
      </c>
      <c r="S15" t="s">
        <v>15</v>
      </c>
    </row>
    <row r="16">
      <c r="J16" t="s">
        <v>709</v>
      </c>
      <c r="K16" t="s">
        <v>710</v>
      </c>
      <c r="L16" t="s">
        <v>711</v>
      </c>
      <c r="M16" t="s">
        <v>712</v>
      </c>
      <c r="N16" t="s">
        <v>713</v>
      </c>
      <c r="O16" t="s">
        <v>714</v>
      </c>
      <c r="P16" t="s">
        <v>715</v>
      </c>
      <c r="Q16" t="s">
        <v>716</v>
      </c>
      <c r="R16" t="s">
        <v>717</v>
      </c>
      <c r="S16" t="s">
        <v>15</v>
      </c>
    </row>
    <row r="17">
      <c r="J17" t="s">
        <v>718</v>
      </c>
      <c r="K17" t="s">
        <v>719</v>
      </c>
      <c r="L17" t="s">
        <v>720</v>
      </c>
      <c r="M17" t="s">
        <v>721</v>
      </c>
      <c r="N17" t="s">
        <v>722</v>
      </c>
      <c r="O17" t="s">
        <v>723</v>
      </c>
      <c r="P17" t="s">
        <v>724</v>
      </c>
      <c r="Q17" t="s">
        <v>725</v>
      </c>
      <c r="R17" t="s">
        <v>726</v>
      </c>
      <c r="S17" t="s">
        <v>15</v>
      </c>
    </row>
    <row r="18">
      <c r="J18" t="s">
        <v>727</v>
      </c>
      <c r="K18" t="s">
        <v>728</v>
      </c>
      <c r="L18" t="s">
        <v>729</v>
      </c>
      <c r="M18" t="s">
        <v>730</v>
      </c>
      <c r="N18" t="s">
        <v>731</v>
      </c>
      <c r="O18" t="s">
        <v>732</v>
      </c>
      <c r="P18" t="s">
        <v>733</v>
      </c>
      <c r="Q18" t="s">
        <v>734</v>
      </c>
      <c r="R18" t="s">
        <v>735</v>
      </c>
      <c r="S18" t="s">
        <v>15</v>
      </c>
    </row>
  </sheetData>
  <pageMargins left="0.7" right="0.7" top="0.75" bottom="0.75" header="0.3" footer="0.3"/>
  <pageSetup paperSize="9" orientation="portrait" horizontalDpi="300" verticalDpi="300"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148</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748</v>
      </c>
      <c r="D7" s="11" t="n">
        <v>379</v>
      </c>
      <c r="E7" s="11" t="n">
        <v>367</v>
      </c>
      <c r="F7" s="11"/>
      <c r="G7" s="11" t="n">
        <v>77</v>
      </c>
      <c r="H7" s="11" t="n">
        <v>118</v>
      </c>
      <c r="I7" s="11" t="n">
        <v>124</v>
      </c>
      <c r="J7" s="11" t="n">
        <v>130</v>
      </c>
      <c r="K7" s="11" t="n">
        <v>142</v>
      </c>
      <c r="L7" s="11" t="n">
        <v>157</v>
      </c>
      <c r="M7" s="11"/>
      <c r="N7" s="11" t="n">
        <v>12</v>
      </c>
      <c r="O7" s="11" t="n">
        <v>167</v>
      </c>
      <c r="P7" s="11" t="n">
        <v>261</v>
      </c>
      <c r="Q7" s="11" t="n">
        <v>198</v>
      </c>
      <c r="R7" s="11" t="n">
        <v>106</v>
      </c>
      <c r="S7" s="11"/>
      <c r="T7" s="11" t="n">
        <v>81</v>
      </c>
      <c r="U7" s="11" t="n">
        <v>214</v>
      </c>
      <c r="V7" s="11" t="n">
        <v>173</v>
      </c>
      <c r="W7" s="11" t="n">
        <v>172</v>
      </c>
      <c r="X7" s="11"/>
      <c r="Y7" s="11" t="n">
        <v>317</v>
      </c>
      <c r="Z7" s="11" t="n">
        <v>131</v>
      </c>
      <c r="AA7" s="11" t="n">
        <v>131</v>
      </c>
      <c r="AB7" s="11" t="n">
        <v>80</v>
      </c>
      <c r="AC7" s="11" t="n">
        <v>37</v>
      </c>
      <c r="AD7" s="11" t="n">
        <v>48</v>
      </c>
      <c r="AE7" s="11"/>
      <c r="AF7" s="11" t="n">
        <v>473</v>
      </c>
      <c r="AG7" s="11"/>
      <c r="AH7" s="11" t="n">
        <v>748</v>
      </c>
      <c r="AI7" s="11"/>
      <c r="AJ7" s="11" t="n">
        <v>57</v>
      </c>
      <c r="AK7" s="11" t="n">
        <v>29</v>
      </c>
      <c r="AL7" s="11" t="n">
        <v>151</v>
      </c>
      <c r="AM7" s="11" t="n">
        <v>126</v>
      </c>
      <c r="AN7" s="11" t="n">
        <v>93</v>
      </c>
      <c r="AO7" s="11" t="n">
        <v>45</v>
      </c>
      <c r="AP7" s="11" t="n">
        <v>96</v>
      </c>
      <c r="AQ7" s="11" t="n">
        <v>25</v>
      </c>
      <c r="AR7" s="11" t="n">
        <v>21</v>
      </c>
      <c r="AS7" s="11" t="n">
        <v>52</v>
      </c>
      <c r="AT7" s="11" t="n">
        <v>21</v>
      </c>
      <c r="AU7" s="11" t="n">
        <v>32</v>
      </c>
    </row>
    <row r="8" ht="30" customHeight="1">
      <c r="B8" s="12" t="s">
        <v>20</v>
      </c>
      <c r="C8" s="12" t="n">
        <v>760</v>
      </c>
      <c r="D8" s="12" t="n">
        <v>406</v>
      </c>
      <c r="E8" s="12" t="n">
        <v>352</v>
      </c>
      <c r="F8" s="12"/>
      <c r="G8" s="12" t="n">
        <v>87</v>
      </c>
      <c r="H8" s="12" t="n">
        <v>140</v>
      </c>
      <c r="I8" s="12" t="n">
        <v>127</v>
      </c>
      <c r="J8" s="12" t="n">
        <v>125</v>
      </c>
      <c r="K8" s="12" t="n">
        <v>132</v>
      </c>
      <c r="L8" s="12" t="n">
        <v>149</v>
      </c>
      <c r="M8" s="12"/>
      <c r="N8" s="12" t="n">
        <v>12</v>
      </c>
      <c r="O8" s="12" t="n">
        <v>156</v>
      </c>
      <c r="P8" s="12" t="n">
        <v>245</v>
      </c>
      <c r="Q8" s="12" t="n">
        <v>225</v>
      </c>
      <c r="R8" s="12" t="n">
        <v>117</v>
      </c>
      <c r="S8" s="12"/>
      <c r="T8" s="12" t="n">
        <v>81</v>
      </c>
      <c r="U8" s="12" t="n">
        <v>218</v>
      </c>
      <c r="V8" s="12" t="n">
        <v>173</v>
      </c>
      <c r="W8" s="12" t="n">
        <v>183</v>
      </c>
      <c r="X8" s="12"/>
      <c r="Y8" s="12" t="n">
        <v>344</v>
      </c>
      <c r="Z8" s="12" t="n">
        <v>129</v>
      </c>
      <c r="AA8" s="12" t="n">
        <v>123</v>
      </c>
      <c r="AB8" s="12" t="n">
        <v>77</v>
      </c>
      <c r="AC8" s="12" t="n">
        <v>39</v>
      </c>
      <c r="AD8" s="12" t="n">
        <v>44</v>
      </c>
      <c r="AE8" s="12"/>
      <c r="AF8" s="12" t="n">
        <v>474</v>
      </c>
      <c r="AG8" s="12"/>
      <c r="AH8" s="12" t="n">
        <v>760</v>
      </c>
      <c r="AI8" s="12"/>
      <c r="AJ8" s="12" t="n">
        <v>53</v>
      </c>
      <c r="AK8" s="12" t="n">
        <v>24</v>
      </c>
      <c r="AL8" s="12" t="n">
        <v>163</v>
      </c>
      <c r="AM8" s="12" t="n">
        <v>134</v>
      </c>
      <c r="AN8" s="12" t="n">
        <v>109</v>
      </c>
      <c r="AO8" s="12" t="n">
        <v>45</v>
      </c>
      <c r="AP8" s="12" t="n">
        <v>92</v>
      </c>
      <c r="AQ8" s="12" t="n">
        <v>28</v>
      </c>
      <c r="AR8" s="12" t="n">
        <v>18</v>
      </c>
      <c r="AS8" s="12" t="n">
        <v>47</v>
      </c>
      <c r="AT8" s="12" t="n">
        <v>16</v>
      </c>
      <c r="AU8" s="12" t="n">
        <v>31</v>
      </c>
    </row>
    <row r="9">
      <c r="B9" s="20" t="s">
        <v>141</v>
      </c>
      <c r="C9" s="19" t="n">
        <v>0.256319510451838</v>
      </c>
      <c r="D9" s="19" t="n">
        <v>0.257142159932867</v>
      </c>
      <c r="E9" s="19" t="n">
        <v>0.256839073917002</v>
      </c>
      <c r="F9" s="19"/>
      <c r="G9" s="19" t="n">
        <v>0.365791819561692</v>
      </c>
      <c r="H9" s="19" t="n">
        <v>0.300437971229049</v>
      </c>
      <c r="I9" s="19" t="n">
        <v>0.268685489301026</v>
      </c>
      <c r="J9" s="19" t="n">
        <v>0.313811546430483</v>
      </c>
      <c r="K9" s="19" t="n">
        <v>0.201257905435143</v>
      </c>
      <c r="L9" s="19" t="n">
        <v>0.140726227592682</v>
      </c>
      <c r="M9" s="19"/>
      <c r="N9" s="19" t="n">
        <v>0.0802627690387068</v>
      </c>
      <c r="O9" s="19" t="n">
        <v>0.266888720898402</v>
      </c>
      <c r="P9" s="19" t="n">
        <v>0.277804654564657</v>
      </c>
      <c r="Q9" s="19" t="n">
        <v>0.23505827291957</v>
      </c>
      <c r="R9" s="19" t="n">
        <v>0.256241080123641</v>
      </c>
      <c r="S9" s="19"/>
      <c r="T9" s="19" t="n">
        <v>0.327936046414101</v>
      </c>
      <c r="U9" s="19" t="n">
        <v>0.267496916699472</v>
      </c>
      <c r="V9" s="19" t="n">
        <v>0.22930720405063</v>
      </c>
      <c r="W9" s="19" t="n">
        <v>0.294643639043661</v>
      </c>
      <c r="X9" s="19"/>
      <c r="Y9" s="19" t="n">
        <v>0.26384270408561</v>
      </c>
      <c r="Z9" s="19" t="n">
        <v>0.278527484537045</v>
      </c>
      <c r="AA9" s="19" t="n">
        <v>0.154487853189948</v>
      </c>
      <c r="AB9" s="19" t="n">
        <v>0.337485230768942</v>
      </c>
      <c r="AC9" s="19" t="n">
        <v>0.272115183624468</v>
      </c>
      <c r="AD9" s="19" t="n">
        <v>0.28589531795465</v>
      </c>
      <c r="AE9" s="19"/>
      <c r="AF9" s="19" t="n">
        <v>0.237755535859826</v>
      </c>
      <c r="AG9" s="19"/>
      <c r="AH9" s="19" t="n">
        <v>0.256319510451838</v>
      </c>
      <c r="AI9" s="19"/>
      <c r="AJ9" s="19" t="n">
        <v>0.326770155702457</v>
      </c>
      <c r="AK9" s="19" t="n">
        <v>0.288075348992903</v>
      </c>
      <c r="AL9" s="19" t="n">
        <v>0.267229379559909</v>
      </c>
      <c r="AM9" s="19" t="n">
        <v>0.245487777867963</v>
      </c>
      <c r="AN9" s="19" t="n">
        <v>0.321061913830268</v>
      </c>
      <c r="AO9" s="19" t="n">
        <v>0.257052573415127</v>
      </c>
      <c r="AP9" s="19" t="n">
        <v>0.182498887791054</v>
      </c>
      <c r="AQ9" s="19" t="n">
        <v>0.169468299794069</v>
      </c>
      <c r="AR9" s="19" t="n">
        <v>0.412030338114046</v>
      </c>
      <c r="AS9" s="19" t="n">
        <v>0.176052941206635</v>
      </c>
      <c r="AT9" s="19" t="n">
        <v>0.134867252507323</v>
      </c>
      <c r="AU9" s="19" t="n">
        <v>0.264600514308842</v>
      </c>
    </row>
    <row r="10">
      <c r="B10" s="20" t="s">
        <v>142</v>
      </c>
      <c r="C10" s="19" t="n">
        <v>0.553990445323091</v>
      </c>
      <c r="D10" s="19" t="n">
        <v>0.54899464150136</v>
      </c>
      <c r="E10" s="19" t="n">
        <v>0.560064724005183</v>
      </c>
      <c r="F10" s="19"/>
      <c r="G10" s="19" t="n">
        <v>0.513657951404473</v>
      </c>
      <c r="H10" s="19" t="n">
        <v>0.504421767393027</v>
      </c>
      <c r="I10" s="19" t="n">
        <v>0.537574179117319</v>
      </c>
      <c r="J10" s="19" t="n">
        <v>0.50246075558205</v>
      </c>
      <c r="K10" s="19" t="n">
        <v>0.587942080372314</v>
      </c>
      <c r="L10" s="19" t="n">
        <v>0.651471371361615</v>
      </c>
      <c r="M10" s="19"/>
      <c r="N10" s="19" t="n">
        <v>0.919737230961293</v>
      </c>
      <c r="O10" s="19" t="n">
        <v>0.523304745332854</v>
      </c>
      <c r="P10" s="19" t="n">
        <v>0.567010630551647</v>
      </c>
      <c r="Q10" s="19" t="n">
        <v>0.539005968690244</v>
      </c>
      <c r="R10" s="19" t="n">
        <v>0.570349110463048</v>
      </c>
      <c r="S10" s="19"/>
      <c r="T10" s="19" t="n">
        <v>0.510315329314876</v>
      </c>
      <c r="U10" s="19" t="n">
        <v>0.517998633777892</v>
      </c>
      <c r="V10" s="19" t="n">
        <v>0.618655298326881</v>
      </c>
      <c r="W10" s="19" t="n">
        <v>0.560590347947995</v>
      </c>
      <c r="X10" s="19"/>
      <c r="Y10" s="19" t="n">
        <v>0.554847833868295</v>
      </c>
      <c r="Z10" s="19" t="n">
        <v>0.589025646509602</v>
      </c>
      <c r="AA10" s="19" t="n">
        <v>0.617373209709513</v>
      </c>
      <c r="AB10" s="19" t="n">
        <v>0.429863762804756</v>
      </c>
      <c r="AC10" s="19" t="n">
        <v>0.495210185301581</v>
      </c>
      <c r="AD10" s="19" t="n">
        <v>0.567986880245908</v>
      </c>
      <c r="AE10" s="19"/>
      <c r="AF10" s="19" t="n">
        <v>0.581430982085012</v>
      </c>
      <c r="AG10" s="19"/>
      <c r="AH10" s="19" t="n">
        <v>0.553990445323091</v>
      </c>
      <c r="AI10" s="19"/>
      <c r="AJ10" s="19" t="n">
        <v>0.495801917851955</v>
      </c>
      <c r="AK10" s="19" t="n">
        <v>0.565695095293069</v>
      </c>
      <c r="AL10" s="19" t="n">
        <v>0.545091553335604</v>
      </c>
      <c r="AM10" s="19" t="n">
        <v>0.508688536683935</v>
      </c>
      <c r="AN10" s="19" t="n">
        <v>0.495373818941199</v>
      </c>
      <c r="AO10" s="19" t="n">
        <v>0.612845276383547</v>
      </c>
      <c r="AP10" s="19" t="n">
        <v>0.606416460610814</v>
      </c>
      <c r="AQ10" s="19" t="n">
        <v>0.679291927067071</v>
      </c>
      <c r="AR10" s="19" t="n">
        <v>0.587969661885954</v>
      </c>
      <c r="AS10" s="19" t="n">
        <v>0.612175744756245</v>
      </c>
      <c r="AT10" s="19" t="n">
        <v>0.649914462552032</v>
      </c>
      <c r="AU10" s="19" t="n">
        <v>0.582290689270957</v>
      </c>
    </row>
    <row r="11">
      <c r="B11" s="20" t="s">
        <v>143</v>
      </c>
      <c r="C11" s="19" t="n">
        <v>0.145796085850076</v>
      </c>
      <c r="D11" s="19" t="n">
        <v>0.150825304851945</v>
      </c>
      <c r="E11" s="19" t="n">
        <v>0.13796285495574</v>
      </c>
      <c r="F11" s="19"/>
      <c r="G11" s="19" t="n">
        <v>0.0713686716315155</v>
      </c>
      <c r="H11" s="19" t="n">
        <v>0.144282074826506</v>
      </c>
      <c r="I11" s="19" t="n">
        <v>0.150692141021683</v>
      </c>
      <c r="J11" s="19" t="n">
        <v>0.131438634945515</v>
      </c>
      <c r="K11" s="19" t="n">
        <v>0.176418584358444</v>
      </c>
      <c r="L11" s="19" t="n">
        <v>0.17144055038362</v>
      </c>
      <c r="M11" s="19"/>
      <c r="N11" s="19" t="n">
        <v>0</v>
      </c>
      <c r="O11" s="19" t="n">
        <v>0.127103224037483</v>
      </c>
      <c r="P11" s="19" t="n">
        <v>0.119898650578404</v>
      </c>
      <c r="Q11" s="19" t="n">
        <v>0.181800420542219</v>
      </c>
      <c r="R11" s="19" t="n">
        <v>0.165327581507833</v>
      </c>
      <c r="S11" s="19"/>
      <c r="T11" s="19" t="n">
        <v>0.13684420143925</v>
      </c>
      <c r="U11" s="19" t="n">
        <v>0.166178499013585</v>
      </c>
      <c r="V11" s="19" t="n">
        <v>0.10806891522392</v>
      </c>
      <c r="W11" s="19" t="n">
        <v>0.108791184634792</v>
      </c>
      <c r="X11" s="19"/>
      <c r="Y11" s="19" t="n">
        <v>0.133804228935221</v>
      </c>
      <c r="Z11" s="19" t="n">
        <v>0.112999298765905</v>
      </c>
      <c r="AA11" s="19" t="n">
        <v>0.189815221186793</v>
      </c>
      <c r="AB11" s="19" t="n">
        <v>0.179901939166718</v>
      </c>
      <c r="AC11" s="19" t="n">
        <v>0.186564674138158</v>
      </c>
      <c r="AD11" s="19" t="n">
        <v>0.105191942138043</v>
      </c>
      <c r="AE11" s="19"/>
      <c r="AF11" s="19" t="n">
        <v>0.139836491148543</v>
      </c>
      <c r="AG11" s="19"/>
      <c r="AH11" s="19" t="n">
        <v>0.145796085850076</v>
      </c>
      <c r="AI11" s="19"/>
      <c r="AJ11" s="19" t="n">
        <v>0.162561499714401</v>
      </c>
      <c r="AK11" s="19" t="n">
        <v>0.116627903671137</v>
      </c>
      <c r="AL11" s="19" t="n">
        <v>0.140360876459992</v>
      </c>
      <c r="AM11" s="19" t="n">
        <v>0.188080528425661</v>
      </c>
      <c r="AN11" s="19" t="n">
        <v>0.148728886124281</v>
      </c>
      <c r="AO11" s="19" t="n">
        <v>0.0761810103932655</v>
      </c>
      <c r="AP11" s="19" t="n">
        <v>0.161160722826643</v>
      </c>
      <c r="AQ11" s="19" t="n">
        <v>0.15123977313886</v>
      </c>
      <c r="AR11" s="19" t="n">
        <v>0</v>
      </c>
      <c r="AS11" s="19" t="n">
        <v>0.158577306689384</v>
      </c>
      <c r="AT11" s="19" t="n">
        <v>0.215218284940644</v>
      </c>
      <c r="AU11" s="19" t="n">
        <v>0.0538651782488749</v>
      </c>
    </row>
    <row r="12">
      <c r="B12" s="20" t="s">
        <v>144</v>
      </c>
      <c r="C12" s="19" t="n">
        <v>0.0189211175287406</v>
      </c>
      <c r="D12" s="19" t="n">
        <v>0.0240516842073513</v>
      </c>
      <c r="E12" s="19" t="n">
        <v>0.0131091544030481</v>
      </c>
      <c r="F12" s="19"/>
      <c r="G12" s="19" t="n">
        <v>0.0270738946436008</v>
      </c>
      <c r="H12" s="19" t="n">
        <v>0.0437421734040669</v>
      </c>
      <c r="I12" s="19" t="n">
        <v>0.0264754643591126</v>
      </c>
      <c r="J12" s="19" t="n">
        <v>0.013400161048403</v>
      </c>
      <c r="K12" s="19" t="n">
        <v>0.00658297025944434</v>
      </c>
      <c r="L12" s="19" t="n">
        <v>0</v>
      </c>
      <c r="M12" s="19"/>
      <c r="N12" s="19" t="n">
        <v>0</v>
      </c>
      <c r="O12" s="19" t="n">
        <v>0.0240492395660535</v>
      </c>
      <c r="P12" s="19" t="n">
        <v>0.0123035496870251</v>
      </c>
      <c r="Q12" s="19" t="n">
        <v>0.0298606036391017</v>
      </c>
      <c r="R12" s="19" t="n">
        <v>0</v>
      </c>
      <c r="S12" s="19"/>
      <c r="T12" s="19" t="n">
        <v>0.0136450429866467</v>
      </c>
      <c r="U12" s="19" t="n">
        <v>0.0308279920312542</v>
      </c>
      <c r="V12" s="19" t="n">
        <v>0.0113004962647822</v>
      </c>
      <c r="W12" s="19" t="n">
        <v>0.0192987597669698</v>
      </c>
      <c r="X12" s="19"/>
      <c r="Y12" s="19" t="n">
        <v>0.0189108331895295</v>
      </c>
      <c r="Z12" s="19" t="n">
        <v>0.0131743102758289</v>
      </c>
      <c r="AA12" s="19" t="n">
        <v>0.00793730468519513</v>
      </c>
      <c r="AB12" s="19" t="n">
        <v>0.0274155363014649</v>
      </c>
      <c r="AC12" s="19" t="n">
        <v>0.0242504406853788</v>
      </c>
      <c r="AD12" s="19" t="n">
        <v>0</v>
      </c>
      <c r="AE12" s="19"/>
      <c r="AF12" s="19" t="n">
        <v>0.0195020065980752</v>
      </c>
      <c r="AG12" s="19"/>
      <c r="AH12" s="19" t="n">
        <v>0.0189211175287406</v>
      </c>
      <c r="AI12" s="19"/>
      <c r="AJ12" s="19" t="n">
        <v>0</v>
      </c>
      <c r="AK12" s="19" t="n">
        <v>0.0296016520428911</v>
      </c>
      <c r="AL12" s="19" t="n">
        <v>0.0349852915687322</v>
      </c>
      <c r="AM12" s="19" t="n">
        <v>0</v>
      </c>
      <c r="AN12" s="19" t="n">
        <v>0.0142695720031098</v>
      </c>
      <c r="AO12" s="19" t="n">
        <v>0.0539211398080608</v>
      </c>
      <c r="AP12" s="19" t="n">
        <v>0.0108581543438174</v>
      </c>
      <c r="AQ12" s="19" t="n">
        <v>0</v>
      </c>
      <c r="AR12" s="19" t="n">
        <v>0</v>
      </c>
      <c r="AS12" s="19" t="n">
        <v>0.018382669859341</v>
      </c>
      <c r="AT12" s="19" t="n">
        <v>0</v>
      </c>
      <c r="AU12" s="19" t="n">
        <v>0.0686221865552077</v>
      </c>
    </row>
    <row r="13">
      <c r="B13" s="20" t="s">
        <v>145</v>
      </c>
      <c r="C13" s="19" t="n">
        <v>0.00141413051040457</v>
      </c>
      <c r="D13" s="19" t="n">
        <v>0</v>
      </c>
      <c r="E13" s="19" t="n">
        <v>0.00305406312679616</v>
      </c>
      <c r="F13" s="19"/>
      <c r="G13" s="19" t="n">
        <v>0.0123553037171989</v>
      </c>
      <c r="H13" s="19" t="n">
        <v>0</v>
      </c>
      <c r="I13" s="19" t="n">
        <v>0</v>
      </c>
      <c r="J13" s="19" t="n">
        <v>0</v>
      </c>
      <c r="K13" s="19" t="n">
        <v>0</v>
      </c>
      <c r="L13" s="19" t="n">
        <v>0</v>
      </c>
      <c r="M13" s="19"/>
      <c r="N13" s="19" t="n">
        <v>0</v>
      </c>
      <c r="O13" s="19" t="n">
        <v>0</v>
      </c>
      <c r="P13" s="19" t="n">
        <v>0</v>
      </c>
      <c r="Q13" s="19" t="n">
        <v>0.00477079636765888</v>
      </c>
      <c r="R13" s="19" t="n">
        <v>0</v>
      </c>
      <c r="S13" s="19"/>
      <c r="T13" s="19" t="n">
        <v>0</v>
      </c>
      <c r="U13" s="19" t="n">
        <v>0</v>
      </c>
      <c r="V13" s="19" t="n">
        <v>0.00620105800129105</v>
      </c>
      <c r="W13" s="19" t="n">
        <v>0</v>
      </c>
      <c r="X13" s="19"/>
      <c r="Y13" s="19" t="n">
        <v>0.00312454674319816</v>
      </c>
      <c r="Z13" s="19" t="n">
        <v>0</v>
      </c>
      <c r="AA13" s="19" t="n">
        <v>0</v>
      </c>
      <c r="AB13" s="19" t="n">
        <v>0</v>
      </c>
      <c r="AC13" s="19" t="n">
        <v>0</v>
      </c>
      <c r="AD13" s="19" t="n">
        <v>0</v>
      </c>
      <c r="AE13" s="19"/>
      <c r="AF13" s="19" t="n">
        <v>0</v>
      </c>
      <c r="AG13" s="19"/>
      <c r="AH13" s="19" t="n">
        <v>0.00141413051040457</v>
      </c>
      <c r="AI13" s="19"/>
      <c r="AJ13" s="19" t="n">
        <v>0</v>
      </c>
      <c r="AK13" s="19" t="n">
        <v>0</v>
      </c>
      <c r="AL13" s="19" t="n">
        <v>0</v>
      </c>
      <c r="AM13" s="19" t="n">
        <v>0.00798907554852994</v>
      </c>
      <c r="AN13" s="19" t="n">
        <v>0</v>
      </c>
      <c r="AO13" s="19" t="n">
        <v>0</v>
      </c>
      <c r="AP13" s="19" t="n">
        <v>0</v>
      </c>
      <c r="AQ13" s="19" t="n">
        <v>0</v>
      </c>
      <c r="AR13" s="19" t="n">
        <v>0</v>
      </c>
      <c r="AS13" s="19" t="n">
        <v>0</v>
      </c>
      <c r="AT13" s="19" t="n">
        <v>0</v>
      </c>
      <c r="AU13" s="19" t="n">
        <v>0</v>
      </c>
    </row>
    <row r="14">
      <c r="B14" s="20" t="s">
        <v>66</v>
      </c>
      <c r="C14" s="21" t="n">
        <v>0.0235587103358499</v>
      </c>
      <c r="D14" s="21" t="n">
        <v>0.0189862095064763</v>
      </c>
      <c r="E14" s="21" t="n">
        <v>0.0289701295922306</v>
      </c>
      <c r="F14" s="21"/>
      <c r="G14" s="21" t="n">
        <v>0.00975235904152042</v>
      </c>
      <c r="H14" s="21" t="n">
        <v>0.00711601314735117</v>
      </c>
      <c r="I14" s="21" t="n">
        <v>0.0165727262008602</v>
      </c>
      <c r="J14" s="21" t="n">
        <v>0.0388889019935486</v>
      </c>
      <c r="K14" s="21" t="n">
        <v>0.0277984595746543</v>
      </c>
      <c r="L14" s="21" t="n">
        <v>0.0363618506620834</v>
      </c>
      <c r="M14" s="21"/>
      <c r="N14" s="21" t="n">
        <v>0</v>
      </c>
      <c r="O14" s="21" t="n">
        <v>0.0586540701652071</v>
      </c>
      <c r="P14" s="21" t="n">
        <v>0.0229825146182667</v>
      </c>
      <c r="Q14" s="21" t="n">
        <v>0.0095039378412059</v>
      </c>
      <c r="R14" s="21" t="n">
        <v>0.00808222790547868</v>
      </c>
      <c r="S14" s="21"/>
      <c r="T14" s="21" t="n">
        <v>0.0112593798451264</v>
      </c>
      <c r="U14" s="21" t="n">
        <v>0.0174979584777978</v>
      </c>
      <c r="V14" s="21" t="n">
        <v>0.0264670281324962</v>
      </c>
      <c r="W14" s="21" t="n">
        <v>0.0166760686065833</v>
      </c>
      <c r="X14" s="21"/>
      <c r="Y14" s="21" t="n">
        <v>0.0254698531781467</v>
      </c>
      <c r="Z14" s="21" t="n">
        <v>0.00627325991161824</v>
      </c>
      <c r="AA14" s="21" t="n">
        <v>0.0303864112285512</v>
      </c>
      <c r="AB14" s="21" t="n">
        <v>0.0253335309581193</v>
      </c>
      <c r="AC14" s="21" t="n">
        <v>0.0218595162504145</v>
      </c>
      <c r="AD14" s="21" t="n">
        <v>0.0409258596613997</v>
      </c>
      <c r="AE14" s="21"/>
      <c r="AF14" s="21" t="n">
        <v>0.0214749843085444</v>
      </c>
      <c r="AG14" s="21"/>
      <c r="AH14" s="21" t="n">
        <v>0.0235587103358499</v>
      </c>
      <c r="AI14" s="21"/>
      <c r="AJ14" s="21" t="n">
        <v>0.0148664267311868</v>
      </c>
      <c r="AK14" s="21" t="n">
        <v>0</v>
      </c>
      <c r="AL14" s="21" t="n">
        <v>0.0123328990757634</v>
      </c>
      <c r="AM14" s="21" t="n">
        <v>0.0497540814739114</v>
      </c>
      <c r="AN14" s="21" t="n">
        <v>0.0205658091011424</v>
      </c>
      <c r="AO14" s="21" t="n">
        <v>0</v>
      </c>
      <c r="AP14" s="21" t="n">
        <v>0.0390657744276717</v>
      </c>
      <c r="AQ14" s="21" t="n">
        <v>0</v>
      </c>
      <c r="AR14" s="21" t="n">
        <v>0</v>
      </c>
      <c r="AS14" s="21" t="n">
        <v>0.0348113374883942</v>
      </c>
      <c r="AT14" s="21" t="n">
        <v>0</v>
      </c>
      <c r="AU14" s="21" t="n">
        <v>0.0306214316161185</v>
      </c>
    </row>
    <row r="15">
      <c r="B15" s="18" t="s">
        <v>128</v>
      </c>
    </row>
    <row r="16">
      <c r="B16" t="s">
        <v>70</v>
      </c>
    </row>
    <row r="17">
      <c r="B17" t="s">
        <v>71</v>
      </c>
    </row>
    <row r="19">
      <c r="B19"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sheetViews>
  <sheetFormatPr defaultRowHeight="15.0" baseColWidth="10"/>
  <cols>
    <col min="4" max="4" width="100.71" hidden="0" customWidth="1"/>
    <col min="5" max="5" width="20.71" hidden="0" customWidth="1"/>
  </cols>
  <sheetData>
    <row r="2" ht="40" customHeight="1">
      <c r="D2" s="1" t="s">
        <v>11</v>
      </c>
    </row>
    <row r="6">
      <c r="D6" s="9" t="str">
        <f>=HYPERLINK("#'Full Results'!A1", "Full Results")</f>
      </c>
    </row>
    <row r="8">
      <c r="D8" s="7" t="s">
        <v>12</v>
      </c>
      <c r="E8" s="7" t="s">
        <v>13</v>
      </c>
      <c r="F8" s="7" t="s">
        <v>14</v>
      </c>
    </row>
    <row r="9">
      <c r="C9" t="n">
        <v>1</v>
      </c>
      <c r="D9" s="9" t="str">
        <f>=HYPERLINK("#'Table 1'!A1", "What type of mobile phone do you primarily use?Please select all that apply.")</f>
      </c>
      <c r="E9" s="15" t="str">
        <f>=HYPERLINK("#'Full Results'!A11", "11")</f>
      </c>
      <c r="F9" t="s">
        <v>69</v>
      </c>
    </row>
    <row r="10">
      <c r="C10" t="n">
        <v>2</v>
      </c>
      <c r="D10" s="9" t="str">
        <f>=HYPERLINK("#'Table 2'!A1", "Which of the following, if any, were the most important reasons you use an Android phone?Please select all that apply.")</f>
      </c>
      <c r="E10" s="15" t="str">
        <f>=HYPERLINK("#'Full Results'!A20", "20")</f>
      </c>
      <c r="F10" t="s">
        <v>88</v>
      </c>
    </row>
    <row r="11">
      <c r="C11" t="n">
        <v>3</v>
      </c>
      <c r="D11" s="9" t="str">
        <f>=HYPERLINK("#'Table 3'!A1", "Which of the following types of personal computer do you mainly use?Please select all that apply.")</f>
      </c>
      <c r="E11" s="15" t="str">
        <f>=HYPERLINK("#'Full Results'!A39", "39")</f>
      </c>
      <c r="F11" t="s">
        <v>69</v>
      </c>
    </row>
    <row r="12">
      <c r="C12" t="n">
        <v>4</v>
      </c>
      <c r="D12" s="9" t="str">
        <f>=HYPERLINK("#'Table 4'!A1", "Which of the following, if any, were the most important reasons you use a Chromebook?Please select up to three.")</f>
      </c>
      <c r="E12" s="15" t="str">
        <f>=HYPERLINK("#'Full Results'!A50", "50")</f>
      </c>
      <c r="F12" t="s">
        <v>98</v>
      </c>
    </row>
    <row r="13">
      <c r="C13" t="n">
        <v>5</v>
      </c>
      <c r="D13" s="9" t="str">
        <f>=HYPERLINK("#'Table 5'!A1", "Grid Summary: When was the last time you used the following Google products?")</f>
      </c>
      <c r="E13" s="8"/>
      <c r="F13" t="s">
        <v>69</v>
      </c>
    </row>
    <row r="14">
      <c r="C14" t="n">
        <v>6</v>
      </c>
      <c r="D14" s="9" t="str">
        <f>=HYPERLINK("#'Table 6'!A1", "When was the last time you used the following Google products?: Google Search")</f>
      </c>
      <c r="E14" s="15" t="str">
        <f>=HYPERLINK("#'Full Results'!A66", "66")</f>
      </c>
      <c r="F14" t="s">
        <v>69</v>
      </c>
    </row>
    <row r="15">
      <c r="C15" t="n">
        <v>7</v>
      </c>
      <c r="D15" s="9" t="str">
        <f>=HYPERLINK("#'Table 7'!A1", "When was the last time you used the following Google products?: Google Maps")</f>
      </c>
      <c r="E15" s="15" t="str">
        <f>=HYPERLINK("#'Full Results'!A75", "75")</f>
      </c>
      <c r="F15" t="s">
        <v>69</v>
      </c>
    </row>
    <row r="16">
      <c r="C16" t="n">
        <v>8</v>
      </c>
      <c r="D16" s="9" t="str">
        <f>=HYPERLINK("#'Table 8'!A1", "When was the last time you used the following Google products?: Google Workplace (Google Docs / Google Sheets / Google Slides / Google Drive)")</f>
      </c>
      <c r="E16" s="15" t="str">
        <f>=HYPERLINK("#'Full Results'!A84", "84")</f>
      </c>
      <c r="F16" t="s">
        <v>69</v>
      </c>
    </row>
    <row r="17">
      <c r="C17" t="n">
        <v>9</v>
      </c>
      <c r="D17" s="9" t="str">
        <f>=HYPERLINK("#'Table 9'!A1", "When was the last time you used the following Google products?: Google Assistant")</f>
      </c>
      <c r="E17" s="15" t="str">
        <f>=HYPERLINK("#'Full Results'!A93", "93")</f>
      </c>
      <c r="F17" t="s">
        <v>69</v>
      </c>
    </row>
    <row r="18">
      <c r="C18" t="n">
        <v>10</v>
      </c>
      <c r="D18" s="9" t="str">
        <f>=HYPERLINK("#'Table 10'!A1", "When was the last time you used the following Google products?: YouTube")</f>
      </c>
      <c r="E18" s="15" t="str">
        <f>=HYPERLINK("#'Full Results'!A102", "102")</f>
      </c>
      <c r="F18" t="s">
        <v>69</v>
      </c>
    </row>
    <row r="19">
      <c r="C19" t="n">
        <v>11</v>
      </c>
      <c r="D19" s="9" t="str">
        <f>=HYPERLINK("#'Table 11'!A1", "When was the last time you used the following Google products?: Gmail")</f>
      </c>
      <c r="E19" s="15" t="str">
        <f>=HYPERLINK("#'Full Results'!A111", "111")</f>
      </c>
      <c r="F19" t="s">
        <v>69</v>
      </c>
    </row>
    <row r="20">
      <c r="C20" t="n">
        <v>12</v>
      </c>
      <c r="D20" s="9" t="str">
        <f>=HYPERLINK("#'Table 12'!A1", " On an average day, how many times do you use Google Search as part of your work?")</f>
      </c>
      <c r="E20" s="15" t="str">
        <f>=HYPERLINK("#'Full Results'!A120", "120")</f>
      </c>
      <c r="F20" t="s">
        <v>126</v>
      </c>
    </row>
    <row r="21">
      <c r="C21" t="n">
        <v>13</v>
      </c>
      <c r="D21" s="9" t="str">
        <f>=HYPERLINK("#'Table 13'!A1", " On an average day, how many times do you use Google Search as part of your personal life?")</f>
      </c>
      <c r="E21" s="15" t="str">
        <f>=HYPERLINK("#'Full Results'!A130", "130")</f>
      </c>
      <c r="F21" t="s">
        <v>128</v>
      </c>
    </row>
    <row r="22">
      <c r="C22" t="n">
        <v>14</v>
      </c>
      <c r="D22" s="9" t="str">
        <f>=HYPERLINK("#'Table 14'!A1", "Grid Summary: When thinking about your experience with Google Search, are the following phrases good or bad descriptions of your experience?")</f>
      </c>
      <c r="E22" s="8"/>
      <c r="F22" t="s">
        <v>128</v>
      </c>
    </row>
    <row r="23">
      <c r="C23" t="n">
        <v>15</v>
      </c>
      <c r="D23" s="9" t="str">
        <f>=HYPERLINK("#'Table 15'!A1", "When thinking about your experience with Google Search, are the following phrases good or bad descriptions of your experience?: Fast")</f>
      </c>
      <c r="E23" s="15" t="str">
        <f>=HYPERLINK("#'Full Results'!A140", "140")</f>
      </c>
      <c r="F23" t="s">
        <v>128</v>
      </c>
    </row>
    <row r="24">
      <c r="C24" t="n">
        <v>16</v>
      </c>
      <c r="D24" s="9" t="str">
        <f>=HYPERLINK("#'Table 16'!A1", "When thinking about your experience with Google Search, are the following phrases good or bad descriptions of your experience?: Comprehensive")</f>
      </c>
      <c r="E24" s="15" t="str">
        <f>=HYPERLINK("#'Full Results'!A149", "149")</f>
      </c>
      <c r="F24" t="s">
        <v>128</v>
      </c>
    </row>
    <row r="25">
      <c r="C25" t="n">
        <v>17</v>
      </c>
      <c r="D25" s="9" t="str">
        <f>=HYPERLINK("#'Table 17'!A1", "When thinking about your experience with Google Search, are the following phrases good or bad descriptions of your experience?: Trustworthy")</f>
      </c>
      <c r="E25" s="15" t="str">
        <f>=HYPERLINK("#'Full Results'!A158", "158")</f>
      </c>
      <c r="F25" t="s">
        <v>128</v>
      </c>
    </row>
    <row r="26">
      <c r="C26" t="n">
        <v>18</v>
      </c>
      <c r="D26" s="9" t="str">
        <f>=HYPERLINK("#'Table 18'!A1", "When thinking about your experience with Google Search, are the following phrases good or bad descriptions of your experience?: Accurate")</f>
      </c>
      <c r="E26" s="15" t="str">
        <f>=HYPERLINK("#'Full Results'!A167", "167")</f>
      </c>
      <c r="F26" t="s">
        <v>128</v>
      </c>
    </row>
    <row r="27">
      <c r="C27" t="n">
        <v>19</v>
      </c>
      <c r="D27" s="9" t="str">
        <f>=HYPERLINK("#'Table 19'!A1", "When thinking about your experience with Google Search, are the following phrases good or bad descriptions of your experience?: Reliable")</f>
      </c>
      <c r="E27" s="15" t="str">
        <f>=HYPERLINK("#'Full Results'!A176", "176")</f>
      </c>
      <c r="F27" t="s">
        <v>128</v>
      </c>
    </row>
    <row r="28">
      <c r="C28" t="n">
        <v>20</v>
      </c>
      <c r="D28" s="9" t="str">
        <f>=HYPERLINK("#'Table 20'!A1", "When thinking about your experience with Google Search, are the following phrases good or bad descriptions of your experience?: Relevant")</f>
      </c>
      <c r="E28" s="15" t="str">
        <f>=HYPERLINK("#'Full Results'!A185", "185")</f>
      </c>
      <c r="F28" t="s">
        <v>128</v>
      </c>
    </row>
    <row r="29">
      <c r="C29" t="n">
        <v>21</v>
      </c>
      <c r="D29" s="9" t="str">
        <f>=HYPERLINK("#'Table 21'!A1", "When thinking about your experience with Google Search, are the following phrases good or bad descriptions of your experience?: Helpful")</f>
      </c>
      <c r="E29" s="15" t="str">
        <f>=HYPERLINK("#'Full Results'!A194", "194")</f>
      </c>
      <c r="F29" t="s">
        <v>128</v>
      </c>
    </row>
    <row r="30">
      <c r="C30" t="n">
        <v>22</v>
      </c>
      <c r="D30" s="9" t="str">
        <f>=HYPERLINK("#'Table 22'!A1", "When thinking about your experience with Google Search, are the following phrases good or bad descriptions of your experience?: Easy to use")</f>
      </c>
      <c r="E30" s="15" t="str">
        <f>=HYPERLINK("#'Full Results'!A203", "203")</f>
      </c>
      <c r="F30" t="s">
        <v>128</v>
      </c>
    </row>
    <row r="31">
      <c r="C31" t="n">
        <v>23</v>
      </c>
      <c r="D31" s="9" t="str">
        <f>=HYPERLINK("#'Table 23'!A1", "When thinking about your experience with Google Search, are the following phrases good or bad descriptions of your experience?: Saves me time")</f>
      </c>
      <c r="E31" s="15" t="str">
        <f>=HYPERLINK("#'Full Results'!A212", "212")</f>
      </c>
      <c r="F31" t="s">
        <v>128</v>
      </c>
    </row>
    <row r="32">
      <c r="C32" t="n">
        <v>24</v>
      </c>
      <c r="D32" s="9" t="str">
        <f>=HYPERLINK("#'Table 24'!A1", "When thinking about your experience with Google Search, are the following phrases good or bad descriptions of your experience?: Helps me be more productive")</f>
      </c>
      <c r="E32" s="15" t="str">
        <f>=HYPERLINK("#'Full Results'!A221", "221")</f>
      </c>
      <c r="F32" t="s">
        <v>128</v>
      </c>
    </row>
    <row r="33">
      <c r="C33" t="n">
        <v>25</v>
      </c>
      <c r="D33" s="9" t="str">
        <f>=HYPERLINK("#'Table 25'!A1", "When thinking about your experience with Google Search, are the following phrases good or bad descriptions of your experience?: Confusing")</f>
      </c>
      <c r="E33" s="15" t="str">
        <f>=HYPERLINK("#'Full Results'!A230", "230")</f>
      </c>
      <c r="F33" t="s">
        <v>128</v>
      </c>
    </row>
    <row r="34">
      <c r="C34" t="n">
        <v>26</v>
      </c>
      <c r="D34" s="9" t="str">
        <f>=HYPERLINK("#'Table 26'!A1", "When thinking about your experience with Google Search, are the following phrases good or bad descriptions of your experience?: Misleading")</f>
      </c>
      <c r="E34" s="15" t="str">
        <f>=HYPERLINK("#'Full Results'!A239", "239")</f>
      </c>
      <c r="F34" t="s">
        <v>128</v>
      </c>
    </row>
    <row r="35">
      <c r="C35" t="n">
        <v>27</v>
      </c>
      <c r="D35" s="9" t="str">
        <f>=HYPERLINK("#'Table 27'!A1", "Grid Summary: When thinking about your experience with Google Assistant, are the following phrases good or bad descriptions of your experience?")</f>
      </c>
      <c r="E35" s="8"/>
      <c r="F35" t="s">
        <v>160</v>
      </c>
    </row>
    <row r="36">
      <c r="C36" t="n">
        <v>28</v>
      </c>
      <c r="D36" s="9" t="str">
        <f>=HYPERLINK("#'Table 28'!A1", "When thinking about your experience with Google Assistant, are the following phrases good or bad descriptions of your experience?: Fast")</f>
      </c>
      <c r="E36" s="15" t="str">
        <f>=HYPERLINK("#'Full Results'!A248", "248")</f>
      </c>
      <c r="F36" t="s">
        <v>160</v>
      </c>
    </row>
    <row r="37">
      <c r="C37" t="n">
        <v>29</v>
      </c>
      <c r="D37" s="9" t="str">
        <f>=HYPERLINK("#'Table 29'!A1", "When thinking about your experience with Google Assistant, are the following phrases good or bad descriptions of your experience?: Comprehensive")</f>
      </c>
      <c r="E37" s="15" t="str">
        <f>=HYPERLINK("#'Full Results'!A257", "257")</f>
      </c>
      <c r="F37" t="s">
        <v>160</v>
      </c>
    </row>
    <row r="38">
      <c r="C38" t="n">
        <v>30</v>
      </c>
      <c r="D38" s="9" t="str">
        <f>=HYPERLINK("#'Table 30'!A1", "When thinking about your experience with Google Assistant, are the following phrases good or bad descriptions of your experience?: Trustworthy")</f>
      </c>
      <c r="E38" s="15" t="str">
        <f>=HYPERLINK("#'Full Results'!A266", "266")</f>
      </c>
      <c r="F38" t="s">
        <v>160</v>
      </c>
    </row>
    <row r="39">
      <c r="C39" t="n">
        <v>31</v>
      </c>
      <c r="D39" s="9" t="str">
        <f>=HYPERLINK("#'Table 31'!A1", "When thinking about your experience with Google Assistant, are the following phrases good or bad descriptions of your experience?: Accurate")</f>
      </c>
      <c r="E39" s="15" t="str">
        <f>=HYPERLINK("#'Full Results'!A275", "275")</f>
      </c>
      <c r="F39" t="s">
        <v>160</v>
      </c>
    </row>
    <row r="40">
      <c r="C40" t="n">
        <v>32</v>
      </c>
      <c r="D40" s="9" t="str">
        <f>=HYPERLINK("#'Table 32'!A1", "When thinking about your experience with Google Assistant, are the following phrases good or bad descriptions of your experience?: Reliable")</f>
      </c>
      <c r="E40" s="15" t="str">
        <f>=HYPERLINK("#'Full Results'!A284", "284")</f>
      </c>
      <c r="F40" t="s">
        <v>160</v>
      </c>
    </row>
    <row r="41">
      <c r="C41" t="n">
        <v>33</v>
      </c>
      <c r="D41" s="9" t="str">
        <f>=HYPERLINK("#'Table 33'!A1", "When thinking about your experience with Google Assistant, are the following phrases good or bad descriptions of your experience?: Relevant")</f>
      </c>
      <c r="E41" s="15" t="str">
        <f>=HYPERLINK("#'Full Results'!A293", "293")</f>
      </c>
      <c r="F41" t="s">
        <v>160</v>
      </c>
    </row>
    <row r="42">
      <c r="C42" t="n">
        <v>34</v>
      </c>
      <c r="D42" s="9" t="str">
        <f>=HYPERLINK("#'Table 34'!A1", "When thinking about your experience with Google Assistant, are the following phrases good or bad descriptions of your experience?: Helpful")</f>
      </c>
      <c r="E42" s="15" t="str">
        <f>=HYPERLINK("#'Full Results'!A302", "302")</f>
      </c>
      <c r="F42" t="s">
        <v>160</v>
      </c>
    </row>
    <row r="43">
      <c r="C43" t="n">
        <v>35</v>
      </c>
      <c r="D43" s="9" t="str">
        <f>=HYPERLINK("#'Table 35'!A1", "When thinking about your experience with Google Assistant, are the following phrases good or bad descriptions of your experience?: Easy to use")</f>
      </c>
      <c r="E43" s="15" t="str">
        <f>=HYPERLINK("#'Full Results'!A311", "311")</f>
      </c>
      <c r="F43" t="s">
        <v>160</v>
      </c>
    </row>
    <row r="44">
      <c r="C44" t="n">
        <v>36</v>
      </c>
      <c r="D44" s="9" t="str">
        <f>=HYPERLINK("#'Table 36'!A1", "When thinking about your experience with Google Assistant, are the following phrases good or bad descriptions of your experience?: Saves me time")</f>
      </c>
      <c r="E44" s="15" t="str">
        <f>=HYPERLINK("#'Full Results'!A320", "320")</f>
      </c>
      <c r="F44" t="s">
        <v>160</v>
      </c>
    </row>
    <row r="45">
      <c r="C45" t="n">
        <v>37</v>
      </c>
      <c r="D45" s="9" t="str">
        <f>=HYPERLINK("#'Table 37'!A1", "When thinking about your experience with Google Assistant, are the following phrases good or bad descriptions of your experience?: Confusing")</f>
      </c>
      <c r="E45" s="15" t="str">
        <f>=HYPERLINK("#'Full Results'!A329", "329")</f>
      </c>
      <c r="F45" t="s">
        <v>160</v>
      </c>
    </row>
    <row r="46">
      <c r="C46" t="n">
        <v>38</v>
      </c>
      <c r="D46" s="9" t="str">
        <f>=HYPERLINK("#'Table 38'!A1", "When thinking about your experience with Google Assistant, are the following phrases good or bad descriptions of your experience?: Misleading")</f>
      </c>
      <c r="E46" s="15" t="str">
        <f>=HYPERLINK("#'Full Results'!A338", "338")</f>
      </c>
      <c r="F46" t="s">
        <v>160</v>
      </c>
    </row>
    <row r="47">
      <c r="C47" t="n">
        <v>39</v>
      </c>
      <c r="D47" s="9" t="str">
        <f>=HYPERLINK("#'Table 39'!A1", "Grid Summary: Which of the following have you used Google Search or Google Shopping to do in the last month?")</f>
      </c>
      <c r="E47" s="8"/>
      <c r="F47" t="s">
        <v>128</v>
      </c>
    </row>
    <row r="48">
      <c r="C48" t="n">
        <v>40</v>
      </c>
      <c r="D48" s="9" t="str">
        <f>=HYPERLINK("#'Table 40'!A1", "Which of the following have you used Google Search or Google Shopping to do in the last month?: Find a local business")</f>
      </c>
      <c r="E48" s="15" t="str">
        <f>=HYPERLINK("#'Full Results'!A347", "347")</f>
      </c>
      <c r="F48" t="s">
        <v>128</v>
      </c>
    </row>
    <row r="49">
      <c r="C49" t="n">
        <v>41</v>
      </c>
      <c r="D49" s="9" t="str">
        <f>=HYPERLINK("#'Table 41'!A1", "Which of the following have you used Google Search or Google Shopping to do in the last month?: Compare the prices of products or services")</f>
      </c>
      <c r="E49" s="15" t="str">
        <f>=HYPERLINK("#'Full Results'!A352", "352")</f>
      </c>
      <c r="F49" t="s">
        <v>128</v>
      </c>
    </row>
    <row r="50">
      <c r="C50" t="n">
        <v>42</v>
      </c>
      <c r="D50" s="9" t="str">
        <f>=HYPERLINK("#'Table 42'!A1", "Which of the following have you used Google Search or Google Shopping to do in the last month?: Look for deals or discounts")</f>
      </c>
      <c r="E50" s="15" t="str">
        <f>=HYPERLINK("#'Full Results'!A357", "357")</f>
      </c>
      <c r="F50" t="s">
        <v>128</v>
      </c>
    </row>
    <row r="51">
      <c r="C51" t="n">
        <v>43</v>
      </c>
      <c r="D51" s="9" t="str">
        <f>=HYPERLINK("#'Table 43'!A1", " You said that you had used Google Search or Google Shopping to compare the prices of products or services. Overall, how helpful or unhelpful would you say you find the ability to do this?")</f>
      </c>
      <c r="E51" s="15" t="str">
        <f>=HYPERLINK("#'Full Results'!A362", "362")</f>
      </c>
      <c r="F51" t="s">
        <v>187</v>
      </c>
    </row>
    <row r="52">
      <c r="C52" t="n">
        <v>44</v>
      </c>
      <c r="D52" s="9" t="str">
        <f>=HYPERLINK("#'Table 44'!A1", "Grid Summary: How often, on average, would you say that you used Google Search to learn the following?")</f>
      </c>
      <c r="E52" s="8"/>
      <c r="F52" t="s">
        <v>128</v>
      </c>
    </row>
    <row r="53">
      <c r="C53" t="n">
        <v>45</v>
      </c>
      <c r="D53" s="9" t="str">
        <f>=HYPERLINK("#'Table 45'!A1", "How often, on average, would you say that you used Google Search to learn the following?: Learn a new skill in your personal life")</f>
      </c>
      <c r="E53" s="15" t="str">
        <f>=HYPERLINK("#'Full Results'!A371", "371")</f>
      </c>
      <c r="F53" t="s">
        <v>128</v>
      </c>
    </row>
    <row r="54">
      <c r="C54" t="n">
        <v>46</v>
      </c>
      <c r="D54" s="9" t="str">
        <f>=HYPERLINK("#'Table 46'!A1", "How often, on average, would you say that you used Google Search to learn the following?: Look for a new job")</f>
      </c>
      <c r="E54" s="15" t="str">
        <f>=HYPERLINK("#'Full Results'!A383", "383")</f>
      </c>
      <c r="F54" t="s">
        <v>128</v>
      </c>
    </row>
    <row r="55">
      <c r="C55" t="n">
        <v>47</v>
      </c>
      <c r="D55" s="9" t="str">
        <f>=HYPERLINK("#'Table 47'!A1", "How often, on average, would you say that you used Google Search to learn the following?: Learn a technical or digital skill for your job")</f>
      </c>
      <c r="E55" s="15" t="str">
        <f>=HYPERLINK("#'Full Results'!A395", "395")</f>
      </c>
      <c r="F55" t="s">
        <v>128</v>
      </c>
    </row>
    <row r="56">
      <c r="C56" t="n">
        <v>48</v>
      </c>
      <c r="D56" s="9" t="str">
        <f>=HYPERLINK("#'Table 48'!A1", "How often, on average, would you say that you used Google Search to learn the following?: Learn soft skills for your job (eg time management, communication skills etc)")</f>
      </c>
      <c r="E56" s="15" t="str">
        <f>=HYPERLINK("#'Full Results'!A407", "407")</f>
      </c>
      <c r="F56" t="s">
        <v>128</v>
      </c>
    </row>
    <row r="57">
      <c r="C57" t="n">
        <v>49</v>
      </c>
      <c r="D57" s="9" t="str">
        <f>=HYPERLINK("#'Table 49'!A1", " Which of the following comes closest to your experience?")</f>
      </c>
      <c r="E57" s="15" t="str">
        <f>=HYPERLINK("#'Full Results'!A419", "419")</f>
      </c>
      <c r="F57" t="s">
        <v>69</v>
      </c>
    </row>
    <row r="58">
      <c r="C58" t="n">
        <v>50</v>
      </c>
      <c r="D58" s="9" t="str">
        <f>=HYPERLINK("#'Table 50'!A1", "Grid Summary: Which of the following have you used Google Maps to do in the last month?")</f>
      </c>
      <c r="E58" s="8"/>
      <c r="F58" t="s">
        <v>216</v>
      </c>
    </row>
    <row r="59">
      <c r="C59" t="n">
        <v>51</v>
      </c>
      <c r="D59" s="9" t="str">
        <f>=HYPERLINK("#'Table 51'!A1", "Which of the following have you used Google Maps to do in the last month?: Find a local business")</f>
      </c>
      <c r="E59" s="15" t="str">
        <f>=HYPERLINK("#'Full Results'!A426", "426")</f>
      </c>
      <c r="F59" t="s">
        <v>216</v>
      </c>
    </row>
    <row r="60">
      <c r="C60" t="n">
        <v>52</v>
      </c>
      <c r="D60" s="9" t="str">
        <f>=HYPERLINK("#'Table 52'!A1", "Which of the following have you used Google Maps to do in the last month?: Find out if a local shop or business is open")</f>
      </c>
      <c r="E60" s="15" t="str">
        <f>=HYPERLINK("#'Full Results'!A432", "432")</f>
      </c>
      <c r="F60" t="s">
        <v>216</v>
      </c>
    </row>
    <row r="61">
      <c r="C61" t="n">
        <v>53</v>
      </c>
      <c r="D61" s="9" t="str">
        <f>=HYPERLINK("#'Table 53'!A1", "Which of the following have you used Google Maps to do in the last month?: Get directions while traveling")</f>
      </c>
      <c r="E61" s="15" t="str">
        <f>=HYPERLINK("#'Full Results'!A438", "438")</f>
      </c>
      <c r="F61" t="s">
        <v>216</v>
      </c>
    </row>
    <row r="62">
      <c r="C62" t="n">
        <v>54</v>
      </c>
      <c r="D62" s="9" t="str">
        <f>=HYPERLINK("#'Table 54'!A1", "Which of the following have you used Google Maps to do in the last month?: Avoid traffic congestion or public transport delays")</f>
      </c>
      <c r="E62" s="15" t="str">
        <f>=HYPERLINK("#'Full Results'!A444", "444")</f>
      </c>
      <c r="F62" t="s">
        <v>216</v>
      </c>
    </row>
    <row r="63">
      <c r="C63" t="n">
        <v>55</v>
      </c>
      <c r="D63" s="9" t="str">
        <f>=HYPERLINK("#'Table 55'!A1", "Which of the following have you used Google Maps to do in the last month?: For walking or cycling routes")</f>
      </c>
      <c r="E63" s="15" t="str">
        <f>=HYPERLINK("#'Full Results'!A450", "450")</f>
      </c>
      <c r="F63" t="s">
        <v>216</v>
      </c>
    </row>
    <row r="64">
      <c r="C64" t="n">
        <v>56</v>
      </c>
      <c r="D64" s="9" t="str">
        <f>=HYPERLINK("#'Table 56'!A1", "Which of the following have you used Google Maps to do in the last month?: For public transport routes/times")</f>
      </c>
      <c r="E64" s="15" t="str">
        <f>=HYPERLINK("#'Full Results'!A456", "456")</f>
      </c>
      <c r="F64" t="s">
        <v>216</v>
      </c>
    </row>
    <row r="65">
      <c r="C65" t="n">
        <v>57</v>
      </c>
      <c r="D65" s="9" t="str">
        <f>=HYPERLINK("#'Table 57'!A1", "Which of the following have you used Google Maps to do in the last month?: Search for the most fuel efficient route to a destination")</f>
      </c>
      <c r="E65" s="15" t="str">
        <f>=HYPERLINK("#'Full Results'!A462", "462")</f>
      </c>
      <c r="F65" t="s">
        <v>216</v>
      </c>
    </row>
    <row r="66">
      <c r="C66" t="n">
        <v>58</v>
      </c>
      <c r="D66" s="9" t="str">
        <f>=HYPERLINK("#'Table 58'!A1", "Grid Summary: Which, if any, of the following Google tools or services do you use regularly as part of your job?")</f>
      </c>
      <c r="E66" s="8"/>
      <c r="F66" t="s">
        <v>229</v>
      </c>
    </row>
    <row r="67">
      <c r="C67" t="n">
        <v>59</v>
      </c>
      <c r="D67" s="9" t="str">
        <f>=HYPERLINK("#'Table 59'!A1", "Which, if any, of the following Google tools or services do you use regularly as part of your job?: Google Search")</f>
      </c>
      <c r="E67" s="15" t="str">
        <f>=HYPERLINK("#'Full Results'!A468", "468")</f>
      </c>
      <c r="F67" t="s">
        <v>229</v>
      </c>
    </row>
    <row r="68">
      <c r="C68" t="n">
        <v>60</v>
      </c>
      <c r="D68" s="9" t="str">
        <f>=HYPERLINK("#'Table 60'!A1", "Which, if any, of the following Google tools or services do you use regularly as part of your job?: Google Workspace (eg Google Docs, Sheets, Slides and/or Drive)")</f>
      </c>
      <c r="E68" s="15" t="str">
        <f>=HYPERLINK("#'Full Results'!A474", "474")</f>
      </c>
      <c r="F68" t="s">
        <v>229</v>
      </c>
    </row>
    <row r="69">
      <c r="C69" t="n">
        <v>61</v>
      </c>
      <c r="D69" s="9" t="str">
        <f>=HYPERLINK("#'Table 61'!A1", "Which, if any, of the following Google tools or services do you use regularly as part of your job?: Gmail")</f>
      </c>
      <c r="E69" s="15" t="str">
        <f>=HYPERLINK("#'Full Results'!A480", "480")</f>
      </c>
      <c r="F69" t="s">
        <v>229</v>
      </c>
    </row>
    <row r="70">
      <c r="C70" t="n">
        <v>62</v>
      </c>
      <c r="D70" s="9" t="str">
        <f>=HYPERLINK("#'Table 62'!A1", "Which, if any, of the following Google tools or services do you use regularly as part of your job?: Google Maps")</f>
      </c>
      <c r="E70" s="15" t="str">
        <f>=HYPERLINK("#'Full Results'!A486", "486")</f>
      </c>
      <c r="F70" t="s">
        <v>229</v>
      </c>
    </row>
    <row r="71">
      <c r="C71" t="n">
        <v>63</v>
      </c>
      <c r="D71" s="9" t="str">
        <f>=HYPERLINK("#'Table 63'!A1", "Which, if any, of the following Google tools or services do you use regularly as part of your job?: Google Translate")</f>
      </c>
      <c r="E71" s="15" t="str">
        <f>=HYPERLINK("#'Full Results'!A492", "492")</f>
      </c>
      <c r="F71" t="s">
        <v>229</v>
      </c>
    </row>
    <row r="72">
      <c r="C72" t="n">
        <v>64</v>
      </c>
      <c r="D72" s="9" t="str">
        <f>=HYPERLINK("#'Table 64'!A1", " Imagine you were unable to use any search engine. On average, how would this impact your ability to perform your job?")</f>
      </c>
      <c r="E72" s="15" t="str">
        <f>=HYPERLINK("#'Full Results'!A498", "498")</f>
      </c>
      <c r="F72" t="s">
        <v>229</v>
      </c>
    </row>
    <row r="73">
      <c r="C73" t="n">
        <v>65</v>
      </c>
      <c r="D73" s="9" t="str">
        <f>=HYPERLINK("#'Table 65'!A1", " Imagine you were unable to use Google Workspace specifically. On average, how would this impact your ability to perform your job? Google Workspace includes tools such as Google Docs, Google Sheets, Google Drive, and Google Meet.")</f>
      </c>
      <c r="E73" s="15" t="str">
        <f>=HYPERLINK("#'Full Results'!A506", "506")</f>
      </c>
      <c r="F73" t="s">
        <v>229</v>
      </c>
    </row>
    <row r="74">
      <c r="C74" t="n">
        <v>66</v>
      </c>
      <c r="D74" s="9" t="str">
        <f>=HYPERLINK("#'Table 66'!A1", " How important in your personal life would you say that environmental sustainability is when making decisions?")</f>
      </c>
      <c r="E74" s="15" t="str">
        <f>=HYPERLINK("#'Full Results'!A514", "514")</f>
      </c>
      <c r="F74" t="s">
        <v>69</v>
      </c>
    </row>
    <row r="75">
      <c r="C75" t="n">
        <v>67</v>
      </c>
      <c r="D75" s="9" t="str">
        <f>=HYPERLINK("#'Table 67'!A1", "Google tools offer multiple features to help make it easier to make more sustainable choices. Which, if any, of these features were you aware of?Please select all that apply.")</f>
      </c>
      <c r="E75" s="15" t="str">
        <f>=HYPERLINK("#'Full Results'!A525", "525")</f>
      </c>
      <c r="F75" t="s">
        <v>69</v>
      </c>
    </row>
    <row r="76">
      <c r="C76" t="n">
        <v>68</v>
      </c>
      <c r="D76" s="9" t="str">
        <f>=HYPERLINK("#'Table 68'!A1", " How likely do you think it is that the existence of these features makes it easier to make more informed, sustainable choices?")</f>
      </c>
      <c r="E76" s="15" t="str">
        <f>=HYPERLINK("#'Full Results'!A536", "536")</f>
      </c>
      <c r="F76" t="s">
        <v>69</v>
      </c>
    </row>
    <row r="77">
      <c r="C77" t="n">
        <v>69</v>
      </c>
      <c r="D77" s="9" t="str">
        <f>=HYPERLINK("#'Table 69'!A1", " There has recently been some discussion in the news about “Artificial Intelligence” or “AI”. This is where computers are used to carry out tasks which would normally need a human to do them. How much would you say you know about “AI”?")</f>
      </c>
      <c r="E77" s="15" t="str">
        <f>=HYPERLINK("#'Full Results'!A548", "548")</f>
      </c>
      <c r="F77" t="s">
        <v>69</v>
      </c>
    </row>
    <row r="78">
      <c r="C78" t="n">
        <v>70</v>
      </c>
      <c r="D78" s="9" t="str">
        <f>=HYPERLINK("#'Table 70'!A1", " Based on what you know, which of the following comes closest to your view?")</f>
      </c>
      <c r="E78" s="15" t="str">
        <f>=HYPERLINK("#'Full Results'!A556", "556")</f>
      </c>
      <c r="F78" t="s">
        <v>69</v>
      </c>
    </row>
    <row r="79">
      <c r="C79" t="n">
        <v>71</v>
      </c>
      <c r="D79" s="9" t="str">
        <f>=HYPERLINK("#'Table 71'!A1", "Grid Summary: How interested, if at all, would you be personally in using AI to do the following?")</f>
      </c>
      <c r="E79" s="8"/>
      <c r="F79" t="s">
        <v>69</v>
      </c>
    </row>
    <row r="80">
      <c r="C80" t="n">
        <v>72</v>
      </c>
      <c r="D80" s="9" t="str">
        <f>=HYPERLINK("#'Table 72'!A1", "How interested, if at all, would you be personally in using AI to do the following?: Track your medical data to alert you of a potential condition or health risk")</f>
      </c>
      <c r="E80" s="15" t="str">
        <f>=HYPERLINK("#'Full Results'!A563", "563")</f>
      </c>
      <c r="F80" t="s">
        <v>69</v>
      </c>
    </row>
    <row r="81">
      <c r="C81" t="n">
        <v>73</v>
      </c>
      <c r="D81" s="9" t="str">
        <f>=HYPERLINK("#'Table 73'!A1", "How interested, if at all, would you be personally in using AI to do the following?: Help advise you on how to live healthier ")</f>
      </c>
      <c r="E81" s="15" t="str">
        <f>=HYPERLINK("#'Full Results'!A575", "575")</f>
      </c>
      <c r="F81" t="s">
        <v>69</v>
      </c>
    </row>
    <row r="82">
      <c r="C82" t="n">
        <v>74</v>
      </c>
      <c r="D82" s="9" t="str">
        <f>=HYPERLINK("#'Table 74'!A1", "How interested, if at all, would you be personally in using AI to do the following?: Help reduce your household energy use")</f>
      </c>
      <c r="E82" s="15" t="str">
        <f>=HYPERLINK("#'Full Results'!A587", "587")</f>
      </c>
      <c r="F82" t="s">
        <v>69</v>
      </c>
    </row>
    <row r="83">
      <c r="C83" t="n">
        <v>75</v>
      </c>
      <c r="D83" s="9" t="str">
        <f>=HYPERLINK("#'Table 75'!A1", "How interested, if at all, would you be personally in using AI to do the following?: Helps protect you online (eg. filter out spam and protect from malware)")</f>
      </c>
      <c r="E83" s="15" t="str">
        <f>=HYPERLINK("#'Full Results'!A599", "599")</f>
      </c>
      <c r="F83" t="s">
        <v>69</v>
      </c>
    </row>
    <row r="84">
      <c r="C84" t="n">
        <v>76</v>
      </c>
      <c r="D84" s="9" t="str">
        <f>=HYPERLINK("#'Table 76'!A1", "How interested, if at all, would you be personally in using AI to do the following?: Make it easier for you to make environmentally friendly choices")</f>
      </c>
      <c r="E84" s="15" t="str">
        <f>=HYPERLINK("#'Full Results'!A611", "611")</f>
      </c>
      <c r="F84" t="s">
        <v>69</v>
      </c>
    </row>
    <row r="85">
      <c r="C85" t="n">
        <v>77</v>
      </c>
      <c r="D85" s="9" t="str">
        <f>=HYPERLINK("#'Table 77'!A1", "How interested, if at all, would you be personally in using AI to do the following?: Help process your government and customer service requests")</f>
      </c>
      <c r="E85" s="15" t="str">
        <f>=HYPERLINK("#'Full Results'!A623", "623")</f>
      </c>
      <c r="F85" t="s">
        <v>69</v>
      </c>
    </row>
    <row r="86">
      <c r="C86" t="n">
        <v>78</v>
      </c>
      <c r="D86" s="9" t="str">
        <f>=HYPERLINK("#'Table 78'!A1", "How interested, if at all, would you be personally in using AI to do the following?: Eliminate mindless or repetitive tasks at work")</f>
      </c>
      <c r="E86" s="15" t="str">
        <f>=HYPERLINK("#'Full Results'!A635", "635")</f>
      </c>
      <c r="F86" t="s">
        <v>69</v>
      </c>
    </row>
    <row r="87">
      <c r="C87" t="n">
        <v>79</v>
      </c>
      <c r="D87" s="9" t="str">
        <f>=HYPERLINK("#'Table 79'!A1", "Grid Summary: And would you  support or oppose AI being used more widely in society to do the following?")</f>
      </c>
      <c r="E87" s="8"/>
      <c r="F87" t="s">
        <v>69</v>
      </c>
    </row>
    <row r="88">
      <c r="C88" t="n">
        <v>80</v>
      </c>
      <c r="D88" s="9" t="str">
        <f>=HYPERLINK("#'Table 80'!A1", "And would you  support or oppose AI being used more widely in society to do the following?: Process government and customer service requests faster and more efficiently")</f>
      </c>
      <c r="E88" s="15" t="str">
        <f>=HYPERLINK("#'Full Results'!A647", "647")</f>
      </c>
      <c r="F88" t="s">
        <v>69</v>
      </c>
    </row>
    <row r="89">
      <c r="C89" t="n">
        <v>81</v>
      </c>
      <c r="D89" s="9" t="str">
        <f>=HYPERLINK("#'Table 81'!A1", "And would you  support or oppose AI being used more widely in society to do the following?: Increase the productivity of workers and businesses")</f>
      </c>
      <c r="E89" s="15" t="str">
        <f>=HYPERLINK("#'Full Results'!A659", "659")</f>
      </c>
      <c r="F89" t="s">
        <v>69</v>
      </c>
    </row>
    <row r="90">
      <c r="C90" t="n">
        <v>82</v>
      </c>
      <c r="D90" s="9" t="str">
        <f>=HYPERLINK("#'Table 82'!A1", "And would you  support or oppose AI being used more widely in society to do the following?: Better managing road traffic to reduce congestion")</f>
      </c>
      <c r="E90" s="15" t="str">
        <f>=HYPERLINK("#'Full Results'!A671", "671")</f>
      </c>
      <c r="F90" t="s">
        <v>69</v>
      </c>
    </row>
    <row r="91">
      <c r="C91" t="n">
        <v>83</v>
      </c>
      <c r="D91" s="9" t="str">
        <f>=HYPERLINK("#'Table 83'!A1", "And would you  support or oppose AI being used more widely in society to do the following?: Providing personalised AI tutors and education at school")</f>
      </c>
      <c r="E91" s="15" t="str">
        <f>=HYPERLINK("#'Full Results'!A683", "683")</f>
      </c>
      <c r="F91" t="s">
        <v>69</v>
      </c>
    </row>
    <row r="92">
      <c r="C92" t="n">
        <v>84</v>
      </c>
      <c r="D92" s="9" t="str">
        <f>=HYPERLINK("#'Table 84'!A1", "And would you  support or oppose AI being used more widely in society to do the following?: Make advancements in medicine development")</f>
      </c>
      <c r="E92" s="15" t="str">
        <f>=HYPERLINK("#'Full Results'!A695", "695")</f>
      </c>
      <c r="F92" t="s">
        <v>69</v>
      </c>
    </row>
    <row r="93">
      <c r="C93" t="n">
        <v>85</v>
      </c>
      <c r="D93" s="9" t="str">
        <f>=HYPERLINK("#'Table 85'!A1", "And would you  support or oppose AI being used more widely in society to do the following?: Monitor the health of certain crops and foods to protect food supplies")</f>
      </c>
      <c r="E93" s="15" t="str">
        <f>=HYPERLINK("#'Full Results'!A707", "707")</f>
      </c>
      <c r="F93" t="s">
        <v>69</v>
      </c>
    </row>
    <row r="94">
      <c r="C94" t="n">
        <v>86</v>
      </c>
      <c r="D94" s="9" t="str">
        <f>=HYPERLINK("#'Table 86'!A1", "And would you  support or oppose AI being used more widely in society to do the following?: Reduce the risks people face from extreme weather events (e.g. wildfires, flooding, heatwaves)")</f>
      </c>
      <c r="E94" s="15" t="str">
        <f>=HYPERLINK("#'Full Results'!A719", "719")</f>
      </c>
      <c r="F94" t="s">
        <v>69</v>
      </c>
    </row>
    <row r="95">
      <c r="C95" t="n">
        <v>87</v>
      </c>
      <c r="D95" s="9" t="str">
        <f>=HYPERLINK("#'Table 87'!A1", "And would you  support or oppose AI being used more widely in society to do the following?: Reduce carbon emissions by managing energy use")</f>
      </c>
      <c r="E95" s="15" t="str">
        <f>=HYPERLINK("#'Full Results'!A731", "731")</f>
      </c>
      <c r="F95" t="s">
        <v>69</v>
      </c>
    </row>
    <row r="96">
      <c r="C96" t="n">
        <v>88</v>
      </c>
      <c r="D96" s="9" t="str">
        <f>=HYPERLINK("#'Table 88'!A1", "And would you  support or oppose AI being used more widely in society to do the following?: Manage water quality to ensure a safe supply of water")</f>
      </c>
      <c r="E96" s="15" t="str">
        <f>=HYPERLINK("#'Full Results'!A743", "743")</f>
      </c>
      <c r="F96" t="s">
        <v>69</v>
      </c>
    </row>
    <row r="97">
      <c r="C97" t="n">
        <v>89</v>
      </c>
      <c r="D97" s="9" t="str">
        <f>=HYPERLINK("#'Table 89'!A1", " In general, how likely do you think it is that you will explore more AI powered tools in the next year?")</f>
      </c>
      <c r="E97" s="15" t="str">
        <f>=HYPERLINK("#'Full Results'!A755", "755")</f>
      </c>
      <c r="F97" t="s">
        <v>69</v>
      </c>
    </row>
    <row r="98">
      <c r="C98" t="n">
        <v>90</v>
      </c>
      <c r="D98" s="9" t="str">
        <f>=HYPERLINK("#'Table 90'!A1", "Grid Summary: If you were to guess, which of the following tools make use of AI?")</f>
      </c>
      <c r="E98" s="8"/>
      <c r="F98" t="s">
        <v>69</v>
      </c>
    </row>
    <row r="99">
      <c r="C99" t="n">
        <v>91</v>
      </c>
      <c r="D99" s="9" t="str">
        <f>=HYPERLINK("#'Table 91'!A1", "If you were to guess, which of the following tools make use of AI?: Google Search")</f>
      </c>
      <c r="E99" s="15" t="str">
        <f>=HYPERLINK("#'Full Results'!A767", "767")</f>
      </c>
      <c r="F99" t="s">
        <v>69</v>
      </c>
    </row>
    <row r="100">
      <c r="C100" t="n">
        <v>92</v>
      </c>
      <c r="D100" s="9" t="str">
        <f>=HYPERLINK("#'Table 92'!A1", "If you were to guess, which of the following tools make use of AI?: YouTube")</f>
      </c>
      <c r="E100" s="15" t="str">
        <f>=HYPERLINK("#'Full Results'!A773", "773")</f>
      </c>
      <c r="F100" t="s">
        <v>69</v>
      </c>
    </row>
    <row r="101">
      <c r="C101" t="n">
        <v>93</v>
      </c>
      <c r="D101" s="9" t="str">
        <f>=HYPERLINK("#'Table 93'!A1", "If you were to guess, which of the following tools make use of AI?: Google Maps")</f>
      </c>
      <c r="E101" s="15" t="str">
        <f>=HYPERLINK("#'Full Results'!A779", "779")</f>
      </c>
      <c r="F101" t="s">
        <v>69</v>
      </c>
    </row>
    <row r="102">
      <c r="C102" t="n">
        <v>94</v>
      </c>
      <c r="D102" s="9" t="str">
        <f>=HYPERLINK("#'Table 94'!A1", "If you were to guess, which of the following tools make use of AI?: Google Workspace (Google Docs, Sheets, Slides and Drive)")</f>
      </c>
      <c r="E102" s="15" t="str">
        <f>=HYPERLINK("#'Full Results'!A785", "785")</f>
      </c>
      <c r="F102" t="s">
        <v>69</v>
      </c>
    </row>
    <row r="103">
      <c r="C103" t="n">
        <v>95</v>
      </c>
      <c r="D103" s="9" t="str">
        <f>=HYPERLINK("#'Table 95'!A1", "If you were to guess, which of the following tools make use of AI?: Gmail")</f>
      </c>
      <c r="E103" s="15" t="str">
        <f>=HYPERLINK("#'Full Results'!A791", "791")</f>
      </c>
      <c r="F103" t="s">
        <v>69</v>
      </c>
    </row>
    <row r="104">
      <c r="C104" t="n">
        <v>96</v>
      </c>
      <c r="D104" s="9" t="str">
        <f>=HYPERLINK("#'Table 96'!A1", "If you were to guess, which of the following tools make use of AI?: Google Translate")</f>
      </c>
      <c r="E104" s="15" t="str">
        <f>=HYPERLINK("#'Full Results'!A797", "797")</f>
      </c>
      <c r="F104" t="s">
        <v>69</v>
      </c>
    </row>
    <row r="105">
      <c r="C105" t="n">
        <v>97</v>
      </c>
      <c r="D105" s="9" t="str">
        <f>=HYPERLINK("#'Table 97'!A1", "If you were to guess, which of the following tools make use of AI?: Google Assistant")</f>
      </c>
      <c r="E105" s="15" t="str">
        <f>=HYPERLINK("#'Full Results'!A803", "803")</f>
      </c>
      <c r="F105" t="s">
        <v>69</v>
      </c>
    </row>
    <row r="106">
      <c r="C106" t="n">
        <v>98</v>
      </c>
      <c r="D106" s="9" t="str">
        <f>=HYPERLINK("#'Table 98'!A1", " How worried are you that AI powered tools will be able to do your job better than you in the future?")</f>
      </c>
      <c r="E106" s="15" t="str">
        <f>=HYPERLINK("#'Full Results'!A809", "809")</f>
      </c>
      <c r="F106" t="s">
        <v>69</v>
      </c>
    </row>
    <row r="107">
      <c r="C107" t="n">
        <v>99</v>
      </c>
      <c r="D107" s="9" t="str">
        <f>=HYPERLINK("#'Table 99'!A1", " In the last year, AI tools that are used to generate text or images (“generative AI”) have become much more prominent. Examples of text based generative AI tools include Bard, ChatGPT, and Bing Chat, while image tools include Dall-E, Stable Diff...")</f>
      </c>
      <c r="E107" s="15" t="str">
        <f>=HYPERLINK("#'Full Results'!A818", "818")</f>
      </c>
      <c r="F107" t="s">
        <v>69</v>
      </c>
    </row>
    <row r="108">
      <c r="C108" t="n">
        <v>100</v>
      </c>
      <c r="D108" s="9" t="str">
        <f>=HYPERLINK("#'Table 100'!A1", " When, if ever, do you plan to use generative AI tools as part of your job?")</f>
      </c>
      <c r="E108" s="15" t="str">
        <f>=HYPERLINK("#'Full Results'!A827", "827")</f>
      </c>
      <c r="F108" t="s">
        <v>229</v>
      </c>
    </row>
    <row r="109">
      <c r="C109" t="n">
        <v>101</v>
      </c>
      <c r="D109" s="9" t="str">
        <f>=HYPERLINK("#'Table 101'!A1", " Imagine you had to choose between the following options. Would you prefer to keep access to Google Search or go without access to Google Search for one month and get paid €0.50? ")</f>
      </c>
      <c r="E109" s="15" t="str">
        <f>=HYPERLINK("#'Full Results'!A836", "836")</f>
      </c>
      <c r="F109" t="s">
        <v>356</v>
      </c>
    </row>
    <row r="110">
      <c r="C110" t="n">
        <v>102</v>
      </c>
      <c r="D110" s="9" t="str">
        <f>=HYPERLINK("#'Table 102'!A1", " Imagine you had to choose between the following options. Would you prefer to keep access to Google Search or go without access to Google Search for one month and get paid €1? ")</f>
      </c>
      <c r="E110" s="15" t="str">
        <f>=HYPERLINK("#'Full Results'!A842", "842")</f>
      </c>
      <c r="F110" t="s">
        <v>356</v>
      </c>
    </row>
    <row r="111">
      <c r="C111" t="n">
        <v>103</v>
      </c>
      <c r="D111" s="9" t="str">
        <f>=HYPERLINK("#'Table 103'!A1", " Imagine you had to choose between the following options. Would you prefer to keep access to Google Search or go without access to Google Search for one month and get paid €2.50? ")</f>
      </c>
      <c r="E111" s="15" t="str">
        <f>=HYPERLINK("#'Full Results'!A848", "848")</f>
      </c>
      <c r="F111" t="s">
        <v>356</v>
      </c>
    </row>
    <row r="112">
      <c r="C112" t="n">
        <v>104</v>
      </c>
      <c r="D112" s="9" t="str">
        <f>=HYPERLINK("#'Table 104'!A1", " Imagine you had to choose between the following options. Would you prefer to keep access to Google Search or go without access to Google Search for one month and get paid €5? ")</f>
      </c>
      <c r="E112" s="15" t="str">
        <f>=HYPERLINK("#'Full Results'!A854", "854")</f>
      </c>
      <c r="F112" t="s">
        <v>356</v>
      </c>
    </row>
    <row r="113">
      <c r="C113" t="n">
        <v>105</v>
      </c>
      <c r="D113" s="9" t="str">
        <f>=HYPERLINK("#'Table 105'!A1", " Imagine you had to choose between the following options. Would you prefer to keep access to Google Search or go without access to Google Search for one month and get paid €10? ")</f>
      </c>
      <c r="E113" s="15" t="str">
        <f>=HYPERLINK("#'Full Results'!A860", "860")</f>
      </c>
      <c r="F113" t="s">
        <v>356</v>
      </c>
    </row>
    <row r="114">
      <c r="C114" t="n">
        <v>106</v>
      </c>
      <c r="D114" s="9" t="str">
        <f>=HYPERLINK("#'Table 106'!A1", " Imagine you had to choose between the following options. Would you prefer to keep access to Google Search or go without access to Google Search for one month and get paid €20? ")</f>
      </c>
      <c r="E114" s="15" t="str">
        <f>=HYPERLINK("#'Full Results'!A866", "866")</f>
      </c>
      <c r="F114" t="s">
        <v>356</v>
      </c>
    </row>
    <row r="115">
      <c r="C115" t="n">
        <v>107</v>
      </c>
      <c r="D115" s="9" t="str">
        <f>=HYPERLINK("#'Table 107'!A1", " Imagine you had to choose between the following options. Would you prefer to keep access to Google Search or go without access to Google Search for one month and get paid €50? ")</f>
      </c>
      <c r="E115" s="15" t="str">
        <f>=HYPERLINK("#'Full Results'!A872", "872")</f>
      </c>
      <c r="F115" t="s">
        <v>356</v>
      </c>
    </row>
    <row r="116">
      <c r="C116" t="n">
        <v>108</v>
      </c>
      <c r="D116" s="9" t="str">
        <f>=HYPERLINK("#'Table 108'!A1", " Imagine you had to choose between the following options. Would you prefer to keep access to Google Search or go without access to Google Search for one month and get paid €100? ")</f>
      </c>
      <c r="E116" s="15" t="str">
        <f>=HYPERLINK("#'Full Results'!A878", "878")</f>
      </c>
      <c r="F116" t="s">
        <v>356</v>
      </c>
    </row>
    <row r="117">
      <c r="C117" t="n">
        <v>109</v>
      </c>
      <c r="D117" s="9" t="str">
        <f>=HYPERLINK("#'Table 109'!A1", " Imagine you had to choose between the following options. Would you prefer to keep access to Google Search or go without access to Google Search for one month and get paid €200? ")</f>
      </c>
      <c r="E117" s="15" t="str">
        <f>=HYPERLINK("#'Full Results'!A884", "884")</f>
      </c>
      <c r="F117" t="s">
        <v>356</v>
      </c>
    </row>
    <row r="118">
      <c r="C118" t="n">
        <v>110</v>
      </c>
      <c r="D118" s="9" t="str">
        <f>=HYPERLINK("#'Table 110'!A1", " Imagine you had to choose between the following options. Would you prefer to keep access to Google Search or go without access to Google Search for one month and get paid €500? ")</f>
      </c>
      <c r="E118" s="15" t="str">
        <f>=HYPERLINK("#'Full Results'!A890", "890")</f>
      </c>
      <c r="F118" t="s">
        <v>356</v>
      </c>
    </row>
    <row r="119">
      <c r="C119" t="n">
        <v>111</v>
      </c>
      <c r="D119" s="9" t="str">
        <f>=HYPERLINK("#'Table 111'!A1", " Imagine you had to choose between the following options. Would you prefer to keep access to Google Maps or go without access to Google Maps for one month and get paid €0.50? ")</f>
      </c>
      <c r="E119" s="15" t="str">
        <f>=HYPERLINK("#'Full Results'!A896", "896")</f>
      </c>
      <c r="F119" t="s">
        <v>356</v>
      </c>
    </row>
    <row r="120">
      <c r="C120" t="n">
        <v>112</v>
      </c>
      <c r="D120" s="9" t="str">
        <f>=HYPERLINK("#'Table 112'!A1", " Imagine you had to choose between the following options. Would you prefer to keep access to Google Maps or go without access to Google Maps for one month and get paid €1? ")</f>
      </c>
      <c r="E120" s="15" t="str">
        <f>=HYPERLINK("#'Full Results'!A902", "902")</f>
      </c>
      <c r="F120" t="s">
        <v>356</v>
      </c>
    </row>
    <row r="121">
      <c r="C121" t="n">
        <v>113</v>
      </c>
      <c r="D121" s="9" t="str">
        <f>=HYPERLINK("#'Table 113'!A1", " Imagine you had to choose between the following options. Would you prefer to keep access to Google Maps or go without access to Google Maps for one month and get paid €2.50? ")</f>
      </c>
      <c r="E121" s="15" t="str">
        <f>=HYPERLINK("#'Full Results'!A908", "908")</f>
      </c>
      <c r="F121" t="s">
        <v>356</v>
      </c>
    </row>
    <row r="122">
      <c r="C122" t="n">
        <v>114</v>
      </c>
      <c r="D122" s="9" t="str">
        <f>=HYPERLINK("#'Table 114'!A1", " Imagine you had to choose between the following options. Would you prefer to keep access to Google Maps or go without access to Google Maps for one month and get paid €5? ")</f>
      </c>
      <c r="E122" s="15" t="str">
        <f>=HYPERLINK("#'Full Results'!A914", "914")</f>
      </c>
      <c r="F122" t="s">
        <v>356</v>
      </c>
    </row>
    <row r="123">
      <c r="C123" t="n">
        <v>115</v>
      </c>
      <c r="D123" s="9" t="str">
        <f>=HYPERLINK("#'Table 115'!A1", " Imagine you had to choose between the following options. Would you prefer to keep access to Google Maps or go without access to Google Maps for one month and get paid €10? ")</f>
      </c>
      <c r="E123" s="15" t="str">
        <f>=HYPERLINK("#'Full Results'!A920", "920")</f>
      </c>
      <c r="F123" t="s">
        <v>356</v>
      </c>
    </row>
    <row r="124">
      <c r="C124" t="n">
        <v>116</v>
      </c>
      <c r="D124" s="9" t="str">
        <f>=HYPERLINK("#'Table 116'!A1", " Imagine you had to choose between the following options. Would you prefer to keep access to Google Maps or go without access to Google Maps for one month and get paid €20? ")</f>
      </c>
      <c r="E124" s="15" t="str">
        <f>=HYPERLINK("#'Full Results'!A926", "926")</f>
      </c>
      <c r="F124" t="s">
        <v>356</v>
      </c>
    </row>
    <row r="125">
      <c r="C125" t="n">
        <v>117</v>
      </c>
      <c r="D125" s="9" t="str">
        <f>=HYPERLINK("#'Table 117'!A1", " Imagine you had to choose between the following options. Would you prefer to keep access to Google Maps or go without access to Google Maps for one month and get paid €50? ")</f>
      </c>
      <c r="E125" s="15" t="str">
        <f>=HYPERLINK("#'Full Results'!A932", "932")</f>
      </c>
      <c r="F125" t="s">
        <v>356</v>
      </c>
    </row>
    <row r="126">
      <c r="C126" t="n">
        <v>118</v>
      </c>
      <c r="D126" s="9" t="str">
        <f>=HYPERLINK("#'Table 118'!A1", " Imagine you had to choose between the following options. Would you prefer to keep access to Google Maps or go without access to Google Maps for one month and get paid €100? ")</f>
      </c>
      <c r="E126" s="15" t="str">
        <f>=HYPERLINK("#'Full Results'!A938", "938")</f>
      </c>
      <c r="F126" t="s">
        <v>356</v>
      </c>
    </row>
    <row r="127">
      <c r="C127" t="n">
        <v>119</v>
      </c>
      <c r="D127" s="9" t="str">
        <f>=HYPERLINK("#'Table 119'!A1", " Imagine you had to choose between the following options. Would you prefer to keep access to Google Maps or go without access to Google Maps for one month and get paid €200? ")</f>
      </c>
      <c r="E127" s="15" t="str">
        <f>=HYPERLINK("#'Full Results'!A944", "944")</f>
      </c>
      <c r="F127" t="s">
        <v>356</v>
      </c>
    </row>
    <row r="128">
      <c r="C128" t="n">
        <v>120</v>
      </c>
      <c r="D128" s="9" t="str">
        <f>=HYPERLINK("#'Table 120'!A1", " Imagine you had to choose between the following options. Would you prefer to keep access to Google Maps or go without access to Google Maps for one month and get paid €500? ")</f>
      </c>
      <c r="E128" s="15" t="str">
        <f>=HYPERLINK("#'Full Results'!A950", "950")</f>
      </c>
      <c r="F128" t="s">
        <v>356</v>
      </c>
    </row>
    <row r="129">
      <c r="C129" t="n">
        <v>121</v>
      </c>
      <c r="D129" s="9" t="str">
        <f>=HYPERLINK("#'Table 121'!A1", " Imagine you had to choose between the following options. Would you prefer to keep access to YouTube or go without access to YouTube for one month and get paid €0.50? ")</f>
      </c>
      <c r="E129" s="15" t="str">
        <f>=HYPERLINK("#'Full Results'!A956", "956")</f>
      </c>
      <c r="F129" t="s">
        <v>356</v>
      </c>
    </row>
    <row r="130">
      <c r="C130" t="n">
        <v>122</v>
      </c>
      <c r="D130" s="9" t="str">
        <f>=HYPERLINK("#'Table 122'!A1", " Imagine you had to choose between the following options. Would you prefer to keep access to YouTube or go without access to YouTube for one month and get paid €1? ")</f>
      </c>
      <c r="E130" s="15" t="str">
        <f>=HYPERLINK("#'Full Results'!A962", "962")</f>
      </c>
      <c r="F130" t="s">
        <v>356</v>
      </c>
    </row>
    <row r="131">
      <c r="C131" t="n">
        <v>123</v>
      </c>
      <c r="D131" s="9" t="str">
        <f>=HYPERLINK("#'Table 123'!A1", " Imagine you had to choose between the following options. Would you prefer to keep access to YouTube or go without access to YouTube for one month and get paid €2.50? ")</f>
      </c>
      <c r="E131" s="15" t="str">
        <f>=HYPERLINK("#'Full Results'!A968", "968")</f>
      </c>
      <c r="F131" t="s">
        <v>356</v>
      </c>
    </row>
    <row r="132">
      <c r="C132" t="n">
        <v>124</v>
      </c>
      <c r="D132" s="9" t="str">
        <f>=HYPERLINK("#'Table 124'!A1", " Imagine you had to choose between the following options. Would you prefer to keep access to YouTube or go without access to YouTube for one month and get paid €5? ")</f>
      </c>
      <c r="E132" s="15" t="str">
        <f>=HYPERLINK("#'Full Results'!A974", "974")</f>
      </c>
      <c r="F132" t="s">
        <v>356</v>
      </c>
    </row>
    <row r="133">
      <c r="C133" t="n">
        <v>125</v>
      </c>
      <c r="D133" s="9" t="str">
        <f>=HYPERLINK("#'Table 125'!A1", " Imagine you had to choose between the following options. Would you prefer to keep access to YouTube or go without access to YouTube for one month and get paid €10? ")</f>
      </c>
      <c r="E133" s="15" t="str">
        <f>=HYPERLINK("#'Full Results'!A980", "980")</f>
      </c>
      <c r="F133" t="s">
        <v>356</v>
      </c>
    </row>
    <row r="134">
      <c r="C134" t="n">
        <v>126</v>
      </c>
      <c r="D134" s="9" t="str">
        <f>=HYPERLINK("#'Table 126'!A1", " Imagine you had to choose between the following options. Would you prefer to keep access to YouTube or go without access to YouTube for one month and get paid €20? ")</f>
      </c>
      <c r="E134" s="15" t="str">
        <f>=HYPERLINK("#'Full Results'!A986", "986")</f>
      </c>
      <c r="F134" t="s">
        <v>356</v>
      </c>
    </row>
    <row r="135">
      <c r="C135" t="n">
        <v>127</v>
      </c>
      <c r="D135" s="9" t="str">
        <f>=HYPERLINK("#'Table 127'!A1", " Imagine you had to choose between the following options. Would you prefer to keep access to YouTube or go without access to YouTube for one month and get paid €50? ")</f>
      </c>
      <c r="E135" s="15" t="str">
        <f>=HYPERLINK("#'Full Results'!A992", "992")</f>
      </c>
      <c r="F135" t="s">
        <v>356</v>
      </c>
    </row>
    <row r="136">
      <c r="C136" t="n">
        <v>128</v>
      </c>
      <c r="D136" s="9" t="str">
        <f>=HYPERLINK("#'Table 128'!A1", " Imagine you had to choose between the following options. Would you prefer to keep access to YouTube or go without access to YouTube for one month and get paid €100? ")</f>
      </c>
      <c r="E136" s="15" t="str">
        <f>=HYPERLINK("#'Full Results'!A998", "998")</f>
      </c>
      <c r="F136" t="s">
        <v>356</v>
      </c>
    </row>
    <row r="137">
      <c r="C137" t="n">
        <v>129</v>
      </c>
      <c r="D137" s="9" t="str">
        <f>=HYPERLINK("#'Table 129'!A1", " Imagine you had to choose between the following options. Would you prefer to keep access to YouTube or go without access to YouTube for one month and get paid €200? ")</f>
      </c>
      <c r="E137" s="15" t="str">
        <f>=HYPERLINK("#'Full Results'!A1004", "1004")</f>
      </c>
      <c r="F137" t="s">
        <v>356</v>
      </c>
    </row>
    <row r="138">
      <c r="C138" t="n">
        <v>130</v>
      </c>
      <c r="D138" s="9" t="str">
        <f>=HYPERLINK("#'Table 130'!A1", " Imagine you had to choose between the following options. Would you prefer to keep access to YouTube or go without access to YouTube for one month and get paid €500? ")</f>
      </c>
      <c r="E138" s="15" t="str">
        <f>=HYPERLINK("#'Full Results'!A1010", "1010")</f>
      </c>
      <c r="F138" t="s">
        <v>356</v>
      </c>
    </row>
    <row r="139">
      <c r="C139" t="n">
        <v>131</v>
      </c>
      <c r="D139" s="9" t="str">
        <f>=HYPERLINK("#'Table 131'!A1", " Imagine you had to choose between the following options. Would you prefer to keep access to Gmail or go without access to Gmail for one month and get paid €0.50? ")</f>
      </c>
      <c r="E139" s="15" t="str">
        <f>=HYPERLINK("#'Full Results'!A1016", "1016")</f>
      </c>
      <c r="F139" t="s">
        <v>356</v>
      </c>
    </row>
    <row r="140">
      <c r="C140" t="n">
        <v>132</v>
      </c>
      <c r="D140" s="9" t="str">
        <f>=HYPERLINK("#'Table 132'!A1", " Imagine you had to choose between the following options. Would you prefer to keep access to Gmail or go without access to Gmail for one month and get paid €1? ")</f>
      </c>
      <c r="E140" s="15" t="str">
        <f>=HYPERLINK("#'Full Results'!A1022", "1022")</f>
      </c>
      <c r="F140" t="s">
        <v>356</v>
      </c>
    </row>
    <row r="141">
      <c r="C141" t="n">
        <v>133</v>
      </c>
      <c r="D141" s="9" t="str">
        <f>=HYPERLINK("#'Table 133'!A1", " Imagine you had to choose between the following options. Would you prefer to keep access to Gmail or go without access to Gmail for one month and get paid €2.50? ")</f>
      </c>
      <c r="E141" s="15" t="str">
        <f>=HYPERLINK("#'Full Results'!A1028", "1028")</f>
      </c>
      <c r="F141" t="s">
        <v>356</v>
      </c>
    </row>
    <row r="142">
      <c r="C142" t="n">
        <v>134</v>
      </c>
      <c r="D142" s="9" t="str">
        <f>=HYPERLINK("#'Table 134'!A1", " Imagine you had to choose between the following options. Would you prefer to keep access to Gmail or go without access to Gmail for one month and get paid €5? ")</f>
      </c>
      <c r="E142" s="15" t="str">
        <f>=HYPERLINK("#'Full Results'!A1034", "1034")</f>
      </c>
      <c r="F142" t="s">
        <v>356</v>
      </c>
    </row>
    <row r="143">
      <c r="C143" t="n">
        <v>135</v>
      </c>
      <c r="D143" s="9" t="str">
        <f>=HYPERLINK("#'Table 135'!A1", " Imagine you had to choose between the following options. Would you prefer to keep access to Gmail or go without access to Gmail for one month and get paid €10? ")</f>
      </c>
      <c r="E143" s="15" t="str">
        <f>=HYPERLINK("#'Full Results'!A1040", "1040")</f>
      </c>
      <c r="F143" t="s">
        <v>356</v>
      </c>
    </row>
    <row r="144">
      <c r="C144" t="n">
        <v>136</v>
      </c>
      <c r="D144" s="9" t="str">
        <f>=HYPERLINK("#'Table 136'!A1", " Imagine you had to choose between the following options. Would you prefer to keep access to Gmail or go without access to Gmail for one month and get paid €20? ")</f>
      </c>
      <c r="E144" s="15" t="str">
        <f>=HYPERLINK("#'Full Results'!A1046", "1046")</f>
      </c>
      <c r="F144" t="s">
        <v>356</v>
      </c>
    </row>
    <row r="145">
      <c r="C145" t="n">
        <v>137</v>
      </c>
      <c r="D145" s="9" t="str">
        <f>=HYPERLINK("#'Table 137'!A1", " Imagine you had to choose between the following options. Would you prefer to keep access to Gmail or go without access to Gmail for one month and get paid €50? ")</f>
      </c>
      <c r="E145" s="15" t="str">
        <f>=HYPERLINK("#'Full Results'!A1052", "1052")</f>
      </c>
      <c r="F145" t="s">
        <v>356</v>
      </c>
    </row>
    <row r="146">
      <c r="C146" t="n">
        <v>138</v>
      </c>
      <c r="D146" s="9" t="str">
        <f>=HYPERLINK("#'Table 138'!A1", " Imagine you had to choose between the following options. Would you prefer to keep access to Gmail or go without access to Gmail for one month and get paid €100? ")</f>
      </c>
      <c r="E146" s="15" t="str">
        <f>=HYPERLINK("#'Full Results'!A1058", "1058")</f>
      </c>
      <c r="F146" t="s">
        <v>356</v>
      </c>
    </row>
    <row r="147">
      <c r="C147" t="n">
        <v>139</v>
      </c>
      <c r="D147" s="9" t="str">
        <f>=HYPERLINK("#'Table 139'!A1", " Imagine you had to choose between the following options. Would you prefer to keep access to Gmail or go without access to Gmail for one month and get paid €200? ")</f>
      </c>
      <c r="E147" s="15" t="str">
        <f>=HYPERLINK("#'Full Results'!A1064", "1064")</f>
      </c>
      <c r="F147" t="s">
        <v>356</v>
      </c>
    </row>
    <row r="148">
      <c r="C148" t="n">
        <v>140</v>
      </c>
      <c r="D148" s="9" t="str">
        <f>=HYPERLINK("#'Table 140'!A1", " Imagine you had to choose between the following options. Would you prefer to keep access to Gmail or go without access to Gmail for one month and get paid €500? ")</f>
      </c>
      <c r="E148" s="15" t="str">
        <f>=HYPERLINK("#'Full Results'!A1070", "1070")</f>
      </c>
      <c r="F148" t="s">
        <v>356</v>
      </c>
    </row>
    <row r="149">
      <c r="C149" t="n">
        <v>141</v>
      </c>
      <c r="D149" s="9" t="str">
        <f>=HYPERLINK("#'Table 141'!A1", " Imagine you had to choose between the following options. Would you prefer to keep access to Google Workspace (Google Docs, Sheets, Slides and Drive) or go without access to Google Workspace (Google Docs, Sheets, Slides and Drive) for one month a...")</f>
      </c>
      <c r="E149" s="15" t="str">
        <f>=HYPERLINK("#'Full Results'!A1076", "1076")</f>
      </c>
      <c r="F149" t="s">
        <v>356</v>
      </c>
    </row>
    <row r="150">
      <c r="C150" t="n">
        <v>142</v>
      </c>
      <c r="D150" s="9" t="str">
        <f>=HYPERLINK("#'Table 142'!A1", " Imagine you had to choose between the following options. Would you prefer to keep access to Google Workspace (Google Docs, Sheets, Slides and Drive) or go without access to Google Workspace (Google Docs, Sheets, Slides and Drive) for one month a...")</f>
      </c>
      <c r="E150" s="15" t="str">
        <f>=HYPERLINK("#'Full Results'!A1082", "1082")</f>
      </c>
      <c r="F150" t="s">
        <v>356</v>
      </c>
    </row>
    <row r="151">
      <c r="C151" t="n">
        <v>143</v>
      </c>
      <c r="D151" s="9" t="str">
        <f>=HYPERLINK("#'Table 143'!A1", " Imagine you had to choose between the following options. Would you prefer to keep access to Google Workspace (Google Docs, Sheets, Slides and Drive) or go without access to Google Workspace (Google Docs, Sheets, Slides and Drive) for one month a...")</f>
      </c>
      <c r="E151" s="15" t="str">
        <f>=HYPERLINK("#'Full Results'!A1088", "1088")</f>
      </c>
      <c r="F151" t="s">
        <v>356</v>
      </c>
    </row>
    <row r="152">
      <c r="C152" t="n">
        <v>144</v>
      </c>
      <c r="D152" s="9" t="str">
        <f>=HYPERLINK("#'Table 144'!A1", " Imagine you had to choose between the following options. Would you prefer to keep access to Google Workspace (Google Docs, Sheets, Slides and Drive) or go without access to Google Workspace (Google Docs, Sheets, Slides and Drive) for one month a...")</f>
      </c>
      <c r="E152" s="15" t="str">
        <f>=HYPERLINK("#'Full Results'!A1094", "1094")</f>
      </c>
      <c r="F152" t="s">
        <v>356</v>
      </c>
    </row>
    <row r="153">
      <c r="C153" t="n">
        <v>145</v>
      </c>
      <c r="D153" s="9" t="str">
        <f>=HYPERLINK("#'Table 145'!A1", " Imagine you had to choose between the following options. Would you prefer to keep access to Google Workspace (Google Docs, Sheets, Slides and Drive) or go without access to Google Workspace (Google Docs, Sheets, Slides and Drive) for one month a...")</f>
      </c>
      <c r="E153" s="15" t="str">
        <f>=HYPERLINK("#'Full Results'!A1100", "1100")</f>
      </c>
      <c r="F153" t="s">
        <v>356</v>
      </c>
    </row>
    <row r="154">
      <c r="C154" t="n">
        <v>146</v>
      </c>
      <c r="D154" s="9" t="str">
        <f>=HYPERLINK("#'Table 146'!A1", " Imagine you had to choose between the following options. Would you prefer to keep access to Google Workspace (Google Docs, Sheets, Slides and Drive) or go without access to Google Workspace (Google Docs, Sheets, Slides and Drive) for one month a...")</f>
      </c>
      <c r="E154" s="15" t="str">
        <f>=HYPERLINK("#'Full Results'!A1106", "1106")</f>
      </c>
      <c r="F154" t="s">
        <v>356</v>
      </c>
    </row>
    <row r="155">
      <c r="C155" t="n">
        <v>147</v>
      </c>
      <c r="D155" s="9" t="str">
        <f>=HYPERLINK("#'Table 147'!A1", " Imagine you had to choose between the following options. Would you prefer to keep access to Google Workspace (Google Docs, Sheets, Slides and Drive) or go without access to Google Workspace (Google Docs, Sheets, Slides and Drive) for one month a...")</f>
      </c>
      <c r="E155" s="15" t="str">
        <f>=HYPERLINK("#'Full Results'!A1112", "1112")</f>
      </c>
      <c r="F155" t="s">
        <v>356</v>
      </c>
    </row>
    <row r="156">
      <c r="C156" t="n">
        <v>148</v>
      </c>
      <c r="D156" s="9" t="str">
        <f>=HYPERLINK("#'Table 148'!A1", " Imagine you had to choose between the following options. Would you prefer to keep access to Google Workspace (Google Docs, Sheets, Slides and Drive) or go without access to Google Workspace (Google Docs, Sheets, Slides and Drive)for one month an...")</f>
      </c>
      <c r="E156" s="15" t="str">
        <f>=HYPERLINK("#'Full Results'!A1118", "1118")</f>
      </c>
      <c r="F156" t="s">
        <v>356</v>
      </c>
    </row>
    <row r="157">
      <c r="C157" t="n">
        <v>149</v>
      </c>
      <c r="D157" s="9" t="str">
        <f>=HYPERLINK("#'Table 149'!A1", " Imagine you had to choose between the following options. Would you prefer to keep access to Google Workspace (Google Docs, Sheets, Slides and Drive) or go without access to Google Workspace (Google Docs, Sheets, Slides and Drive) for one month a...")</f>
      </c>
      <c r="E157" s="15" t="str">
        <f>=HYPERLINK("#'Full Results'!A1124", "1124")</f>
      </c>
      <c r="F157" t="s">
        <v>356</v>
      </c>
    </row>
    <row r="158">
      <c r="C158" t="n">
        <v>150</v>
      </c>
      <c r="D158" s="9" t="str">
        <f>=HYPERLINK("#'Table 150'!A1", " Imagine you had to choose between the following options. Would you prefer to keep access to Google Workspace (Google Docs, Sheets, Slides and Drive) or go without access to Google Workspace (Google Docs, Sheets, Slides and Drive) for one month a...")</f>
      </c>
      <c r="E158" s="15" t="str">
        <f>=HYPERLINK("#'Full Results'!A1130", "1130")</f>
      </c>
      <c r="F158" t="s">
        <v>356</v>
      </c>
    </row>
    <row r="159">
      <c r="C159" t="n">
        <v>151</v>
      </c>
      <c r="D159" s="9" t="str">
        <f>=HYPERLINK("#'Table 151'!A1", "Which of the following types of content do you or your household currently have paid subscriptions for?Please select all that apply")</f>
      </c>
      <c r="E159" s="15" t="str">
        <f>=HYPERLINK("#'Full Results'!A1136", "1136")</f>
      </c>
      <c r="F159" t="s">
        <v>69</v>
      </c>
    </row>
    <row r="160">
      <c r="C160" t="n">
        <v>152</v>
      </c>
      <c r="D160" s="9" t="str">
        <f>=HYPERLINK("#'Table 152'!A1", "And which of the following types of content would you or your household definitely NOT pay for?Please select all that apply.")</f>
      </c>
      <c r="E160" s="15" t="str">
        <f>=HYPERLINK("#'Full Results'!A1151", "1151")</f>
      </c>
      <c r="F160" t="s">
        <v>69</v>
      </c>
    </row>
    <row r="161">
      <c r="C161" t="n">
        <v>153</v>
      </c>
      <c r="D161" s="9" t="str">
        <f>=HYPERLINK("#'Table 153'!A1", "Which, if any, of the following products do you think have been the most helpful innovations of the last thirty years?Please select up to ten.")</f>
      </c>
      <c r="E161" s="15" t="str">
        <f>=HYPERLINK("#'Full Results'!A1166", "1166")</f>
      </c>
      <c r="F161" t="s">
        <v>69</v>
      </c>
    </row>
    <row r="162">
      <c r="C162" t="n">
        <v>154</v>
      </c>
      <c r="D162" s="9" t="str">
        <f>=HYPERLINK("#'Table 154'!A1", " Overall, how familiar are you with Google’s work with AI?")</f>
      </c>
      <c r="E162" s="15" t="str">
        <f>=HYPERLINK("#'Full Results'!A1204", "1204")</f>
      </c>
      <c r="F162" t="s">
        <v>69</v>
      </c>
    </row>
    <row r="163">
      <c r="C163" t="n">
        <v>155</v>
      </c>
      <c r="D163" s="9" t="str">
        <f>=HYPERLINK("#'Table 155'!A1", "Grid Summary: As far as you are aware, in your opinion are the following phrases good or bad descriptions of Google’s work with AI?")</f>
      </c>
      <c r="E163" s="8"/>
      <c r="F163" t="s">
        <v>69</v>
      </c>
    </row>
    <row r="164">
      <c r="C164" t="n">
        <v>156</v>
      </c>
      <c r="D164" s="9" t="str">
        <f>=HYPERLINK("#'Table 156'!A1", "As far as you are aware, in your opinion are the following phrases good or bad descriptions of Google’s work with AI?: World leader")</f>
      </c>
      <c r="E164" s="15" t="str">
        <f>=HYPERLINK("#'Full Results'!A1213", "1213")</f>
      </c>
      <c r="F164" t="s">
        <v>69</v>
      </c>
    </row>
    <row r="165">
      <c r="C165" t="n">
        <v>157</v>
      </c>
      <c r="D165" s="9" t="str">
        <f>=HYPERLINK("#'Table 157'!A1", "As far as you are aware, in your opinion are the following phrases good or bad descriptions of Google’s work with AI?: Responsible approach")</f>
      </c>
      <c r="E165" s="15" t="str">
        <f>=HYPERLINK("#'Full Results'!A1222", "1222")</f>
      </c>
      <c r="F165" t="s">
        <v>69</v>
      </c>
    </row>
    <row r="166">
      <c r="C166" t="n">
        <v>158</v>
      </c>
      <c r="D166" s="9" t="str">
        <f>=HYPERLINK("#'Table 158'!A1", "As far as you are aware, in your opinion are the following phrases good or bad descriptions of Google’s work with AI?: Bold approach")</f>
      </c>
      <c r="E166" s="15" t="str">
        <f>=HYPERLINK("#'Full Results'!A1231", "1231")</f>
      </c>
      <c r="F166" t="s">
        <v>69</v>
      </c>
    </row>
    <row r="167">
      <c r="C167" t="n">
        <v>159</v>
      </c>
      <c r="D167" s="9" t="str">
        <f>=HYPERLINK("#'Table 159'!A1", "As far as you are aware, in your opinion are the following phrases good or bad descriptions of Google’s work with AI?: Safe approach")</f>
      </c>
      <c r="E167" s="15" t="str">
        <f>=HYPERLINK("#'Full Results'!A1240", "1240")</f>
      </c>
      <c r="F167" t="s">
        <v>69</v>
      </c>
    </row>
    <row r="168">
      <c r="C168" t="n">
        <v>160</v>
      </c>
      <c r="D168" s="9" t="str">
        <f>=HYPERLINK("#'Table 160'!A1", "As far as you are aware, in your opinion are the following phrases good or bad descriptions of Google’s work with AI?: Transparent")</f>
      </c>
      <c r="E168" s="15" t="str">
        <f>=HYPERLINK("#'Full Results'!A1249", "1249")</f>
      </c>
      <c r="F168" t="s">
        <v>69</v>
      </c>
    </row>
    <row r="169">
      <c r="C169" t="n">
        <v>161</v>
      </c>
      <c r="D169" s="9" t="str">
        <f>=HYPERLINK("#'Table 161'!A1", "As far as you are aware, in your opinion are the following phrases good or bad descriptions of Google’s work with AI?: Prevents AI misuse or harm")</f>
      </c>
      <c r="E169" s="15" t="str">
        <f>=HYPERLINK("#'Full Results'!A1258", "1258")</f>
      </c>
      <c r="F169" t="s">
        <v>69</v>
      </c>
    </row>
    <row r="170">
      <c r="C170" t="n">
        <v>162</v>
      </c>
      <c r="D170" s="9" t="str">
        <f>=HYPERLINK("#'Table 162'!A1", "As far as you are aware, in your opinion are the following phrases good or bad descriptions of Google’s work with AI?: Follows clear guidelines for ethical AI development and release")</f>
      </c>
      <c r="E170" s="15" t="str">
        <f>=HYPERLINK("#'Full Results'!A1267", "1267")</f>
      </c>
      <c r="F170" t="s">
        <v>69</v>
      </c>
    </row>
    <row r="171">
      <c r="C171" t="n">
        <v>163</v>
      </c>
      <c r="D171" s="9" t="str">
        <f>=HYPERLINK("#'Table 163'!A1", "As far as you are aware, in your opinion are the following phrases good or bad descriptions of Google’s work with AI?: Unbiased")</f>
      </c>
      <c r="E171" s="15" t="str">
        <f>=HYPERLINK("#'Full Results'!A1276", "1276")</f>
      </c>
      <c r="F171" t="s">
        <v>69</v>
      </c>
    </row>
    <row r="172">
      <c r="C172" t="n">
        <v>164</v>
      </c>
      <c r="D172" s="9" t="str">
        <f>=HYPERLINK("#'Table 164'!A1", "As far as you are aware, in your opinion are the following phrases good or bad descriptions of Google’s work with AI?: Reckless")</f>
      </c>
      <c r="E172" s="15" t="str">
        <f>=HYPERLINK("#'Full Results'!A1285", "1285")</f>
      </c>
      <c r="F172" t="s">
        <v>69</v>
      </c>
    </row>
    <row r="173">
      <c r="C173" t="n">
        <v>165</v>
      </c>
      <c r="D173" s="9" t="str">
        <f>=HYPERLINK("#'Table 165'!A1", "As far as you are aware, in your opinion are the following phrases good or bad descriptions of Google’s work with AI?: Slow")</f>
      </c>
      <c r="E173" s="15" t="str">
        <f>=HYPERLINK("#'Full Results'!A1294", "1294")</f>
      </c>
      <c r="F173" t="s">
        <v>69</v>
      </c>
    </row>
    <row r="174">
      <c r="C174" t="n">
        <v>166</v>
      </c>
      <c r="D174" s="9" t="str">
        <f>=HYPERLINK("#'Table 166'!A1", " You said that you expect to use AI tools at your job in the future, or already use AI tools for your job. Do you think this will make you more or less productive?")</f>
      </c>
      <c r="E174" s="15" t="str">
        <f>=HYPERLINK("#'Full Results'!A1303", "1303")</f>
      </c>
      <c r="F174" t="s">
        <v>532</v>
      </c>
    </row>
    <row r="175">
      <c r="C175" t="n">
        <v>167</v>
      </c>
      <c r="D175" s="9" t="str">
        <f>=HYPERLINK("#'Table 167'!A1", "Grid Summary: Thinking back to your last full day of work, how long did you have to spend doing the following types of task?")</f>
      </c>
      <c r="E175" s="8"/>
      <c r="F175" t="s">
        <v>229</v>
      </c>
    </row>
    <row r="176">
      <c r="C176" t="n">
        <v>168</v>
      </c>
      <c r="D176" s="9" t="str">
        <f>=HYPERLINK("#'Table 168'!A1", "Thinking back to your last full day of work, how long did you have to spend doing the following types of task?: Writing or reading email	 ")</f>
      </c>
      <c r="E176" s="15" t="str">
        <f>=HYPERLINK("#'Full Results'!A1312", "1312")</f>
      </c>
      <c r="F176" t="s">
        <v>229</v>
      </c>
    </row>
    <row r="177">
      <c r="C177" t="n">
        <v>169</v>
      </c>
      <c r="D177" s="9" t="str">
        <f>=HYPERLINK("#'Table 169'!A1", "Thinking back to your last full day of work, how long did you have to spend doing the following types of task?: Researching a topic online	 ")</f>
      </c>
      <c r="E177" s="15" t="str">
        <f>=HYPERLINK("#'Full Results'!A1323", "1323")</f>
      </c>
      <c r="F177" t="s">
        <v>229</v>
      </c>
    </row>
    <row r="178">
      <c r="C178" t="n">
        <v>170</v>
      </c>
      <c r="D178" s="9" t="str">
        <f>=HYPERLINK("#'Table 170'!A1", "Thinking back to your last full day of work, how long did you have to spend doing the following types of task?: Writing or editing a document")</f>
      </c>
      <c r="E178" s="15" t="str">
        <f>=HYPERLINK("#'Full Results'!A1334", "1334")</f>
      </c>
      <c r="F178" t="s">
        <v>229</v>
      </c>
    </row>
    <row r="179">
      <c r="C179" t="n">
        <v>171</v>
      </c>
      <c r="D179" s="9" t="str">
        <f>=HYPERLINK("#'Table 171'!A1", "Thinking back to your last full day of work, how long did you have to spend doing the following types of task?: Creating or analysing a spreadsheet")</f>
      </c>
      <c r="E179" s="15" t="str">
        <f>=HYPERLINK("#'Full Results'!A1345", "1345")</f>
      </c>
      <c r="F179" t="s">
        <v>229</v>
      </c>
    </row>
    <row r="180">
      <c r="C180" t="n">
        <v>172</v>
      </c>
      <c r="D180" s="9" t="str">
        <f>=HYPERLINK("#'Table 172'!A1", "Thinking back to your last full day of work, how long did you have to spend doing the following types of task?: Writing or editing a slide show")</f>
      </c>
      <c r="E180" s="15" t="str">
        <f>=HYPERLINK("#'Full Results'!A1356", "1356")</f>
      </c>
      <c r="F180" t="s">
        <v>229</v>
      </c>
    </row>
    <row r="181">
      <c r="C181" t="n">
        <v>173</v>
      </c>
      <c r="D181" s="9" t="str">
        <f>=HYPERLINK("#'Table 173'!A1", "Thinking back to your last full day of work, how long did you have to spend doing the following types of task?: Attending meetings")</f>
      </c>
      <c r="E181" s="15" t="str">
        <f>=HYPERLINK("#'Full Results'!A1367", "1367")</f>
      </c>
      <c r="F181" t="s">
        <v>229</v>
      </c>
    </row>
    <row r="182">
      <c r="C182" t="n">
        <v>174</v>
      </c>
      <c r="D182" s="9" t="str">
        <f>=HYPERLINK("#'Table 174'!A1", "When learning new skills for work, which of the following tools have you ever used to learn the following from scratch? Basic digital skills (e.g. basic word processing/spreadsheets/presentation software)By “from scratch”, we mean that before lea...")</f>
      </c>
      <c r="E182" s="15" t="str">
        <f>=HYPERLINK("#'Full Results'!A1378", "1378")</f>
      </c>
      <c r="F182" t="s">
        <v>229</v>
      </c>
    </row>
    <row r="183">
      <c r="C183" t="n">
        <v>175</v>
      </c>
      <c r="D183" s="9" t="str">
        <f>=HYPERLINK("#'Table 175'!A1", "When learning new skills for work, which of the following tools have you ever used to learn the following from scratch? Advanced word processing/spreadsheet/presentation software skillsBy “from scratch”, we mean that before learning you had no or...")</f>
      </c>
      <c r="E183" s="15" t="str">
        <f>=HYPERLINK("#'Full Results'!A1389", "1389")</f>
      </c>
      <c r="F183" t="s">
        <v>229</v>
      </c>
    </row>
    <row r="184">
      <c r="C184" t="n">
        <v>176</v>
      </c>
      <c r="D184" s="9" t="str">
        <f>=HYPERLINK("#'Table 176'!A1", "When learning new skills for work, which of the following tools have you ever used to learn the following from scratch? Project management software (e.g. SAP, Microsoft Project)By “from scratch”, we mean that before learning you had no or limited...")</f>
      </c>
      <c r="E184" s="15" t="str">
        <f>=HYPERLINK("#'Full Results'!A1400", "1400")</f>
      </c>
      <c r="F184" t="s">
        <v>229</v>
      </c>
    </row>
    <row r="185">
      <c r="C185" t="n">
        <v>177</v>
      </c>
      <c r="D185" s="9" t="str">
        <f>=HYPERLINK("#'Table 177'!A1", "When learning new skills for work, which of the following tools have you ever used to learn the following from scratch? Programming (e.g  in Java, SQL, Python)By “from scratch”, we mean that before learning you had no or limited ability in these ...")</f>
      </c>
      <c r="E185" s="15" t="str">
        <f>=HYPERLINK("#'Full Results'!A1411", "1411")</f>
      </c>
      <c r="F185" t="s">
        <v>229</v>
      </c>
    </row>
    <row r="186">
      <c r="C186" t="n">
        <v>178</v>
      </c>
      <c r="D186" s="9" t="str">
        <f>=HYPERLINK("#'Table 178'!A1", "When learning new skills for work, which of the following tools have you ever used to learn the following from scratch? Networking supportBy “from scratch”, we mean that before learning you had no or limited ability in these areas")</f>
      </c>
      <c r="E186" s="15" t="str">
        <f>=HYPERLINK("#'Full Results'!A1422", "1422")</f>
      </c>
      <c r="F186" t="s">
        <v>229</v>
      </c>
    </row>
    <row r="187">
      <c r="C187" t="n">
        <v>179</v>
      </c>
      <c r="D187" s="9" t="str">
        <f>=HYPERLINK("#'Table 179'!A1", "When learning new skills for work, which of the following tools have you ever used to learn the following from scratch? Big data analysis (e.g. in R, Stata and other data science tools)By “from scratch”, we mean that before learning you had no or...")</f>
      </c>
      <c r="E187" s="15" t="str">
        <f>=HYPERLINK("#'Full Results'!A1433", "1433")</f>
      </c>
      <c r="F187" t="s">
        <v>229</v>
      </c>
    </row>
    <row r="188">
      <c r="C188" t="n">
        <v>180</v>
      </c>
      <c r="D188" s="9" t="str">
        <f>=HYPERLINK("#'Table 180'!A1", "When learning new skills for work, which of the following tools have you ever used to learn the following from scratch? Digital creative design (e.g. Photoshop, Final Cut)By “from scratch”, we mean that before learning you had no or limited abili...")</f>
      </c>
      <c r="E188" s="15" t="str">
        <f>=HYPERLINK("#'Full Results'!A1444", "1444")</f>
      </c>
      <c r="F188" t="s">
        <v>229</v>
      </c>
    </row>
    <row r="189">
      <c r="C189" t="n">
        <v>181</v>
      </c>
      <c r="D189" s="9" t="str">
        <f>=HYPERLINK("#'Table 181'!A1", "When learning new skills for work, which of the following tools have you ever used to learn the following from scratch? Client relationship management software (e.g. Salesforce)By “from scratch”, we mean that before learning you had no or limited...")</f>
      </c>
      <c r="E189" s="15" t="str">
        <f>=HYPERLINK("#'Full Results'!A1455", "1455")</f>
      </c>
      <c r="F189" t="s">
        <v>229</v>
      </c>
    </row>
    <row r="190">
      <c r="C190" t="n">
        <v>182</v>
      </c>
      <c r="D190" s="9" t="str">
        <f>=HYPERLINK("#'Table 182'!A1", "When learning new skills for work, which of the following tools have you ever used to learn the following from scratch? Digital marketing and analytics (e.g. Google analytics)By “from scratch”, we mean that before learning you had no or limited a...")</f>
      </c>
      <c r="E190" s="15" t="str">
        <f>=HYPERLINK("#'Full Results'!A1466", "1466")</f>
      </c>
      <c r="F190" t="s">
        <v>229</v>
      </c>
    </row>
    <row r="191">
      <c r="C191" t="n">
        <v>183</v>
      </c>
      <c r="D191" s="9" t="str">
        <f>=HYPERLINK("#'Table 183'!A1", "When learning new skills for work, which of the following tools have you ever used to learn the following from scratch? Manufacturing and physical design (e.g. Computer Aided Design (CAD) softwareBy “from scratch”, we mean that before learning yo...")</f>
      </c>
      <c r="E191" s="15" t="str">
        <f>=HYPERLINK("#'Full Results'!A1477", "1477")</f>
      </c>
      <c r="F191" t="s">
        <v>229</v>
      </c>
    </row>
    <row r="192">
      <c r="C192" t="n">
        <v>184</v>
      </c>
      <c r="D192" s="9" t="str">
        <f>=HYPERLINK("#'Table 184'!A1", "You said you used self-directed internet research to learn a skill from scratch. Which tools were important to you for this?")</f>
      </c>
      <c r="E192" s="15" t="str">
        <f>=HYPERLINK("#'Full Results'!A1488", "1488")</f>
      </c>
      <c r="F192" t="s">
        <v>578</v>
      </c>
    </row>
  </sheetData>
  <pageMargins left="0.7" right="0.7" top="0.75" bottom="0.75" header="0.3" footer="0.3"/>
  <pageSetup paperSize="9" orientation="portrait" horizontalDpi="300" verticalDpi="300" r:id="rId2"/>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149</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748</v>
      </c>
      <c r="D7" s="11" t="n">
        <v>379</v>
      </c>
      <c r="E7" s="11" t="n">
        <v>367</v>
      </c>
      <c r="F7" s="11"/>
      <c r="G7" s="11" t="n">
        <v>77</v>
      </c>
      <c r="H7" s="11" t="n">
        <v>118</v>
      </c>
      <c r="I7" s="11" t="n">
        <v>124</v>
      </c>
      <c r="J7" s="11" t="n">
        <v>130</v>
      </c>
      <c r="K7" s="11" t="n">
        <v>142</v>
      </c>
      <c r="L7" s="11" t="n">
        <v>157</v>
      </c>
      <c r="M7" s="11"/>
      <c r="N7" s="11" t="n">
        <v>12</v>
      </c>
      <c r="O7" s="11" t="n">
        <v>167</v>
      </c>
      <c r="P7" s="11" t="n">
        <v>261</v>
      </c>
      <c r="Q7" s="11" t="n">
        <v>198</v>
      </c>
      <c r="R7" s="11" t="n">
        <v>106</v>
      </c>
      <c r="S7" s="11"/>
      <c r="T7" s="11" t="n">
        <v>81</v>
      </c>
      <c r="U7" s="11" t="n">
        <v>214</v>
      </c>
      <c r="V7" s="11" t="n">
        <v>173</v>
      </c>
      <c r="W7" s="11" t="n">
        <v>172</v>
      </c>
      <c r="X7" s="11"/>
      <c r="Y7" s="11" t="n">
        <v>317</v>
      </c>
      <c r="Z7" s="11" t="n">
        <v>131</v>
      </c>
      <c r="AA7" s="11" t="n">
        <v>131</v>
      </c>
      <c r="AB7" s="11" t="n">
        <v>80</v>
      </c>
      <c r="AC7" s="11" t="n">
        <v>37</v>
      </c>
      <c r="AD7" s="11" t="n">
        <v>48</v>
      </c>
      <c r="AE7" s="11"/>
      <c r="AF7" s="11" t="n">
        <v>473</v>
      </c>
      <c r="AG7" s="11"/>
      <c r="AH7" s="11" t="n">
        <v>748</v>
      </c>
      <c r="AI7" s="11"/>
      <c r="AJ7" s="11" t="n">
        <v>57</v>
      </c>
      <c r="AK7" s="11" t="n">
        <v>29</v>
      </c>
      <c r="AL7" s="11" t="n">
        <v>151</v>
      </c>
      <c r="AM7" s="11" t="n">
        <v>126</v>
      </c>
      <c r="AN7" s="11" t="n">
        <v>93</v>
      </c>
      <c r="AO7" s="11" t="n">
        <v>45</v>
      </c>
      <c r="AP7" s="11" t="n">
        <v>96</v>
      </c>
      <c r="AQ7" s="11" t="n">
        <v>25</v>
      </c>
      <c r="AR7" s="11" t="n">
        <v>21</v>
      </c>
      <c r="AS7" s="11" t="n">
        <v>52</v>
      </c>
      <c r="AT7" s="11" t="n">
        <v>21</v>
      </c>
      <c r="AU7" s="11" t="n">
        <v>32</v>
      </c>
    </row>
    <row r="8" ht="30" customHeight="1">
      <c r="B8" s="12" t="s">
        <v>20</v>
      </c>
      <c r="C8" s="12" t="n">
        <v>760</v>
      </c>
      <c r="D8" s="12" t="n">
        <v>406</v>
      </c>
      <c r="E8" s="12" t="n">
        <v>352</v>
      </c>
      <c r="F8" s="12"/>
      <c r="G8" s="12" t="n">
        <v>87</v>
      </c>
      <c r="H8" s="12" t="n">
        <v>140</v>
      </c>
      <c r="I8" s="12" t="n">
        <v>127</v>
      </c>
      <c r="J8" s="12" t="n">
        <v>125</v>
      </c>
      <c r="K8" s="12" t="n">
        <v>132</v>
      </c>
      <c r="L8" s="12" t="n">
        <v>149</v>
      </c>
      <c r="M8" s="12"/>
      <c r="N8" s="12" t="n">
        <v>12</v>
      </c>
      <c r="O8" s="12" t="n">
        <v>156</v>
      </c>
      <c r="P8" s="12" t="n">
        <v>245</v>
      </c>
      <c r="Q8" s="12" t="n">
        <v>225</v>
      </c>
      <c r="R8" s="12" t="n">
        <v>117</v>
      </c>
      <c r="S8" s="12"/>
      <c r="T8" s="12" t="n">
        <v>81</v>
      </c>
      <c r="U8" s="12" t="n">
        <v>218</v>
      </c>
      <c r="V8" s="12" t="n">
        <v>173</v>
      </c>
      <c r="W8" s="12" t="n">
        <v>183</v>
      </c>
      <c r="X8" s="12"/>
      <c r="Y8" s="12" t="n">
        <v>344</v>
      </c>
      <c r="Z8" s="12" t="n">
        <v>129</v>
      </c>
      <c r="AA8" s="12" t="n">
        <v>123</v>
      </c>
      <c r="AB8" s="12" t="n">
        <v>77</v>
      </c>
      <c r="AC8" s="12" t="n">
        <v>39</v>
      </c>
      <c r="AD8" s="12" t="n">
        <v>44</v>
      </c>
      <c r="AE8" s="12"/>
      <c r="AF8" s="12" t="n">
        <v>474</v>
      </c>
      <c r="AG8" s="12"/>
      <c r="AH8" s="12" t="n">
        <v>760</v>
      </c>
      <c r="AI8" s="12"/>
      <c r="AJ8" s="12" t="n">
        <v>53</v>
      </c>
      <c r="AK8" s="12" t="n">
        <v>24</v>
      </c>
      <c r="AL8" s="12" t="n">
        <v>163</v>
      </c>
      <c r="AM8" s="12" t="n">
        <v>134</v>
      </c>
      <c r="AN8" s="12" t="n">
        <v>109</v>
      </c>
      <c r="AO8" s="12" t="n">
        <v>45</v>
      </c>
      <c r="AP8" s="12" t="n">
        <v>92</v>
      </c>
      <c r="AQ8" s="12" t="n">
        <v>28</v>
      </c>
      <c r="AR8" s="12" t="n">
        <v>18</v>
      </c>
      <c r="AS8" s="12" t="n">
        <v>47</v>
      </c>
      <c r="AT8" s="12" t="n">
        <v>16</v>
      </c>
      <c r="AU8" s="12" t="n">
        <v>31</v>
      </c>
    </row>
    <row r="9">
      <c r="B9" s="20" t="s">
        <v>141</v>
      </c>
      <c r="C9" s="19" t="n">
        <v>0.159138174321299</v>
      </c>
      <c r="D9" s="19" t="n">
        <v>0.174224322529075</v>
      </c>
      <c r="E9" s="19" t="n">
        <v>0.142641540568434</v>
      </c>
      <c r="F9" s="19"/>
      <c r="G9" s="19" t="n">
        <v>0.221783106961562</v>
      </c>
      <c r="H9" s="19" t="n">
        <v>0.172601383312074</v>
      </c>
      <c r="I9" s="19" t="n">
        <v>0.187606815210111</v>
      </c>
      <c r="J9" s="19" t="n">
        <v>0.187806084632654</v>
      </c>
      <c r="K9" s="19" t="n">
        <v>0.134890749415895</v>
      </c>
      <c r="L9" s="19" t="n">
        <v>0.0829068538044956</v>
      </c>
      <c r="M9" s="19"/>
      <c r="N9" s="19" t="n">
        <v>0.0802627690387068</v>
      </c>
      <c r="O9" s="19" t="n">
        <v>0.133750045729691</v>
      </c>
      <c r="P9" s="19" t="n">
        <v>0.183826426919068</v>
      </c>
      <c r="Q9" s="19" t="n">
        <v>0.182911826248378</v>
      </c>
      <c r="R9" s="19" t="n">
        <v>0.100565189732277</v>
      </c>
      <c r="S9" s="19"/>
      <c r="T9" s="19" t="n">
        <v>0.219965523016635</v>
      </c>
      <c r="U9" s="19" t="n">
        <v>0.16427630208676</v>
      </c>
      <c r="V9" s="19" t="n">
        <v>0.136654757011073</v>
      </c>
      <c r="W9" s="19" t="n">
        <v>0.187045005753231</v>
      </c>
      <c r="X9" s="19"/>
      <c r="Y9" s="19" t="n">
        <v>0.186392242058396</v>
      </c>
      <c r="Z9" s="19" t="n">
        <v>0.14917964785711</v>
      </c>
      <c r="AA9" s="19" t="n">
        <v>0.0781858116177463</v>
      </c>
      <c r="AB9" s="19" t="n">
        <v>0.18546589995041</v>
      </c>
      <c r="AC9" s="19" t="n">
        <v>0.158198425204271</v>
      </c>
      <c r="AD9" s="19" t="n">
        <v>0.171842360882056</v>
      </c>
      <c r="AE9" s="19"/>
      <c r="AF9" s="19" t="n">
        <v>0.144833286501884</v>
      </c>
      <c r="AG9" s="19"/>
      <c r="AH9" s="19" t="n">
        <v>0.159138174321299</v>
      </c>
      <c r="AI9" s="19"/>
      <c r="AJ9" s="19" t="n">
        <v>0.212438861824878</v>
      </c>
      <c r="AK9" s="19" t="n">
        <v>0.245587073477935</v>
      </c>
      <c r="AL9" s="19" t="n">
        <v>0.117053709531259</v>
      </c>
      <c r="AM9" s="19" t="n">
        <v>0.156481866419049</v>
      </c>
      <c r="AN9" s="19" t="n">
        <v>0.168485189967133</v>
      </c>
      <c r="AO9" s="19" t="n">
        <v>0.260878521695966</v>
      </c>
      <c r="AP9" s="19" t="n">
        <v>0.112872929581881</v>
      </c>
      <c r="AQ9" s="19" t="n">
        <v>0.0702759153844911</v>
      </c>
      <c r="AR9" s="19" t="n">
        <v>0.136955442845744</v>
      </c>
      <c r="AS9" s="19" t="n">
        <v>0.135413649448545</v>
      </c>
      <c r="AT9" s="19" t="n">
        <v>0.107323611399313</v>
      </c>
      <c r="AU9" s="19" t="n">
        <v>0.34721868671801</v>
      </c>
    </row>
    <row r="10">
      <c r="B10" s="20" t="s">
        <v>142</v>
      </c>
      <c r="C10" s="19" t="n">
        <v>0.559850996420251</v>
      </c>
      <c r="D10" s="19" t="n">
        <v>0.573896751261212</v>
      </c>
      <c r="E10" s="19" t="n">
        <v>0.543985947732438</v>
      </c>
      <c r="F10" s="19"/>
      <c r="G10" s="19" t="n">
        <v>0.590252047521897</v>
      </c>
      <c r="H10" s="19" t="n">
        <v>0.51286652661399</v>
      </c>
      <c r="I10" s="19" t="n">
        <v>0.561710665129205</v>
      </c>
      <c r="J10" s="19" t="n">
        <v>0.572179915354947</v>
      </c>
      <c r="K10" s="19" t="n">
        <v>0.54499259473055</v>
      </c>
      <c r="L10" s="19" t="n">
        <v>0.58749439026377</v>
      </c>
      <c r="M10" s="19"/>
      <c r="N10" s="19" t="n">
        <v>0.614328305753857</v>
      </c>
      <c r="O10" s="19" t="n">
        <v>0.55949080086778</v>
      </c>
      <c r="P10" s="19" t="n">
        <v>0.561132103955923</v>
      </c>
      <c r="Q10" s="19" t="n">
        <v>0.531418102932391</v>
      </c>
      <c r="R10" s="19" t="n">
        <v>0.617361230702336</v>
      </c>
      <c r="S10" s="19"/>
      <c r="T10" s="19" t="n">
        <v>0.520006308930864</v>
      </c>
      <c r="U10" s="19" t="n">
        <v>0.515621951817973</v>
      </c>
      <c r="V10" s="19" t="n">
        <v>0.61823755141741</v>
      </c>
      <c r="W10" s="19" t="n">
        <v>0.566648573916395</v>
      </c>
      <c r="X10" s="19"/>
      <c r="Y10" s="19" t="n">
        <v>0.559701792418835</v>
      </c>
      <c r="Z10" s="19" t="n">
        <v>0.568322396165808</v>
      </c>
      <c r="AA10" s="19" t="n">
        <v>0.578683157340724</v>
      </c>
      <c r="AB10" s="19" t="n">
        <v>0.510860790748819</v>
      </c>
      <c r="AC10" s="19" t="n">
        <v>0.59300914349962</v>
      </c>
      <c r="AD10" s="19" t="n">
        <v>0.57152094053229</v>
      </c>
      <c r="AE10" s="19"/>
      <c r="AF10" s="19" t="n">
        <v>0.555992869979259</v>
      </c>
      <c r="AG10" s="19"/>
      <c r="AH10" s="19" t="n">
        <v>0.559850996420251</v>
      </c>
      <c r="AI10" s="19"/>
      <c r="AJ10" s="19" t="n">
        <v>0.46424476113374</v>
      </c>
      <c r="AK10" s="19" t="n">
        <v>0.356123125258652</v>
      </c>
      <c r="AL10" s="19" t="n">
        <v>0.589710505928839</v>
      </c>
      <c r="AM10" s="19" t="n">
        <v>0.617176057846462</v>
      </c>
      <c r="AN10" s="19" t="n">
        <v>0.608945355290306</v>
      </c>
      <c r="AO10" s="19" t="n">
        <v>0.489336975864581</v>
      </c>
      <c r="AP10" s="19" t="n">
        <v>0.53857638542547</v>
      </c>
      <c r="AQ10" s="19" t="n">
        <v>0.663881900171297</v>
      </c>
      <c r="AR10" s="19" t="n">
        <v>0.649681787984744</v>
      </c>
      <c r="AS10" s="19" t="n">
        <v>0.514728918758935</v>
      </c>
      <c r="AT10" s="19" t="n">
        <v>0.607996285401356</v>
      </c>
      <c r="AU10" s="19" t="n">
        <v>0.363642998167601</v>
      </c>
    </row>
    <row r="11">
      <c r="B11" s="20" t="s">
        <v>143</v>
      </c>
      <c r="C11" s="19" t="n">
        <v>0.233409668291285</v>
      </c>
      <c r="D11" s="19" t="n">
        <v>0.204412592722306</v>
      </c>
      <c r="E11" s="19" t="n">
        <v>0.265342985665832</v>
      </c>
      <c r="F11" s="19"/>
      <c r="G11" s="19" t="n">
        <v>0.165788199239716</v>
      </c>
      <c r="H11" s="19" t="n">
        <v>0.242658940741632</v>
      </c>
      <c r="I11" s="19" t="n">
        <v>0.211997026794187</v>
      </c>
      <c r="J11" s="19" t="n">
        <v>0.21069941343928</v>
      </c>
      <c r="K11" s="19" t="n">
        <v>0.278148964482521</v>
      </c>
      <c r="L11" s="19" t="n">
        <v>0.261884909403379</v>
      </c>
      <c r="M11" s="19"/>
      <c r="N11" s="19" t="n">
        <v>0.305408925207436</v>
      </c>
      <c r="O11" s="19" t="n">
        <v>0.238200081231723</v>
      </c>
      <c r="P11" s="19" t="n">
        <v>0.209591720167338</v>
      </c>
      <c r="Q11" s="19" t="n">
        <v>0.243434471397653</v>
      </c>
      <c r="R11" s="19" t="n">
        <v>0.241199907625944</v>
      </c>
      <c r="S11" s="19"/>
      <c r="T11" s="19" t="n">
        <v>0.225142236803315</v>
      </c>
      <c r="U11" s="19" t="n">
        <v>0.268370634871015</v>
      </c>
      <c r="V11" s="19" t="n">
        <v>0.211230109018021</v>
      </c>
      <c r="W11" s="19" t="n">
        <v>0.216460080489422</v>
      </c>
      <c r="X11" s="19"/>
      <c r="Y11" s="19" t="n">
        <v>0.216969184508314</v>
      </c>
      <c r="Z11" s="19" t="n">
        <v>0.247984320045242</v>
      </c>
      <c r="AA11" s="19" t="n">
        <v>0.283205048304144</v>
      </c>
      <c r="AB11" s="19" t="n">
        <v>0.23614664071935</v>
      </c>
      <c r="AC11" s="19" t="n">
        <v>0.18685971913745</v>
      </c>
      <c r="AD11" s="19" t="n">
        <v>0.193575889361236</v>
      </c>
      <c r="AE11" s="19"/>
      <c r="AF11" s="19" t="n">
        <v>0.247266780807621</v>
      </c>
      <c r="AG11" s="19"/>
      <c r="AH11" s="19" t="n">
        <v>0.233409668291285</v>
      </c>
      <c r="AI11" s="19"/>
      <c r="AJ11" s="19" t="n">
        <v>0.271524167355115</v>
      </c>
      <c r="AK11" s="19" t="n">
        <v>0.337666633606646</v>
      </c>
      <c r="AL11" s="19" t="n">
        <v>0.230181140770431</v>
      </c>
      <c r="AM11" s="19" t="n">
        <v>0.173089401375643</v>
      </c>
      <c r="AN11" s="19" t="n">
        <v>0.189244158047647</v>
      </c>
      <c r="AO11" s="19" t="n">
        <v>0.227220546911945</v>
      </c>
      <c r="AP11" s="19" t="n">
        <v>0.320918363025304</v>
      </c>
      <c r="AQ11" s="19" t="n">
        <v>0.232309866333063</v>
      </c>
      <c r="AR11" s="19" t="n">
        <v>0.169264412222917</v>
      </c>
      <c r="AS11" s="19" t="n">
        <v>0.272516362204256</v>
      </c>
      <c r="AT11" s="19" t="n">
        <v>0.284680103199331</v>
      </c>
      <c r="AU11" s="19" t="n">
        <v>0.22468464224202</v>
      </c>
    </row>
    <row r="12">
      <c r="B12" s="20" t="s">
        <v>144</v>
      </c>
      <c r="C12" s="19" t="n">
        <v>0.0249691221582801</v>
      </c>
      <c r="D12" s="19" t="n">
        <v>0.0280683157035897</v>
      </c>
      <c r="E12" s="19" t="n">
        <v>0.0215359104138521</v>
      </c>
      <c r="F12" s="19"/>
      <c r="G12" s="19" t="n">
        <v>0.0124242872353048</v>
      </c>
      <c r="H12" s="19" t="n">
        <v>0.046696673417461</v>
      </c>
      <c r="I12" s="19" t="n">
        <v>0.023650901073745</v>
      </c>
      <c r="J12" s="19" t="n">
        <v>0</v>
      </c>
      <c r="K12" s="19" t="n">
        <v>0.021085711115821</v>
      </c>
      <c r="L12" s="19" t="n">
        <v>0.0375264606539341</v>
      </c>
      <c r="M12" s="19"/>
      <c r="N12" s="19" t="n">
        <v>0</v>
      </c>
      <c r="O12" s="19" t="n">
        <v>0.0193483360329831</v>
      </c>
      <c r="P12" s="19" t="n">
        <v>0.0292240663361769</v>
      </c>
      <c r="Q12" s="19" t="n">
        <v>0.0327316615803726</v>
      </c>
      <c r="R12" s="19" t="n">
        <v>0.0120244788064663</v>
      </c>
      <c r="S12" s="19"/>
      <c r="T12" s="19" t="n">
        <v>0.0236265514040595</v>
      </c>
      <c r="U12" s="19" t="n">
        <v>0.0333387424039958</v>
      </c>
      <c r="V12" s="19" t="n">
        <v>0.00650123137405604</v>
      </c>
      <c r="W12" s="19" t="n">
        <v>0.0146441851584649</v>
      </c>
      <c r="X12" s="19"/>
      <c r="Y12" s="19" t="n">
        <v>0.0191105981297277</v>
      </c>
      <c r="Z12" s="19" t="n">
        <v>0.022786361018096</v>
      </c>
      <c r="AA12" s="19" t="n">
        <v>0.0306053520169305</v>
      </c>
      <c r="AB12" s="19" t="n">
        <v>0.0246970825858852</v>
      </c>
      <c r="AC12" s="19" t="n">
        <v>0.0400731959082444</v>
      </c>
      <c r="AD12" s="19" t="n">
        <v>0.0221349495630182</v>
      </c>
      <c r="AE12" s="19"/>
      <c r="AF12" s="19" t="n">
        <v>0.0315911697788354</v>
      </c>
      <c r="AG12" s="19"/>
      <c r="AH12" s="19" t="n">
        <v>0.0249691221582801</v>
      </c>
      <c r="AI12" s="19"/>
      <c r="AJ12" s="19" t="n">
        <v>0</v>
      </c>
      <c r="AK12" s="19" t="n">
        <v>0.031021515613876</v>
      </c>
      <c r="AL12" s="19" t="n">
        <v>0.0485658057217128</v>
      </c>
      <c r="AM12" s="19" t="n">
        <v>0.017644202303161</v>
      </c>
      <c r="AN12" s="19" t="n">
        <v>0.0238862418876031</v>
      </c>
      <c r="AO12" s="19" t="n">
        <v>0</v>
      </c>
      <c r="AP12" s="19" t="n">
        <v>0.00881163233899189</v>
      </c>
      <c r="AQ12" s="19" t="n">
        <v>0.0335323181111487</v>
      </c>
      <c r="AR12" s="19" t="n">
        <v>0.0440983569465956</v>
      </c>
      <c r="AS12" s="19" t="n">
        <v>0.0373409110041165</v>
      </c>
      <c r="AT12" s="19" t="n">
        <v>0</v>
      </c>
      <c r="AU12" s="19" t="n">
        <v>0.0338322412562509</v>
      </c>
    </row>
    <row r="13">
      <c r="B13" s="20" t="s">
        <v>145</v>
      </c>
      <c r="C13" s="19" t="n">
        <v>0.00379462941185119</v>
      </c>
      <c r="D13" s="19" t="n">
        <v>0.0053715570039896</v>
      </c>
      <c r="E13" s="19" t="n">
        <v>0.00199668705465025</v>
      </c>
      <c r="F13" s="19"/>
      <c r="G13" s="19" t="n">
        <v>0</v>
      </c>
      <c r="H13" s="19" t="n">
        <v>0.00832671283212169</v>
      </c>
      <c r="I13" s="19" t="n">
        <v>0.00801762957060855</v>
      </c>
      <c r="J13" s="19" t="n">
        <v>0.00560466090589471</v>
      </c>
      <c r="K13" s="19" t="n">
        <v>0</v>
      </c>
      <c r="L13" s="19" t="n">
        <v>0</v>
      </c>
      <c r="M13" s="19"/>
      <c r="N13" s="19" t="n">
        <v>0</v>
      </c>
      <c r="O13" s="19" t="n">
        <v>0.010988396503856</v>
      </c>
      <c r="P13" s="19" t="n">
        <v>0</v>
      </c>
      <c r="Q13" s="19" t="n">
        <v>0</v>
      </c>
      <c r="R13" s="19" t="n">
        <v>0.00994233167458256</v>
      </c>
      <c r="S13" s="19"/>
      <c r="T13" s="19" t="n">
        <v>0</v>
      </c>
      <c r="U13" s="19" t="n">
        <v>0.00534066604379515</v>
      </c>
      <c r="V13" s="19" t="n">
        <v>0.00587047990572016</v>
      </c>
      <c r="W13" s="19" t="n">
        <v>0.00384659912239222</v>
      </c>
      <c r="X13" s="19"/>
      <c r="Y13" s="19" t="n">
        <v>0.00338355660802116</v>
      </c>
      <c r="Z13" s="19" t="n">
        <v>0.00545401500212544</v>
      </c>
      <c r="AA13" s="19" t="n">
        <v>0</v>
      </c>
      <c r="AB13" s="19" t="n">
        <v>0.0131522294072024</v>
      </c>
      <c r="AC13" s="19" t="n">
        <v>0</v>
      </c>
      <c r="AD13" s="19" t="n">
        <v>0</v>
      </c>
      <c r="AE13" s="19"/>
      <c r="AF13" s="19" t="n">
        <v>0.0039357238797089</v>
      </c>
      <c r="AG13" s="19"/>
      <c r="AH13" s="19" t="n">
        <v>0.00379462941185119</v>
      </c>
      <c r="AI13" s="19"/>
      <c r="AJ13" s="19" t="n">
        <v>0.0220593562238935</v>
      </c>
      <c r="AK13" s="19" t="n">
        <v>0.0296016520428911</v>
      </c>
      <c r="AL13" s="19" t="n">
        <v>0</v>
      </c>
      <c r="AM13" s="19" t="n">
        <v>0</v>
      </c>
      <c r="AN13" s="19" t="n">
        <v>0</v>
      </c>
      <c r="AO13" s="19" t="n">
        <v>0.0225639555275078</v>
      </c>
      <c r="AP13" s="19" t="n">
        <v>0</v>
      </c>
      <c r="AQ13" s="19" t="n">
        <v>0</v>
      </c>
      <c r="AR13" s="19" t="n">
        <v>0</v>
      </c>
      <c r="AS13" s="19" t="n">
        <v>0</v>
      </c>
      <c r="AT13" s="19" t="n">
        <v>0</v>
      </c>
      <c r="AU13" s="19" t="n">
        <v>0</v>
      </c>
    </row>
    <row r="14">
      <c r="B14" s="20" t="s">
        <v>66</v>
      </c>
      <c r="C14" s="21" t="n">
        <v>0.0188374093970325</v>
      </c>
      <c r="D14" s="21" t="n">
        <v>0.0140264607798275</v>
      </c>
      <c r="E14" s="21" t="n">
        <v>0.0244969285647944</v>
      </c>
      <c r="F14" s="21"/>
      <c r="G14" s="21" t="n">
        <v>0.00975235904152042</v>
      </c>
      <c r="H14" s="21" t="n">
        <v>0.0168497630827213</v>
      </c>
      <c r="I14" s="21" t="n">
        <v>0.00701696222214244</v>
      </c>
      <c r="J14" s="21" t="n">
        <v>0.0237099256672244</v>
      </c>
      <c r="K14" s="21" t="n">
        <v>0.0208819802552122</v>
      </c>
      <c r="L14" s="21" t="n">
        <v>0.0301873858744216</v>
      </c>
      <c r="M14" s="21"/>
      <c r="N14" s="21" t="n">
        <v>0</v>
      </c>
      <c r="O14" s="21" t="n">
        <v>0.0382223396339668</v>
      </c>
      <c r="P14" s="21" t="n">
        <v>0.0162256826214942</v>
      </c>
      <c r="Q14" s="21" t="n">
        <v>0.0095039378412059</v>
      </c>
      <c r="R14" s="21" t="n">
        <v>0.0189068614583936</v>
      </c>
      <c r="S14" s="21"/>
      <c r="T14" s="21" t="n">
        <v>0.0112593798451264</v>
      </c>
      <c r="U14" s="21" t="n">
        <v>0.0130517027764611</v>
      </c>
      <c r="V14" s="21" t="n">
        <v>0.0215058712737208</v>
      </c>
      <c r="W14" s="21" t="n">
        <v>0.0113555555600959</v>
      </c>
      <c r="X14" s="21"/>
      <c r="Y14" s="21" t="n">
        <v>0.0144426262767061</v>
      </c>
      <c r="Z14" s="21" t="n">
        <v>0.00627325991161824</v>
      </c>
      <c r="AA14" s="21" t="n">
        <v>0.0293206307204553</v>
      </c>
      <c r="AB14" s="21" t="n">
        <v>0.0296773565883331</v>
      </c>
      <c r="AC14" s="21" t="n">
        <v>0.0218595162504145</v>
      </c>
      <c r="AD14" s="21" t="n">
        <v>0.0409258596613997</v>
      </c>
      <c r="AE14" s="21"/>
      <c r="AF14" s="21" t="n">
        <v>0.0163801690526918</v>
      </c>
      <c r="AG14" s="21"/>
      <c r="AH14" s="21" t="n">
        <v>0.0188374093970325</v>
      </c>
      <c r="AI14" s="21"/>
      <c r="AJ14" s="21" t="n">
        <v>0.0297328534623736</v>
      </c>
      <c r="AK14" s="21" t="n">
        <v>0</v>
      </c>
      <c r="AL14" s="21" t="n">
        <v>0.0144888380477588</v>
      </c>
      <c r="AM14" s="21" t="n">
        <v>0.035608472055685</v>
      </c>
      <c r="AN14" s="21" t="n">
        <v>0.0094390548073118</v>
      </c>
      <c r="AO14" s="21" t="n">
        <v>0</v>
      </c>
      <c r="AP14" s="21" t="n">
        <v>0.0188206896283537</v>
      </c>
      <c r="AQ14" s="21" t="n">
        <v>0</v>
      </c>
      <c r="AR14" s="21" t="n">
        <v>0</v>
      </c>
      <c r="AS14" s="21" t="n">
        <v>0.0400001585841473</v>
      </c>
      <c r="AT14" s="21" t="n">
        <v>0</v>
      </c>
      <c r="AU14" s="21" t="n">
        <v>0.0306214316161185</v>
      </c>
    </row>
    <row r="15">
      <c r="B15" s="18" t="s">
        <v>128</v>
      </c>
    </row>
    <row r="16">
      <c r="B16" t="s">
        <v>70</v>
      </c>
    </row>
    <row r="17">
      <c r="B17" t="s">
        <v>71</v>
      </c>
    </row>
    <row r="19">
      <c r="B19"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150</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748</v>
      </c>
      <c r="D7" s="11" t="n">
        <v>379</v>
      </c>
      <c r="E7" s="11" t="n">
        <v>367</v>
      </c>
      <c r="F7" s="11"/>
      <c r="G7" s="11" t="n">
        <v>77</v>
      </c>
      <c r="H7" s="11" t="n">
        <v>118</v>
      </c>
      <c r="I7" s="11" t="n">
        <v>124</v>
      </c>
      <c r="J7" s="11" t="n">
        <v>130</v>
      </c>
      <c r="K7" s="11" t="n">
        <v>142</v>
      </c>
      <c r="L7" s="11" t="n">
        <v>157</v>
      </c>
      <c r="M7" s="11"/>
      <c r="N7" s="11" t="n">
        <v>12</v>
      </c>
      <c r="O7" s="11" t="n">
        <v>167</v>
      </c>
      <c r="P7" s="11" t="n">
        <v>261</v>
      </c>
      <c r="Q7" s="11" t="n">
        <v>198</v>
      </c>
      <c r="R7" s="11" t="n">
        <v>106</v>
      </c>
      <c r="S7" s="11"/>
      <c r="T7" s="11" t="n">
        <v>81</v>
      </c>
      <c r="U7" s="11" t="n">
        <v>214</v>
      </c>
      <c r="V7" s="11" t="n">
        <v>173</v>
      </c>
      <c r="W7" s="11" t="n">
        <v>172</v>
      </c>
      <c r="X7" s="11"/>
      <c r="Y7" s="11" t="n">
        <v>317</v>
      </c>
      <c r="Z7" s="11" t="n">
        <v>131</v>
      </c>
      <c r="AA7" s="11" t="n">
        <v>131</v>
      </c>
      <c r="AB7" s="11" t="n">
        <v>80</v>
      </c>
      <c r="AC7" s="11" t="n">
        <v>37</v>
      </c>
      <c r="AD7" s="11" t="n">
        <v>48</v>
      </c>
      <c r="AE7" s="11"/>
      <c r="AF7" s="11" t="n">
        <v>473</v>
      </c>
      <c r="AG7" s="11"/>
      <c r="AH7" s="11" t="n">
        <v>748</v>
      </c>
      <c r="AI7" s="11"/>
      <c r="AJ7" s="11" t="n">
        <v>57</v>
      </c>
      <c r="AK7" s="11" t="n">
        <v>29</v>
      </c>
      <c r="AL7" s="11" t="n">
        <v>151</v>
      </c>
      <c r="AM7" s="11" t="n">
        <v>126</v>
      </c>
      <c r="AN7" s="11" t="n">
        <v>93</v>
      </c>
      <c r="AO7" s="11" t="n">
        <v>45</v>
      </c>
      <c r="AP7" s="11" t="n">
        <v>96</v>
      </c>
      <c r="AQ7" s="11" t="n">
        <v>25</v>
      </c>
      <c r="AR7" s="11" t="n">
        <v>21</v>
      </c>
      <c r="AS7" s="11" t="n">
        <v>52</v>
      </c>
      <c r="AT7" s="11" t="n">
        <v>21</v>
      </c>
      <c r="AU7" s="11" t="n">
        <v>32</v>
      </c>
    </row>
    <row r="8" ht="30" customHeight="1">
      <c r="B8" s="12" t="s">
        <v>20</v>
      </c>
      <c r="C8" s="12" t="n">
        <v>760</v>
      </c>
      <c r="D8" s="12" t="n">
        <v>406</v>
      </c>
      <c r="E8" s="12" t="n">
        <v>352</v>
      </c>
      <c r="F8" s="12"/>
      <c r="G8" s="12" t="n">
        <v>87</v>
      </c>
      <c r="H8" s="12" t="n">
        <v>140</v>
      </c>
      <c r="I8" s="12" t="n">
        <v>127</v>
      </c>
      <c r="J8" s="12" t="n">
        <v>125</v>
      </c>
      <c r="K8" s="12" t="n">
        <v>132</v>
      </c>
      <c r="L8" s="12" t="n">
        <v>149</v>
      </c>
      <c r="M8" s="12"/>
      <c r="N8" s="12" t="n">
        <v>12</v>
      </c>
      <c r="O8" s="12" t="n">
        <v>156</v>
      </c>
      <c r="P8" s="12" t="n">
        <v>245</v>
      </c>
      <c r="Q8" s="12" t="n">
        <v>225</v>
      </c>
      <c r="R8" s="12" t="n">
        <v>117</v>
      </c>
      <c r="S8" s="12"/>
      <c r="T8" s="12" t="n">
        <v>81</v>
      </c>
      <c r="U8" s="12" t="n">
        <v>218</v>
      </c>
      <c r="V8" s="12" t="n">
        <v>173</v>
      </c>
      <c r="W8" s="12" t="n">
        <v>183</v>
      </c>
      <c r="X8" s="12"/>
      <c r="Y8" s="12" t="n">
        <v>344</v>
      </c>
      <c r="Z8" s="12" t="n">
        <v>129</v>
      </c>
      <c r="AA8" s="12" t="n">
        <v>123</v>
      </c>
      <c r="AB8" s="12" t="n">
        <v>77</v>
      </c>
      <c r="AC8" s="12" t="n">
        <v>39</v>
      </c>
      <c r="AD8" s="12" t="n">
        <v>44</v>
      </c>
      <c r="AE8" s="12"/>
      <c r="AF8" s="12" t="n">
        <v>474</v>
      </c>
      <c r="AG8" s="12"/>
      <c r="AH8" s="12" t="n">
        <v>760</v>
      </c>
      <c r="AI8" s="12"/>
      <c r="AJ8" s="12" t="n">
        <v>53</v>
      </c>
      <c r="AK8" s="12" t="n">
        <v>24</v>
      </c>
      <c r="AL8" s="12" t="n">
        <v>163</v>
      </c>
      <c r="AM8" s="12" t="n">
        <v>134</v>
      </c>
      <c r="AN8" s="12" t="n">
        <v>109</v>
      </c>
      <c r="AO8" s="12" t="n">
        <v>45</v>
      </c>
      <c r="AP8" s="12" t="n">
        <v>92</v>
      </c>
      <c r="AQ8" s="12" t="n">
        <v>28</v>
      </c>
      <c r="AR8" s="12" t="n">
        <v>18</v>
      </c>
      <c r="AS8" s="12" t="n">
        <v>47</v>
      </c>
      <c r="AT8" s="12" t="n">
        <v>16</v>
      </c>
      <c r="AU8" s="12" t="n">
        <v>31</v>
      </c>
    </row>
    <row r="9">
      <c r="B9" s="20" t="s">
        <v>141</v>
      </c>
      <c r="C9" s="19" t="n">
        <v>0.149653425573283</v>
      </c>
      <c r="D9" s="19" t="n">
        <v>0.159708428660887</v>
      </c>
      <c r="E9" s="19" t="n">
        <v>0.138908103663551</v>
      </c>
      <c r="F9" s="19"/>
      <c r="G9" s="19" t="n">
        <v>0.12348525685593</v>
      </c>
      <c r="H9" s="19" t="n">
        <v>0.204631925539402</v>
      </c>
      <c r="I9" s="19" t="n">
        <v>0.188328096441368</v>
      </c>
      <c r="J9" s="19" t="n">
        <v>0.203784871816272</v>
      </c>
      <c r="K9" s="19" t="n">
        <v>0.109032512610704</v>
      </c>
      <c r="L9" s="19" t="n">
        <v>0.0707495301170196</v>
      </c>
      <c r="M9" s="19"/>
      <c r="N9" s="19" t="n">
        <v>0.0802627690387068</v>
      </c>
      <c r="O9" s="19" t="n">
        <v>0.110622623551428</v>
      </c>
      <c r="P9" s="19" t="n">
        <v>0.181274120600665</v>
      </c>
      <c r="Q9" s="19" t="n">
        <v>0.140270374676539</v>
      </c>
      <c r="R9" s="19" t="n">
        <v>0.157321841082623</v>
      </c>
      <c r="S9" s="19"/>
      <c r="T9" s="19" t="n">
        <v>0.167139414035212</v>
      </c>
      <c r="U9" s="19" t="n">
        <v>0.142858472387054</v>
      </c>
      <c r="V9" s="19" t="n">
        <v>0.134607675673301</v>
      </c>
      <c r="W9" s="19" t="n">
        <v>0.199887592707708</v>
      </c>
      <c r="X9" s="19"/>
      <c r="Y9" s="19" t="n">
        <v>0.182169143632376</v>
      </c>
      <c r="Z9" s="19" t="n">
        <v>0.159065294273108</v>
      </c>
      <c r="AA9" s="19" t="n">
        <v>0.0790634330882978</v>
      </c>
      <c r="AB9" s="19" t="n">
        <v>0.137943729970321</v>
      </c>
      <c r="AC9" s="19" t="n">
        <v>0.148126143030217</v>
      </c>
      <c r="AD9" s="19" t="n">
        <v>0.10149303937465</v>
      </c>
      <c r="AE9" s="19"/>
      <c r="AF9" s="19" t="n">
        <v>0.144941397418423</v>
      </c>
      <c r="AG9" s="19"/>
      <c r="AH9" s="19" t="n">
        <v>0.149653425573283</v>
      </c>
      <c r="AI9" s="19"/>
      <c r="AJ9" s="19" t="n">
        <v>0.216473969525396</v>
      </c>
      <c r="AK9" s="19" t="n">
        <v>0.0644960684539049</v>
      </c>
      <c r="AL9" s="19" t="n">
        <v>0.141620270467578</v>
      </c>
      <c r="AM9" s="19" t="n">
        <v>0.144855562051057</v>
      </c>
      <c r="AN9" s="19" t="n">
        <v>0.180240234252701</v>
      </c>
      <c r="AO9" s="19" t="n">
        <v>0.220213499763974</v>
      </c>
      <c r="AP9" s="19" t="n">
        <v>0.107377443248083</v>
      </c>
      <c r="AQ9" s="19" t="n">
        <v>0.0367435972733424</v>
      </c>
      <c r="AR9" s="19" t="n">
        <v>0.156987131770553</v>
      </c>
      <c r="AS9" s="19" t="n">
        <v>0.141372347930357</v>
      </c>
      <c r="AT9" s="19" t="n">
        <v>0.0427284742476712</v>
      </c>
      <c r="AU9" s="19" t="n">
        <v>0.244488847997456</v>
      </c>
    </row>
    <row r="10">
      <c r="B10" s="20" t="s">
        <v>142</v>
      </c>
      <c r="C10" s="19" t="n">
        <v>0.540166688919325</v>
      </c>
      <c r="D10" s="19" t="n">
        <v>0.562331732832911</v>
      </c>
      <c r="E10" s="19" t="n">
        <v>0.517684907616373</v>
      </c>
      <c r="F10" s="19"/>
      <c r="G10" s="19" t="n">
        <v>0.590198666067161</v>
      </c>
      <c r="H10" s="19" t="n">
        <v>0.512139353316641</v>
      </c>
      <c r="I10" s="19" t="n">
        <v>0.545357225128821</v>
      </c>
      <c r="J10" s="19" t="n">
        <v>0.512484855127215</v>
      </c>
      <c r="K10" s="19" t="n">
        <v>0.495550650695476</v>
      </c>
      <c r="L10" s="19" t="n">
        <v>0.595907303421775</v>
      </c>
      <c r="M10" s="19"/>
      <c r="N10" s="19" t="n">
        <v>0.765414226980605</v>
      </c>
      <c r="O10" s="19" t="n">
        <v>0.555122316069404</v>
      </c>
      <c r="P10" s="19" t="n">
        <v>0.514539210944083</v>
      </c>
      <c r="Q10" s="19" t="n">
        <v>0.54738013643179</v>
      </c>
      <c r="R10" s="19" t="n">
        <v>0.537003922615572</v>
      </c>
      <c r="S10" s="19"/>
      <c r="T10" s="19" t="n">
        <v>0.585862201435508</v>
      </c>
      <c r="U10" s="19" t="n">
        <v>0.516602366551308</v>
      </c>
      <c r="V10" s="19" t="n">
        <v>0.589702799446006</v>
      </c>
      <c r="W10" s="19" t="n">
        <v>0.541476693652003</v>
      </c>
      <c r="X10" s="19"/>
      <c r="Y10" s="19" t="n">
        <v>0.560895241076176</v>
      </c>
      <c r="Z10" s="19" t="n">
        <v>0.535423428807661</v>
      </c>
      <c r="AA10" s="19" t="n">
        <v>0.528458477986282</v>
      </c>
      <c r="AB10" s="19" t="n">
        <v>0.503627180545076</v>
      </c>
      <c r="AC10" s="19" t="n">
        <v>0.543308181554209</v>
      </c>
      <c r="AD10" s="19" t="n">
        <v>0.515160553290451</v>
      </c>
      <c r="AE10" s="19"/>
      <c r="AF10" s="19" t="n">
        <v>0.535783728255445</v>
      </c>
      <c r="AG10" s="19"/>
      <c r="AH10" s="19" t="n">
        <v>0.540166688919325</v>
      </c>
      <c r="AI10" s="19"/>
      <c r="AJ10" s="19" t="n">
        <v>0.449043340741529</v>
      </c>
      <c r="AK10" s="19" t="n">
        <v>0.644040830783181</v>
      </c>
      <c r="AL10" s="19" t="n">
        <v>0.564093623601745</v>
      </c>
      <c r="AM10" s="19" t="n">
        <v>0.546606955153418</v>
      </c>
      <c r="AN10" s="19" t="n">
        <v>0.550118262126875</v>
      </c>
      <c r="AO10" s="19" t="n">
        <v>0.506602221125259</v>
      </c>
      <c r="AP10" s="19" t="n">
        <v>0.514238158514993</v>
      </c>
      <c r="AQ10" s="19" t="n">
        <v>0.533009700854816</v>
      </c>
      <c r="AR10" s="19" t="n">
        <v>0.629936006829279</v>
      </c>
      <c r="AS10" s="19" t="n">
        <v>0.521914604415376</v>
      </c>
      <c r="AT10" s="19" t="n">
        <v>0.581230869633691</v>
      </c>
      <c r="AU10" s="19" t="n">
        <v>0.512794370436002</v>
      </c>
    </row>
    <row r="11">
      <c r="B11" s="20" t="s">
        <v>143</v>
      </c>
      <c r="C11" s="19" t="n">
        <v>0.255141752246722</v>
      </c>
      <c r="D11" s="19" t="n">
        <v>0.236590715053259</v>
      </c>
      <c r="E11" s="19" t="n">
        <v>0.272280170146507</v>
      </c>
      <c r="F11" s="19"/>
      <c r="G11" s="19" t="n">
        <v>0.216714738113168</v>
      </c>
      <c r="H11" s="19" t="n">
        <v>0.254496900943506</v>
      </c>
      <c r="I11" s="19" t="n">
        <v>0.210121368608791</v>
      </c>
      <c r="J11" s="19" t="n">
        <v>0.254415686483394</v>
      </c>
      <c r="K11" s="19" t="n">
        <v>0.321992306871315</v>
      </c>
      <c r="L11" s="19" t="n">
        <v>0.257750048397554</v>
      </c>
      <c r="M11" s="19"/>
      <c r="N11" s="19" t="n">
        <v>0.154323003980688</v>
      </c>
      <c r="O11" s="19" t="n">
        <v>0.234818516355093</v>
      </c>
      <c r="P11" s="19" t="n">
        <v>0.253741766451492</v>
      </c>
      <c r="Q11" s="19" t="n">
        <v>0.258345625962624</v>
      </c>
      <c r="R11" s="19" t="n">
        <v>0.290919371484619</v>
      </c>
      <c r="S11" s="19"/>
      <c r="T11" s="19" t="n">
        <v>0.225762066331187</v>
      </c>
      <c r="U11" s="19" t="n">
        <v>0.261671208399226</v>
      </c>
      <c r="V11" s="19" t="n">
        <v>0.245157149706942</v>
      </c>
      <c r="W11" s="19" t="n">
        <v>0.238421326330598</v>
      </c>
      <c r="X11" s="19"/>
      <c r="Y11" s="19" t="n">
        <v>0.222883541928966</v>
      </c>
      <c r="Z11" s="19" t="n">
        <v>0.241253272992042</v>
      </c>
      <c r="AA11" s="19" t="n">
        <v>0.315606918845887</v>
      </c>
      <c r="AB11" s="19" t="n">
        <v>0.30232296461</v>
      </c>
      <c r="AC11" s="19" t="n">
        <v>0.198999125384688</v>
      </c>
      <c r="AD11" s="19" t="n">
        <v>0.29672444506702</v>
      </c>
      <c r="AE11" s="19"/>
      <c r="AF11" s="19" t="n">
        <v>0.266534967247248</v>
      </c>
      <c r="AG11" s="19"/>
      <c r="AH11" s="19" t="n">
        <v>0.255141752246722</v>
      </c>
      <c r="AI11" s="19"/>
      <c r="AJ11" s="19" t="n">
        <v>0.273631468183763</v>
      </c>
      <c r="AK11" s="19" t="n">
        <v>0.261861448720023</v>
      </c>
      <c r="AL11" s="19" t="n">
        <v>0.223338599912365</v>
      </c>
      <c r="AM11" s="19" t="n">
        <v>0.242419104900269</v>
      </c>
      <c r="AN11" s="19" t="n">
        <v>0.22443943067452</v>
      </c>
      <c r="AO11" s="19" t="n">
        <v>0.273184279110767</v>
      </c>
      <c r="AP11" s="19" t="n">
        <v>0.340521284938688</v>
      </c>
      <c r="AQ11" s="19" t="n">
        <v>0.360335753351131</v>
      </c>
      <c r="AR11" s="19" t="n">
        <v>0.213076861400168</v>
      </c>
      <c r="AS11" s="19" t="n">
        <v>0.244876509552575</v>
      </c>
      <c r="AT11" s="19" t="n">
        <v>0.328057774168638</v>
      </c>
      <c r="AU11" s="19" t="n">
        <v>0.178263108694172</v>
      </c>
    </row>
    <row r="12">
      <c r="B12" s="20" t="s">
        <v>144</v>
      </c>
      <c r="C12" s="19" t="n">
        <v>0.026399383598594</v>
      </c>
      <c r="D12" s="19" t="n">
        <v>0.0217979357128714</v>
      </c>
      <c r="E12" s="19" t="n">
        <v>0.0318604848303152</v>
      </c>
      <c r="F12" s="19"/>
      <c r="G12" s="19" t="n">
        <v>0.0490299388341347</v>
      </c>
      <c r="H12" s="19" t="n">
        <v>0.0287318202004511</v>
      </c>
      <c r="I12" s="19" t="n">
        <v>0.0139656069179298</v>
      </c>
      <c r="J12" s="19" t="n">
        <v>0</v>
      </c>
      <c r="K12" s="19" t="n">
        <v>0.0397254934632431</v>
      </c>
      <c r="L12" s="19" t="n">
        <v>0.0319774596281621</v>
      </c>
      <c r="M12" s="19"/>
      <c r="N12" s="19" t="n">
        <v>0</v>
      </c>
      <c r="O12" s="19" t="n">
        <v>0.0365539077043339</v>
      </c>
      <c r="P12" s="19" t="n">
        <v>0.0264032672759205</v>
      </c>
      <c r="Q12" s="19" t="n">
        <v>0.0349201083203914</v>
      </c>
      <c r="R12" s="19" t="n">
        <v>0</v>
      </c>
      <c r="S12" s="19"/>
      <c r="T12" s="19" t="n">
        <v>0.00997693835296735</v>
      </c>
      <c r="U12" s="19" t="n">
        <v>0.0432724239267506</v>
      </c>
      <c r="V12" s="19" t="n">
        <v>0.0103857498863927</v>
      </c>
      <c r="W12" s="19" t="n">
        <v>0.00501223262720261</v>
      </c>
      <c r="X12" s="19"/>
      <c r="Y12" s="19" t="n">
        <v>0.0160562050413915</v>
      </c>
      <c r="Z12" s="19" t="n">
        <v>0.0364560677993553</v>
      </c>
      <c r="AA12" s="19" t="n">
        <v>0.0239083972583857</v>
      </c>
      <c r="AB12" s="19" t="n">
        <v>0.0327114741841244</v>
      </c>
      <c r="AC12" s="19" t="n">
        <v>0.0877070337804706</v>
      </c>
      <c r="AD12" s="19" t="n">
        <v>0.0221349495630182</v>
      </c>
      <c r="AE12" s="19"/>
      <c r="AF12" s="19" t="n">
        <v>0.0276041361413609</v>
      </c>
      <c r="AG12" s="19"/>
      <c r="AH12" s="19" t="n">
        <v>0.026399383598594</v>
      </c>
      <c r="AI12" s="19"/>
      <c r="AJ12" s="19" t="n">
        <v>0.0459847948181261</v>
      </c>
      <c r="AK12" s="19" t="n">
        <v>0</v>
      </c>
      <c r="AL12" s="19" t="n">
        <v>0.0406868135621484</v>
      </c>
      <c r="AM12" s="19" t="n">
        <v>0.0151701637124915</v>
      </c>
      <c r="AN12" s="19" t="n">
        <v>0.0142695720031098</v>
      </c>
      <c r="AO12" s="19" t="n">
        <v>0</v>
      </c>
      <c r="AP12" s="19" t="n">
        <v>0.0096554932143815</v>
      </c>
      <c r="AQ12" s="19" t="n">
        <v>0.0699109485207107</v>
      </c>
      <c r="AR12" s="19" t="n">
        <v>0</v>
      </c>
      <c r="AS12" s="19" t="n">
        <v>0.0747877136274256</v>
      </c>
      <c r="AT12" s="19" t="n">
        <v>0</v>
      </c>
      <c r="AU12" s="19" t="n">
        <v>0.0338322412562509</v>
      </c>
    </row>
    <row r="13">
      <c r="B13" s="20" t="s">
        <v>145</v>
      </c>
      <c r="C13" s="19" t="n">
        <v>0.00217965244810341</v>
      </c>
      <c r="D13" s="19" t="n">
        <v>0.00234903316591288</v>
      </c>
      <c r="E13" s="19" t="n">
        <v>0.00199668705465025</v>
      </c>
      <c r="F13" s="19"/>
      <c r="G13" s="19" t="n">
        <v>0</v>
      </c>
      <c r="H13" s="19" t="n">
        <v>0</v>
      </c>
      <c r="I13" s="19" t="n">
        <v>0</v>
      </c>
      <c r="J13" s="19" t="n">
        <v>0.00560466090589471</v>
      </c>
      <c r="K13" s="19" t="n">
        <v>0</v>
      </c>
      <c r="L13" s="19" t="n">
        <v>0.00641918822710551</v>
      </c>
      <c r="M13" s="19"/>
      <c r="N13" s="19" t="n">
        <v>0</v>
      </c>
      <c r="O13" s="19" t="n">
        <v>0.0105824050401498</v>
      </c>
      <c r="P13" s="19" t="n">
        <v>0</v>
      </c>
      <c r="Q13" s="19" t="n">
        <v>0</v>
      </c>
      <c r="R13" s="19" t="n">
        <v>0</v>
      </c>
      <c r="S13" s="19"/>
      <c r="T13" s="19" t="n">
        <v>0</v>
      </c>
      <c r="U13" s="19" t="n">
        <v>0.00437728934109628</v>
      </c>
      <c r="V13" s="19" t="n">
        <v>0</v>
      </c>
      <c r="W13" s="19" t="n">
        <v>0.00384659912239222</v>
      </c>
      <c r="X13" s="19"/>
      <c r="Y13" s="19" t="n">
        <v>0</v>
      </c>
      <c r="Z13" s="19" t="n">
        <v>0.00545401500212544</v>
      </c>
      <c r="AA13" s="19" t="n">
        <v>0.00774716258725647</v>
      </c>
      <c r="AB13" s="19" t="n">
        <v>0</v>
      </c>
      <c r="AC13" s="19" t="n">
        <v>0</v>
      </c>
      <c r="AD13" s="19" t="n">
        <v>0</v>
      </c>
      <c r="AE13" s="19"/>
      <c r="AF13" s="19" t="n">
        <v>0.00148162357846138</v>
      </c>
      <c r="AG13" s="19"/>
      <c r="AH13" s="19" t="n">
        <v>0.00217965244810341</v>
      </c>
      <c r="AI13" s="19"/>
      <c r="AJ13" s="19" t="n">
        <v>0</v>
      </c>
      <c r="AK13" s="19" t="n">
        <v>0.0296016520428911</v>
      </c>
      <c r="AL13" s="19" t="n">
        <v>0.00584998624685846</v>
      </c>
      <c r="AM13" s="19" t="n">
        <v>0</v>
      </c>
      <c r="AN13" s="19" t="n">
        <v>0</v>
      </c>
      <c r="AO13" s="19" t="n">
        <v>0</v>
      </c>
      <c r="AP13" s="19" t="n">
        <v>0</v>
      </c>
      <c r="AQ13" s="19" t="n">
        <v>0</v>
      </c>
      <c r="AR13" s="19" t="n">
        <v>0</v>
      </c>
      <c r="AS13" s="19" t="n">
        <v>0</v>
      </c>
      <c r="AT13" s="19" t="n">
        <v>0</v>
      </c>
      <c r="AU13" s="19" t="n">
        <v>0</v>
      </c>
    </row>
    <row r="14">
      <c r="B14" s="20" t="s">
        <v>66</v>
      </c>
      <c r="C14" s="21" t="n">
        <v>0.0264590972139731</v>
      </c>
      <c r="D14" s="21" t="n">
        <v>0.0172221545741588</v>
      </c>
      <c r="E14" s="21" t="n">
        <v>0.0372696466886029</v>
      </c>
      <c r="F14" s="21"/>
      <c r="G14" s="21" t="n">
        <v>0.020571400129606</v>
      </c>
      <c r="H14" s="21" t="n">
        <v>0</v>
      </c>
      <c r="I14" s="21" t="n">
        <v>0.0422277029030904</v>
      </c>
      <c r="J14" s="21" t="n">
        <v>0.0237099256672244</v>
      </c>
      <c r="K14" s="21" t="n">
        <v>0.0336990363592623</v>
      </c>
      <c r="L14" s="21" t="n">
        <v>0.0371964702083842</v>
      </c>
      <c r="M14" s="21"/>
      <c r="N14" s="21" t="n">
        <v>0</v>
      </c>
      <c r="O14" s="21" t="n">
        <v>0.052300231279592</v>
      </c>
      <c r="P14" s="21" t="n">
        <v>0.0240416347278402</v>
      </c>
      <c r="Q14" s="21" t="n">
        <v>0.0190837546086548</v>
      </c>
      <c r="R14" s="21" t="n">
        <v>0.0147548648171864</v>
      </c>
      <c r="S14" s="21"/>
      <c r="T14" s="21" t="n">
        <v>0.0112593798451264</v>
      </c>
      <c r="U14" s="21" t="n">
        <v>0.031218239394565</v>
      </c>
      <c r="V14" s="21" t="n">
        <v>0.0201466252873587</v>
      </c>
      <c r="W14" s="21" t="n">
        <v>0.0113555555600959</v>
      </c>
      <c r="X14" s="21"/>
      <c r="Y14" s="21" t="n">
        <v>0.0179958683210908</v>
      </c>
      <c r="Z14" s="21" t="n">
        <v>0.022347921125709</v>
      </c>
      <c r="AA14" s="21" t="n">
        <v>0.0452156102338916</v>
      </c>
      <c r="AB14" s="21" t="n">
        <v>0.0233946506904779</v>
      </c>
      <c r="AC14" s="21" t="n">
        <v>0.0218595162504145</v>
      </c>
      <c r="AD14" s="21" t="n">
        <v>0.0644870127048616</v>
      </c>
      <c r="AE14" s="21"/>
      <c r="AF14" s="21" t="n">
        <v>0.0236541473590616</v>
      </c>
      <c r="AG14" s="21"/>
      <c r="AH14" s="21" t="n">
        <v>0.0264590972139731</v>
      </c>
      <c r="AI14" s="21"/>
      <c r="AJ14" s="21" t="n">
        <v>0.0148664267311868</v>
      </c>
      <c r="AK14" s="21" t="n">
        <v>0</v>
      </c>
      <c r="AL14" s="21" t="n">
        <v>0.0244107062093046</v>
      </c>
      <c r="AM14" s="21" t="n">
        <v>0.0509482141827651</v>
      </c>
      <c r="AN14" s="21" t="n">
        <v>0.0309325009427938</v>
      </c>
      <c r="AO14" s="21" t="n">
        <v>0</v>
      </c>
      <c r="AP14" s="21" t="n">
        <v>0.0282076200838543</v>
      </c>
      <c r="AQ14" s="21" t="n">
        <v>0</v>
      </c>
      <c r="AR14" s="21" t="n">
        <v>0</v>
      </c>
      <c r="AS14" s="21" t="n">
        <v>0.0170488244742657</v>
      </c>
      <c r="AT14" s="21" t="n">
        <v>0.04798288195</v>
      </c>
      <c r="AU14" s="21" t="n">
        <v>0.0306214316161185</v>
      </c>
    </row>
    <row r="15">
      <c r="B15" s="18" t="s">
        <v>128</v>
      </c>
    </row>
    <row r="16">
      <c r="B16" t="s">
        <v>70</v>
      </c>
    </row>
    <row r="17">
      <c r="B17" t="s">
        <v>71</v>
      </c>
    </row>
    <row r="19">
      <c r="B19"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151</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748</v>
      </c>
      <c r="D7" s="11" t="n">
        <v>379</v>
      </c>
      <c r="E7" s="11" t="n">
        <v>367</v>
      </c>
      <c r="F7" s="11"/>
      <c r="G7" s="11" t="n">
        <v>77</v>
      </c>
      <c r="H7" s="11" t="n">
        <v>118</v>
      </c>
      <c r="I7" s="11" t="n">
        <v>124</v>
      </c>
      <c r="J7" s="11" t="n">
        <v>130</v>
      </c>
      <c r="K7" s="11" t="n">
        <v>142</v>
      </c>
      <c r="L7" s="11" t="n">
        <v>157</v>
      </c>
      <c r="M7" s="11"/>
      <c r="N7" s="11" t="n">
        <v>12</v>
      </c>
      <c r="O7" s="11" t="n">
        <v>167</v>
      </c>
      <c r="P7" s="11" t="n">
        <v>261</v>
      </c>
      <c r="Q7" s="11" t="n">
        <v>198</v>
      </c>
      <c r="R7" s="11" t="n">
        <v>106</v>
      </c>
      <c r="S7" s="11"/>
      <c r="T7" s="11" t="n">
        <v>81</v>
      </c>
      <c r="U7" s="11" t="n">
        <v>214</v>
      </c>
      <c r="V7" s="11" t="n">
        <v>173</v>
      </c>
      <c r="W7" s="11" t="n">
        <v>172</v>
      </c>
      <c r="X7" s="11"/>
      <c r="Y7" s="11" t="n">
        <v>317</v>
      </c>
      <c r="Z7" s="11" t="n">
        <v>131</v>
      </c>
      <c r="AA7" s="11" t="n">
        <v>131</v>
      </c>
      <c r="AB7" s="11" t="n">
        <v>80</v>
      </c>
      <c r="AC7" s="11" t="n">
        <v>37</v>
      </c>
      <c r="AD7" s="11" t="n">
        <v>48</v>
      </c>
      <c r="AE7" s="11"/>
      <c r="AF7" s="11" t="n">
        <v>473</v>
      </c>
      <c r="AG7" s="11"/>
      <c r="AH7" s="11" t="n">
        <v>748</v>
      </c>
      <c r="AI7" s="11"/>
      <c r="AJ7" s="11" t="n">
        <v>57</v>
      </c>
      <c r="AK7" s="11" t="n">
        <v>29</v>
      </c>
      <c r="AL7" s="11" t="n">
        <v>151</v>
      </c>
      <c r="AM7" s="11" t="n">
        <v>126</v>
      </c>
      <c r="AN7" s="11" t="n">
        <v>93</v>
      </c>
      <c r="AO7" s="11" t="n">
        <v>45</v>
      </c>
      <c r="AP7" s="11" t="n">
        <v>96</v>
      </c>
      <c r="AQ7" s="11" t="n">
        <v>25</v>
      </c>
      <c r="AR7" s="11" t="n">
        <v>21</v>
      </c>
      <c r="AS7" s="11" t="n">
        <v>52</v>
      </c>
      <c r="AT7" s="11" t="n">
        <v>21</v>
      </c>
      <c r="AU7" s="11" t="n">
        <v>32</v>
      </c>
    </row>
    <row r="8" ht="30" customHeight="1">
      <c r="B8" s="12" t="s">
        <v>20</v>
      </c>
      <c r="C8" s="12" t="n">
        <v>760</v>
      </c>
      <c r="D8" s="12" t="n">
        <v>406</v>
      </c>
      <c r="E8" s="12" t="n">
        <v>352</v>
      </c>
      <c r="F8" s="12"/>
      <c r="G8" s="12" t="n">
        <v>87</v>
      </c>
      <c r="H8" s="12" t="n">
        <v>140</v>
      </c>
      <c r="I8" s="12" t="n">
        <v>127</v>
      </c>
      <c r="J8" s="12" t="n">
        <v>125</v>
      </c>
      <c r="K8" s="12" t="n">
        <v>132</v>
      </c>
      <c r="L8" s="12" t="n">
        <v>149</v>
      </c>
      <c r="M8" s="12"/>
      <c r="N8" s="12" t="n">
        <v>12</v>
      </c>
      <c r="O8" s="12" t="n">
        <v>156</v>
      </c>
      <c r="P8" s="12" t="n">
        <v>245</v>
      </c>
      <c r="Q8" s="12" t="n">
        <v>225</v>
      </c>
      <c r="R8" s="12" t="n">
        <v>117</v>
      </c>
      <c r="S8" s="12"/>
      <c r="T8" s="12" t="n">
        <v>81</v>
      </c>
      <c r="U8" s="12" t="n">
        <v>218</v>
      </c>
      <c r="V8" s="12" t="n">
        <v>173</v>
      </c>
      <c r="W8" s="12" t="n">
        <v>183</v>
      </c>
      <c r="X8" s="12"/>
      <c r="Y8" s="12" t="n">
        <v>344</v>
      </c>
      <c r="Z8" s="12" t="n">
        <v>129</v>
      </c>
      <c r="AA8" s="12" t="n">
        <v>123</v>
      </c>
      <c r="AB8" s="12" t="n">
        <v>77</v>
      </c>
      <c r="AC8" s="12" t="n">
        <v>39</v>
      </c>
      <c r="AD8" s="12" t="n">
        <v>44</v>
      </c>
      <c r="AE8" s="12"/>
      <c r="AF8" s="12" t="n">
        <v>474</v>
      </c>
      <c r="AG8" s="12"/>
      <c r="AH8" s="12" t="n">
        <v>760</v>
      </c>
      <c r="AI8" s="12"/>
      <c r="AJ8" s="12" t="n">
        <v>53</v>
      </c>
      <c r="AK8" s="12" t="n">
        <v>24</v>
      </c>
      <c r="AL8" s="12" t="n">
        <v>163</v>
      </c>
      <c r="AM8" s="12" t="n">
        <v>134</v>
      </c>
      <c r="AN8" s="12" t="n">
        <v>109</v>
      </c>
      <c r="AO8" s="12" t="n">
        <v>45</v>
      </c>
      <c r="AP8" s="12" t="n">
        <v>92</v>
      </c>
      <c r="AQ8" s="12" t="n">
        <v>28</v>
      </c>
      <c r="AR8" s="12" t="n">
        <v>18</v>
      </c>
      <c r="AS8" s="12" t="n">
        <v>47</v>
      </c>
      <c r="AT8" s="12" t="n">
        <v>16</v>
      </c>
      <c r="AU8" s="12" t="n">
        <v>31</v>
      </c>
    </row>
    <row r="9">
      <c r="B9" s="20" t="s">
        <v>141</v>
      </c>
      <c r="C9" s="19" t="n">
        <v>0.178198526114045</v>
      </c>
      <c r="D9" s="19" t="n">
        <v>0.194457908835897</v>
      </c>
      <c r="E9" s="19" t="n">
        <v>0.160457270839061</v>
      </c>
      <c r="F9" s="19"/>
      <c r="G9" s="19" t="n">
        <v>0.271584092023407</v>
      </c>
      <c r="H9" s="19" t="n">
        <v>0.150588402591725</v>
      </c>
      <c r="I9" s="19" t="n">
        <v>0.228525333022435</v>
      </c>
      <c r="J9" s="19" t="n">
        <v>0.198758313382556</v>
      </c>
      <c r="K9" s="19" t="n">
        <v>0.184233391213161</v>
      </c>
      <c r="L9" s="19" t="n">
        <v>0.0838037710341575</v>
      </c>
      <c r="M9" s="19"/>
      <c r="N9" s="19" t="n">
        <v>0.188207592325244</v>
      </c>
      <c r="O9" s="19" t="n">
        <v>0.170765978155403</v>
      </c>
      <c r="P9" s="19" t="n">
        <v>0.199137907088529</v>
      </c>
      <c r="Q9" s="19" t="n">
        <v>0.185154235950925</v>
      </c>
      <c r="R9" s="19" t="n">
        <v>0.12766561668007</v>
      </c>
      <c r="S9" s="19"/>
      <c r="T9" s="19" t="n">
        <v>0.291363207083444</v>
      </c>
      <c r="U9" s="19" t="n">
        <v>0.161822604316083</v>
      </c>
      <c r="V9" s="19" t="n">
        <v>0.176083670214745</v>
      </c>
      <c r="W9" s="19" t="n">
        <v>0.192614431793253</v>
      </c>
      <c r="X9" s="19"/>
      <c r="Y9" s="19" t="n">
        <v>0.191458542989618</v>
      </c>
      <c r="Z9" s="19" t="n">
        <v>0.193862079918181</v>
      </c>
      <c r="AA9" s="19" t="n">
        <v>0.094236545044505</v>
      </c>
      <c r="AB9" s="19" t="n">
        <v>0.175104595151516</v>
      </c>
      <c r="AC9" s="19" t="n">
        <v>0.270500014342965</v>
      </c>
      <c r="AD9" s="19" t="n">
        <v>0.205154206996877</v>
      </c>
      <c r="AE9" s="19"/>
      <c r="AF9" s="19" t="n">
        <v>0.182804416267436</v>
      </c>
      <c r="AG9" s="19"/>
      <c r="AH9" s="19" t="n">
        <v>0.178198526114045</v>
      </c>
      <c r="AI9" s="19"/>
      <c r="AJ9" s="19" t="n">
        <v>0.22670796325765</v>
      </c>
      <c r="AK9" s="19" t="n">
        <v>0.203709249196146</v>
      </c>
      <c r="AL9" s="19" t="n">
        <v>0.183218883866862</v>
      </c>
      <c r="AM9" s="19" t="n">
        <v>0.145390688147722</v>
      </c>
      <c r="AN9" s="19" t="n">
        <v>0.188356159804862</v>
      </c>
      <c r="AO9" s="19" t="n">
        <v>0.254364454860222</v>
      </c>
      <c r="AP9" s="19" t="n">
        <v>0.157637647044267</v>
      </c>
      <c r="AQ9" s="19" t="n">
        <v>0.205662018214678</v>
      </c>
      <c r="AR9" s="19" t="n">
        <v>0.106039973158559</v>
      </c>
      <c r="AS9" s="19" t="n">
        <v>0.171283607047967</v>
      </c>
      <c r="AT9" s="19" t="n">
        <v>0.0427284742476712</v>
      </c>
      <c r="AU9" s="19" t="n">
        <v>0.20560728798196</v>
      </c>
    </row>
    <row r="10">
      <c r="B10" s="20" t="s">
        <v>142</v>
      </c>
      <c r="C10" s="19" t="n">
        <v>0.52947402476186</v>
      </c>
      <c r="D10" s="19" t="n">
        <v>0.531692397482972</v>
      </c>
      <c r="E10" s="19" t="n">
        <v>0.527083047453286</v>
      </c>
      <c r="F10" s="19"/>
      <c r="G10" s="19" t="n">
        <v>0.472379183275286</v>
      </c>
      <c r="H10" s="19" t="n">
        <v>0.55091100358481</v>
      </c>
      <c r="I10" s="19" t="n">
        <v>0.557370182327942</v>
      </c>
      <c r="J10" s="19" t="n">
        <v>0.554908631778116</v>
      </c>
      <c r="K10" s="19" t="n">
        <v>0.460744092713729</v>
      </c>
      <c r="L10" s="19" t="n">
        <v>0.558676935769293</v>
      </c>
      <c r="M10" s="19"/>
      <c r="N10" s="19" t="n">
        <v>0.490248554445029</v>
      </c>
      <c r="O10" s="19" t="n">
        <v>0.525547154029514</v>
      </c>
      <c r="P10" s="19" t="n">
        <v>0.550881551747319</v>
      </c>
      <c r="Q10" s="19" t="n">
        <v>0.503572328911145</v>
      </c>
      <c r="R10" s="19" t="n">
        <v>0.535279422810225</v>
      </c>
      <c r="S10" s="19"/>
      <c r="T10" s="19" t="n">
        <v>0.483430262959008</v>
      </c>
      <c r="U10" s="19" t="n">
        <v>0.524906753590973</v>
      </c>
      <c r="V10" s="19" t="n">
        <v>0.586965919421486</v>
      </c>
      <c r="W10" s="19" t="n">
        <v>0.527398465910928</v>
      </c>
      <c r="X10" s="19"/>
      <c r="Y10" s="19" t="n">
        <v>0.558121744208578</v>
      </c>
      <c r="Z10" s="19" t="n">
        <v>0.544808045021754</v>
      </c>
      <c r="AA10" s="19" t="n">
        <v>0.520421020125672</v>
      </c>
      <c r="AB10" s="19" t="n">
        <v>0.488651224239406</v>
      </c>
      <c r="AC10" s="19" t="n">
        <v>0.430763600437735</v>
      </c>
      <c r="AD10" s="19" t="n">
        <v>0.475875534448733</v>
      </c>
      <c r="AE10" s="19"/>
      <c r="AF10" s="19" t="n">
        <v>0.509854900648338</v>
      </c>
      <c r="AG10" s="19"/>
      <c r="AH10" s="19" t="n">
        <v>0.52947402476186</v>
      </c>
      <c r="AI10" s="19"/>
      <c r="AJ10" s="19" t="n">
        <v>0.51239775731687</v>
      </c>
      <c r="AK10" s="19" t="n">
        <v>0.473332856719156</v>
      </c>
      <c r="AL10" s="19" t="n">
        <v>0.491808224612221</v>
      </c>
      <c r="AM10" s="19" t="n">
        <v>0.55911980885923</v>
      </c>
      <c r="AN10" s="19" t="n">
        <v>0.581969498610725</v>
      </c>
      <c r="AO10" s="19" t="n">
        <v>0.44881003307391</v>
      </c>
      <c r="AP10" s="19" t="n">
        <v>0.573587762136428</v>
      </c>
      <c r="AQ10" s="19" t="n">
        <v>0.543412767314071</v>
      </c>
      <c r="AR10" s="19" t="n">
        <v>0.723749819676696</v>
      </c>
      <c r="AS10" s="19" t="n">
        <v>0.464536973421841</v>
      </c>
      <c r="AT10" s="19" t="n">
        <v>0.429570737120517</v>
      </c>
      <c r="AU10" s="19" t="n">
        <v>0.499679281198244</v>
      </c>
    </row>
    <row r="11">
      <c r="B11" s="20" t="s">
        <v>143</v>
      </c>
      <c r="C11" s="19" t="n">
        <v>0.232874019799034</v>
      </c>
      <c r="D11" s="19" t="n">
        <v>0.209789015135631</v>
      </c>
      <c r="E11" s="19" t="n">
        <v>0.257982062872131</v>
      </c>
      <c r="F11" s="19"/>
      <c r="G11" s="19" t="n">
        <v>0.196927268333794</v>
      </c>
      <c r="H11" s="19" t="n">
        <v>0.248411714973374</v>
      </c>
      <c r="I11" s="19" t="n">
        <v>0.197099927249311</v>
      </c>
      <c r="J11" s="19" t="n">
        <v>0.179438732787815</v>
      </c>
      <c r="K11" s="19" t="n">
        <v>0.255701668697567</v>
      </c>
      <c r="L11" s="19" t="n">
        <v>0.294597927413798</v>
      </c>
      <c r="M11" s="19"/>
      <c r="N11" s="19" t="n">
        <v>0.238266699398067</v>
      </c>
      <c r="O11" s="19" t="n">
        <v>0.207921341837991</v>
      </c>
      <c r="P11" s="19" t="n">
        <v>0.19246370012089</v>
      </c>
      <c r="Q11" s="19" t="n">
        <v>0.262636851924147</v>
      </c>
      <c r="R11" s="19" t="n">
        <v>0.301509610964293</v>
      </c>
      <c r="S11" s="19"/>
      <c r="T11" s="19" t="n">
        <v>0.155753557238138</v>
      </c>
      <c r="U11" s="19" t="n">
        <v>0.241888187573458</v>
      </c>
      <c r="V11" s="19" t="n">
        <v>0.197870642651931</v>
      </c>
      <c r="W11" s="19" t="n">
        <v>0.242561693556564</v>
      </c>
      <c r="X11" s="19"/>
      <c r="Y11" s="19" t="n">
        <v>0.202485370343333</v>
      </c>
      <c r="Z11" s="19" t="n">
        <v>0.211409925615753</v>
      </c>
      <c r="AA11" s="19" t="n">
        <v>0.322246387986959</v>
      </c>
      <c r="AB11" s="19" t="n">
        <v>0.28767569884642</v>
      </c>
      <c r="AC11" s="19" t="n">
        <v>0.195004229840486</v>
      </c>
      <c r="AD11" s="19" t="n">
        <v>0.194176126857757</v>
      </c>
      <c r="AE11" s="19"/>
      <c r="AF11" s="19" t="n">
        <v>0.24490568115329</v>
      </c>
      <c r="AG11" s="19"/>
      <c r="AH11" s="19" t="n">
        <v>0.232874019799034</v>
      </c>
      <c r="AI11" s="19"/>
      <c r="AJ11" s="19" t="n">
        <v>0.209301348076003</v>
      </c>
      <c r="AK11" s="19" t="n">
        <v>0.262457376761804</v>
      </c>
      <c r="AL11" s="19" t="n">
        <v>0.249965371798438</v>
      </c>
      <c r="AM11" s="19" t="n">
        <v>0.252699942773401</v>
      </c>
      <c r="AN11" s="19" t="n">
        <v>0.185509495690912</v>
      </c>
      <c r="AO11" s="19" t="n">
        <v>0.255162610553635</v>
      </c>
      <c r="AP11" s="19" t="n">
        <v>0.200714568162567</v>
      </c>
      <c r="AQ11" s="19" t="n">
        <v>0.216638897158712</v>
      </c>
      <c r="AR11" s="19" t="n">
        <v>0.170210207164745</v>
      </c>
      <c r="AS11" s="19" t="n">
        <v>0.266440371792885</v>
      </c>
      <c r="AT11" s="19" t="n">
        <v>0.428806882539644</v>
      </c>
      <c r="AU11" s="19" t="n">
        <v>0.200116359182857</v>
      </c>
    </row>
    <row r="12">
      <c r="B12" s="20" t="s">
        <v>144</v>
      </c>
      <c r="C12" s="19" t="n">
        <v>0.0285092209418541</v>
      </c>
      <c r="D12" s="19" t="n">
        <v>0.0388135052624938</v>
      </c>
      <c r="E12" s="19" t="n">
        <v>0.0167820174032385</v>
      </c>
      <c r="F12" s="19"/>
      <c r="G12" s="19" t="n">
        <v>0.0242503478816311</v>
      </c>
      <c r="H12" s="19" t="n">
        <v>0.0339780444827425</v>
      </c>
      <c r="I12" s="19" t="n">
        <v>0.00998759517816915</v>
      </c>
      <c r="J12" s="19" t="n">
        <v>0.0317294652968374</v>
      </c>
      <c r="K12" s="19" t="n">
        <v>0.0433216235754979</v>
      </c>
      <c r="L12" s="19" t="n">
        <v>0.0257635634624145</v>
      </c>
      <c r="M12" s="19"/>
      <c r="N12" s="19" t="n">
        <v>0</v>
      </c>
      <c r="O12" s="19" t="n">
        <v>0.0327304442744351</v>
      </c>
      <c r="P12" s="19" t="n">
        <v>0.0304507794646932</v>
      </c>
      <c r="Q12" s="19" t="n">
        <v>0.0304520602646262</v>
      </c>
      <c r="R12" s="19" t="n">
        <v>0.0189303809591217</v>
      </c>
      <c r="S12" s="19"/>
      <c r="T12" s="19" t="n">
        <v>0.0477560013312996</v>
      </c>
      <c r="U12" s="19" t="n">
        <v>0.0296358791607518</v>
      </c>
      <c r="V12" s="19" t="n">
        <v>0.0175738964381164</v>
      </c>
      <c r="W12" s="19" t="n">
        <v>0.0176862819708764</v>
      </c>
      <c r="X12" s="19"/>
      <c r="Y12" s="19" t="n">
        <v>0.020817087641242</v>
      </c>
      <c r="Z12" s="19" t="n">
        <v>0.031759793683531</v>
      </c>
      <c r="AA12" s="19" t="n">
        <v>0.0325037705916436</v>
      </c>
      <c r="AB12" s="19" t="n">
        <v>0.0142633068942625</v>
      </c>
      <c r="AC12" s="19" t="n">
        <v>0.060013122877985</v>
      </c>
      <c r="AD12" s="19" t="n">
        <v>0.0392514788818214</v>
      </c>
      <c r="AE12" s="19"/>
      <c r="AF12" s="19" t="n">
        <v>0.0311927483486726</v>
      </c>
      <c r="AG12" s="19"/>
      <c r="AH12" s="19" t="n">
        <v>0.0285092209418541</v>
      </c>
      <c r="AI12" s="19"/>
      <c r="AJ12" s="19" t="n">
        <v>0.0146671483943961</v>
      </c>
      <c r="AK12" s="19" t="n">
        <v>0</v>
      </c>
      <c r="AL12" s="19" t="n">
        <v>0.0355984973062256</v>
      </c>
      <c r="AM12" s="19" t="n">
        <v>0</v>
      </c>
      <c r="AN12" s="19" t="n">
        <v>0.034725791086189</v>
      </c>
      <c r="AO12" s="19" t="n">
        <v>0.0229448139005993</v>
      </c>
      <c r="AP12" s="19" t="n">
        <v>0.0399782305154395</v>
      </c>
      <c r="AQ12" s="19" t="n">
        <v>0.0342863173125386</v>
      </c>
      <c r="AR12" s="19" t="n">
        <v>0</v>
      </c>
      <c r="AS12" s="19" t="n">
        <v>0.0577388891531599</v>
      </c>
      <c r="AT12" s="19" t="n">
        <v>0</v>
      </c>
      <c r="AU12" s="19" t="n">
        <v>0.0945970716369393</v>
      </c>
    </row>
    <row r="13">
      <c r="B13" s="20" t="s">
        <v>145</v>
      </c>
      <c r="C13" s="19" t="n">
        <v>0.00517832424593899</v>
      </c>
      <c r="D13" s="19" t="n">
        <v>0.00796122281008783</v>
      </c>
      <c r="E13" s="19" t="n">
        <v>0.00199668705465025</v>
      </c>
      <c r="F13" s="19"/>
      <c r="G13" s="19" t="n">
        <v>0.015354390402841</v>
      </c>
      <c r="H13" s="19" t="n">
        <v>0.00832671283212169</v>
      </c>
      <c r="I13" s="19" t="n">
        <v>0</v>
      </c>
      <c r="J13" s="19" t="n">
        <v>0.0114549310874512</v>
      </c>
      <c r="K13" s="19" t="n">
        <v>0</v>
      </c>
      <c r="L13" s="19" t="n">
        <v>0</v>
      </c>
      <c r="M13" s="19"/>
      <c r="N13" s="19" t="n">
        <v>0</v>
      </c>
      <c r="O13" s="19" t="n">
        <v>0.0177063570663398</v>
      </c>
      <c r="P13" s="19" t="n">
        <v>0</v>
      </c>
      <c r="Q13" s="19" t="n">
        <v>0</v>
      </c>
      <c r="R13" s="19" t="n">
        <v>0.00994233167458256</v>
      </c>
      <c r="S13" s="19"/>
      <c r="T13" s="19" t="n">
        <v>0</v>
      </c>
      <c r="U13" s="19" t="n">
        <v>0.0148352846840914</v>
      </c>
      <c r="V13" s="19" t="n">
        <v>0</v>
      </c>
      <c r="W13" s="19" t="n">
        <v>0.00384659912239222</v>
      </c>
      <c r="X13" s="19"/>
      <c r="Y13" s="19" t="n">
        <v>0.0093988324888898</v>
      </c>
      <c r="Z13" s="19" t="n">
        <v>0.00545401500212544</v>
      </c>
      <c r="AA13" s="19" t="n">
        <v>0</v>
      </c>
      <c r="AB13" s="19" t="n">
        <v>0</v>
      </c>
      <c r="AC13" s="19" t="n">
        <v>0</v>
      </c>
      <c r="AD13" s="19" t="n">
        <v>0</v>
      </c>
      <c r="AE13" s="19"/>
      <c r="AF13" s="19" t="n">
        <v>0.0039357238797089</v>
      </c>
      <c r="AG13" s="19"/>
      <c r="AH13" s="19" t="n">
        <v>0.00517832424593899</v>
      </c>
      <c r="AI13" s="19"/>
      <c r="AJ13" s="19" t="n">
        <v>0.0220593562238935</v>
      </c>
      <c r="AK13" s="19" t="n">
        <v>0.0605005173228937</v>
      </c>
      <c r="AL13" s="19" t="n">
        <v>0.00819101544704184</v>
      </c>
      <c r="AM13" s="19" t="n">
        <v>0</v>
      </c>
      <c r="AN13" s="19" t="n">
        <v>0</v>
      </c>
      <c r="AO13" s="19" t="n">
        <v>0</v>
      </c>
      <c r="AP13" s="19" t="n">
        <v>0</v>
      </c>
      <c r="AQ13" s="19" t="n">
        <v>0</v>
      </c>
      <c r="AR13" s="19" t="n">
        <v>0</v>
      </c>
      <c r="AS13" s="19" t="n">
        <v>0</v>
      </c>
      <c r="AT13" s="19" t="n">
        <v>0</v>
      </c>
      <c r="AU13" s="19" t="n">
        <v>0</v>
      </c>
    </row>
    <row r="14">
      <c r="B14" s="20" t="s">
        <v>66</v>
      </c>
      <c r="C14" s="21" t="n">
        <v>0.0257658841372675</v>
      </c>
      <c r="D14" s="21" t="n">
        <v>0.0172859504729178</v>
      </c>
      <c r="E14" s="21" t="n">
        <v>0.0356989143776341</v>
      </c>
      <c r="F14" s="21"/>
      <c r="G14" s="21" t="n">
        <v>0.0195047180830408</v>
      </c>
      <c r="H14" s="21" t="n">
        <v>0.00778412153522623</v>
      </c>
      <c r="I14" s="21" t="n">
        <v>0.00701696222214244</v>
      </c>
      <c r="J14" s="21" t="n">
        <v>0.0237099256672244</v>
      </c>
      <c r="K14" s="21" t="n">
        <v>0.0559992238000449</v>
      </c>
      <c r="L14" s="21" t="n">
        <v>0.037157802320337</v>
      </c>
      <c r="M14" s="21"/>
      <c r="N14" s="21" t="n">
        <v>0.0832771538316597</v>
      </c>
      <c r="O14" s="21" t="n">
        <v>0.0453287246363175</v>
      </c>
      <c r="P14" s="21" t="n">
        <v>0.0270660615785694</v>
      </c>
      <c r="Q14" s="21" t="n">
        <v>0.0181845229491559</v>
      </c>
      <c r="R14" s="21" t="n">
        <v>0.00667263691170775</v>
      </c>
      <c r="S14" s="21"/>
      <c r="T14" s="21" t="n">
        <v>0.0216969713881099</v>
      </c>
      <c r="U14" s="21" t="n">
        <v>0.0269112906746424</v>
      </c>
      <c r="V14" s="21" t="n">
        <v>0.0215058712737208</v>
      </c>
      <c r="W14" s="21" t="n">
        <v>0.0158925276459859</v>
      </c>
      <c r="X14" s="21"/>
      <c r="Y14" s="21" t="n">
        <v>0.0177184223283404</v>
      </c>
      <c r="Z14" s="21" t="n">
        <v>0.0127061407586558</v>
      </c>
      <c r="AA14" s="21" t="n">
        <v>0.0305922762512207</v>
      </c>
      <c r="AB14" s="21" t="n">
        <v>0.0343051748683954</v>
      </c>
      <c r="AC14" s="21" t="n">
        <v>0.043719032500829</v>
      </c>
      <c r="AD14" s="21" t="n">
        <v>0.0855426528148108</v>
      </c>
      <c r="AE14" s="21"/>
      <c r="AF14" s="21" t="n">
        <v>0.0273065297025539</v>
      </c>
      <c r="AG14" s="21"/>
      <c r="AH14" s="21" t="n">
        <v>0.0257658841372675</v>
      </c>
      <c r="AI14" s="21"/>
      <c r="AJ14" s="21" t="n">
        <v>0.0148664267311868</v>
      </c>
      <c r="AK14" s="21" t="n">
        <v>0</v>
      </c>
      <c r="AL14" s="21" t="n">
        <v>0.0312180069692116</v>
      </c>
      <c r="AM14" s="21" t="n">
        <v>0.0427895602196466</v>
      </c>
      <c r="AN14" s="21" t="n">
        <v>0.0094390548073118</v>
      </c>
      <c r="AO14" s="21" t="n">
        <v>0.0187180876116344</v>
      </c>
      <c r="AP14" s="21" t="n">
        <v>0.0280817921412984</v>
      </c>
      <c r="AQ14" s="21" t="n">
        <v>0</v>
      </c>
      <c r="AR14" s="21" t="n">
        <v>0</v>
      </c>
      <c r="AS14" s="21" t="n">
        <v>0.0400001585841473</v>
      </c>
      <c r="AT14" s="21" t="n">
        <v>0.0988939060921683</v>
      </c>
      <c r="AU14" s="21" t="n">
        <v>0</v>
      </c>
    </row>
    <row r="15">
      <c r="B15" s="18" t="s">
        <v>128</v>
      </c>
    </row>
    <row r="16">
      <c r="B16" t="s">
        <v>70</v>
      </c>
    </row>
    <row r="17">
      <c r="B17" t="s">
        <v>71</v>
      </c>
    </row>
    <row r="19">
      <c r="B19"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152</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748</v>
      </c>
      <c r="D7" s="11" t="n">
        <v>379</v>
      </c>
      <c r="E7" s="11" t="n">
        <v>367</v>
      </c>
      <c r="F7" s="11"/>
      <c r="G7" s="11" t="n">
        <v>77</v>
      </c>
      <c r="H7" s="11" t="n">
        <v>118</v>
      </c>
      <c r="I7" s="11" t="n">
        <v>124</v>
      </c>
      <c r="J7" s="11" t="n">
        <v>130</v>
      </c>
      <c r="K7" s="11" t="n">
        <v>142</v>
      </c>
      <c r="L7" s="11" t="n">
        <v>157</v>
      </c>
      <c r="M7" s="11"/>
      <c r="N7" s="11" t="n">
        <v>12</v>
      </c>
      <c r="O7" s="11" t="n">
        <v>167</v>
      </c>
      <c r="P7" s="11" t="n">
        <v>261</v>
      </c>
      <c r="Q7" s="11" t="n">
        <v>198</v>
      </c>
      <c r="R7" s="11" t="n">
        <v>106</v>
      </c>
      <c r="S7" s="11"/>
      <c r="T7" s="11" t="n">
        <v>81</v>
      </c>
      <c r="U7" s="11" t="n">
        <v>214</v>
      </c>
      <c r="V7" s="11" t="n">
        <v>173</v>
      </c>
      <c r="W7" s="11" t="n">
        <v>172</v>
      </c>
      <c r="X7" s="11"/>
      <c r="Y7" s="11" t="n">
        <v>317</v>
      </c>
      <c r="Z7" s="11" t="n">
        <v>131</v>
      </c>
      <c r="AA7" s="11" t="n">
        <v>131</v>
      </c>
      <c r="AB7" s="11" t="n">
        <v>80</v>
      </c>
      <c r="AC7" s="11" t="n">
        <v>37</v>
      </c>
      <c r="AD7" s="11" t="n">
        <v>48</v>
      </c>
      <c r="AE7" s="11"/>
      <c r="AF7" s="11" t="n">
        <v>473</v>
      </c>
      <c r="AG7" s="11"/>
      <c r="AH7" s="11" t="n">
        <v>748</v>
      </c>
      <c r="AI7" s="11"/>
      <c r="AJ7" s="11" t="n">
        <v>57</v>
      </c>
      <c r="AK7" s="11" t="n">
        <v>29</v>
      </c>
      <c r="AL7" s="11" t="n">
        <v>151</v>
      </c>
      <c r="AM7" s="11" t="n">
        <v>126</v>
      </c>
      <c r="AN7" s="11" t="n">
        <v>93</v>
      </c>
      <c r="AO7" s="11" t="n">
        <v>45</v>
      </c>
      <c r="AP7" s="11" t="n">
        <v>96</v>
      </c>
      <c r="AQ7" s="11" t="n">
        <v>25</v>
      </c>
      <c r="AR7" s="11" t="n">
        <v>21</v>
      </c>
      <c r="AS7" s="11" t="n">
        <v>52</v>
      </c>
      <c r="AT7" s="11" t="n">
        <v>21</v>
      </c>
      <c r="AU7" s="11" t="n">
        <v>32</v>
      </c>
    </row>
    <row r="8" ht="30" customHeight="1">
      <c r="B8" s="12" t="s">
        <v>20</v>
      </c>
      <c r="C8" s="12" t="n">
        <v>760</v>
      </c>
      <c r="D8" s="12" t="n">
        <v>406</v>
      </c>
      <c r="E8" s="12" t="n">
        <v>352</v>
      </c>
      <c r="F8" s="12"/>
      <c r="G8" s="12" t="n">
        <v>87</v>
      </c>
      <c r="H8" s="12" t="n">
        <v>140</v>
      </c>
      <c r="I8" s="12" t="n">
        <v>127</v>
      </c>
      <c r="J8" s="12" t="n">
        <v>125</v>
      </c>
      <c r="K8" s="12" t="n">
        <v>132</v>
      </c>
      <c r="L8" s="12" t="n">
        <v>149</v>
      </c>
      <c r="M8" s="12"/>
      <c r="N8" s="12" t="n">
        <v>12</v>
      </c>
      <c r="O8" s="12" t="n">
        <v>156</v>
      </c>
      <c r="P8" s="12" t="n">
        <v>245</v>
      </c>
      <c r="Q8" s="12" t="n">
        <v>225</v>
      </c>
      <c r="R8" s="12" t="n">
        <v>117</v>
      </c>
      <c r="S8" s="12"/>
      <c r="T8" s="12" t="n">
        <v>81</v>
      </c>
      <c r="U8" s="12" t="n">
        <v>218</v>
      </c>
      <c r="V8" s="12" t="n">
        <v>173</v>
      </c>
      <c r="W8" s="12" t="n">
        <v>183</v>
      </c>
      <c r="X8" s="12"/>
      <c r="Y8" s="12" t="n">
        <v>344</v>
      </c>
      <c r="Z8" s="12" t="n">
        <v>129</v>
      </c>
      <c r="AA8" s="12" t="n">
        <v>123</v>
      </c>
      <c r="AB8" s="12" t="n">
        <v>77</v>
      </c>
      <c r="AC8" s="12" t="n">
        <v>39</v>
      </c>
      <c r="AD8" s="12" t="n">
        <v>44</v>
      </c>
      <c r="AE8" s="12"/>
      <c r="AF8" s="12" t="n">
        <v>474</v>
      </c>
      <c r="AG8" s="12"/>
      <c r="AH8" s="12" t="n">
        <v>760</v>
      </c>
      <c r="AI8" s="12"/>
      <c r="AJ8" s="12" t="n">
        <v>53</v>
      </c>
      <c r="AK8" s="12" t="n">
        <v>24</v>
      </c>
      <c r="AL8" s="12" t="n">
        <v>163</v>
      </c>
      <c r="AM8" s="12" t="n">
        <v>134</v>
      </c>
      <c r="AN8" s="12" t="n">
        <v>109</v>
      </c>
      <c r="AO8" s="12" t="n">
        <v>45</v>
      </c>
      <c r="AP8" s="12" t="n">
        <v>92</v>
      </c>
      <c r="AQ8" s="12" t="n">
        <v>28</v>
      </c>
      <c r="AR8" s="12" t="n">
        <v>18</v>
      </c>
      <c r="AS8" s="12" t="n">
        <v>47</v>
      </c>
      <c r="AT8" s="12" t="n">
        <v>16</v>
      </c>
      <c r="AU8" s="12" t="n">
        <v>31</v>
      </c>
    </row>
    <row r="9">
      <c r="B9" s="20" t="s">
        <v>141</v>
      </c>
      <c r="C9" s="19" t="n">
        <v>0.216189828332531</v>
      </c>
      <c r="D9" s="19" t="n">
        <v>0.19387480284051</v>
      </c>
      <c r="E9" s="19" t="n">
        <v>0.243179030654742</v>
      </c>
      <c r="F9" s="19"/>
      <c r="G9" s="19" t="n">
        <v>0.293874947633579</v>
      </c>
      <c r="H9" s="19" t="n">
        <v>0.226104186971729</v>
      </c>
      <c r="I9" s="19" t="n">
        <v>0.25117556895141</v>
      </c>
      <c r="J9" s="19" t="n">
        <v>0.280342008565573</v>
      </c>
      <c r="K9" s="19" t="n">
        <v>0.210159598048449</v>
      </c>
      <c r="L9" s="19" t="n">
        <v>0.0827623205349866</v>
      </c>
      <c r="M9" s="19"/>
      <c r="N9" s="19" t="n">
        <v>0.0802627690387068</v>
      </c>
      <c r="O9" s="19" t="n">
        <v>0.216589536083865</v>
      </c>
      <c r="P9" s="19" t="n">
        <v>0.215554072316891</v>
      </c>
      <c r="Q9" s="19" t="n">
        <v>0.239979018358037</v>
      </c>
      <c r="R9" s="19" t="n">
        <v>0.183903788124614</v>
      </c>
      <c r="S9" s="19"/>
      <c r="T9" s="19" t="n">
        <v>0.246926595073274</v>
      </c>
      <c r="U9" s="19" t="n">
        <v>0.205529285070713</v>
      </c>
      <c r="V9" s="19" t="n">
        <v>0.220524706709374</v>
      </c>
      <c r="W9" s="19" t="n">
        <v>0.25416147390144</v>
      </c>
      <c r="X9" s="19"/>
      <c r="Y9" s="19" t="n">
        <v>0.235867578950802</v>
      </c>
      <c r="Z9" s="19" t="n">
        <v>0.251985406134303</v>
      </c>
      <c r="AA9" s="19" t="n">
        <v>0.0932863598361972</v>
      </c>
      <c r="AB9" s="19" t="n">
        <v>0.229294107287214</v>
      </c>
      <c r="AC9" s="19" t="n">
        <v>0.315602642906798</v>
      </c>
      <c r="AD9" s="19" t="n">
        <v>0.211678050041343</v>
      </c>
      <c r="AE9" s="19"/>
      <c r="AF9" s="19" t="n">
        <v>0.211332069429898</v>
      </c>
      <c r="AG9" s="19"/>
      <c r="AH9" s="19" t="n">
        <v>0.216189828332531</v>
      </c>
      <c r="AI9" s="19"/>
      <c r="AJ9" s="19" t="n">
        <v>0.230388721054828</v>
      </c>
      <c r="AK9" s="19" t="n">
        <v>0.257246038569055</v>
      </c>
      <c r="AL9" s="19" t="n">
        <v>0.189842202397753</v>
      </c>
      <c r="AM9" s="19" t="n">
        <v>0.260558239861488</v>
      </c>
      <c r="AN9" s="19" t="n">
        <v>0.27189918334349</v>
      </c>
      <c r="AO9" s="19" t="n">
        <v>0.311396372268027</v>
      </c>
      <c r="AP9" s="19" t="n">
        <v>0.144450704927142</v>
      </c>
      <c r="AQ9" s="19" t="n">
        <v>0.198462823284149</v>
      </c>
      <c r="AR9" s="19" t="n">
        <v>0.261201385712783</v>
      </c>
      <c r="AS9" s="19" t="n">
        <v>0.0944919814662636</v>
      </c>
      <c r="AT9" s="19" t="n">
        <v>0.0427284742476712</v>
      </c>
      <c r="AU9" s="19" t="n">
        <v>0.25120678199995</v>
      </c>
    </row>
    <row r="10">
      <c r="B10" s="20" t="s">
        <v>142</v>
      </c>
      <c r="C10" s="19" t="n">
        <v>0.603469407654203</v>
      </c>
      <c r="D10" s="19" t="n">
        <v>0.612467627156933</v>
      </c>
      <c r="E10" s="19" t="n">
        <v>0.593678895353728</v>
      </c>
      <c r="F10" s="19"/>
      <c r="G10" s="19" t="n">
        <v>0.511825847856935</v>
      </c>
      <c r="H10" s="19" t="n">
        <v>0.624251647792011</v>
      </c>
      <c r="I10" s="19" t="n">
        <v>0.607862005182576</v>
      </c>
      <c r="J10" s="19" t="n">
        <v>0.602035080236128</v>
      </c>
      <c r="K10" s="19" t="n">
        <v>0.581758424335736</v>
      </c>
      <c r="L10" s="19" t="n">
        <v>0.654366661282914</v>
      </c>
      <c r="M10" s="19"/>
      <c r="N10" s="19" t="n">
        <v>0.577206634655361</v>
      </c>
      <c r="O10" s="19" t="n">
        <v>0.529639883246612</v>
      </c>
      <c r="P10" s="19" t="n">
        <v>0.616611932280514</v>
      </c>
      <c r="Q10" s="19" t="n">
        <v>0.609206063684275</v>
      </c>
      <c r="R10" s="19" t="n">
        <v>0.668009977205465</v>
      </c>
      <c r="S10" s="19"/>
      <c r="T10" s="19" t="n">
        <v>0.557277288946568</v>
      </c>
      <c r="U10" s="19" t="n">
        <v>0.587921096634255</v>
      </c>
      <c r="V10" s="19" t="n">
        <v>0.605612378804277</v>
      </c>
      <c r="W10" s="19" t="n">
        <v>0.607266415202778</v>
      </c>
      <c r="X10" s="19"/>
      <c r="Y10" s="19" t="n">
        <v>0.614122683780725</v>
      </c>
      <c r="Z10" s="19" t="n">
        <v>0.615100931422985</v>
      </c>
      <c r="AA10" s="19" t="n">
        <v>0.618291045987571</v>
      </c>
      <c r="AB10" s="19" t="n">
        <v>0.528408675410482</v>
      </c>
      <c r="AC10" s="19" t="n">
        <v>0.561032771376416</v>
      </c>
      <c r="AD10" s="19" t="n">
        <v>0.649680227696733</v>
      </c>
      <c r="AE10" s="19"/>
      <c r="AF10" s="19" t="n">
        <v>0.601681322664983</v>
      </c>
      <c r="AG10" s="19"/>
      <c r="AH10" s="19" t="n">
        <v>0.603469407654203</v>
      </c>
      <c r="AI10" s="19"/>
      <c r="AJ10" s="19" t="n">
        <v>0.575689790934098</v>
      </c>
      <c r="AK10" s="19" t="n">
        <v>0.549748535108298</v>
      </c>
      <c r="AL10" s="19" t="n">
        <v>0.59889570051854</v>
      </c>
      <c r="AM10" s="19" t="n">
        <v>0.594058264499814</v>
      </c>
      <c r="AN10" s="19" t="n">
        <v>0.588518923098212</v>
      </c>
      <c r="AO10" s="19" t="n">
        <v>0.504545588679585</v>
      </c>
      <c r="AP10" s="19" t="n">
        <v>0.67943709915178</v>
      </c>
      <c r="AQ10" s="19" t="n">
        <v>0.697339910882602</v>
      </c>
      <c r="AR10" s="19" t="n">
        <v>0.65299459433671</v>
      </c>
      <c r="AS10" s="19" t="n">
        <v>0.627243636974334</v>
      </c>
      <c r="AT10" s="19" t="n">
        <v>0.628640610031955</v>
      </c>
      <c r="AU10" s="19" t="n">
        <v>0.566573750748388</v>
      </c>
    </row>
    <row r="11">
      <c r="B11" s="20" t="s">
        <v>143</v>
      </c>
      <c r="C11" s="19" t="n">
        <v>0.140342010231935</v>
      </c>
      <c r="D11" s="19" t="n">
        <v>0.149830347365319</v>
      </c>
      <c r="E11" s="19" t="n">
        <v>0.127331947274053</v>
      </c>
      <c r="F11" s="19"/>
      <c r="G11" s="19" t="n">
        <v>0.116193215950696</v>
      </c>
      <c r="H11" s="19" t="n">
        <v>0.133838828198272</v>
      </c>
      <c r="I11" s="19" t="n">
        <v>0.0990816228973452</v>
      </c>
      <c r="J11" s="19" t="n">
        <v>0.0808815653930057</v>
      </c>
      <c r="K11" s="19" t="n">
        <v>0.178688055902465</v>
      </c>
      <c r="L11" s="19" t="n">
        <v>0.211835397358792</v>
      </c>
      <c r="M11" s="19"/>
      <c r="N11" s="19" t="n">
        <v>0.342530596305932</v>
      </c>
      <c r="O11" s="19" t="n">
        <v>0.186613856928079</v>
      </c>
      <c r="P11" s="19" t="n">
        <v>0.129567113437283</v>
      </c>
      <c r="Q11" s="19" t="n">
        <v>0.108139404530871</v>
      </c>
      <c r="R11" s="19" t="n">
        <v>0.140494800817623</v>
      </c>
      <c r="S11" s="19"/>
      <c r="T11" s="19" t="n">
        <v>0.184536736135031</v>
      </c>
      <c r="U11" s="19" t="n">
        <v>0.15117391949244</v>
      </c>
      <c r="V11" s="19" t="n">
        <v>0.133270236112101</v>
      </c>
      <c r="W11" s="19" t="n">
        <v>0.116431422677578</v>
      </c>
      <c r="X11" s="19"/>
      <c r="Y11" s="19" t="n">
        <v>0.113989222154458</v>
      </c>
      <c r="Z11" s="19" t="n">
        <v>0.113992913812403</v>
      </c>
      <c r="AA11" s="19" t="n">
        <v>0.248625157546651</v>
      </c>
      <c r="AB11" s="19" t="n">
        <v>0.188766949137917</v>
      </c>
      <c r="AC11" s="19" t="n">
        <v>0.058666682447719</v>
      </c>
      <c r="AD11" s="19" t="n">
        <v>0.0755809130375057</v>
      </c>
      <c r="AE11" s="19"/>
      <c r="AF11" s="19" t="n">
        <v>0.14916651477113</v>
      </c>
      <c r="AG11" s="19"/>
      <c r="AH11" s="19" t="n">
        <v>0.140342010231935</v>
      </c>
      <c r="AI11" s="19"/>
      <c r="AJ11" s="19" t="n">
        <v>0.125485209539504</v>
      </c>
      <c r="AK11" s="19" t="n">
        <v>0.163403774279756</v>
      </c>
      <c r="AL11" s="19" t="n">
        <v>0.172263750005374</v>
      </c>
      <c r="AM11" s="19" t="n">
        <v>0.0956727812461338</v>
      </c>
      <c r="AN11" s="19" t="n">
        <v>0.109399414572662</v>
      </c>
      <c r="AO11" s="19" t="n">
        <v>0.130136899244327</v>
      </c>
      <c r="AP11" s="19" t="n">
        <v>0.157291506292724</v>
      </c>
      <c r="AQ11" s="19" t="n">
        <v>0.0342863173125386</v>
      </c>
      <c r="AR11" s="19" t="n">
        <v>0.0858040199505063</v>
      </c>
      <c r="AS11" s="19" t="n">
        <v>0.223055065921964</v>
      </c>
      <c r="AT11" s="19" t="n">
        <v>0.328630915720374</v>
      </c>
      <c r="AU11" s="19" t="n">
        <v>0.148387225995411</v>
      </c>
    </row>
    <row r="12">
      <c r="B12" s="20" t="s">
        <v>144</v>
      </c>
      <c r="C12" s="19" t="n">
        <v>0.0172882212800141</v>
      </c>
      <c r="D12" s="19" t="n">
        <v>0.0234885979536632</v>
      </c>
      <c r="E12" s="19" t="n">
        <v>0.0102323988278211</v>
      </c>
      <c r="F12" s="19"/>
      <c r="G12" s="19" t="n">
        <v>0.0338874103722174</v>
      </c>
      <c r="H12" s="19" t="n">
        <v>0.00832671283212169</v>
      </c>
      <c r="I12" s="19" t="n">
        <v>0.0253080767678085</v>
      </c>
      <c r="J12" s="19" t="n">
        <v>0.00560466090589471</v>
      </c>
      <c r="K12" s="19" t="n">
        <v>0.00851194145813761</v>
      </c>
      <c r="L12" s="19" t="n">
        <v>0.0268267526559356</v>
      </c>
      <c r="M12" s="19"/>
      <c r="N12" s="19" t="n">
        <v>0</v>
      </c>
      <c r="O12" s="19" t="n">
        <v>0.010988396503856</v>
      </c>
      <c r="P12" s="19" t="n">
        <v>0.0160919891731737</v>
      </c>
      <c r="Q12" s="19" t="n">
        <v>0.0331715755856108</v>
      </c>
      <c r="R12" s="19" t="n">
        <v>0</v>
      </c>
      <c r="S12" s="19"/>
      <c r="T12" s="19" t="n">
        <v>0</v>
      </c>
      <c r="U12" s="19" t="n">
        <v>0.0316397506725649</v>
      </c>
      <c r="V12" s="19" t="n">
        <v>0.0190868071005271</v>
      </c>
      <c r="W12" s="19" t="n">
        <v>0.0107851326581079</v>
      </c>
      <c r="X12" s="19"/>
      <c r="Y12" s="19" t="n">
        <v>0.011845621621081</v>
      </c>
      <c r="Z12" s="19" t="n">
        <v>0.0126474887186904</v>
      </c>
      <c r="AA12" s="19" t="n">
        <v>0.0245307044991262</v>
      </c>
      <c r="AB12" s="19" t="n">
        <v>0.0281967372062674</v>
      </c>
      <c r="AC12" s="19" t="n">
        <v>0</v>
      </c>
      <c r="AD12" s="19" t="n">
        <v>0.0221349495630182</v>
      </c>
      <c r="AE12" s="19"/>
      <c r="AF12" s="19" t="n">
        <v>0.0181688372734611</v>
      </c>
      <c r="AG12" s="19"/>
      <c r="AH12" s="19" t="n">
        <v>0.0172882212800141</v>
      </c>
      <c r="AI12" s="19"/>
      <c r="AJ12" s="19" t="n">
        <v>0.0220593562238935</v>
      </c>
      <c r="AK12" s="19" t="n">
        <v>0.0296016520428911</v>
      </c>
      <c r="AL12" s="19" t="n">
        <v>0.024089369395839</v>
      </c>
      <c r="AM12" s="19" t="n">
        <v>0.00718108816396158</v>
      </c>
      <c r="AN12" s="19" t="n">
        <v>0.00961666988449329</v>
      </c>
      <c r="AO12" s="19" t="n">
        <v>0.0539211398080608</v>
      </c>
      <c r="AP12" s="19" t="n">
        <v>0</v>
      </c>
      <c r="AQ12" s="19" t="n">
        <v>0.0699109485207107</v>
      </c>
      <c r="AR12" s="19" t="n">
        <v>0</v>
      </c>
      <c r="AS12" s="19" t="n">
        <v>0.0203979781490434</v>
      </c>
      <c r="AT12" s="19" t="n">
        <v>0</v>
      </c>
      <c r="AU12" s="19" t="n">
        <v>0</v>
      </c>
    </row>
    <row r="13">
      <c r="B13" s="20" t="s">
        <v>145</v>
      </c>
      <c r="C13" s="19" t="n">
        <v>0.00505276290847658</v>
      </c>
      <c r="D13" s="19" t="n">
        <v>0.00536259901441315</v>
      </c>
      <c r="E13" s="19" t="n">
        <v>0.00472418426800622</v>
      </c>
      <c r="F13" s="19"/>
      <c r="G13" s="19" t="n">
        <v>0.0344662191450521</v>
      </c>
      <c r="H13" s="19" t="n">
        <v>0</v>
      </c>
      <c r="I13" s="19" t="n">
        <v>0</v>
      </c>
      <c r="J13" s="19" t="n">
        <v>0</v>
      </c>
      <c r="K13" s="19" t="n">
        <v>0</v>
      </c>
      <c r="L13" s="19" t="n">
        <v>0.00566634186027894</v>
      </c>
      <c r="M13" s="19"/>
      <c r="N13" s="19" t="n">
        <v>0</v>
      </c>
      <c r="O13" s="19" t="n">
        <v>0.00853229330104952</v>
      </c>
      <c r="P13" s="19" t="n">
        <v>0.00658908027831379</v>
      </c>
      <c r="Q13" s="19" t="n">
        <v>0</v>
      </c>
      <c r="R13" s="19" t="n">
        <v>0.00759143385229857</v>
      </c>
      <c r="S13" s="19"/>
      <c r="T13" s="19" t="n">
        <v>0</v>
      </c>
      <c r="U13" s="19" t="n">
        <v>0.0102068268633555</v>
      </c>
      <c r="V13" s="19" t="n">
        <v>0</v>
      </c>
      <c r="W13" s="19" t="n">
        <v>0</v>
      </c>
      <c r="X13" s="19"/>
      <c r="Y13" s="19" t="n">
        <v>0.0063309583268652</v>
      </c>
      <c r="Z13" s="19" t="n">
        <v>0</v>
      </c>
      <c r="AA13" s="19" t="n">
        <v>0</v>
      </c>
      <c r="AB13" s="19" t="n">
        <v>0</v>
      </c>
      <c r="AC13" s="19" t="n">
        <v>0.042838387018652</v>
      </c>
      <c r="AD13" s="19" t="n">
        <v>0</v>
      </c>
      <c r="AE13" s="19"/>
      <c r="AF13" s="19" t="n">
        <v>0.00177551687205648</v>
      </c>
      <c r="AG13" s="19"/>
      <c r="AH13" s="19" t="n">
        <v>0.00505276290847658</v>
      </c>
      <c r="AI13" s="19"/>
      <c r="AJ13" s="19" t="n">
        <v>0.0315104955164894</v>
      </c>
      <c r="AK13" s="19" t="n">
        <v>0</v>
      </c>
      <c r="AL13" s="19" t="n">
        <v>0.00819101544704184</v>
      </c>
      <c r="AM13" s="19" t="n">
        <v>0</v>
      </c>
      <c r="AN13" s="19" t="n">
        <v>0</v>
      </c>
      <c r="AO13" s="19" t="n">
        <v>0</v>
      </c>
      <c r="AP13" s="19" t="n">
        <v>0</v>
      </c>
      <c r="AQ13" s="19" t="n">
        <v>0</v>
      </c>
      <c r="AR13" s="19" t="n">
        <v>0</v>
      </c>
      <c r="AS13" s="19" t="n">
        <v>0.0177625130141285</v>
      </c>
      <c r="AT13" s="19" t="n">
        <v>0</v>
      </c>
      <c r="AU13" s="19" t="n">
        <v>0</v>
      </c>
    </row>
    <row r="14">
      <c r="B14" s="20" t="s">
        <v>66</v>
      </c>
      <c r="C14" s="21" t="n">
        <v>0.0176577695928397</v>
      </c>
      <c r="D14" s="21" t="n">
        <v>0.014976025669162</v>
      </c>
      <c r="E14" s="21" t="n">
        <v>0.0208535436216489</v>
      </c>
      <c r="F14" s="21"/>
      <c r="G14" s="21" t="n">
        <v>0.00975235904152042</v>
      </c>
      <c r="H14" s="21" t="n">
        <v>0.00747862420586616</v>
      </c>
      <c r="I14" s="21" t="n">
        <v>0.0165727262008602</v>
      </c>
      <c r="J14" s="21" t="n">
        <v>0.0311366848993988</v>
      </c>
      <c r="K14" s="21" t="n">
        <v>0.0208819802552122</v>
      </c>
      <c r="L14" s="21" t="n">
        <v>0.0185425263070928</v>
      </c>
      <c r="M14" s="21"/>
      <c r="N14" s="21" t="n">
        <v>0</v>
      </c>
      <c r="O14" s="21" t="n">
        <v>0.0476360339365374</v>
      </c>
      <c r="P14" s="21" t="n">
        <v>0.0155858125138236</v>
      </c>
      <c r="Q14" s="21" t="n">
        <v>0.0095039378412059</v>
      </c>
      <c r="R14" s="21" t="n">
        <v>0</v>
      </c>
      <c r="S14" s="21"/>
      <c r="T14" s="21" t="n">
        <v>0.0112593798451264</v>
      </c>
      <c r="U14" s="21" t="n">
        <v>0.0135291212666717</v>
      </c>
      <c r="V14" s="21" t="n">
        <v>0.0215058712737208</v>
      </c>
      <c r="W14" s="21" t="n">
        <v>0.0113555555600959</v>
      </c>
      <c r="X14" s="21"/>
      <c r="Y14" s="21" t="n">
        <v>0.0178439351660692</v>
      </c>
      <c r="Z14" s="21" t="n">
        <v>0.00627325991161824</v>
      </c>
      <c r="AA14" s="21" t="n">
        <v>0.0152667321304549</v>
      </c>
      <c r="AB14" s="21" t="n">
        <v>0.0253335309581193</v>
      </c>
      <c r="AC14" s="21" t="n">
        <v>0.0218595162504145</v>
      </c>
      <c r="AD14" s="21" t="n">
        <v>0.0409258596613997</v>
      </c>
      <c r="AE14" s="21"/>
      <c r="AF14" s="21" t="n">
        <v>0.0178757389884711</v>
      </c>
      <c r="AG14" s="21"/>
      <c r="AH14" s="21" t="n">
        <v>0.0176577695928397</v>
      </c>
      <c r="AI14" s="21"/>
      <c r="AJ14" s="21" t="n">
        <v>0.0148664267311868</v>
      </c>
      <c r="AK14" s="21" t="n">
        <v>0</v>
      </c>
      <c r="AL14" s="21" t="n">
        <v>0.00671796223545106</v>
      </c>
      <c r="AM14" s="21" t="n">
        <v>0.042529626228602</v>
      </c>
      <c r="AN14" s="21" t="n">
        <v>0.0205658091011424</v>
      </c>
      <c r="AO14" s="21" t="n">
        <v>0</v>
      </c>
      <c r="AP14" s="21" t="n">
        <v>0.0188206896283537</v>
      </c>
      <c r="AQ14" s="21" t="n">
        <v>0</v>
      </c>
      <c r="AR14" s="21" t="n">
        <v>0</v>
      </c>
      <c r="AS14" s="21" t="n">
        <v>0.0170488244742657</v>
      </c>
      <c r="AT14" s="21" t="n">
        <v>0</v>
      </c>
      <c r="AU14" s="21" t="n">
        <v>0.0338322412562509</v>
      </c>
    </row>
    <row r="15">
      <c r="B15" s="18" t="s">
        <v>128</v>
      </c>
    </row>
    <row r="16">
      <c r="B16" t="s">
        <v>70</v>
      </c>
    </row>
    <row r="17">
      <c r="B17" t="s">
        <v>71</v>
      </c>
    </row>
    <row r="19">
      <c r="B19"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153</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748</v>
      </c>
      <c r="D7" s="11" t="n">
        <v>379</v>
      </c>
      <c r="E7" s="11" t="n">
        <v>367</v>
      </c>
      <c r="F7" s="11"/>
      <c r="G7" s="11" t="n">
        <v>77</v>
      </c>
      <c r="H7" s="11" t="n">
        <v>118</v>
      </c>
      <c r="I7" s="11" t="n">
        <v>124</v>
      </c>
      <c r="J7" s="11" t="n">
        <v>130</v>
      </c>
      <c r="K7" s="11" t="n">
        <v>142</v>
      </c>
      <c r="L7" s="11" t="n">
        <v>157</v>
      </c>
      <c r="M7" s="11"/>
      <c r="N7" s="11" t="n">
        <v>12</v>
      </c>
      <c r="O7" s="11" t="n">
        <v>167</v>
      </c>
      <c r="P7" s="11" t="n">
        <v>261</v>
      </c>
      <c r="Q7" s="11" t="n">
        <v>198</v>
      </c>
      <c r="R7" s="11" t="n">
        <v>106</v>
      </c>
      <c r="S7" s="11"/>
      <c r="T7" s="11" t="n">
        <v>81</v>
      </c>
      <c r="U7" s="11" t="n">
        <v>214</v>
      </c>
      <c r="V7" s="11" t="n">
        <v>173</v>
      </c>
      <c r="W7" s="11" t="n">
        <v>172</v>
      </c>
      <c r="X7" s="11"/>
      <c r="Y7" s="11" t="n">
        <v>317</v>
      </c>
      <c r="Z7" s="11" t="n">
        <v>131</v>
      </c>
      <c r="AA7" s="11" t="n">
        <v>131</v>
      </c>
      <c r="AB7" s="11" t="n">
        <v>80</v>
      </c>
      <c r="AC7" s="11" t="n">
        <v>37</v>
      </c>
      <c r="AD7" s="11" t="n">
        <v>48</v>
      </c>
      <c r="AE7" s="11"/>
      <c r="AF7" s="11" t="n">
        <v>473</v>
      </c>
      <c r="AG7" s="11"/>
      <c r="AH7" s="11" t="n">
        <v>748</v>
      </c>
      <c r="AI7" s="11"/>
      <c r="AJ7" s="11" t="n">
        <v>57</v>
      </c>
      <c r="AK7" s="11" t="n">
        <v>29</v>
      </c>
      <c r="AL7" s="11" t="n">
        <v>151</v>
      </c>
      <c r="AM7" s="11" t="n">
        <v>126</v>
      </c>
      <c r="AN7" s="11" t="n">
        <v>93</v>
      </c>
      <c r="AO7" s="11" t="n">
        <v>45</v>
      </c>
      <c r="AP7" s="11" t="n">
        <v>96</v>
      </c>
      <c r="AQ7" s="11" t="n">
        <v>25</v>
      </c>
      <c r="AR7" s="11" t="n">
        <v>21</v>
      </c>
      <c r="AS7" s="11" t="n">
        <v>52</v>
      </c>
      <c r="AT7" s="11" t="n">
        <v>21</v>
      </c>
      <c r="AU7" s="11" t="n">
        <v>32</v>
      </c>
    </row>
    <row r="8" ht="30" customHeight="1">
      <c r="B8" s="12" t="s">
        <v>20</v>
      </c>
      <c r="C8" s="12" t="n">
        <v>760</v>
      </c>
      <c r="D8" s="12" t="n">
        <v>406</v>
      </c>
      <c r="E8" s="12" t="n">
        <v>352</v>
      </c>
      <c r="F8" s="12"/>
      <c r="G8" s="12" t="n">
        <v>87</v>
      </c>
      <c r="H8" s="12" t="n">
        <v>140</v>
      </c>
      <c r="I8" s="12" t="n">
        <v>127</v>
      </c>
      <c r="J8" s="12" t="n">
        <v>125</v>
      </c>
      <c r="K8" s="12" t="n">
        <v>132</v>
      </c>
      <c r="L8" s="12" t="n">
        <v>149</v>
      </c>
      <c r="M8" s="12"/>
      <c r="N8" s="12" t="n">
        <v>12</v>
      </c>
      <c r="O8" s="12" t="n">
        <v>156</v>
      </c>
      <c r="P8" s="12" t="n">
        <v>245</v>
      </c>
      <c r="Q8" s="12" t="n">
        <v>225</v>
      </c>
      <c r="R8" s="12" t="n">
        <v>117</v>
      </c>
      <c r="S8" s="12"/>
      <c r="T8" s="12" t="n">
        <v>81</v>
      </c>
      <c r="U8" s="12" t="n">
        <v>218</v>
      </c>
      <c r="V8" s="12" t="n">
        <v>173</v>
      </c>
      <c r="W8" s="12" t="n">
        <v>183</v>
      </c>
      <c r="X8" s="12"/>
      <c r="Y8" s="12" t="n">
        <v>344</v>
      </c>
      <c r="Z8" s="12" t="n">
        <v>129</v>
      </c>
      <c r="AA8" s="12" t="n">
        <v>123</v>
      </c>
      <c r="AB8" s="12" t="n">
        <v>77</v>
      </c>
      <c r="AC8" s="12" t="n">
        <v>39</v>
      </c>
      <c r="AD8" s="12" t="n">
        <v>44</v>
      </c>
      <c r="AE8" s="12"/>
      <c r="AF8" s="12" t="n">
        <v>474</v>
      </c>
      <c r="AG8" s="12"/>
      <c r="AH8" s="12" t="n">
        <v>760</v>
      </c>
      <c r="AI8" s="12"/>
      <c r="AJ8" s="12" t="n">
        <v>53</v>
      </c>
      <c r="AK8" s="12" t="n">
        <v>24</v>
      </c>
      <c r="AL8" s="12" t="n">
        <v>163</v>
      </c>
      <c r="AM8" s="12" t="n">
        <v>134</v>
      </c>
      <c r="AN8" s="12" t="n">
        <v>109</v>
      </c>
      <c r="AO8" s="12" t="n">
        <v>45</v>
      </c>
      <c r="AP8" s="12" t="n">
        <v>92</v>
      </c>
      <c r="AQ8" s="12" t="n">
        <v>28</v>
      </c>
      <c r="AR8" s="12" t="n">
        <v>18</v>
      </c>
      <c r="AS8" s="12" t="n">
        <v>47</v>
      </c>
      <c r="AT8" s="12" t="n">
        <v>16</v>
      </c>
      <c r="AU8" s="12" t="n">
        <v>31</v>
      </c>
    </row>
    <row r="9">
      <c r="B9" s="20" t="s">
        <v>141</v>
      </c>
      <c r="C9" s="19" t="n">
        <v>0.327268044378457</v>
      </c>
      <c r="D9" s="19" t="n">
        <v>0.340833848609387</v>
      </c>
      <c r="E9" s="19" t="n">
        <v>0.313489283198658</v>
      </c>
      <c r="F9" s="19"/>
      <c r="G9" s="19" t="n">
        <v>0.487998956850772</v>
      </c>
      <c r="H9" s="19" t="n">
        <v>0.341121405583024</v>
      </c>
      <c r="I9" s="19" t="n">
        <v>0.343265921281661</v>
      </c>
      <c r="J9" s="19" t="n">
        <v>0.351921065424712</v>
      </c>
      <c r="K9" s="19" t="n">
        <v>0.320113329693319</v>
      </c>
      <c r="L9" s="19" t="n">
        <v>0.192063738923463</v>
      </c>
      <c r="M9" s="19"/>
      <c r="N9" s="19" t="n">
        <v>0.282945883385519</v>
      </c>
      <c r="O9" s="19" t="n">
        <v>0.285674075297151</v>
      </c>
      <c r="P9" s="19" t="n">
        <v>0.331577838313369</v>
      </c>
      <c r="Q9" s="19" t="n">
        <v>0.35987502903364</v>
      </c>
      <c r="R9" s="19" t="n">
        <v>0.308866707126349</v>
      </c>
      <c r="S9" s="19"/>
      <c r="T9" s="19" t="n">
        <v>0.363755070520053</v>
      </c>
      <c r="U9" s="19" t="n">
        <v>0.325133438448328</v>
      </c>
      <c r="V9" s="19" t="n">
        <v>0.323524677388378</v>
      </c>
      <c r="W9" s="19" t="n">
        <v>0.364548260550329</v>
      </c>
      <c r="X9" s="19"/>
      <c r="Y9" s="19" t="n">
        <v>0.348970249225095</v>
      </c>
      <c r="Z9" s="19" t="n">
        <v>0.33295740093598</v>
      </c>
      <c r="AA9" s="19" t="n">
        <v>0.177457740367223</v>
      </c>
      <c r="AB9" s="19" t="n">
        <v>0.415663059964792</v>
      </c>
      <c r="AC9" s="19" t="n">
        <v>0.493242564613642</v>
      </c>
      <c r="AD9" s="19" t="n">
        <v>0.289794370147501</v>
      </c>
      <c r="AE9" s="19"/>
      <c r="AF9" s="19" t="n">
        <v>0.321767603109175</v>
      </c>
      <c r="AG9" s="19"/>
      <c r="AH9" s="19" t="n">
        <v>0.327268044378457</v>
      </c>
      <c r="AI9" s="19"/>
      <c r="AJ9" s="19" t="n">
        <v>0.368868958847235</v>
      </c>
      <c r="AK9" s="19" t="n">
        <v>0.345800400706304</v>
      </c>
      <c r="AL9" s="19" t="n">
        <v>0.324367824121304</v>
      </c>
      <c r="AM9" s="19" t="n">
        <v>0.294658413380927</v>
      </c>
      <c r="AN9" s="19" t="n">
        <v>0.343539033486109</v>
      </c>
      <c r="AO9" s="19" t="n">
        <v>0.332298613722465</v>
      </c>
      <c r="AP9" s="19" t="n">
        <v>0.27887297342158</v>
      </c>
      <c r="AQ9" s="19" t="n">
        <v>0.352002680695307</v>
      </c>
      <c r="AR9" s="19" t="n">
        <v>0.336368646228781</v>
      </c>
      <c r="AS9" s="19" t="n">
        <v>0.328601929469056</v>
      </c>
      <c r="AT9" s="19" t="n">
        <v>0.330860589139078</v>
      </c>
      <c r="AU9" s="19" t="n">
        <v>0.446652937971915</v>
      </c>
    </row>
    <row r="10">
      <c r="B10" s="20" t="s">
        <v>142</v>
      </c>
      <c r="C10" s="19" t="n">
        <v>0.562721016534659</v>
      </c>
      <c r="D10" s="19" t="n">
        <v>0.541251160556816</v>
      </c>
      <c r="E10" s="19" t="n">
        <v>0.587855476641208</v>
      </c>
      <c r="F10" s="19"/>
      <c r="G10" s="19" t="n">
        <v>0.430733001680039</v>
      </c>
      <c r="H10" s="19" t="n">
        <v>0.519143925279448</v>
      </c>
      <c r="I10" s="19" t="n">
        <v>0.531945021028393</v>
      </c>
      <c r="J10" s="19" t="n">
        <v>0.583516350331017</v>
      </c>
      <c r="K10" s="19" t="n">
        <v>0.572693393547419</v>
      </c>
      <c r="L10" s="19" t="n">
        <v>0.680824982743827</v>
      </c>
      <c r="M10" s="19"/>
      <c r="N10" s="19" t="n">
        <v>0.549254897868634</v>
      </c>
      <c r="O10" s="19" t="n">
        <v>0.573955418867662</v>
      </c>
      <c r="P10" s="19" t="n">
        <v>0.567980044001959</v>
      </c>
      <c r="Q10" s="19" t="n">
        <v>0.51552485129221</v>
      </c>
      <c r="R10" s="19" t="n">
        <v>0.63897423815127</v>
      </c>
      <c r="S10" s="19"/>
      <c r="T10" s="19" t="n">
        <v>0.564893926590399</v>
      </c>
      <c r="U10" s="19" t="n">
        <v>0.562019054704302</v>
      </c>
      <c r="V10" s="19" t="n">
        <v>0.574699188747253</v>
      </c>
      <c r="W10" s="19" t="n">
        <v>0.533360710323346</v>
      </c>
      <c r="X10" s="19"/>
      <c r="Y10" s="19" t="n">
        <v>0.529995038536349</v>
      </c>
      <c r="Z10" s="19" t="n">
        <v>0.598178951998738</v>
      </c>
      <c r="AA10" s="19" t="n">
        <v>0.690976841410985</v>
      </c>
      <c r="AB10" s="19" t="n">
        <v>0.49361166440673</v>
      </c>
      <c r="AC10" s="19" t="n">
        <v>0.432953567548079</v>
      </c>
      <c r="AD10" s="19" t="n">
        <v>0.623583667584619</v>
      </c>
      <c r="AE10" s="19"/>
      <c r="AF10" s="19" t="n">
        <v>0.57127451045085</v>
      </c>
      <c r="AG10" s="19"/>
      <c r="AH10" s="19" t="n">
        <v>0.562721016534659</v>
      </c>
      <c r="AI10" s="19"/>
      <c r="AJ10" s="19" t="n">
        <v>0.521225593043243</v>
      </c>
      <c r="AK10" s="19" t="n">
        <v>0.519106154079329</v>
      </c>
      <c r="AL10" s="19" t="n">
        <v>0.525955294169291</v>
      </c>
      <c r="AM10" s="19" t="n">
        <v>0.576225642971943</v>
      </c>
      <c r="AN10" s="19" t="n">
        <v>0.601642223683495</v>
      </c>
      <c r="AO10" s="19" t="n">
        <v>0.626419343138393</v>
      </c>
      <c r="AP10" s="19" t="n">
        <v>0.624395036845379</v>
      </c>
      <c r="AQ10" s="19" t="n">
        <v>0.580178683881005</v>
      </c>
      <c r="AR10" s="19" t="n">
        <v>0.622069309180471</v>
      </c>
      <c r="AS10" s="19" t="n">
        <v>0.513612965085878</v>
      </c>
      <c r="AT10" s="19" t="n">
        <v>0.669139410860922</v>
      </c>
      <c r="AU10" s="19" t="n">
        <v>0.358250470723565</v>
      </c>
    </row>
    <row r="11">
      <c r="B11" s="20" t="s">
        <v>143</v>
      </c>
      <c r="C11" s="19" t="n">
        <v>0.0853636609244869</v>
      </c>
      <c r="D11" s="19" t="n">
        <v>0.0927551112805749</v>
      </c>
      <c r="E11" s="19" t="n">
        <v>0.0744582329752294</v>
      </c>
      <c r="F11" s="19"/>
      <c r="G11" s="19" t="n">
        <v>0.0715156824276687</v>
      </c>
      <c r="H11" s="19" t="n">
        <v>0.115724434795875</v>
      </c>
      <c r="I11" s="19" t="n">
        <v>0.0904867287833939</v>
      </c>
      <c r="J11" s="19" t="n">
        <v>0.0352479976711515</v>
      </c>
      <c r="K11" s="19" t="n">
        <v>0.0924166068496822</v>
      </c>
      <c r="L11" s="19" t="n">
        <v>0.0965357286779095</v>
      </c>
      <c r="M11" s="19"/>
      <c r="N11" s="19" t="n">
        <v>0.0737108213731225</v>
      </c>
      <c r="O11" s="19" t="n">
        <v>0.101923915556524</v>
      </c>
      <c r="P11" s="19" t="n">
        <v>0.0807438672693762</v>
      </c>
      <c r="Q11" s="19" t="n">
        <v>0.0986789918000167</v>
      </c>
      <c r="R11" s="19" t="n">
        <v>0.0440768268169015</v>
      </c>
      <c r="S11" s="19"/>
      <c r="T11" s="19" t="n">
        <v>0.0350801270894704</v>
      </c>
      <c r="U11" s="19" t="n">
        <v>0.0980104933448639</v>
      </c>
      <c r="V11" s="19" t="n">
        <v>0.0802702625906477</v>
      </c>
      <c r="W11" s="19" t="n">
        <v>0.0730135866050715</v>
      </c>
      <c r="X11" s="19"/>
      <c r="Y11" s="19" t="n">
        <v>0.0943597727363514</v>
      </c>
      <c r="Z11" s="19" t="n">
        <v>0.0634096320631571</v>
      </c>
      <c r="AA11" s="19" t="n">
        <v>0.108614892614756</v>
      </c>
      <c r="AB11" s="19" t="n">
        <v>0.0632397550661489</v>
      </c>
      <c r="AC11" s="19" t="n">
        <v>0.0519443515878643</v>
      </c>
      <c r="AD11" s="19" t="n">
        <v>0.0456961026064801</v>
      </c>
      <c r="AE11" s="19"/>
      <c r="AF11" s="19" t="n">
        <v>0.0773189368016744</v>
      </c>
      <c r="AG11" s="19"/>
      <c r="AH11" s="19" t="n">
        <v>0.0853636609244869</v>
      </c>
      <c r="AI11" s="19"/>
      <c r="AJ11" s="19" t="n">
        <v>0.0729796651544422</v>
      </c>
      <c r="AK11" s="19" t="n">
        <v>0.0665231149083482</v>
      </c>
      <c r="AL11" s="19" t="n">
        <v>0.127415174669894</v>
      </c>
      <c r="AM11" s="19" t="n">
        <v>0.0771901636652083</v>
      </c>
      <c r="AN11" s="19" t="n">
        <v>0.0453796880230851</v>
      </c>
      <c r="AO11" s="19" t="n">
        <v>0.0412820431391422</v>
      </c>
      <c r="AP11" s="19" t="n">
        <v>0.0779113001046874</v>
      </c>
      <c r="AQ11" s="19" t="n">
        <v>0.0678186354236873</v>
      </c>
      <c r="AR11" s="19" t="n">
        <v>0.0415620445907483</v>
      </c>
      <c r="AS11" s="19" t="n">
        <v>0.140022592430937</v>
      </c>
      <c r="AT11" s="19" t="n">
        <v>0</v>
      </c>
      <c r="AU11" s="19" t="n">
        <v>0.164475159688401</v>
      </c>
    </row>
    <row r="12">
      <c r="B12" s="20" t="s">
        <v>144</v>
      </c>
      <c r="C12" s="19" t="n">
        <v>0.00947276011452068</v>
      </c>
      <c r="D12" s="19" t="n">
        <v>0.012878153783789</v>
      </c>
      <c r="E12" s="19" t="n">
        <v>0.00559740734743053</v>
      </c>
      <c r="F12" s="19"/>
      <c r="G12" s="19" t="n">
        <v>0</v>
      </c>
      <c r="H12" s="19" t="n">
        <v>0.0156835215095307</v>
      </c>
      <c r="I12" s="19" t="n">
        <v>0.0272853666844097</v>
      </c>
      <c r="J12" s="19" t="n">
        <v>0.00560466090589471</v>
      </c>
      <c r="K12" s="19" t="n">
        <v>0</v>
      </c>
      <c r="L12" s="19" t="n">
        <v>0.00566634186027894</v>
      </c>
      <c r="M12" s="19"/>
      <c r="N12" s="19" t="n">
        <v>0.0940883973727248</v>
      </c>
      <c r="O12" s="19" t="n">
        <v>0.0103977389032406</v>
      </c>
      <c r="P12" s="19" t="n">
        <v>0.00790917550271164</v>
      </c>
      <c r="Q12" s="19" t="n">
        <v>0.0112509176414339</v>
      </c>
      <c r="R12" s="19" t="n">
        <v>0</v>
      </c>
      <c r="S12" s="19"/>
      <c r="T12" s="19" t="n">
        <v>0.0250114959549514</v>
      </c>
      <c r="U12" s="19" t="n">
        <v>0.00503652491699923</v>
      </c>
      <c r="V12" s="19" t="n">
        <v>0</v>
      </c>
      <c r="W12" s="19" t="n">
        <v>0.0177218869611575</v>
      </c>
      <c r="X12" s="19"/>
      <c r="Y12" s="19" t="n">
        <v>0.0120118314573532</v>
      </c>
      <c r="Z12" s="19" t="n">
        <v>0.00545401500212544</v>
      </c>
      <c r="AA12" s="19" t="n">
        <v>0</v>
      </c>
      <c r="AB12" s="19" t="n">
        <v>0.0141877506986255</v>
      </c>
      <c r="AC12" s="19" t="n">
        <v>0</v>
      </c>
      <c r="AD12" s="19" t="n">
        <v>0</v>
      </c>
      <c r="AE12" s="19"/>
      <c r="AF12" s="19" t="n">
        <v>0.0151807397534619</v>
      </c>
      <c r="AG12" s="19"/>
      <c r="AH12" s="19" t="n">
        <v>0.00947276011452068</v>
      </c>
      <c r="AI12" s="19"/>
      <c r="AJ12" s="19" t="n">
        <v>0</v>
      </c>
      <c r="AK12" s="19" t="n">
        <v>0.0685703303060185</v>
      </c>
      <c r="AL12" s="19" t="n">
        <v>0.0155437448040602</v>
      </c>
      <c r="AM12" s="19" t="n">
        <v>0.0163173079262371</v>
      </c>
      <c r="AN12" s="19" t="n">
        <v>0</v>
      </c>
      <c r="AO12" s="19" t="n">
        <v>0</v>
      </c>
      <c r="AP12" s="19" t="n">
        <v>0</v>
      </c>
      <c r="AQ12" s="19" t="n">
        <v>0</v>
      </c>
      <c r="AR12" s="19" t="n">
        <v>0</v>
      </c>
      <c r="AS12" s="19" t="n">
        <v>0.0177625130141285</v>
      </c>
      <c r="AT12" s="19" t="n">
        <v>0</v>
      </c>
      <c r="AU12" s="19" t="n">
        <v>0</v>
      </c>
    </row>
    <row r="13">
      <c r="B13" s="20" t="s">
        <v>145</v>
      </c>
      <c r="C13" s="19" t="n">
        <v>0.00153135511366561</v>
      </c>
      <c r="D13" s="19" t="n">
        <v>0.00286602065510195</v>
      </c>
      <c r="E13" s="19" t="n">
        <v>0</v>
      </c>
      <c r="F13" s="19"/>
      <c r="G13" s="19" t="n">
        <v>0</v>
      </c>
      <c r="H13" s="19" t="n">
        <v>0.00832671283212169</v>
      </c>
      <c r="I13" s="19" t="n">
        <v>0</v>
      </c>
      <c r="J13" s="19" t="n">
        <v>0</v>
      </c>
      <c r="K13" s="19" t="n">
        <v>0</v>
      </c>
      <c r="L13" s="19" t="n">
        <v>0</v>
      </c>
      <c r="M13" s="19"/>
      <c r="N13" s="19" t="n">
        <v>0</v>
      </c>
      <c r="O13" s="19" t="n">
        <v>0</v>
      </c>
      <c r="P13" s="19" t="n">
        <v>0</v>
      </c>
      <c r="Q13" s="19" t="n">
        <v>0.00516627239149348</v>
      </c>
      <c r="R13" s="19" t="n">
        <v>0</v>
      </c>
      <c r="S13" s="19"/>
      <c r="T13" s="19" t="n">
        <v>0</v>
      </c>
      <c r="U13" s="19" t="n">
        <v>0.00534066604379515</v>
      </c>
      <c r="V13" s="19" t="n">
        <v>0</v>
      </c>
      <c r="W13" s="19" t="n">
        <v>0</v>
      </c>
      <c r="X13" s="19"/>
      <c r="Y13" s="19" t="n">
        <v>0.00338355660802116</v>
      </c>
      <c r="Z13" s="19" t="n">
        <v>0</v>
      </c>
      <c r="AA13" s="19" t="n">
        <v>0</v>
      </c>
      <c r="AB13" s="19" t="n">
        <v>0</v>
      </c>
      <c r="AC13" s="19" t="n">
        <v>0</v>
      </c>
      <c r="AD13" s="19" t="n">
        <v>0</v>
      </c>
      <c r="AE13" s="19"/>
      <c r="AF13" s="19" t="n">
        <v>0.00245410030124752</v>
      </c>
      <c r="AG13" s="19"/>
      <c r="AH13" s="19" t="n">
        <v>0.00153135511366561</v>
      </c>
      <c r="AI13" s="19"/>
      <c r="AJ13" s="19" t="n">
        <v>0.0220593562238935</v>
      </c>
      <c r="AK13" s="19" t="n">
        <v>0</v>
      </c>
      <c r="AL13" s="19" t="n">
        <v>0</v>
      </c>
      <c r="AM13" s="19" t="n">
        <v>0</v>
      </c>
      <c r="AN13" s="19" t="n">
        <v>0</v>
      </c>
      <c r="AO13" s="19" t="n">
        <v>0</v>
      </c>
      <c r="AP13" s="19" t="n">
        <v>0</v>
      </c>
      <c r="AQ13" s="19" t="n">
        <v>0</v>
      </c>
      <c r="AR13" s="19" t="n">
        <v>0</v>
      </c>
      <c r="AS13" s="19" t="n">
        <v>0</v>
      </c>
      <c r="AT13" s="19" t="n">
        <v>0</v>
      </c>
      <c r="AU13" s="19" t="n">
        <v>0</v>
      </c>
    </row>
    <row r="14">
      <c r="B14" s="20" t="s">
        <v>66</v>
      </c>
      <c r="C14" s="21" t="n">
        <v>0.0136431629342105</v>
      </c>
      <c r="D14" s="21" t="n">
        <v>0.00941570511433119</v>
      </c>
      <c r="E14" s="21" t="n">
        <v>0.0185995998374749</v>
      </c>
      <c r="F14" s="21"/>
      <c r="G14" s="21" t="n">
        <v>0.00975235904152042</v>
      </c>
      <c r="H14" s="21" t="n">
        <v>0</v>
      </c>
      <c r="I14" s="21" t="n">
        <v>0.00701696222214244</v>
      </c>
      <c r="J14" s="21" t="n">
        <v>0.0237099256672244</v>
      </c>
      <c r="K14" s="21" t="n">
        <v>0.0147766699095799</v>
      </c>
      <c r="L14" s="21" t="n">
        <v>0.0249092077945207</v>
      </c>
      <c r="M14" s="21"/>
      <c r="N14" s="21" t="n">
        <v>0</v>
      </c>
      <c r="O14" s="21" t="n">
        <v>0.0280488513754216</v>
      </c>
      <c r="P14" s="21" t="n">
        <v>0.0117890749125845</v>
      </c>
      <c r="Q14" s="21" t="n">
        <v>0.0095039378412059</v>
      </c>
      <c r="R14" s="21" t="n">
        <v>0.00808222790547868</v>
      </c>
      <c r="S14" s="21"/>
      <c r="T14" s="21" t="n">
        <v>0.0112593798451264</v>
      </c>
      <c r="U14" s="21" t="n">
        <v>0.00445982254171232</v>
      </c>
      <c r="V14" s="21" t="n">
        <v>0.0215058712737208</v>
      </c>
      <c r="W14" s="21" t="n">
        <v>0.0113555555600959</v>
      </c>
      <c r="X14" s="21"/>
      <c r="Y14" s="21" t="n">
        <v>0.0112795514368304</v>
      </c>
      <c r="Z14" s="21" t="n">
        <v>0</v>
      </c>
      <c r="AA14" s="21" t="n">
        <v>0.0229505256070361</v>
      </c>
      <c r="AB14" s="21" t="n">
        <v>0.0132977698637043</v>
      </c>
      <c r="AC14" s="21" t="n">
        <v>0.0218595162504145</v>
      </c>
      <c r="AD14" s="21" t="n">
        <v>0.0409258596613997</v>
      </c>
      <c r="AE14" s="21"/>
      <c r="AF14" s="21" t="n">
        <v>0.0120041095835905</v>
      </c>
      <c r="AG14" s="21"/>
      <c r="AH14" s="21" t="n">
        <v>0.0136431629342105</v>
      </c>
      <c r="AI14" s="21"/>
      <c r="AJ14" s="21" t="n">
        <v>0.0148664267311868</v>
      </c>
      <c r="AK14" s="21" t="n">
        <v>0</v>
      </c>
      <c r="AL14" s="21" t="n">
        <v>0.00671796223545106</v>
      </c>
      <c r="AM14" s="21" t="n">
        <v>0.035608472055685</v>
      </c>
      <c r="AN14" s="21" t="n">
        <v>0.0094390548073118</v>
      </c>
      <c r="AO14" s="21" t="n">
        <v>0</v>
      </c>
      <c r="AP14" s="21" t="n">
        <v>0.0188206896283537</v>
      </c>
      <c r="AQ14" s="21" t="n">
        <v>0</v>
      </c>
      <c r="AR14" s="21" t="n">
        <v>0</v>
      </c>
      <c r="AS14" s="21" t="n">
        <v>0</v>
      </c>
      <c r="AT14" s="21" t="n">
        <v>0</v>
      </c>
      <c r="AU14" s="21" t="n">
        <v>0.0306214316161185</v>
      </c>
    </row>
    <row r="15">
      <c r="B15" s="18" t="s">
        <v>128</v>
      </c>
    </row>
    <row r="16">
      <c r="B16" t="s">
        <v>70</v>
      </c>
    </row>
    <row r="17">
      <c r="B17" t="s">
        <v>71</v>
      </c>
    </row>
    <row r="19">
      <c r="B19"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154</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748</v>
      </c>
      <c r="D7" s="11" t="n">
        <v>379</v>
      </c>
      <c r="E7" s="11" t="n">
        <v>367</v>
      </c>
      <c r="F7" s="11"/>
      <c r="G7" s="11" t="n">
        <v>77</v>
      </c>
      <c r="H7" s="11" t="n">
        <v>118</v>
      </c>
      <c r="I7" s="11" t="n">
        <v>124</v>
      </c>
      <c r="J7" s="11" t="n">
        <v>130</v>
      </c>
      <c r="K7" s="11" t="n">
        <v>142</v>
      </c>
      <c r="L7" s="11" t="n">
        <v>157</v>
      </c>
      <c r="M7" s="11"/>
      <c r="N7" s="11" t="n">
        <v>12</v>
      </c>
      <c r="O7" s="11" t="n">
        <v>167</v>
      </c>
      <c r="P7" s="11" t="n">
        <v>261</v>
      </c>
      <c r="Q7" s="11" t="n">
        <v>198</v>
      </c>
      <c r="R7" s="11" t="n">
        <v>106</v>
      </c>
      <c r="S7" s="11"/>
      <c r="T7" s="11" t="n">
        <v>81</v>
      </c>
      <c r="U7" s="11" t="n">
        <v>214</v>
      </c>
      <c r="V7" s="11" t="n">
        <v>173</v>
      </c>
      <c r="W7" s="11" t="n">
        <v>172</v>
      </c>
      <c r="X7" s="11"/>
      <c r="Y7" s="11" t="n">
        <v>317</v>
      </c>
      <c r="Z7" s="11" t="n">
        <v>131</v>
      </c>
      <c r="AA7" s="11" t="n">
        <v>131</v>
      </c>
      <c r="AB7" s="11" t="n">
        <v>80</v>
      </c>
      <c r="AC7" s="11" t="n">
        <v>37</v>
      </c>
      <c r="AD7" s="11" t="n">
        <v>48</v>
      </c>
      <c r="AE7" s="11"/>
      <c r="AF7" s="11" t="n">
        <v>473</v>
      </c>
      <c r="AG7" s="11"/>
      <c r="AH7" s="11" t="n">
        <v>748</v>
      </c>
      <c r="AI7" s="11"/>
      <c r="AJ7" s="11" t="n">
        <v>57</v>
      </c>
      <c r="AK7" s="11" t="n">
        <v>29</v>
      </c>
      <c r="AL7" s="11" t="n">
        <v>151</v>
      </c>
      <c r="AM7" s="11" t="n">
        <v>126</v>
      </c>
      <c r="AN7" s="11" t="n">
        <v>93</v>
      </c>
      <c r="AO7" s="11" t="n">
        <v>45</v>
      </c>
      <c r="AP7" s="11" t="n">
        <v>96</v>
      </c>
      <c r="AQ7" s="11" t="n">
        <v>25</v>
      </c>
      <c r="AR7" s="11" t="n">
        <v>21</v>
      </c>
      <c r="AS7" s="11" t="n">
        <v>52</v>
      </c>
      <c r="AT7" s="11" t="n">
        <v>21</v>
      </c>
      <c r="AU7" s="11" t="n">
        <v>32</v>
      </c>
    </row>
    <row r="8" ht="30" customHeight="1">
      <c r="B8" s="12" t="s">
        <v>20</v>
      </c>
      <c r="C8" s="12" t="n">
        <v>760</v>
      </c>
      <c r="D8" s="12" t="n">
        <v>406</v>
      </c>
      <c r="E8" s="12" t="n">
        <v>352</v>
      </c>
      <c r="F8" s="12"/>
      <c r="G8" s="12" t="n">
        <v>87</v>
      </c>
      <c r="H8" s="12" t="n">
        <v>140</v>
      </c>
      <c r="I8" s="12" t="n">
        <v>127</v>
      </c>
      <c r="J8" s="12" t="n">
        <v>125</v>
      </c>
      <c r="K8" s="12" t="n">
        <v>132</v>
      </c>
      <c r="L8" s="12" t="n">
        <v>149</v>
      </c>
      <c r="M8" s="12"/>
      <c r="N8" s="12" t="n">
        <v>12</v>
      </c>
      <c r="O8" s="12" t="n">
        <v>156</v>
      </c>
      <c r="P8" s="12" t="n">
        <v>245</v>
      </c>
      <c r="Q8" s="12" t="n">
        <v>225</v>
      </c>
      <c r="R8" s="12" t="n">
        <v>117</v>
      </c>
      <c r="S8" s="12"/>
      <c r="T8" s="12" t="n">
        <v>81</v>
      </c>
      <c r="U8" s="12" t="n">
        <v>218</v>
      </c>
      <c r="V8" s="12" t="n">
        <v>173</v>
      </c>
      <c r="W8" s="12" t="n">
        <v>183</v>
      </c>
      <c r="X8" s="12"/>
      <c r="Y8" s="12" t="n">
        <v>344</v>
      </c>
      <c r="Z8" s="12" t="n">
        <v>129</v>
      </c>
      <c r="AA8" s="12" t="n">
        <v>123</v>
      </c>
      <c r="AB8" s="12" t="n">
        <v>77</v>
      </c>
      <c r="AC8" s="12" t="n">
        <v>39</v>
      </c>
      <c r="AD8" s="12" t="n">
        <v>44</v>
      </c>
      <c r="AE8" s="12"/>
      <c r="AF8" s="12" t="n">
        <v>474</v>
      </c>
      <c r="AG8" s="12"/>
      <c r="AH8" s="12" t="n">
        <v>760</v>
      </c>
      <c r="AI8" s="12"/>
      <c r="AJ8" s="12" t="n">
        <v>53</v>
      </c>
      <c r="AK8" s="12" t="n">
        <v>24</v>
      </c>
      <c r="AL8" s="12" t="n">
        <v>163</v>
      </c>
      <c r="AM8" s="12" t="n">
        <v>134</v>
      </c>
      <c r="AN8" s="12" t="n">
        <v>109</v>
      </c>
      <c r="AO8" s="12" t="n">
        <v>45</v>
      </c>
      <c r="AP8" s="12" t="n">
        <v>92</v>
      </c>
      <c r="AQ8" s="12" t="n">
        <v>28</v>
      </c>
      <c r="AR8" s="12" t="n">
        <v>18</v>
      </c>
      <c r="AS8" s="12" t="n">
        <v>47</v>
      </c>
      <c r="AT8" s="12" t="n">
        <v>16</v>
      </c>
      <c r="AU8" s="12" t="n">
        <v>31</v>
      </c>
    </row>
    <row r="9">
      <c r="B9" s="20" t="s">
        <v>141</v>
      </c>
      <c r="C9" s="19" t="n">
        <v>0.297681225167956</v>
      </c>
      <c r="D9" s="19" t="n">
        <v>0.306627422880607</v>
      </c>
      <c r="E9" s="19" t="n">
        <v>0.289063686683901</v>
      </c>
      <c r="F9" s="19"/>
      <c r="G9" s="19" t="n">
        <v>0.352230449599195</v>
      </c>
      <c r="H9" s="19" t="n">
        <v>0.309979887725717</v>
      </c>
      <c r="I9" s="19" t="n">
        <v>0.317756772442548</v>
      </c>
      <c r="J9" s="19" t="n">
        <v>0.397488132528592</v>
      </c>
      <c r="K9" s="19" t="n">
        <v>0.284873342596238</v>
      </c>
      <c r="L9" s="19" t="n">
        <v>0.164244288341836</v>
      </c>
      <c r="M9" s="19"/>
      <c r="N9" s="19" t="n">
        <v>0.0881863433946905</v>
      </c>
      <c r="O9" s="19" t="n">
        <v>0.286146000749611</v>
      </c>
      <c r="P9" s="19" t="n">
        <v>0.292072688847034</v>
      </c>
      <c r="Q9" s="19" t="n">
        <v>0.329935112216286</v>
      </c>
      <c r="R9" s="19" t="n">
        <v>0.285762354018441</v>
      </c>
      <c r="S9" s="19"/>
      <c r="T9" s="19" t="n">
        <v>0.42700767537409</v>
      </c>
      <c r="U9" s="19" t="n">
        <v>0.319595514347149</v>
      </c>
      <c r="V9" s="19" t="n">
        <v>0.247099555052005</v>
      </c>
      <c r="W9" s="19" t="n">
        <v>0.308907427269816</v>
      </c>
      <c r="X9" s="19"/>
      <c r="Y9" s="19" t="n">
        <v>0.3060582057641</v>
      </c>
      <c r="Z9" s="19" t="n">
        <v>0.317516291687493</v>
      </c>
      <c r="AA9" s="19" t="n">
        <v>0.183711098868095</v>
      </c>
      <c r="AB9" s="19" t="n">
        <v>0.359357698530345</v>
      </c>
      <c r="AC9" s="19" t="n">
        <v>0.389296405649329</v>
      </c>
      <c r="AD9" s="19" t="n">
        <v>0.332946295806881</v>
      </c>
      <c r="AE9" s="19"/>
      <c r="AF9" s="19" t="n">
        <v>0.285458620150314</v>
      </c>
      <c r="AG9" s="19"/>
      <c r="AH9" s="19" t="n">
        <v>0.297681225167956</v>
      </c>
      <c r="AI9" s="19"/>
      <c r="AJ9" s="19" t="n">
        <v>0.337246576344165</v>
      </c>
      <c r="AK9" s="19" t="n">
        <v>0.245905542725164</v>
      </c>
      <c r="AL9" s="19" t="n">
        <v>0.24403913832843</v>
      </c>
      <c r="AM9" s="19" t="n">
        <v>0.33671013977751</v>
      </c>
      <c r="AN9" s="19" t="n">
        <v>0.316099548311761</v>
      </c>
      <c r="AO9" s="19" t="n">
        <v>0.371452096873078</v>
      </c>
      <c r="AP9" s="19" t="n">
        <v>0.280785731923831</v>
      </c>
      <c r="AQ9" s="19" t="n">
        <v>0.285754166229601</v>
      </c>
      <c r="AR9" s="19" t="n">
        <v>0.386075104708941</v>
      </c>
      <c r="AS9" s="19" t="n">
        <v>0.236088452015262</v>
      </c>
      <c r="AT9" s="19" t="n">
        <v>0.128845062918619</v>
      </c>
      <c r="AU9" s="19" t="n">
        <v>0.403069362958707</v>
      </c>
    </row>
    <row r="10">
      <c r="B10" s="20" t="s">
        <v>142</v>
      </c>
      <c r="C10" s="19" t="n">
        <v>0.582741738286025</v>
      </c>
      <c r="D10" s="19" t="n">
        <v>0.569914825292695</v>
      </c>
      <c r="E10" s="19" t="n">
        <v>0.59801744750201</v>
      </c>
      <c r="F10" s="19"/>
      <c r="G10" s="19" t="n">
        <v>0.53450741688221</v>
      </c>
      <c r="H10" s="19" t="n">
        <v>0.561371862836809</v>
      </c>
      <c r="I10" s="19" t="n">
        <v>0.604567517152728</v>
      </c>
      <c r="J10" s="19" t="n">
        <v>0.497983858075629</v>
      </c>
      <c r="K10" s="19" t="n">
        <v>0.549308379060165</v>
      </c>
      <c r="L10" s="19" t="n">
        <v>0.713727536137891</v>
      </c>
      <c r="M10" s="19"/>
      <c r="N10" s="19" t="n">
        <v>0.851579049997346</v>
      </c>
      <c r="O10" s="19" t="n">
        <v>0.548686771130016</v>
      </c>
      <c r="P10" s="19" t="n">
        <v>0.580261693960597</v>
      </c>
      <c r="Q10" s="19" t="n">
        <v>0.552383762906996</v>
      </c>
      <c r="R10" s="19" t="n">
        <v>0.65868329849872</v>
      </c>
      <c r="S10" s="19"/>
      <c r="T10" s="19" t="n">
        <v>0.495890910580287</v>
      </c>
      <c r="U10" s="19" t="n">
        <v>0.562524100822161</v>
      </c>
      <c r="V10" s="19" t="n">
        <v>0.641705342613337</v>
      </c>
      <c r="W10" s="19" t="n">
        <v>0.574374137097554</v>
      </c>
      <c r="X10" s="19"/>
      <c r="Y10" s="19" t="n">
        <v>0.58000568607725</v>
      </c>
      <c r="Z10" s="19" t="n">
        <v>0.612926337901568</v>
      </c>
      <c r="AA10" s="19" t="n">
        <v>0.675575011136987</v>
      </c>
      <c r="AB10" s="19" t="n">
        <v>0.505385209613499</v>
      </c>
      <c r="AC10" s="19" t="n">
        <v>0.467416885092695</v>
      </c>
      <c r="AD10" s="19" t="n">
        <v>0.50651190950627</v>
      </c>
      <c r="AE10" s="19"/>
      <c r="AF10" s="19" t="n">
        <v>0.600966918391459</v>
      </c>
      <c r="AG10" s="19"/>
      <c r="AH10" s="19" t="n">
        <v>0.582741738286025</v>
      </c>
      <c r="AI10" s="19"/>
      <c r="AJ10" s="19" t="n">
        <v>0.514091046409314</v>
      </c>
      <c r="AK10" s="19" t="n">
        <v>0.483193018012678</v>
      </c>
      <c r="AL10" s="19" t="n">
        <v>0.592746738652007</v>
      </c>
      <c r="AM10" s="19" t="n">
        <v>0.547862201532262</v>
      </c>
      <c r="AN10" s="19" t="n">
        <v>0.58986656153804</v>
      </c>
      <c r="AO10" s="19" t="n">
        <v>0.608567611328479</v>
      </c>
      <c r="AP10" s="19" t="n">
        <v>0.633399229227221</v>
      </c>
      <c r="AQ10" s="19" t="n">
        <v>0.643580886048298</v>
      </c>
      <c r="AR10" s="19" t="n">
        <v>0.57236285070031</v>
      </c>
      <c r="AS10" s="19" t="n">
        <v>0.60950545331974</v>
      </c>
      <c r="AT10" s="19" t="n">
        <v>0.775132215169857</v>
      </c>
      <c r="AU10" s="19" t="n">
        <v>0.471712133788235</v>
      </c>
    </row>
    <row r="11">
      <c r="B11" s="20" t="s">
        <v>143</v>
      </c>
      <c r="C11" s="19" t="n">
        <v>0.0903659732242324</v>
      </c>
      <c r="D11" s="19" t="n">
        <v>0.0905480231787357</v>
      </c>
      <c r="E11" s="19" t="n">
        <v>0.0878084629866886</v>
      </c>
      <c r="F11" s="19"/>
      <c r="G11" s="19" t="n">
        <v>0.0932939032136533</v>
      </c>
      <c r="H11" s="19" t="n">
        <v>0.0981451022062913</v>
      </c>
      <c r="I11" s="19" t="n">
        <v>0.0676881152265547</v>
      </c>
      <c r="J11" s="19" t="n">
        <v>0.0647775771514321</v>
      </c>
      <c r="K11" s="19" t="n">
        <v>0.138841633031192</v>
      </c>
      <c r="L11" s="19" t="n">
        <v>0.0791067480119875</v>
      </c>
      <c r="M11" s="19"/>
      <c r="N11" s="19" t="n">
        <v>0</v>
      </c>
      <c r="O11" s="19" t="n">
        <v>0.0993632073524512</v>
      </c>
      <c r="P11" s="19" t="n">
        <v>0.112095624367149</v>
      </c>
      <c r="Q11" s="19" t="n">
        <v>0.0888712271974321</v>
      </c>
      <c r="R11" s="19" t="n">
        <v>0.0479629136305409</v>
      </c>
      <c r="S11" s="19"/>
      <c r="T11" s="19" t="n">
        <v>0.0447236732284708</v>
      </c>
      <c r="U11" s="19" t="n">
        <v>0.0775981715819781</v>
      </c>
      <c r="V11" s="19" t="n">
        <v>0.0806739431242298</v>
      </c>
      <c r="W11" s="19" t="n">
        <v>0.100209352403844</v>
      </c>
      <c r="X11" s="19"/>
      <c r="Y11" s="19" t="n">
        <v>0.0857703616532268</v>
      </c>
      <c r="Z11" s="19" t="n">
        <v>0.0578300954971962</v>
      </c>
      <c r="AA11" s="19" t="n">
        <v>0.109846770181072</v>
      </c>
      <c r="AB11" s="19" t="n">
        <v>0.115745213733999</v>
      </c>
      <c r="AC11" s="19" t="n">
        <v>0.0985287329586494</v>
      </c>
      <c r="AD11" s="19" t="n">
        <v>0.0989726309462007</v>
      </c>
      <c r="AE11" s="19"/>
      <c r="AF11" s="19" t="n">
        <v>0.0841983355707114</v>
      </c>
      <c r="AG11" s="19"/>
      <c r="AH11" s="19" t="n">
        <v>0.0903659732242324</v>
      </c>
      <c r="AI11" s="19"/>
      <c r="AJ11" s="19" t="n">
        <v>0.0796014877272649</v>
      </c>
      <c r="AK11" s="19" t="n">
        <v>0.140737763740363</v>
      </c>
      <c r="AL11" s="19" t="n">
        <v>0.136106444548851</v>
      </c>
      <c r="AM11" s="19" t="n">
        <v>0.0864384169350573</v>
      </c>
      <c r="AN11" s="19" t="n">
        <v>0.094033890150199</v>
      </c>
      <c r="AO11" s="19" t="n">
        <v>0</v>
      </c>
      <c r="AP11" s="19" t="n">
        <v>0.0576074187650937</v>
      </c>
      <c r="AQ11" s="19" t="n">
        <v>0.0706649477221006</v>
      </c>
      <c r="AR11" s="19" t="n">
        <v>0.0415620445907483</v>
      </c>
      <c r="AS11" s="19" t="n">
        <v>0.0991967790275602</v>
      </c>
      <c r="AT11" s="19" t="n">
        <v>0.0960227219115241</v>
      </c>
      <c r="AU11" s="19" t="n">
        <v>0.0913862619968069</v>
      </c>
    </row>
    <row r="12">
      <c r="B12" s="20" t="s">
        <v>144</v>
      </c>
      <c r="C12" s="19" t="n">
        <v>0.0145985450383885</v>
      </c>
      <c r="D12" s="19" t="n">
        <v>0.018802476663096</v>
      </c>
      <c r="E12" s="19" t="n">
        <v>0.00983109702662597</v>
      </c>
      <c r="F12" s="19"/>
      <c r="G12" s="19" t="n">
        <v>0</v>
      </c>
      <c r="H12" s="19" t="n">
        <v>0.0230245230253166</v>
      </c>
      <c r="I12" s="19" t="n">
        <v>0.00998759517816915</v>
      </c>
      <c r="J12" s="19" t="n">
        <v>0.024245998056047</v>
      </c>
      <c r="K12" s="19" t="n">
        <v>0.00609466505719308</v>
      </c>
      <c r="L12" s="19" t="n">
        <v>0.0185926001939085</v>
      </c>
      <c r="M12" s="19"/>
      <c r="N12" s="19" t="n">
        <v>0.0602346066079632</v>
      </c>
      <c r="O12" s="19" t="n">
        <v>0.0204217090433714</v>
      </c>
      <c r="P12" s="19" t="n">
        <v>0.0116068733522184</v>
      </c>
      <c r="Q12" s="19" t="n">
        <v>0.0193059598380808</v>
      </c>
      <c r="R12" s="19" t="n">
        <v>0</v>
      </c>
      <c r="S12" s="19"/>
      <c r="T12" s="19" t="n">
        <v>0.0211183609720253</v>
      </c>
      <c r="U12" s="19" t="n">
        <v>0.0269478322253781</v>
      </c>
      <c r="V12" s="19" t="n">
        <v>0.00405413107793288</v>
      </c>
      <c r="W12" s="19" t="n">
        <v>0.0107851326581079</v>
      </c>
      <c r="X12" s="19"/>
      <c r="Y12" s="19" t="n">
        <v>0.0139362620850859</v>
      </c>
      <c r="Z12" s="19" t="n">
        <v>0.00545401500212544</v>
      </c>
      <c r="AA12" s="19" t="n">
        <v>0.0156003876833913</v>
      </c>
      <c r="AB12" s="19" t="n">
        <v>0.0195118781221571</v>
      </c>
      <c r="AC12" s="19" t="n">
        <v>0</v>
      </c>
      <c r="AD12" s="19" t="n">
        <v>0.0206433040792488</v>
      </c>
      <c r="AE12" s="19"/>
      <c r="AF12" s="19" t="n">
        <v>0.0175105196984558</v>
      </c>
      <c r="AG12" s="19"/>
      <c r="AH12" s="19" t="n">
        <v>0.0145985450383885</v>
      </c>
      <c r="AI12" s="19"/>
      <c r="AJ12" s="19" t="n">
        <v>0.037351115665976</v>
      </c>
      <c r="AK12" s="19" t="n">
        <v>0.130163675521795</v>
      </c>
      <c r="AL12" s="19" t="n">
        <v>0.0203897162352615</v>
      </c>
      <c r="AM12" s="19" t="n">
        <v>0</v>
      </c>
      <c r="AN12" s="19" t="n">
        <v>0</v>
      </c>
      <c r="AO12" s="19" t="n">
        <v>0.019980291798443</v>
      </c>
      <c r="AP12" s="19" t="n">
        <v>0</v>
      </c>
      <c r="AQ12" s="19" t="n">
        <v>0</v>
      </c>
      <c r="AR12" s="19" t="n">
        <v>0</v>
      </c>
      <c r="AS12" s="19" t="n">
        <v>0.038160491163172</v>
      </c>
      <c r="AT12" s="19" t="n">
        <v>0</v>
      </c>
      <c r="AU12" s="19" t="n">
        <v>0</v>
      </c>
    </row>
    <row r="13">
      <c r="B13" s="20" t="s">
        <v>145</v>
      </c>
      <c r="C13" s="19" t="n">
        <v>0.00116926103757846</v>
      </c>
      <c r="D13" s="19" t="n">
        <v>0</v>
      </c>
      <c r="E13" s="19" t="n">
        <v>0.00252522450664484</v>
      </c>
      <c r="F13" s="19"/>
      <c r="G13" s="19" t="n">
        <v>0.0102158712634211</v>
      </c>
      <c r="H13" s="19" t="n">
        <v>0</v>
      </c>
      <c r="I13" s="19" t="n">
        <v>0</v>
      </c>
      <c r="J13" s="19" t="n">
        <v>0</v>
      </c>
      <c r="K13" s="19" t="n">
        <v>0</v>
      </c>
      <c r="L13" s="19" t="n">
        <v>0</v>
      </c>
      <c r="M13" s="19"/>
      <c r="N13" s="19" t="n">
        <v>0</v>
      </c>
      <c r="O13" s="19" t="n">
        <v>0</v>
      </c>
      <c r="P13" s="19" t="n">
        <v>0</v>
      </c>
      <c r="Q13" s="19" t="n">
        <v>0</v>
      </c>
      <c r="R13" s="19" t="n">
        <v>0.00759143385229857</v>
      </c>
      <c r="S13" s="19"/>
      <c r="T13" s="19" t="n">
        <v>0</v>
      </c>
      <c r="U13" s="19" t="n">
        <v>0.00407784756390057</v>
      </c>
      <c r="V13" s="19" t="n">
        <v>0</v>
      </c>
      <c r="W13" s="19" t="n">
        <v>0</v>
      </c>
      <c r="X13" s="19"/>
      <c r="Y13" s="19" t="n">
        <v>0</v>
      </c>
      <c r="Z13" s="19" t="n">
        <v>0</v>
      </c>
      <c r="AA13" s="19" t="n">
        <v>0</v>
      </c>
      <c r="AB13" s="19" t="n">
        <v>0</v>
      </c>
      <c r="AC13" s="19" t="n">
        <v>0.0228984600489114</v>
      </c>
      <c r="AD13" s="19" t="n">
        <v>0</v>
      </c>
      <c r="AE13" s="19"/>
      <c r="AF13" s="19" t="n">
        <v>0</v>
      </c>
      <c r="AG13" s="19"/>
      <c r="AH13" s="19" t="n">
        <v>0.00116926103757846</v>
      </c>
      <c r="AI13" s="19"/>
      <c r="AJ13" s="19" t="n">
        <v>0.0168433471220934</v>
      </c>
      <c r="AK13" s="19" t="n">
        <v>0</v>
      </c>
      <c r="AL13" s="19" t="n">
        <v>0</v>
      </c>
      <c r="AM13" s="19" t="n">
        <v>0</v>
      </c>
      <c r="AN13" s="19" t="n">
        <v>0</v>
      </c>
      <c r="AO13" s="19" t="n">
        <v>0</v>
      </c>
      <c r="AP13" s="19" t="n">
        <v>0</v>
      </c>
      <c r="AQ13" s="19" t="n">
        <v>0</v>
      </c>
      <c r="AR13" s="19" t="n">
        <v>0</v>
      </c>
      <c r="AS13" s="19" t="n">
        <v>0</v>
      </c>
      <c r="AT13" s="19" t="n">
        <v>0</v>
      </c>
      <c r="AU13" s="19" t="n">
        <v>0</v>
      </c>
    </row>
    <row r="14">
      <c r="B14" s="20" t="s">
        <v>66</v>
      </c>
      <c r="C14" s="21" t="n">
        <v>0.0134432572458201</v>
      </c>
      <c r="D14" s="21" t="n">
        <v>0.0141072519848656</v>
      </c>
      <c r="E14" s="21" t="n">
        <v>0.0127540812941293</v>
      </c>
      <c r="F14" s="21"/>
      <c r="G14" s="21" t="n">
        <v>0.00975235904152042</v>
      </c>
      <c r="H14" s="21" t="n">
        <v>0.00747862420586616</v>
      </c>
      <c r="I14" s="21" t="n">
        <v>0</v>
      </c>
      <c r="J14" s="21" t="n">
        <v>0.0155044341882996</v>
      </c>
      <c r="K14" s="21" t="n">
        <v>0.0208819802552122</v>
      </c>
      <c r="L14" s="21" t="n">
        <v>0.0243288273143766</v>
      </c>
      <c r="M14" s="21"/>
      <c r="N14" s="21" t="n">
        <v>0</v>
      </c>
      <c r="O14" s="21" t="n">
        <v>0.0453823117245503</v>
      </c>
      <c r="P14" s="21" t="n">
        <v>0.00396311947300194</v>
      </c>
      <c r="Q14" s="21" t="n">
        <v>0.0095039378412059</v>
      </c>
      <c r="R14" s="21" t="n">
        <v>0</v>
      </c>
      <c r="S14" s="21"/>
      <c r="T14" s="21" t="n">
        <v>0.0112593798451264</v>
      </c>
      <c r="U14" s="21" t="n">
        <v>0.00925653345943431</v>
      </c>
      <c r="V14" s="21" t="n">
        <v>0.0264670281324962</v>
      </c>
      <c r="W14" s="21" t="n">
        <v>0.00572395057067856</v>
      </c>
      <c r="X14" s="21"/>
      <c r="Y14" s="21" t="n">
        <v>0.0142294844203381</v>
      </c>
      <c r="Z14" s="21" t="n">
        <v>0.00627325991161824</v>
      </c>
      <c r="AA14" s="21" t="n">
        <v>0.0152667321304549</v>
      </c>
      <c r="AB14" s="21" t="n">
        <v>0</v>
      </c>
      <c r="AC14" s="21" t="n">
        <v>0.0218595162504145</v>
      </c>
      <c r="AD14" s="21" t="n">
        <v>0.0409258596613997</v>
      </c>
      <c r="AE14" s="21"/>
      <c r="AF14" s="21" t="n">
        <v>0.01186560618906</v>
      </c>
      <c r="AG14" s="21"/>
      <c r="AH14" s="21" t="n">
        <v>0.0134432572458201</v>
      </c>
      <c r="AI14" s="21"/>
      <c r="AJ14" s="21" t="n">
        <v>0.0148664267311868</v>
      </c>
      <c r="AK14" s="21" t="n">
        <v>0</v>
      </c>
      <c r="AL14" s="21" t="n">
        <v>0.00671796223545106</v>
      </c>
      <c r="AM14" s="21" t="n">
        <v>0.0289892417551713</v>
      </c>
      <c r="AN14" s="21" t="n">
        <v>0</v>
      </c>
      <c r="AO14" s="21" t="n">
        <v>0</v>
      </c>
      <c r="AP14" s="21" t="n">
        <v>0.0282076200838543</v>
      </c>
      <c r="AQ14" s="21" t="n">
        <v>0</v>
      </c>
      <c r="AR14" s="21" t="n">
        <v>0</v>
      </c>
      <c r="AS14" s="21" t="n">
        <v>0.0170488244742657</v>
      </c>
      <c r="AT14" s="21" t="n">
        <v>0</v>
      </c>
      <c r="AU14" s="21" t="n">
        <v>0.0338322412562509</v>
      </c>
    </row>
    <row r="15">
      <c r="B15" s="18" t="s">
        <v>128</v>
      </c>
    </row>
    <row r="16">
      <c r="B16" t="s">
        <v>70</v>
      </c>
    </row>
    <row r="17">
      <c r="B17" t="s">
        <v>71</v>
      </c>
    </row>
    <row r="19">
      <c r="B19"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155</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748</v>
      </c>
      <c r="D7" s="11" t="n">
        <v>379</v>
      </c>
      <c r="E7" s="11" t="n">
        <v>367</v>
      </c>
      <c r="F7" s="11"/>
      <c r="G7" s="11" t="n">
        <v>77</v>
      </c>
      <c r="H7" s="11" t="n">
        <v>118</v>
      </c>
      <c r="I7" s="11" t="n">
        <v>124</v>
      </c>
      <c r="J7" s="11" t="n">
        <v>130</v>
      </c>
      <c r="K7" s="11" t="n">
        <v>142</v>
      </c>
      <c r="L7" s="11" t="n">
        <v>157</v>
      </c>
      <c r="M7" s="11"/>
      <c r="N7" s="11" t="n">
        <v>12</v>
      </c>
      <c r="O7" s="11" t="n">
        <v>167</v>
      </c>
      <c r="P7" s="11" t="n">
        <v>261</v>
      </c>
      <c r="Q7" s="11" t="n">
        <v>198</v>
      </c>
      <c r="R7" s="11" t="n">
        <v>106</v>
      </c>
      <c r="S7" s="11"/>
      <c r="T7" s="11" t="n">
        <v>81</v>
      </c>
      <c r="U7" s="11" t="n">
        <v>214</v>
      </c>
      <c r="V7" s="11" t="n">
        <v>173</v>
      </c>
      <c r="W7" s="11" t="n">
        <v>172</v>
      </c>
      <c r="X7" s="11"/>
      <c r="Y7" s="11" t="n">
        <v>317</v>
      </c>
      <c r="Z7" s="11" t="n">
        <v>131</v>
      </c>
      <c r="AA7" s="11" t="n">
        <v>131</v>
      </c>
      <c r="AB7" s="11" t="n">
        <v>80</v>
      </c>
      <c r="AC7" s="11" t="n">
        <v>37</v>
      </c>
      <c r="AD7" s="11" t="n">
        <v>48</v>
      </c>
      <c r="AE7" s="11"/>
      <c r="AF7" s="11" t="n">
        <v>473</v>
      </c>
      <c r="AG7" s="11"/>
      <c r="AH7" s="11" t="n">
        <v>748</v>
      </c>
      <c r="AI7" s="11"/>
      <c r="AJ7" s="11" t="n">
        <v>57</v>
      </c>
      <c r="AK7" s="11" t="n">
        <v>29</v>
      </c>
      <c r="AL7" s="11" t="n">
        <v>151</v>
      </c>
      <c r="AM7" s="11" t="n">
        <v>126</v>
      </c>
      <c r="AN7" s="11" t="n">
        <v>93</v>
      </c>
      <c r="AO7" s="11" t="n">
        <v>45</v>
      </c>
      <c r="AP7" s="11" t="n">
        <v>96</v>
      </c>
      <c r="AQ7" s="11" t="n">
        <v>25</v>
      </c>
      <c r="AR7" s="11" t="n">
        <v>21</v>
      </c>
      <c r="AS7" s="11" t="n">
        <v>52</v>
      </c>
      <c r="AT7" s="11" t="n">
        <v>21</v>
      </c>
      <c r="AU7" s="11" t="n">
        <v>32</v>
      </c>
    </row>
    <row r="8" ht="30" customHeight="1">
      <c r="B8" s="12" t="s">
        <v>20</v>
      </c>
      <c r="C8" s="12" t="n">
        <v>760</v>
      </c>
      <c r="D8" s="12" t="n">
        <v>406</v>
      </c>
      <c r="E8" s="12" t="n">
        <v>352</v>
      </c>
      <c r="F8" s="12"/>
      <c r="G8" s="12" t="n">
        <v>87</v>
      </c>
      <c r="H8" s="12" t="n">
        <v>140</v>
      </c>
      <c r="I8" s="12" t="n">
        <v>127</v>
      </c>
      <c r="J8" s="12" t="n">
        <v>125</v>
      </c>
      <c r="K8" s="12" t="n">
        <v>132</v>
      </c>
      <c r="L8" s="12" t="n">
        <v>149</v>
      </c>
      <c r="M8" s="12"/>
      <c r="N8" s="12" t="n">
        <v>12</v>
      </c>
      <c r="O8" s="12" t="n">
        <v>156</v>
      </c>
      <c r="P8" s="12" t="n">
        <v>245</v>
      </c>
      <c r="Q8" s="12" t="n">
        <v>225</v>
      </c>
      <c r="R8" s="12" t="n">
        <v>117</v>
      </c>
      <c r="S8" s="12"/>
      <c r="T8" s="12" t="n">
        <v>81</v>
      </c>
      <c r="U8" s="12" t="n">
        <v>218</v>
      </c>
      <c r="V8" s="12" t="n">
        <v>173</v>
      </c>
      <c r="W8" s="12" t="n">
        <v>183</v>
      </c>
      <c r="X8" s="12"/>
      <c r="Y8" s="12" t="n">
        <v>344</v>
      </c>
      <c r="Z8" s="12" t="n">
        <v>129</v>
      </c>
      <c r="AA8" s="12" t="n">
        <v>123</v>
      </c>
      <c r="AB8" s="12" t="n">
        <v>77</v>
      </c>
      <c r="AC8" s="12" t="n">
        <v>39</v>
      </c>
      <c r="AD8" s="12" t="n">
        <v>44</v>
      </c>
      <c r="AE8" s="12"/>
      <c r="AF8" s="12" t="n">
        <v>474</v>
      </c>
      <c r="AG8" s="12"/>
      <c r="AH8" s="12" t="n">
        <v>760</v>
      </c>
      <c r="AI8" s="12"/>
      <c r="AJ8" s="12" t="n">
        <v>53</v>
      </c>
      <c r="AK8" s="12" t="n">
        <v>24</v>
      </c>
      <c r="AL8" s="12" t="n">
        <v>163</v>
      </c>
      <c r="AM8" s="12" t="n">
        <v>134</v>
      </c>
      <c r="AN8" s="12" t="n">
        <v>109</v>
      </c>
      <c r="AO8" s="12" t="n">
        <v>45</v>
      </c>
      <c r="AP8" s="12" t="n">
        <v>92</v>
      </c>
      <c r="AQ8" s="12" t="n">
        <v>28</v>
      </c>
      <c r="AR8" s="12" t="n">
        <v>18</v>
      </c>
      <c r="AS8" s="12" t="n">
        <v>47</v>
      </c>
      <c r="AT8" s="12" t="n">
        <v>16</v>
      </c>
      <c r="AU8" s="12" t="n">
        <v>31</v>
      </c>
    </row>
    <row r="9">
      <c r="B9" s="20" t="s">
        <v>141</v>
      </c>
      <c r="C9" s="19" t="n">
        <v>0.288889381125436</v>
      </c>
      <c r="D9" s="19" t="n">
        <v>0.313299398867969</v>
      </c>
      <c r="E9" s="19" t="n">
        <v>0.262377062412093</v>
      </c>
      <c r="F9" s="19"/>
      <c r="G9" s="19" t="n">
        <v>0.302771144781067</v>
      </c>
      <c r="H9" s="19" t="n">
        <v>0.324060760920778</v>
      </c>
      <c r="I9" s="19" t="n">
        <v>0.293560690539216</v>
      </c>
      <c r="J9" s="19" t="n">
        <v>0.349305062662445</v>
      </c>
      <c r="K9" s="19" t="n">
        <v>0.316671206219564</v>
      </c>
      <c r="L9" s="19" t="n">
        <v>0.167974150110326</v>
      </c>
      <c r="M9" s="19"/>
      <c r="N9" s="19" t="n">
        <v>0.155483898192495</v>
      </c>
      <c r="O9" s="19" t="n">
        <v>0.183238903868983</v>
      </c>
      <c r="P9" s="19" t="n">
        <v>0.333375508393365</v>
      </c>
      <c r="Q9" s="19" t="n">
        <v>0.314545884467127</v>
      </c>
      <c r="R9" s="19" t="n">
        <v>0.302677069030018</v>
      </c>
      <c r="S9" s="19"/>
      <c r="T9" s="19" t="n">
        <v>0.296855265206075</v>
      </c>
      <c r="U9" s="19" t="n">
        <v>0.32812150984982</v>
      </c>
      <c r="V9" s="19" t="n">
        <v>0.261651817341343</v>
      </c>
      <c r="W9" s="19" t="n">
        <v>0.313947433706178</v>
      </c>
      <c r="X9" s="19"/>
      <c r="Y9" s="19" t="n">
        <v>0.331705506657724</v>
      </c>
      <c r="Z9" s="19" t="n">
        <v>0.265078349641129</v>
      </c>
      <c r="AA9" s="19" t="n">
        <v>0.163956626676632</v>
      </c>
      <c r="AB9" s="19" t="n">
        <v>0.308757781541449</v>
      </c>
      <c r="AC9" s="19" t="n">
        <v>0.401101933348258</v>
      </c>
      <c r="AD9" s="19" t="n">
        <v>0.267427562908781</v>
      </c>
      <c r="AE9" s="19"/>
      <c r="AF9" s="19" t="n">
        <v>0.2628995688308</v>
      </c>
      <c r="AG9" s="19"/>
      <c r="AH9" s="19" t="n">
        <v>0.288889381125436</v>
      </c>
      <c r="AI9" s="19"/>
      <c r="AJ9" s="19" t="n">
        <v>0.416605455945291</v>
      </c>
      <c r="AK9" s="19" t="n">
        <v>0.181418422168567</v>
      </c>
      <c r="AL9" s="19" t="n">
        <v>0.287062448764109</v>
      </c>
      <c r="AM9" s="19" t="n">
        <v>0.286209486786645</v>
      </c>
      <c r="AN9" s="19" t="n">
        <v>0.304511663723496</v>
      </c>
      <c r="AO9" s="19" t="n">
        <v>0.325428244454755</v>
      </c>
      <c r="AP9" s="19" t="n">
        <v>0.211491450895902</v>
      </c>
      <c r="AQ9" s="19" t="n">
        <v>0.38206980863441</v>
      </c>
      <c r="AR9" s="19" t="n">
        <v>0.192079560764644</v>
      </c>
      <c r="AS9" s="19" t="n">
        <v>0.270588399910446</v>
      </c>
      <c r="AT9" s="19" t="n">
        <v>0.253675459258294</v>
      </c>
      <c r="AU9" s="19" t="n">
        <v>0.31547842732398</v>
      </c>
    </row>
    <row r="10">
      <c r="B10" s="20" t="s">
        <v>142</v>
      </c>
      <c r="C10" s="19" t="n">
        <v>0.571553307777719</v>
      </c>
      <c r="D10" s="19" t="n">
        <v>0.556123230662208</v>
      </c>
      <c r="E10" s="19" t="n">
        <v>0.589768809214889</v>
      </c>
      <c r="F10" s="19"/>
      <c r="G10" s="19" t="n">
        <v>0.606738105981561</v>
      </c>
      <c r="H10" s="19" t="n">
        <v>0.548087051244262</v>
      </c>
      <c r="I10" s="19" t="n">
        <v>0.573712473127753</v>
      </c>
      <c r="J10" s="19" t="n">
        <v>0.515110916801581</v>
      </c>
      <c r="K10" s="19" t="n">
        <v>0.510065401737406</v>
      </c>
      <c r="L10" s="19" t="n">
        <v>0.673577369985568</v>
      </c>
      <c r="M10" s="19"/>
      <c r="N10" s="19" t="n">
        <v>0.750427704434781</v>
      </c>
      <c r="O10" s="19" t="n">
        <v>0.595478740391849</v>
      </c>
      <c r="P10" s="19" t="n">
        <v>0.524477019243033</v>
      </c>
      <c r="Q10" s="19" t="n">
        <v>0.576362928960122</v>
      </c>
      <c r="R10" s="19" t="n">
        <v>0.611712533173227</v>
      </c>
      <c r="S10" s="19"/>
      <c r="T10" s="19" t="n">
        <v>0.534085521991548</v>
      </c>
      <c r="U10" s="19" t="n">
        <v>0.532858359763039</v>
      </c>
      <c r="V10" s="19" t="n">
        <v>0.597674986520693</v>
      </c>
      <c r="W10" s="19" t="n">
        <v>0.581282705856804</v>
      </c>
      <c r="X10" s="19"/>
      <c r="Y10" s="19" t="n">
        <v>0.556271198347752</v>
      </c>
      <c r="Z10" s="19" t="n">
        <v>0.601531003936095</v>
      </c>
      <c r="AA10" s="19" t="n">
        <v>0.668831709274045</v>
      </c>
      <c r="AB10" s="19" t="n">
        <v>0.497718274576686</v>
      </c>
      <c r="AC10" s="19" t="n">
        <v>0.504421874356058</v>
      </c>
      <c r="AD10" s="19" t="n">
        <v>0.552050527166001</v>
      </c>
      <c r="AE10" s="19"/>
      <c r="AF10" s="19" t="n">
        <v>0.588271640892123</v>
      </c>
      <c r="AG10" s="19"/>
      <c r="AH10" s="19" t="n">
        <v>0.571553307777719</v>
      </c>
      <c r="AI10" s="19"/>
      <c r="AJ10" s="19" t="n">
        <v>0.512515425035503</v>
      </c>
      <c r="AK10" s="19" t="n">
        <v>0.653565870770127</v>
      </c>
      <c r="AL10" s="19" t="n">
        <v>0.53745197497901</v>
      </c>
      <c r="AM10" s="19" t="n">
        <v>0.563673917198235</v>
      </c>
      <c r="AN10" s="19" t="n">
        <v>0.592125160004158</v>
      </c>
      <c r="AO10" s="19" t="n">
        <v>0.614571624794469</v>
      </c>
      <c r="AP10" s="19" t="n">
        <v>0.642750984181893</v>
      </c>
      <c r="AQ10" s="19" t="n">
        <v>0.471537595755369</v>
      </c>
      <c r="AR10" s="19" t="n">
        <v>0.674129572818756</v>
      </c>
      <c r="AS10" s="19" t="n">
        <v>0.530423855763987</v>
      </c>
      <c r="AT10" s="19" t="n">
        <v>0.701723605378846</v>
      </c>
      <c r="AU10" s="19" t="n">
        <v>0.501344401381652</v>
      </c>
    </row>
    <row r="11">
      <c r="B11" s="20" t="s">
        <v>143</v>
      </c>
      <c r="C11" s="19" t="n">
        <v>0.105506111825013</v>
      </c>
      <c r="D11" s="19" t="n">
        <v>0.0951219681789578</v>
      </c>
      <c r="E11" s="19" t="n">
        <v>0.115228169544938</v>
      </c>
      <c r="F11" s="19"/>
      <c r="G11" s="19" t="n">
        <v>0.0653839997930107</v>
      </c>
      <c r="H11" s="19" t="n">
        <v>0.119525475002838</v>
      </c>
      <c r="I11" s="19" t="n">
        <v>0.106787503382711</v>
      </c>
      <c r="J11" s="19" t="n">
        <v>0.092427012845451</v>
      </c>
      <c r="K11" s="19" t="n">
        <v>0.124848207259906</v>
      </c>
      <c r="L11" s="19" t="n">
        <v>0.108515909239238</v>
      </c>
      <c r="M11" s="19"/>
      <c r="N11" s="19" t="n">
        <v>0.0940883973727248</v>
      </c>
      <c r="O11" s="19" t="n">
        <v>0.152904491905026</v>
      </c>
      <c r="P11" s="19" t="n">
        <v>0.107457460733392</v>
      </c>
      <c r="Q11" s="19" t="n">
        <v>0.0794908215667165</v>
      </c>
      <c r="R11" s="19" t="n">
        <v>0.0856103977967559</v>
      </c>
      <c r="S11" s="19"/>
      <c r="T11" s="19" t="n">
        <v>0.157799832957251</v>
      </c>
      <c r="U11" s="19" t="n">
        <v>0.106271047166423</v>
      </c>
      <c r="V11" s="19" t="n">
        <v>0.086704039052649</v>
      </c>
      <c r="W11" s="19" t="n">
        <v>0.0826291722188145</v>
      </c>
      <c r="X11" s="19"/>
      <c r="Y11" s="19" t="n">
        <v>0.0826461356640371</v>
      </c>
      <c r="Z11" s="19" t="n">
        <v>0.114469897792467</v>
      </c>
      <c r="AA11" s="19" t="n">
        <v>0.129026059130185</v>
      </c>
      <c r="AB11" s="19" t="n">
        <v>0.154734451782175</v>
      </c>
      <c r="AC11" s="19" t="n">
        <v>0.0726166760452696</v>
      </c>
      <c r="AD11" s="19" t="n">
        <v>0.0999049947105633</v>
      </c>
      <c r="AE11" s="19"/>
      <c r="AF11" s="19" t="n">
        <v>0.108018265665609</v>
      </c>
      <c r="AG11" s="19"/>
      <c r="AH11" s="19" t="n">
        <v>0.105506111825013</v>
      </c>
      <c r="AI11" s="19"/>
      <c r="AJ11" s="19" t="n">
        <v>0.0339533360641254</v>
      </c>
      <c r="AK11" s="19" t="n">
        <v>0.135414055018415</v>
      </c>
      <c r="AL11" s="19" t="n">
        <v>0.145893564530666</v>
      </c>
      <c r="AM11" s="19" t="n">
        <v>0.0987362223211398</v>
      </c>
      <c r="AN11" s="19" t="n">
        <v>0.0843074515805413</v>
      </c>
      <c r="AO11" s="19" t="n">
        <v>0.0600001307507767</v>
      </c>
      <c r="AP11" s="19" t="n">
        <v>0.0883040876141122</v>
      </c>
      <c r="AQ11" s="19" t="n">
        <v>0.112860277499072</v>
      </c>
      <c r="AR11" s="19" t="n">
        <v>0.0912887385731595</v>
      </c>
      <c r="AS11" s="19" t="n">
        <v>0.147127582362907</v>
      </c>
      <c r="AT11" s="19" t="n">
        <v>0.0446009353628599</v>
      </c>
      <c r="AU11" s="19" t="n">
        <v>0.183177171294368</v>
      </c>
    </row>
    <row r="12">
      <c r="B12" s="20" t="s">
        <v>144</v>
      </c>
      <c r="C12" s="19" t="n">
        <v>0.0182736960221514</v>
      </c>
      <c r="D12" s="19" t="n">
        <v>0.0195127346049515</v>
      </c>
      <c r="E12" s="19" t="n">
        <v>0.016948632240773</v>
      </c>
      <c r="F12" s="19"/>
      <c r="G12" s="19" t="n">
        <v>0.015354390402841</v>
      </c>
      <c r="H12" s="19" t="n">
        <v>0.00832671283212169</v>
      </c>
      <c r="I12" s="19" t="n">
        <v>0.0259393329503202</v>
      </c>
      <c r="J12" s="19" t="n">
        <v>0.0194470820232989</v>
      </c>
      <c r="K12" s="19" t="n">
        <v>0.0275332045279117</v>
      </c>
      <c r="L12" s="19" t="n">
        <v>0.0135538545984117</v>
      </c>
      <c r="M12" s="19"/>
      <c r="N12" s="19" t="n">
        <v>0</v>
      </c>
      <c r="O12" s="19" t="n">
        <v>0.0291061993150071</v>
      </c>
      <c r="P12" s="19" t="n">
        <v>0.019592192100593</v>
      </c>
      <c r="Q12" s="19" t="n">
        <v>0.0200964271648283</v>
      </c>
      <c r="R12" s="19" t="n">
        <v>0</v>
      </c>
      <c r="S12" s="19"/>
      <c r="T12" s="19" t="n">
        <v>0</v>
      </c>
      <c r="U12" s="19" t="n">
        <v>0.023936275413693</v>
      </c>
      <c r="V12" s="19" t="n">
        <v>0.0275021289528196</v>
      </c>
      <c r="W12" s="19" t="n">
        <v>0.0107851326581079</v>
      </c>
      <c r="X12" s="19"/>
      <c r="Y12" s="19" t="n">
        <v>0.0157386418690763</v>
      </c>
      <c r="Z12" s="19" t="n">
        <v>0.0126474887186904</v>
      </c>
      <c r="AA12" s="19" t="n">
        <v>0.0152147248646011</v>
      </c>
      <c r="AB12" s="19" t="n">
        <v>0.025491722235986</v>
      </c>
      <c r="AC12" s="19" t="n">
        <v>0</v>
      </c>
      <c r="AD12" s="19" t="n">
        <v>0.0396910555532551</v>
      </c>
      <c r="AE12" s="19"/>
      <c r="AF12" s="19" t="n">
        <v>0.0252041310830507</v>
      </c>
      <c r="AG12" s="19"/>
      <c r="AH12" s="19" t="n">
        <v>0.0182736960221514</v>
      </c>
      <c r="AI12" s="19"/>
      <c r="AJ12" s="19" t="n">
        <v>0.0220593562238935</v>
      </c>
      <c r="AK12" s="19" t="n">
        <v>0.0296016520428911</v>
      </c>
      <c r="AL12" s="19" t="n">
        <v>0.0228740494907638</v>
      </c>
      <c r="AM12" s="19" t="n">
        <v>0.0153397421270801</v>
      </c>
      <c r="AN12" s="19" t="n">
        <v>0.00961666988449329</v>
      </c>
      <c r="AO12" s="19" t="n">
        <v>0</v>
      </c>
      <c r="AP12" s="19" t="n">
        <v>0.0292458572242388</v>
      </c>
      <c r="AQ12" s="19" t="n">
        <v>0.0335323181111487</v>
      </c>
      <c r="AR12" s="19" t="n">
        <v>0.0425021278434404</v>
      </c>
      <c r="AS12" s="19" t="n">
        <v>0.0170488244742657</v>
      </c>
      <c r="AT12" s="19" t="n">
        <v>0</v>
      </c>
      <c r="AU12" s="19" t="n">
        <v>0</v>
      </c>
    </row>
    <row r="13">
      <c r="B13" s="20" t="s">
        <v>145</v>
      </c>
      <c r="C13" s="19" t="n">
        <v>0</v>
      </c>
      <c r="D13" s="19" t="n">
        <v>0</v>
      </c>
      <c r="E13" s="19" t="n">
        <v>0</v>
      </c>
      <c r="F13" s="19"/>
      <c r="G13" s="19" t="n">
        <v>0</v>
      </c>
      <c r="H13" s="19" t="n">
        <v>0</v>
      </c>
      <c r="I13" s="19" t="n">
        <v>0</v>
      </c>
      <c r="J13" s="19" t="n">
        <v>0</v>
      </c>
      <c r="K13" s="19" t="n">
        <v>0</v>
      </c>
      <c r="L13" s="19" t="n">
        <v>0</v>
      </c>
      <c r="M13" s="19"/>
      <c r="N13" s="19" t="n">
        <v>0</v>
      </c>
      <c r="O13" s="19" t="n">
        <v>0</v>
      </c>
      <c r="P13" s="19" t="n">
        <v>0</v>
      </c>
      <c r="Q13" s="19" t="n">
        <v>0</v>
      </c>
      <c r="R13" s="19" t="n">
        <v>0</v>
      </c>
      <c r="S13" s="19"/>
      <c r="T13" s="19" t="n">
        <v>0</v>
      </c>
      <c r="U13" s="19" t="n">
        <v>0</v>
      </c>
      <c r="V13" s="19" t="n">
        <v>0</v>
      </c>
      <c r="W13" s="19" t="n">
        <v>0</v>
      </c>
      <c r="X13" s="19"/>
      <c r="Y13" s="19" t="n">
        <v>0</v>
      </c>
      <c r="Z13" s="19" t="n">
        <v>0</v>
      </c>
      <c r="AA13" s="19" t="n">
        <v>0</v>
      </c>
      <c r="AB13" s="19" t="n">
        <v>0</v>
      </c>
      <c r="AC13" s="19" t="n">
        <v>0</v>
      </c>
      <c r="AD13" s="19" t="n">
        <v>0</v>
      </c>
      <c r="AE13" s="19"/>
      <c r="AF13" s="19" t="n">
        <v>0</v>
      </c>
      <c r="AG13" s="19"/>
      <c r="AH13" s="19" t="n">
        <v>0</v>
      </c>
      <c r="AI13" s="19"/>
      <c r="AJ13" s="19" t="n">
        <v>0</v>
      </c>
      <c r="AK13" s="19" t="n">
        <v>0</v>
      </c>
      <c r="AL13" s="19" t="n">
        <v>0</v>
      </c>
      <c r="AM13" s="19" t="n">
        <v>0</v>
      </c>
      <c r="AN13" s="19" t="n">
        <v>0</v>
      </c>
      <c r="AO13" s="19" t="n">
        <v>0</v>
      </c>
      <c r="AP13" s="19" t="n">
        <v>0</v>
      </c>
      <c r="AQ13" s="19" t="n">
        <v>0</v>
      </c>
      <c r="AR13" s="19" t="n">
        <v>0</v>
      </c>
      <c r="AS13" s="19" t="n">
        <v>0</v>
      </c>
      <c r="AT13" s="19" t="n">
        <v>0</v>
      </c>
      <c r="AU13" s="19" t="n">
        <v>0</v>
      </c>
    </row>
    <row r="14">
      <c r="B14" s="20" t="s">
        <v>66</v>
      </c>
      <c r="C14" s="21" t="n">
        <v>0.0157775032496803</v>
      </c>
      <c r="D14" s="21" t="n">
        <v>0.0159426676859133</v>
      </c>
      <c r="E14" s="21" t="n">
        <v>0.0156773265873067</v>
      </c>
      <c r="F14" s="21"/>
      <c r="G14" s="21" t="n">
        <v>0.00975235904152042</v>
      </c>
      <c r="H14" s="21" t="n">
        <v>0</v>
      </c>
      <c r="I14" s="21" t="n">
        <v>0</v>
      </c>
      <c r="J14" s="21" t="n">
        <v>0.0237099256672244</v>
      </c>
      <c r="K14" s="21" t="n">
        <v>0.0208819802552122</v>
      </c>
      <c r="L14" s="21" t="n">
        <v>0.0363787160664552</v>
      </c>
      <c r="M14" s="21"/>
      <c r="N14" s="21" t="n">
        <v>0</v>
      </c>
      <c r="O14" s="21" t="n">
        <v>0.0392716645191348</v>
      </c>
      <c r="P14" s="21" t="n">
        <v>0.0150978195296165</v>
      </c>
      <c r="Q14" s="21" t="n">
        <v>0.0095039378412059</v>
      </c>
      <c r="R14" s="21" t="n">
        <v>0</v>
      </c>
      <c r="S14" s="21"/>
      <c r="T14" s="21" t="n">
        <v>0.0112593798451264</v>
      </c>
      <c r="U14" s="21" t="n">
        <v>0.00881280780702565</v>
      </c>
      <c r="V14" s="21" t="n">
        <v>0.0264670281324962</v>
      </c>
      <c r="W14" s="21" t="n">
        <v>0.0113555555600959</v>
      </c>
      <c r="X14" s="21"/>
      <c r="Y14" s="21" t="n">
        <v>0.0136385174614104</v>
      </c>
      <c r="Z14" s="21" t="n">
        <v>0.00627325991161824</v>
      </c>
      <c r="AA14" s="21" t="n">
        <v>0.0229708800545371</v>
      </c>
      <c r="AB14" s="21" t="n">
        <v>0.0132977698637043</v>
      </c>
      <c r="AC14" s="21" t="n">
        <v>0.0218595162504145</v>
      </c>
      <c r="AD14" s="21" t="n">
        <v>0.0409258596613997</v>
      </c>
      <c r="AE14" s="21"/>
      <c r="AF14" s="21" t="n">
        <v>0.0156063935284166</v>
      </c>
      <c r="AG14" s="21"/>
      <c r="AH14" s="21" t="n">
        <v>0.0157775032496803</v>
      </c>
      <c r="AI14" s="21"/>
      <c r="AJ14" s="21" t="n">
        <v>0.0148664267311868</v>
      </c>
      <c r="AK14" s="21" t="n">
        <v>0</v>
      </c>
      <c r="AL14" s="21" t="n">
        <v>0.00671796223545106</v>
      </c>
      <c r="AM14" s="21" t="n">
        <v>0.0360406315668998</v>
      </c>
      <c r="AN14" s="21" t="n">
        <v>0.0094390548073118</v>
      </c>
      <c r="AO14" s="21" t="n">
        <v>0</v>
      </c>
      <c r="AP14" s="21" t="n">
        <v>0.0282076200838543</v>
      </c>
      <c r="AQ14" s="21" t="n">
        <v>0</v>
      </c>
      <c r="AR14" s="21" t="n">
        <v>0</v>
      </c>
      <c r="AS14" s="21" t="n">
        <v>0.0348113374883942</v>
      </c>
      <c r="AT14" s="21" t="n">
        <v>0</v>
      </c>
      <c r="AU14" s="21" t="n">
        <v>0</v>
      </c>
    </row>
    <row r="15">
      <c r="B15" s="18" t="s">
        <v>128</v>
      </c>
    </row>
    <row r="16">
      <c r="B16" t="s">
        <v>70</v>
      </c>
    </row>
    <row r="17">
      <c r="B17" t="s">
        <v>71</v>
      </c>
    </row>
    <row r="19">
      <c r="B19"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156</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748</v>
      </c>
      <c r="D7" s="11" t="n">
        <v>379</v>
      </c>
      <c r="E7" s="11" t="n">
        <v>367</v>
      </c>
      <c r="F7" s="11"/>
      <c r="G7" s="11" t="n">
        <v>77</v>
      </c>
      <c r="H7" s="11" t="n">
        <v>118</v>
      </c>
      <c r="I7" s="11" t="n">
        <v>124</v>
      </c>
      <c r="J7" s="11" t="n">
        <v>130</v>
      </c>
      <c r="K7" s="11" t="n">
        <v>142</v>
      </c>
      <c r="L7" s="11" t="n">
        <v>157</v>
      </c>
      <c r="M7" s="11"/>
      <c r="N7" s="11" t="n">
        <v>12</v>
      </c>
      <c r="O7" s="11" t="n">
        <v>167</v>
      </c>
      <c r="P7" s="11" t="n">
        <v>261</v>
      </c>
      <c r="Q7" s="11" t="n">
        <v>198</v>
      </c>
      <c r="R7" s="11" t="n">
        <v>106</v>
      </c>
      <c r="S7" s="11"/>
      <c r="T7" s="11" t="n">
        <v>81</v>
      </c>
      <c r="U7" s="11" t="n">
        <v>214</v>
      </c>
      <c r="V7" s="11" t="n">
        <v>173</v>
      </c>
      <c r="W7" s="11" t="n">
        <v>172</v>
      </c>
      <c r="X7" s="11"/>
      <c r="Y7" s="11" t="n">
        <v>317</v>
      </c>
      <c r="Z7" s="11" t="n">
        <v>131</v>
      </c>
      <c r="AA7" s="11" t="n">
        <v>131</v>
      </c>
      <c r="AB7" s="11" t="n">
        <v>80</v>
      </c>
      <c r="AC7" s="11" t="n">
        <v>37</v>
      </c>
      <c r="AD7" s="11" t="n">
        <v>48</v>
      </c>
      <c r="AE7" s="11"/>
      <c r="AF7" s="11" t="n">
        <v>473</v>
      </c>
      <c r="AG7" s="11"/>
      <c r="AH7" s="11" t="n">
        <v>748</v>
      </c>
      <c r="AI7" s="11"/>
      <c r="AJ7" s="11" t="n">
        <v>57</v>
      </c>
      <c r="AK7" s="11" t="n">
        <v>29</v>
      </c>
      <c r="AL7" s="11" t="n">
        <v>151</v>
      </c>
      <c r="AM7" s="11" t="n">
        <v>126</v>
      </c>
      <c r="AN7" s="11" t="n">
        <v>93</v>
      </c>
      <c r="AO7" s="11" t="n">
        <v>45</v>
      </c>
      <c r="AP7" s="11" t="n">
        <v>96</v>
      </c>
      <c r="AQ7" s="11" t="n">
        <v>25</v>
      </c>
      <c r="AR7" s="11" t="n">
        <v>21</v>
      </c>
      <c r="AS7" s="11" t="n">
        <v>52</v>
      </c>
      <c r="AT7" s="11" t="n">
        <v>21</v>
      </c>
      <c r="AU7" s="11" t="n">
        <v>32</v>
      </c>
    </row>
    <row r="8" ht="30" customHeight="1">
      <c r="B8" s="12" t="s">
        <v>20</v>
      </c>
      <c r="C8" s="12" t="n">
        <v>760</v>
      </c>
      <c r="D8" s="12" t="n">
        <v>406</v>
      </c>
      <c r="E8" s="12" t="n">
        <v>352</v>
      </c>
      <c r="F8" s="12"/>
      <c r="G8" s="12" t="n">
        <v>87</v>
      </c>
      <c r="H8" s="12" t="n">
        <v>140</v>
      </c>
      <c r="I8" s="12" t="n">
        <v>127</v>
      </c>
      <c r="J8" s="12" t="n">
        <v>125</v>
      </c>
      <c r="K8" s="12" t="n">
        <v>132</v>
      </c>
      <c r="L8" s="12" t="n">
        <v>149</v>
      </c>
      <c r="M8" s="12"/>
      <c r="N8" s="12" t="n">
        <v>12</v>
      </c>
      <c r="O8" s="12" t="n">
        <v>156</v>
      </c>
      <c r="P8" s="12" t="n">
        <v>245</v>
      </c>
      <c r="Q8" s="12" t="n">
        <v>225</v>
      </c>
      <c r="R8" s="12" t="n">
        <v>117</v>
      </c>
      <c r="S8" s="12"/>
      <c r="T8" s="12" t="n">
        <v>81</v>
      </c>
      <c r="U8" s="12" t="n">
        <v>218</v>
      </c>
      <c r="V8" s="12" t="n">
        <v>173</v>
      </c>
      <c r="W8" s="12" t="n">
        <v>183</v>
      </c>
      <c r="X8" s="12"/>
      <c r="Y8" s="12" t="n">
        <v>344</v>
      </c>
      <c r="Z8" s="12" t="n">
        <v>129</v>
      </c>
      <c r="AA8" s="12" t="n">
        <v>123</v>
      </c>
      <c r="AB8" s="12" t="n">
        <v>77</v>
      </c>
      <c r="AC8" s="12" t="n">
        <v>39</v>
      </c>
      <c r="AD8" s="12" t="n">
        <v>44</v>
      </c>
      <c r="AE8" s="12"/>
      <c r="AF8" s="12" t="n">
        <v>474</v>
      </c>
      <c r="AG8" s="12"/>
      <c r="AH8" s="12" t="n">
        <v>760</v>
      </c>
      <c r="AI8" s="12"/>
      <c r="AJ8" s="12" t="n">
        <v>53</v>
      </c>
      <c r="AK8" s="12" t="n">
        <v>24</v>
      </c>
      <c r="AL8" s="12" t="n">
        <v>163</v>
      </c>
      <c r="AM8" s="12" t="n">
        <v>134</v>
      </c>
      <c r="AN8" s="12" t="n">
        <v>109</v>
      </c>
      <c r="AO8" s="12" t="n">
        <v>45</v>
      </c>
      <c r="AP8" s="12" t="n">
        <v>92</v>
      </c>
      <c r="AQ8" s="12" t="n">
        <v>28</v>
      </c>
      <c r="AR8" s="12" t="n">
        <v>18</v>
      </c>
      <c r="AS8" s="12" t="n">
        <v>47</v>
      </c>
      <c r="AT8" s="12" t="n">
        <v>16</v>
      </c>
      <c r="AU8" s="12" t="n">
        <v>31</v>
      </c>
    </row>
    <row r="9">
      <c r="B9" s="20" t="s">
        <v>141</v>
      </c>
      <c r="C9" s="19" t="n">
        <v>0.174277178487848</v>
      </c>
      <c r="D9" s="19" t="n">
        <v>0.172703395347328</v>
      </c>
      <c r="E9" s="19" t="n">
        <v>0.177091944470585</v>
      </c>
      <c r="F9" s="19"/>
      <c r="G9" s="19" t="n">
        <v>0.277301587018677</v>
      </c>
      <c r="H9" s="19" t="n">
        <v>0.224192371240302</v>
      </c>
      <c r="I9" s="19" t="n">
        <v>0.191142512389815</v>
      </c>
      <c r="J9" s="19" t="n">
        <v>0.222555610600377</v>
      </c>
      <c r="K9" s="19" t="n">
        <v>0.104270951626892</v>
      </c>
      <c r="L9" s="19" t="n">
        <v>0.0742496092795779</v>
      </c>
      <c r="M9" s="19"/>
      <c r="N9" s="19" t="n">
        <v>0</v>
      </c>
      <c r="O9" s="19" t="n">
        <v>0.143874784675557</v>
      </c>
      <c r="P9" s="19" t="n">
        <v>0.201198144510052</v>
      </c>
      <c r="Q9" s="19" t="n">
        <v>0.192033271123821</v>
      </c>
      <c r="R9" s="19" t="n">
        <v>0.1480361121185</v>
      </c>
      <c r="S9" s="19"/>
      <c r="T9" s="19" t="n">
        <v>0.268498307695005</v>
      </c>
      <c r="U9" s="19" t="n">
        <v>0.18243770915071</v>
      </c>
      <c r="V9" s="19" t="n">
        <v>0.13619531260754</v>
      </c>
      <c r="W9" s="19" t="n">
        <v>0.217842855336103</v>
      </c>
      <c r="X9" s="19"/>
      <c r="Y9" s="19" t="n">
        <v>0.200236301683381</v>
      </c>
      <c r="Z9" s="19" t="n">
        <v>0.190218959791103</v>
      </c>
      <c r="AA9" s="19" t="n">
        <v>0.0832875937424611</v>
      </c>
      <c r="AB9" s="19" t="n">
        <v>0.128308115995591</v>
      </c>
      <c r="AC9" s="19" t="n">
        <v>0.331374800019521</v>
      </c>
      <c r="AD9" s="19" t="n">
        <v>0.138149933908333</v>
      </c>
      <c r="AE9" s="19"/>
      <c r="AF9" s="19" t="n">
        <v>0.143902699736081</v>
      </c>
      <c r="AG9" s="19"/>
      <c r="AH9" s="19" t="n">
        <v>0.174277178487848</v>
      </c>
      <c r="AI9" s="19"/>
      <c r="AJ9" s="19" t="n">
        <v>0.230768156576808</v>
      </c>
      <c r="AK9" s="19" t="n">
        <v>0.0644960684539049</v>
      </c>
      <c r="AL9" s="19" t="n">
        <v>0.19123766289021</v>
      </c>
      <c r="AM9" s="19" t="n">
        <v>0.142299643403075</v>
      </c>
      <c r="AN9" s="19" t="n">
        <v>0.196191241938517</v>
      </c>
      <c r="AO9" s="19" t="n">
        <v>0.175564303963774</v>
      </c>
      <c r="AP9" s="19" t="n">
        <v>0.12997776251307</v>
      </c>
      <c r="AQ9" s="19" t="n">
        <v>0.209378058787389</v>
      </c>
      <c r="AR9" s="19" t="n">
        <v>0.248030888853682</v>
      </c>
      <c r="AS9" s="19" t="n">
        <v>0.182340936189423</v>
      </c>
      <c r="AT9" s="19" t="n">
        <v>0.107323611399313</v>
      </c>
      <c r="AU9" s="19" t="n">
        <v>0.212506940113773</v>
      </c>
    </row>
    <row r="10">
      <c r="B10" s="20" t="s">
        <v>142</v>
      </c>
      <c r="C10" s="19" t="n">
        <v>0.45410899953494</v>
      </c>
      <c r="D10" s="19" t="n">
        <v>0.491432437942925</v>
      </c>
      <c r="E10" s="19" t="n">
        <v>0.413642105292231</v>
      </c>
      <c r="F10" s="19"/>
      <c r="G10" s="19" t="n">
        <v>0.442915488066961</v>
      </c>
      <c r="H10" s="19" t="n">
        <v>0.516304270905925</v>
      </c>
      <c r="I10" s="19" t="n">
        <v>0.506314012087197</v>
      </c>
      <c r="J10" s="19" t="n">
        <v>0.454915196025692</v>
      </c>
      <c r="K10" s="19" t="n">
        <v>0.422268760000021</v>
      </c>
      <c r="L10" s="19" t="n">
        <v>0.385263206819469</v>
      </c>
      <c r="M10" s="19"/>
      <c r="N10" s="19" t="n">
        <v>0.42233190353947</v>
      </c>
      <c r="O10" s="19" t="n">
        <v>0.40366257063165</v>
      </c>
      <c r="P10" s="19" t="n">
        <v>0.437771579688894</v>
      </c>
      <c r="Q10" s="19" t="n">
        <v>0.462529652811685</v>
      </c>
      <c r="R10" s="19" t="n">
        <v>0.530451302517588</v>
      </c>
      <c r="S10" s="19"/>
      <c r="T10" s="19" t="n">
        <v>0.379275505293451</v>
      </c>
      <c r="U10" s="19" t="n">
        <v>0.421576836667963</v>
      </c>
      <c r="V10" s="19" t="n">
        <v>0.473696317687484</v>
      </c>
      <c r="W10" s="19" t="n">
        <v>0.503966188081995</v>
      </c>
      <c r="X10" s="19"/>
      <c r="Y10" s="19" t="n">
        <v>0.54784639838802</v>
      </c>
      <c r="Z10" s="19" t="n">
        <v>0.373887217503171</v>
      </c>
      <c r="AA10" s="19" t="n">
        <v>0.360639440265733</v>
      </c>
      <c r="AB10" s="19" t="n">
        <v>0.377688297595891</v>
      </c>
      <c r="AC10" s="19" t="n">
        <v>0.394758002396011</v>
      </c>
      <c r="AD10" s="19" t="n">
        <v>0.425019765638941</v>
      </c>
      <c r="AE10" s="19"/>
      <c r="AF10" s="19" t="n">
        <v>0.456014083683141</v>
      </c>
      <c r="AG10" s="19"/>
      <c r="AH10" s="19" t="n">
        <v>0.45410899953494</v>
      </c>
      <c r="AI10" s="19"/>
      <c r="AJ10" s="19" t="n">
        <v>0.46112583617354</v>
      </c>
      <c r="AK10" s="19" t="n">
        <v>0.455751332114872</v>
      </c>
      <c r="AL10" s="19" t="n">
        <v>0.415404465375716</v>
      </c>
      <c r="AM10" s="19" t="n">
        <v>0.473626989751596</v>
      </c>
      <c r="AN10" s="19" t="n">
        <v>0.504961671354618</v>
      </c>
      <c r="AO10" s="19" t="n">
        <v>0.3926446905345</v>
      </c>
      <c r="AP10" s="19" t="n">
        <v>0.450389883755568</v>
      </c>
      <c r="AQ10" s="19" t="n">
        <v>0.448573015905451</v>
      </c>
      <c r="AR10" s="19" t="n">
        <v>0.439489257102897</v>
      </c>
      <c r="AS10" s="19" t="n">
        <v>0.47893128465369</v>
      </c>
      <c r="AT10" s="19" t="n">
        <v>0.413995466643047</v>
      </c>
      <c r="AU10" s="19" t="n">
        <v>0.478033976017953</v>
      </c>
    </row>
    <row r="11">
      <c r="B11" s="20" t="s">
        <v>143</v>
      </c>
      <c r="C11" s="19" t="n">
        <v>0.270710026419633</v>
      </c>
      <c r="D11" s="19" t="n">
        <v>0.251821274093026</v>
      </c>
      <c r="E11" s="19" t="n">
        <v>0.288327364026897</v>
      </c>
      <c r="F11" s="19"/>
      <c r="G11" s="19" t="n">
        <v>0.183038707788914</v>
      </c>
      <c r="H11" s="19" t="n">
        <v>0.202767695583091</v>
      </c>
      <c r="I11" s="19" t="n">
        <v>0.233820772197775</v>
      </c>
      <c r="J11" s="19" t="n">
        <v>0.238168768202252</v>
      </c>
      <c r="K11" s="19" t="n">
        <v>0.352167763694272</v>
      </c>
      <c r="L11" s="19" t="n">
        <v>0.372328394254585</v>
      </c>
      <c r="M11" s="19"/>
      <c r="N11" s="19" t="n">
        <v>0.399636003670427</v>
      </c>
      <c r="O11" s="19" t="n">
        <v>0.291897994185631</v>
      </c>
      <c r="P11" s="19" t="n">
        <v>0.279609013582492</v>
      </c>
      <c r="Q11" s="19" t="n">
        <v>0.245528838537972</v>
      </c>
      <c r="R11" s="19" t="n">
        <v>0.261695437977648</v>
      </c>
      <c r="S11" s="19"/>
      <c r="T11" s="19" t="n">
        <v>0.267449089794152</v>
      </c>
      <c r="U11" s="19" t="n">
        <v>0.274314053600209</v>
      </c>
      <c r="V11" s="19" t="n">
        <v>0.293497704943901</v>
      </c>
      <c r="W11" s="19" t="n">
        <v>0.2109042382993</v>
      </c>
      <c r="X11" s="19"/>
      <c r="Y11" s="19" t="n">
        <v>0.19901676266342</v>
      </c>
      <c r="Z11" s="19" t="n">
        <v>0.31596405616426</v>
      </c>
      <c r="AA11" s="19" t="n">
        <v>0.375276611107192</v>
      </c>
      <c r="AB11" s="19" t="n">
        <v>0.347539274197731</v>
      </c>
      <c r="AC11" s="19" t="n">
        <v>0.207817313678934</v>
      </c>
      <c r="AD11" s="19" t="n">
        <v>0.308101898301985</v>
      </c>
      <c r="AE11" s="19"/>
      <c r="AF11" s="19" t="n">
        <v>0.291399256479376</v>
      </c>
      <c r="AG11" s="19"/>
      <c r="AH11" s="19" t="n">
        <v>0.270710026419633</v>
      </c>
      <c r="AI11" s="19"/>
      <c r="AJ11" s="19" t="n">
        <v>0.261815554130398</v>
      </c>
      <c r="AK11" s="19" t="n">
        <v>0.352848103017789</v>
      </c>
      <c r="AL11" s="19" t="n">
        <v>0.273130178602607</v>
      </c>
      <c r="AM11" s="19" t="n">
        <v>0.28956604655597</v>
      </c>
      <c r="AN11" s="19" t="n">
        <v>0.259720552883978</v>
      </c>
      <c r="AO11" s="19" t="n">
        <v>0.339583120551044</v>
      </c>
      <c r="AP11" s="19" t="n">
        <v>0.286171915214185</v>
      </c>
      <c r="AQ11" s="19" t="n">
        <v>0.255511581563097</v>
      </c>
      <c r="AR11" s="19" t="n">
        <v>0.185257407915329</v>
      </c>
      <c r="AS11" s="19" t="n">
        <v>0.203541928796271</v>
      </c>
      <c r="AT11" s="19" t="n">
        <v>0.291120607628312</v>
      </c>
      <c r="AU11" s="19" t="n">
        <v>0.176085026987149</v>
      </c>
    </row>
    <row r="12">
      <c r="B12" s="20" t="s">
        <v>144</v>
      </c>
      <c r="C12" s="19" t="n">
        <v>0.0500500380300412</v>
      </c>
      <c r="D12" s="19" t="n">
        <v>0.0412587341488013</v>
      </c>
      <c r="E12" s="19" t="n">
        <v>0.0604815343123638</v>
      </c>
      <c r="F12" s="19"/>
      <c r="G12" s="19" t="n">
        <v>0.0761728169958414</v>
      </c>
      <c r="H12" s="19" t="n">
        <v>0.0186526452599327</v>
      </c>
      <c r="I12" s="19" t="n">
        <v>0.0313012757617373</v>
      </c>
      <c r="J12" s="19" t="n">
        <v>0.0311899681897014</v>
      </c>
      <c r="K12" s="19" t="n">
        <v>0.0724385592516888</v>
      </c>
      <c r="L12" s="19" t="n">
        <v>0.0762689001962847</v>
      </c>
      <c r="M12" s="19"/>
      <c r="N12" s="19" t="n">
        <v>0</v>
      </c>
      <c r="O12" s="19" t="n">
        <v>0.0711261822740834</v>
      </c>
      <c r="P12" s="19" t="n">
        <v>0.0473557854927573</v>
      </c>
      <c r="Q12" s="19" t="n">
        <v>0.0537291772469512</v>
      </c>
      <c r="R12" s="19" t="n">
        <v>0.0272280485807685</v>
      </c>
      <c r="S12" s="19"/>
      <c r="T12" s="19" t="n">
        <v>0.023239664496182</v>
      </c>
      <c r="U12" s="19" t="n">
        <v>0.0655028702477111</v>
      </c>
      <c r="V12" s="19" t="n">
        <v>0.0502178244420192</v>
      </c>
      <c r="W12" s="19" t="n">
        <v>0.0338506894426102</v>
      </c>
      <c r="X12" s="19"/>
      <c r="Y12" s="19" t="n">
        <v>0.0208388357211513</v>
      </c>
      <c r="Z12" s="19" t="n">
        <v>0.0709154071445564</v>
      </c>
      <c r="AA12" s="19" t="n">
        <v>0.0856374498548046</v>
      </c>
      <c r="AB12" s="19" t="n">
        <v>0.0568860504566677</v>
      </c>
      <c r="AC12" s="19" t="n">
        <v>0.0441903676551194</v>
      </c>
      <c r="AD12" s="19" t="n">
        <v>0.0872232378015901</v>
      </c>
      <c r="AE12" s="19"/>
      <c r="AF12" s="19" t="n">
        <v>0.0521154098140557</v>
      </c>
      <c r="AG12" s="19"/>
      <c r="AH12" s="19" t="n">
        <v>0.0500500380300412</v>
      </c>
      <c r="AI12" s="19"/>
      <c r="AJ12" s="19" t="n">
        <v>0.0146671483943961</v>
      </c>
      <c r="AK12" s="19" t="n">
        <v>0.0943936983518819</v>
      </c>
      <c r="AL12" s="19" t="n">
        <v>0.0820353165931452</v>
      </c>
      <c r="AM12" s="19" t="n">
        <v>0.0227305846282182</v>
      </c>
      <c r="AN12" s="19" t="n">
        <v>0.00902729169554622</v>
      </c>
      <c r="AO12" s="19" t="n">
        <v>0.0496636376247313</v>
      </c>
      <c r="AP12" s="19" t="n">
        <v>0.0707955449013353</v>
      </c>
      <c r="AQ12" s="19" t="n">
        <v>0.0530050256329139</v>
      </c>
      <c r="AR12" s="19" t="n">
        <v>0.0831240891814966</v>
      </c>
      <c r="AS12" s="19" t="n">
        <v>0.0747877136274256</v>
      </c>
      <c r="AT12" s="19" t="n">
        <v>0.0886664082371599</v>
      </c>
      <c r="AU12" s="19" t="n">
        <v>0.0300683748741669</v>
      </c>
    </row>
    <row r="13">
      <c r="B13" s="20" t="s">
        <v>145</v>
      </c>
      <c r="C13" s="19" t="n">
        <v>0.0116621978795122</v>
      </c>
      <c r="D13" s="19" t="n">
        <v>0.0120455427775118</v>
      </c>
      <c r="E13" s="19" t="n">
        <v>0.0112866699347774</v>
      </c>
      <c r="F13" s="19"/>
      <c r="G13" s="19" t="n">
        <v>0.0108190410880856</v>
      </c>
      <c r="H13" s="19" t="n">
        <v>0.0145946373532173</v>
      </c>
      <c r="I13" s="19" t="n">
        <v>0.0153204815896393</v>
      </c>
      <c r="J13" s="19" t="n">
        <v>0.00779550014250826</v>
      </c>
      <c r="K13" s="19" t="n">
        <v>0.0066813900602906</v>
      </c>
      <c r="L13" s="19" t="n">
        <v>0.0139725941916414</v>
      </c>
      <c r="M13" s="19"/>
      <c r="N13" s="19" t="n">
        <v>0</v>
      </c>
      <c r="O13" s="19" t="n">
        <v>0.0310827371579183</v>
      </c>
      <c r="P13" s="19" t="n">
        <v>0.00783486764127878</v>
      </c>
      <c r="Q13" s="19" t="n">
        <v>0.00921688287525039</v>
      </c>
      <c r="R13" s="19" t="n">
        <v>0</v>
      </c>
      <c r="S13" s="19"/>
      <c r="T13" s="19" t="n">
        <v>0</v>
      </c>
      <c r="U13" s="19" t="n">
        <v>0.0180507496177127</v>
      </c>
      <c r="V13" s="19" t="n">
        <v>0.0230133689766749</v>
      </c>
      <c r="W13" s="19" t="n">
        <v>0</v>
      </c>
      <c r="X13" s="19"/>
      <c r="Y13" s="19" t="n">
        <v>0.00845152731130629</v>
      </c>
      <c r="Z13" s="19" t="n">
        <v>0.0222187599031944</v>
      </c>
      <c r="AA13" s="19" t="n">
        <v>0.00785322509613479</v>
      </c>
      <c r="AB13" s="19" t="n">
        <v>0.0274928520115897</v>
      </c>
      <c r="AC13" s="19" t="n">
        <v>0</v>
      </c>
      <c r="AD13" s="19" t="n">
        <v>0</v>
      </c>
      <c r="AE13" s="19"/>
      <c r="AF13" s="19" t="n">
        <v>0.0144467598831557</v>
      </c>
      <c r="AG13" s="19"/>
      <c r="AH13" s="19" t="n">
        <v>0.0116621978795122</v>
      </c>
      <c r="AI13" s="19"/>
      <c r="AJ13" s="19" t="n">
        <v>0</v>
      </c>
      <c r="AK13" s="19" t="n">
        <v>0</v>
      </c>
      <c r="AL13" s="19" t="n">
        <v>0.0117651346789801</v>
      </c>
      <c r="AM13" s="19" t="n">
        <v>0.00824656282240755</v>
      </c>
      <c r="AN13" s="19" t="n">
        <v>0</v>
      </c>
      <c r="AO13" s="19" t="n">
        <v>0.0225639555275078</v>
      </c>
      <c r="AP13" s="19" t="n">
        <v>0.0205136475581989</v>
      </c>
      <c r="AQ13" s="19" t="n">
        <v>0.0335323181111487</v>
      </c>
      <c r="AR13" s="19" t="n">
        <v>0</v>
      </c>
      <c r="AS13" s="19" t="n">
        <v>0.0203979781490434</v>
      </c>
      <c r="AT13" s="19" t="n">
        <v>0</v>
      </c>
      <c r="AU13" s="19" t="n">
        <v>0.0338322412562509</v>
      </c>
    </row>
    <row r="14">
      <c r="B14" s="20" t="s">
        <v>66</v>
      </c>
      <c r="C14" s="21" t="n">
        <v>0.0391915596480261</v>
      </c>
      <c r="D14" s="21" t="n">
        <v>0.030738615690407</v>
      </c>
      <c r="E14" s="21" t="n">
        <v>0.0491703819631448</v>
      </c>
      <c r="F14" s="21"/>
      <c r="G14" s="21" t="n">
        <v>0.00975235904152042</v>
      </c>
      <c r="H14" s="21" t="n">
        <v>0.0234883796575326</v>
      </c>
      <c r="I14" s="21" t="n">
        <v>0.0221009459738359</v>
      </c>
      <c r="J14" s="21" t="n">
        <v>0.045374956839469</v>
      </c>
      <c r="K14" s="21" t="n">
        <v>0.0421725753668347</v>
      </c>
      <c r="L14" s="21" t="n">
        <v>0.077917295258442</v>
      </c>
      <c r="M14" s="21"/>
      <c r="N14" s="21" t="n">
        <v>0.178032092790103</v>
      </c>
      <c r="O14" s="21" t="n">
        <v>0.0583557310751604</v>
      </c>
      <c r="P14" s="21" t="n">
        <v>0.026230609084526</v>
      </c>
      <c r="Q14" s="21" t="n">
        <v>0.0369621774043203</v>
      </c>
      <c r="R14" s="21" t="n">
        <v>0.032589098805495</v>
      </c>
      <c r="S14" s="21"/>
      <c r="T14" s="21" t="n">
        <v>0.0615374327212105</v>
      </c>
      <c r="U14" s="21" t="n">
        <v>0.0381177807156951</v>
      </c>
      <c r="V14" s="21" t="n">
        <v>0.0233794713423814</v>
      </c>
      <c r="W14" s="21" t="n">
        <v>0.0334360288399919</v>
      </c>
      <c r="X14" s="21"/>
      <c r="Y14" s="21" t="n">
        <v>0.0236101742327204</v>
      </c>
      <c r="Z14" s="21" t="n">
        <v>0.0267955994937146</v>
      </c>
      <c r="AA14" s="21" t="n">
        <v>0.0873056799336746</v>
      </c>
      <c r="AB14" s="21" t="n">
        <v>0.0620854097425289</v>
      </c>
      <c r="AC14" s="21" t="n">
        <v>0.0218595162504145</v>
      </c>
      <c r="AD14" s="21" t="n">
        <v>0.0415051643491505</v>
      </c>
      <c r="AE14" s="21"/>
      <c r="AF14" s="21" t="n">
        <v>0.0421217904041905</v>
      </c>
      <c r="AG14" s="21"/>
      <c r="AH14" s="21" t="n">
        <v>0.0391915596480261</v>
      </c>
      <c r="AI14" s="21"/>
      <c r="AJ14" s="21" t="n">
        <v>0.0316233047248586</v>
      </c>
      <c r="AK14" s="21" t="n">
        <v>0.0325107980615527</v>
      </c>
      <c r="AL14" s="21" t="n">
        <v>0.0264272418593419</v>
      </c>
      <c r="AM14" s="21" t="n">
        <v>0.0635301728387337</v>
      </c>
      <c r="AN14" s="21" t="n">
        <v>0.0300992421273408</v>
      </c>
      <c r="AO14" s="21" t="n">
        <v>0.019980291798443</v>
      </c>
      <c r="AP14" s="21" t="n">
        <v>0.0421512460576426</v>
      </c>
      <c r="AQ14" s="21" t="n">
        <v>0</v>
      </c>
      <c r="AR14" s="21" t="n">
        <v>0.0440983569465956</v>
      </c>
      <c r="AS14" s="21" t="n">
        <v>0.0400001585841473</v>
      </c>
      <c r="AT14" s="21" t="n">
        <v>0.0988939060921683</v>
      </c>
      <c r="AU14" s="21" t="n">
        <v>0.0694734407507072</v>
      </c>
    </row>
    <row r="15">
      <c r="B15" s="18" t="s">
        <v>128</v>
      </c>
    </row>
    <row r="16">
      <c r="B16" t="s">
        <v>70</v>
      </c>
    </row>
    <row r="17">
      <c r="B17" t="s">
        <v>71</v>
      </c>
    </row>
    <row r="19">
      <c r="B19"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157</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748</v>
      </c>
      <c r="D7" s="11" t="n">
        <v>379</v>
      </c>
      <c r="E7" s="11" t="n">
        <v>367</v>
      </c>
      <c r="F7" s="11"/>
      <c r="G7" s="11" t="n">
        <v>77</v>
      </c>
      <c r="H7" s="11" t="n">
        <v>118</v>
      </c>
      <c r="I7" s="11" t="n">
        <v>124</v>
      </c>
      <c r="J7" s="11" t="n">
        <v>130</v>
      </c>
      <c r="K7" s="11" t="n">
        <v>142</v>
      </c>
      <c r="L7" s="11" t="n">
        <v>157</v>
      </c>
      <c r="M7" s="11"/>
      <c r="N7" s="11" t="n">
        <v>12</v>
      </c>
      <c r="O7" s="11" t="n">
        <v>167</v>
      </c>
      <c r="P7" s="11" t="n">
        <v>261</v>
      </c>
      <c r="Q7" s="11" t="n">
        <v>198</v>
      </c>
      <c r="R7" s="11" t="n">
        <v>106</v>
      </c>
      <c r="S7" s="11"/>
      <c r="T7" s="11" t="n">
        <v>81</v>
      </c>
      <c r="U7" s="11" t="n">
        <v>214</v>
      </c>
      <c r="V7" s="11" t="n">
        <v>173</v>
      </c>
      <c r="W7" s="11" t="n">
        <v>172</v>
      </c>
      <c r="X7" s="11"/>
      <c r="Y7" s="11" t="n">
        <v>317</v>
      </c>
      <c r="Z7" s="11" t="n">
        <v>131</v>
      </c>
      <c r="AA7" s="11" t="n">
        <v>131</v>
      </c>
      <c r="AB7" s="11" t="n">
        <v>80</v>
      </c>
      <c r="AC7" s="11" t="n">
        <v>37</v>
      </c>
      <c r="AD7" s="11" t="n">
        <v>48</v>
      </c>
      <c r="AE7" s="11"/>
      <c r="AF7" s="11" t="n">
        <v>473</v>
      </c>
      <c r="AG7" s="11"/>
      <c r="AH7" s="11" t="n">
        <v>748</v>
      </c>
      <c r="AI7" s="11"/>
      <c r="AJ7" s="11" t="n">
        <v>57</v>
      </c>
      <c r="AK7" s="11" t="n">
        <v>29</v>
      </c>
      <c r="AL7" s="11" t="n">
        <v>151</v>
      </c>
      <c r="AM7" s="11" t="n">
        <v>126</v>
      </c>
      <c r="AN7" s="11" t="n">
        <v>93</v>
      </c>
      <c r="AO7" s="11" t="n">
        <v>45</v>
      </c>
      <c r="AP7" s="11" t="n">
        <v>96</v>
      </c>
      <c r="AQ7" s="11" t="n">
        <v>25</v>
      </c>
      <c r="AR7" s="11" t="n">
        <v>21</v>
      </c>
      <c r="AS7" s="11" t="n">
        <v>52</v>
      </c>
      <c r="AT7" s="11" t="n">
        <v>21</v>
      </c>
      <c r="AU7" s="11" t="n">
        <v>32</v>
      </c>
    </row>
    <row r="8" ht="30" customHeight="1">
      <c r="B8" s="12" t="s">
        <v>20</v>
      </c>
      <c r="C8" s="12" t="n">
        <v>760</v>
      </c>
      <c r="D8" s="12" t="n">
        <v>406</v>
      </c>
      <c r="E8" s="12" t="n">
        <v>352</v>
      </c>
      <c r="F8" s="12"/>
      <c r="G8" s="12" t="n">
        <v>87</v>
      </c>
      <c r="H8" s="12" t="n">
        <v>140</v>
      </c>
      <c r="I8" s="12" t="n">
        <v>127</v>
      </c>
      <c r="J8" s="12" t="n">
        <v>125</v>
      </c>
      <c r="K8" s="12" t="n">
        <v>132</v>
      </c>
      <c r="L8" s="12" t="n">
        <v>149</v>
      </c>
      <c r="M8" s="12"/>
      <c r="N8" s="12" t="n">
        <v>12</v>
      </c>
      <c r="O8" s="12" t="n">
        <v>156</v>
      </c>
      <c r="P8" s="12" t="n">
        <v>245</v>
      </c>
      <c r="Q8" s="12" t="n">
        <v>225</v>
      </c>
      <c r="R8" s="12" t="n">
        <v>117</v>
      </c>
      <c r="S8" s="12"/>
      <c r="T8" s="12" t="n">
        <v>81</v>
      </c>
      <c r="U8" s="12" t="n">
        <v>218</v>
      </c>
      <c r="V8" s="12" t="n">
        <v>173</v>
      </c>
      <c r="W8" s="12" t="n">
        <v>183</v>
      </c>
      <c r="X8" s="12"/>
      <c r="Y8" s="12" t="n">
        <v>344</v>
      </c>
      <c r="Z8" s="12" t="n">
        <v>129</v>
      </c>
      <c r="AA8" s="12" t="n">
        <v>123</v>
      </c>
      <c r="AB8" s="12" t="n">
        <v>77</v>
      </c>
      <c r="AC8" s="12" t="n">
        <v>39</v>
      </c>
      <c r="AD8" s="12" t="n">
        <v>44</v>
      </c>
      <c r="AE8" s="12"/>
      <c r="AF8" s="12" t="n">
        <v>474</v>
      </c>
      <c r="AG8" s="12"/>
      <c r="AH8" s="12" t="n">
        <v>760</v>
      </c>
      <c r="AI8" s="12"/>
      <c r="AJ8" s="12" t="n">
        <v>53</v>
      </c>
      <c r="AK8" s="12" t="n">
        <v>24</v>
      </c>
      <c r="AL8" s="12" t="n">
        <v>163</v>
      </c>
      <c r="AM8" s="12" t="n">
        <v>134</v>
      </c>
      <c r="AN8" s="12" t="n">
        <v>109</v>
      </c>
      <c r="AO8" s="12" t="n">
        <v>45</v>
      </c>
      <c r="AP8" s="12" t="n">
        <v>92</v>
      </c>
      <c r="AQ8" s="12" t="n">
        <v>28</v>
      </c>
      <c r="AR8" s="12" t="n">
        <v>18</v>
      </c>
      <c r="AS8" s="12" t="n">
        <v>47</v>
      </c>
      <c r="AT8" s="12" t="n">
        <v>16</v>
      </c>
      <c r="AU8" s="12" t="n">
        <v>31</v>
      </c>
    </row>
    <row r="9">
      <c r="B9" s="20" t="s">
        <v>141</v>
      </c>
      <c r="C9" s="19" t="n">
        <v>0.0329227483200989</v>
      </c>
      <c r="D9" s="19" t="n">
        <v>0.0362874979421956</v>
      </c>
      <c r="E9" s="19" t="n">
        <v>0.0292286782407054</v>
      </c>
      <c r="F9" s="19"/>
      <c r="G9" s="19" t="n">
        <v>0.0980940700937925</v>
      </c>
      <c r="H9" s="19" t="n">
        <v>0.0359974346002284</v>
      </c>
      <c r="I9" s="19" t="n">
        <v>0.0400098438805475</v>
      </c>
      <c r="J9" s="19" t="n">
        <v>0.0271047054493817</v>
      </c>
      <c r="K9" s="19" t="n">
        <v>0.00701116936124292</v>
      </c>
      <c r="L9" s="19" t="n">
        <v>0.0138199413965077</v>
      </c>
      <c r="M9" s="19"/>
      <c r="N9" s="19" t="n">
        <v>0</v>
      </c>
      <c r="O9" s="19" t="n">
        <v>0.0297073634294408</v>
      </c>
      <c r="P9" s="19" t="n">
        <v>0.0301236761997762</v>
      </c>
      <c r="Q9" s="19" t="n">
        <v>0.0288621588353675</v>
      </c>
      <c r="R9" s="19" t="n">
        <v>0.0553728517971497</v>
      </c>
      <c r="S9" s="19"/>
      <c r="T9" s="19" t="n">
        <v>0.0845927644579433</v>
      </c>
      <c r="U9" s="19" t="n">
        <v>0.0168397004269367</v>
      </c>
      <c r="V9" s="19" t="n">
        <v>0.0210636103923948</v>
      </c>
      <c r="W9" s="19" t="n">
        <v>0.0501378979849181</v>
      </c>
      <c r="X9" s="19"/>
      <c r="Y9" s="19" t="n">
        <v>0.0414390577447754</v>
      </c>
      <c r="Z9" s="19" t="n">
        <v>0.0305825952139189</v>
      </c>
      <c r="AA9" s="19" t="n">
        <v>0.016678952097558</v>
      </c>
      <c r="AB9" s="19" t="n">
        <v>0.0267202465155257</v>
      </c>
      <c r="AC9" s="19" t="n">
        <v>0.0524374369017468</v>
      </c>
      <c r="AD9" s="19" t="n">
        <v>0.0153973423746639</v>
      </c>
      <c r="AE9" s="19"/>
      <c r="AF9" s="19" t="n">
        <v>0.0340195520301548</v>
      </c>
      <c r="AG9" s="19"/>
      <c r="AH9" s="19" t="n">
        <v>0.0329227483200989</v>
      </c>
      <c r="AI9" s="19"/>
      <c r="AJ9" s="19" t="n">
        <v>0.116430522764629</v>
      </c>
      <c r="AK9" s="19" t="n">
        <v>0.141299253500533</v>
      </c>
      <c r="AL9" s="19" t="n">
        <v>0.0233166137958126</v>
      </c>
      <c r="AM9" s="19" t="n">
        <v>0.0149459443795848</v>
      </c>
      <c r="AN9" s="19" t="n">
        <v>0.0428130590742827</v>
      </c>
      <c r="AO9" s="19" t="n">
        <v>0.0191414681469135</v>
      </c>
      <c r="AP9" s="19" t="n">
        <v>0.0241213280911408</v>
      </c>
      <c r="AQ9" s="19" t="n">
        <v>0</v>
      </c>
      <c r="AR9" s="19" t="n">
        <v>0</v>
      </c>
      <c r="AS9" s="19" t="n">
        <v>0.0195783979899879</v>
      </c>
      <c r="AT9" s="19" t="n">
        <v>0</v>
      </c>
      <c r="AU9" s="19" t="n">
        <v>0.0338322412562509</v>
      </c>
    </row>
    <row r="10">
      <c r="B10" s="20" t="s">
        <v>142</v>
      </c>
      <c r="C10" s="19" t="n">
        <v>0.0831614223794628</v>
      </c>
      <c r="D10" s="19" t="n">
        <v>0.0830979083619863</v>
      </c>
      <c r="E10" s="19" t="n">
        <v>0.0837112760369089</v>
      </c>
      <c r="F10" s="19"/>
      <c r="G10" s="19" t="n">
        <v>0.179453905216659</v>
      </c>
      <c r="H10" s="19" t="n">
        <v>0.141596784303154</v>
      </c>
      <c r="I10" s="19" t="n">
        <v>0.0797685684262082</v>
      </c>
      <c r="J10" s="19" t="n">
        <v>0.0369452746607793</v>
      </c>
      <c r="K10" s="19" t="n">
        <v>0.0692498085758034</v>
      </c>
      <c r="L10" s="19" t="n">
        <v>0.0261120922566397</v>
      </c>
      <c r="M10" s="19"/>
      <c r="N10" s="19" t="n">
        <v>0.149530530379022</v>
      </c>
      <c r="O10" s="19" t="n">
        <v>0.0987089524861813</v>
      </c>
      <c r="P10" s="19" t="n">
        <v>0.0549039878481423</v>
      </c>
      <c r="Q10" s="19" t="n">
        <v>0.106163709470737</v>
      </c>
      <c r="R10" s="19" t="n">
        <v>0.0736958128060034</v>
      </c>
      <c r="S10" s="19"/>
      <c r="T10" s="19" t="n">
        <v>0.0752481931771155</v>
      </c>
      <c r="U10" s="19" t="n">
        <v>0.106482318212487</v>
      </c>
      <c r="V10" s="19" t="n">
        <v>0.10263983413105</v>
      </c>
      <c r="W10" s="19" t="n">
        <v>0.0729280482956602</v>
      </c>
      <c r="X10" s="19"/>
      <c r="Y10" s="19" t="n">
        <v>0.0971176407130365</v>
      </c>
      <c r="Z10" s="19" t="n">
        <v>0.110102689847785</v>
      </c>
      <c r="AA10" s="19" t="n">
        <v>0.0312334636237361</v>
      </c>
      <c r="AB10" s="19" t="n">
        <v>0.0494270711239656</v>
      </c>
      <c r="AC10" s="19" t="n">
        <v>0.158773502941738</v>
      </c>
      <c r="AD10" s="19" t="n">
        <v>0.0408284713319271</v>
      </c>
      <c r="AE10" s="19"/>
      <c r="AF10" s="19" t="n">
        <v>0.0709957361092648</v>
      </c>
      <c r="AG10" s="19"/>
      <c r="AH10" s="19" t="n">
        <v>0.0831614223794628</v>
      </c>
      <c r="AI10" s="19"/>
      <c r="AJ10" s="19" t="n">
        <v>0.138408804799697</v>
      </c>
      <c r="AK10" s="19" t="n">
        <v>0.0874615342443663</v>
      </c>
      <c r="AL10" s="19" t="n">
        <v>0.0984215707905916</v>
      </c>
      <c r="AM10" s="19" t="n">
        <v>0.0810242352218763</v>
      </c>
      <c r="AN10" s="19" t="n">
        <v>0.0438150923301158</v>
      </c>
      <c r="AO10" s="19" t="n">
        <v>0.0802747546035397</v>
      </c>
      <c r="AP10" s="19" t="n">
        <v>0.0671742798995541</v>
      </c>
      <c r="AQ10" s="19" t="n">
        <v>0.0699109485207107</v>
      </c>
      <c r="AR10" s="19" t="n">
        <v>0.0415620445907483</v>
      </c>
      <c r="AS10" s="19" t="n">
        <v>0.0867548133640468</v>
      </c>
      <c r="AT10" s="19" t="n">
        <v>0.0645951371516415</v>
      </c>
      <c r="AU10" s="19" t="n">
        <v>0.145080298781961</v>
      </c>
    </row>
    <row r="11">
      <c r="B11" s="20" t="s">
        <v>143</v>
      </c>
      <c r="C11" s="19" t="n">
        <v>0.17985771132338</v>
      </c>
      <c r="D11" s="19" t="n">
        <v>0.192999286205428</v>
      </c>
      <c r="E11" s="19" t="n">
        <v>0.15999317747424</v>
      </c>
      <c r="F11" s="19"/>
      <c r="G11" s="19" t="n">
        <v>0.154906156312942</v>
      </c>
      <c r="H11" s="19" t="n">
        <v>0.24240736294824</v>
      </c>
      <c r="I11" s="19" t="n">
        <v>0.143341840447604</v>
      </c>
      <c r="J11" s="19" t="n">
        <v>0.140259063976906</v>
      </c>
      <c r="K11" s="19" t="n">
        <v>0.209246207837725</v>
      </c>
      <c r="L11" s="19" t="n">
        <v>0.174042357148311</v>
      </c>
      <c r="M11" s="19"/>
      <c r="N11" s="19" t="n">
        <v>0.142007683427335</v>
      </c>
      <c r="O11" s="19" t="n">
        <v>0.154593102779479</v>
      </c>
      <c r="P11" s="19" t="n">
        <v>0.169988428349493</v>
      </c>
      <c r="Q11" s="19" t="n">
        <v>0.221297292866646</v>
      </c>
      <c r="R11" s="19" t="n">
        <v>0.154614421618252</v>
      </c>
      <c r="S11" s="19"/>
      <c r="T11" s="19" t="n">
        <v>0.118983070502984</v>
      </c>
      <c r="U11" s="19" t="n">
        <v>0.163543034883413</v>
      </c>
      <c r="V11" s="19" t="n">
        <v>0.15846047258787</v>
      </c>
      <c r="W11" s="19" t="n">
        <v>0.202083248541957</v>
      </c>
      <c r="X11" s="19"/>
      <c r="Y11" s="19" t="n">
        <v>0.208094482091366</v>
      </c>
      <c r="Z11" s="19" t="n">
        <v>0.120980762800225</v>
      </c>
      <c r="AA11" s="19" t="n">
        <v>0.184757861114273</v>
      </c>
      <c r="AB11" s="19" t="n">
        <v>0.171740053948321</v>
      </c>
      <c r="AC11" s="19" t="n">
        <v>0.145655640286074</v>
      </c>
      <c r="AD11" s="19" t="n">
        <v>0.154384144866754</v>
      </c>
      <c r="AE11" s="19"/>
      <c r="AF11" s="19" t="n">
        <v>0.174815347033105</v>
      </c>
      <c r="AG11" s="19"/>
      <c r="AH11" s="19" t="n">
        <v>0.17985771132338</v>
      </c>
      <c r="AI11" s="19"/>
      <c r="AJ11" s="19" t="n">
        <v>0.183518988624913</v>
      </c>
      <c r="AK11" s="19" t="n">
        <v>0.211047190282438</v>
      </c>
      <c r="AL11" s="19" t="n">
        <v>0.196168879533956</v>
      </c>
      <c r="AM11" s="19" t="n">
        <v>0.213179488888075</v>
      </c>
      <c r="AN11" s="19" t="n">
        <v>0.172044808214159</v>
      </c>
      <c r="AO11" s="19" t="n">
        <v>0.188148319370646</v>
      </c>
      <c r="AP11" s="19" t="n">
        <v>0.151901243664068</v>
      </c>
      <c r="AQ11" s="19" t="n">
        <v>0.178119140569132</v>
      </c>
      <c r="AR11" s="19" t="n">
        <v>0.0427214480504665</v>
      </c>
      <c r="AS11" s="19" t="n">
        <v>0.135484469697727</v>
      </c>
      <c r="AT11" s="19" t="n">
        <v>0.140088194785824</v>
      </c>
      <c r="AU11" s="19" t="n">
        <v>0.18742416004466</v>
      </c>
    </row>
    <row r="12">
      <c r="B12" s="20" t="s">
        <v>144</v>
      </c>
      <c r="C12" s="19" t="n">
        <v>0.427714060664549</v>
      </c>
      <c r="D12" s="19" t="n">
        <v>0.392419558417285</v>
      </c>
      <c r="E12" s="19" t="n">
        <v>0.470893018905653</v>
      </c>
      <c r="F12" s="19"/>
      <c r="G12" s="19" t="n">
        <v>0.356221887398909</v>
      </c>
      <c r="H12" s="19" t="n">
        <v>0.412763595475751</v>
      </c>
      <c r="I12" s="19" t="n">
        <v>0.444500187200557</v>
      </c>
      <c r="J12" s="19" t="n">
        <v>0.466255582142083</v>
      </c>
      <c r="K12" s="19" t="n">
        <v>0.373571374506862</v>
      </c>
      <c r="L12" s="19" t="n">
        <v>0.485005595448971</v>
      </c>
      <c r="M12" s="19"/>
      <c r="N12" s="19" t="n">
        <v>0.342238748976464</v>
      </c>
      <c r="O12" s="19" t="n">
        <v>0.410693735665373</v>
      </c>
      <c r="P12" s="19" t="n">
        <v>0.430096724370411</v>
      </c>
      <c r="Q12" s="19" t="n">
        <v>0.39774012045308</v>
      </c>
      <c r="R12" s="19" t="n">
        <v>0.50121435919089</v>
      </c>
      <c r="S12" s="19"/>
      <c r="T12" s="19" t="n">
        <v>0.4372876347957</v>
      </c>
      <c r="U12" s="19" t="n">
        <v>0.451028732980408</v>
      </c>
      <c r="V12" s="19" t="n">
        <v>0.414515303593363</v>
      </c>
      <c r="W12" s="19" t="n">
        <v>0.381618659571169</v>
      </c>
      <c r="X12" s="19"/>
      <c r="Y12" s="19" t="n">
        <v>0.398042384701534</v>
      </c>
      <c r="Z12" s="19" t="n">
        <v>0.393076595625688</v>
      </c>
      <c r="AA12" s="19" t="n">
        <v>0.480890548893185</v>
      </c>
      <c r="AB12" s="19" t="n">
        <v>0.462515085823317</v>
      </c>
      <c r="AC12" s="19" t="n">
        <v>0.469784541358528</v>
      </c>
      <c r="AD12" s="19" t="n">
        <v>0.484051773664848</v>
      </c>
      <c r="AE12" s="19"/>
      <c r="AF12" s="19" t="n">
        <v>0.421045669565877</v>
      </c>
      <c r="AG12" s="19"/>
      <c r="AH12" s="19" t="n">
        <v>0.427714060664549</v>
      </c>
      <c r="AI12" s="19"/>
      <c r="AJ12" s="19" t="n">
        <v>0.318608143382759</v>
      </c>
      <c r="AK12" s="19" t="n">
        <v>0.427994761191105</v>
      </c>
      <c r="AL12" s="19" t="n">
        <v>0.436721692370374</v>
      </c>
      <c r="AM12" s="19" t="n">
        <v>0.43010101793845</v>
      </c>
      <c r="AN12" s="19" t="n">
        <v>0.416913787763172</v>
      </c>
      <c r="AO12" s="19" t="n">
        <v>0.371980752128645</v>
      </c>
      <c r="AP12" s="19" t="n">
        <v>0.49336758862847</v>
      </c>
      <c r="AQ12" s="19" t="n">
        <v>0.464272281574364</v>
      </c>
      <c r="AR12" s="19" t="n">
        <v>0.528758121637522</v>
      </c>
      <c r="AS12" s="19" t="n">
        <v>0.484858762662221</v>
      </c>
      <c r="AT12" s="19" t="n">
        <v>0.326701437295941</v>
      </c>
      <c r="AU12" s="19" t="n">
        <v>0.354551250090496</v>
      </c>
    </row>
    <row r="13">
      <c r="B13" s="20" t="s">
        <v>145</v>
      </c>
      <c r="C13" s="19" t="n">
        <v>0.247354801131179</v>
      </c>
      <c r="D13" s="19" t="n">
        <v>0.270684016495528</v>
      </c>
      <c r="E13" s="19" t="n">
        <v>0.221851652302158</v>
      </c>
      <c r="F13" s="19"/>
      <c r="G13" s="19" t="n">
        <v>0.17697209701533</v>
      </c>
      <c r="H13" s="19" t="n">
        <v>0.136769251868923</v>
      </c>
      <c r="I13" s="19" t="n">
        <v>0.285362597822941</v>
      </c>
      <c r="J13" s="19" t="n">
        <v>0.305725448103625</v>
      </c>
      <c r="K13" s="19" t="n">
        <v>0.307257280137804</v>
      </c>
      <c r="L13" s="19" t="n">
        <v>0.257505161613761</v>
      </c>
      <c r="M13" s="19"/>
      <c r="N13" s="19" t="n">
        <v>0.366223037217179</v>
      </c>
      <c r="O13" s="19" t="n">
        <v>0.235767382412684</v>
      </c>
      <c r="P13" s="19" t="n">
        <v>0.287400951294922</v>
      </c>
      <c r="Q13" s="19" t="n">
        <v>0.23126650814147</v>
      </c>
      <c r="R13" s="19" t="n">
        <v>0.207020326682225</v>
      </c>
      <c r="S13" s="19"/>
      <c r="T13" s="19" t="n">
        <v>0.219067569931379</v>
      </c>
      <c r="U13" s="19" t="n">
        <v>0.227255069568556</v>
      </c>
      <c r="V13" s="19" t="n">
        <v>0.28686731694372</v>
      </c>
      <c r="W13" s="19" t="n">
        <v>0.2818765900462</v>
      </c>
      <c r="X13" s="19"/>
      <c r="Y13" s="19" t="n">
        <v>0.234096187083482</v>
      </c>
      <c r="Z13" s="19" t="n">
        <v>0.318683602664126</v>
      </c>
      <c r="AA13" s="19" t="n">
        <v>0.234998234709098</v>
      </c>
      <c r="AB13" s="19" t="n">
        <v>0.247972299153531</v>
      </c>
      <c r="AC13" s="19" t="n">
        <v>0.151489362261499</v>
      </c>
      <c r="AD13" s="19" t="n">
        <v>0.284476407491905</v>
      </c>
      <c r="AE13" s="19"/>
      <c r="AF13" s="19" t="n">
        <v>0.273419664138141</v>
      </c>
      <c r="AG13" s="19"/>
      <c r="AH13" s="19" t="n">
        <v>0.247354801131179</v>
      </c>
      <c r="AI13" s="19"/>
      <c r="AJ13" s="19" t="n">
        <v>0.191241330741735</v>
      </c>
      <c r="AK13" s="19" t="n">
        <v>0.132197260781557</v>
      </c>
      <c r="AL13" s="19" t="n">
        <v>0.226271483436852</v>
      </c>
      <c r="AM13" s="19" t="n">
        <v>0.211002884521312</v>
      </c>
      <c r="AN13" s="19" t="n">
        <v>0.305357527926465</v>
      </c>
      <c r="AO13" s="19" t="n">
        <v>0.340454705750256</v>
      </c>
      <c r="AP13" s="19" t="n">
        <v>0.241031094276669</v>
      </c>
      <c r="AQ13" s="19" t="n">
        <v>0.287697629335793</v>
      </c>
      <c r="AR13" s="19" t="n">
        <v>0.336869740651742</v>
      </c>
      <c r="AS13" s="19" t="n">
        <v>0.215560884687742</v>
      </c>
      <c r="AT13" s="19" t="n">
        <v>0.468615230766594</v>
      </c>
      <c r="AU13" s="19" t="n">
        <v>0.223359184020791</v>
      </c>
    </row>
    <row r="14">
      <c r="B14" s="20" t="s">
        <v>66</v>
      </c>
      <c r="C14" s="21" t="n">
        <v>0.0289892561813308</v>
      </c>
      <c r="D14" s="21" t="n">
        <v>0.024511732577577</v>
      </c>
      <c r="E14" s="21" t="n">
        <v>0.0343221970403352</v>
      </c>
      <c r="F14" s="21"/>
      <c r="G14" s="21" t="n">
        <v>0.0343518839623673</v>
      </c>
      <c r="H14" s="21" t="n">
        <v>0.0304655708037035</v>
      </c>
      <c r="I14" s="21" t="n">
        <v>0.00701696222214244</v>
      </c>
      <c r="J14" s="21" t="n">
        <v>0.0237099256672244</v>
      </c>
      <c r="K14" s="21" t="n">
        <v>0.0336641595805631</v>
      </c>
      <c r="L14" s="21" t="n">
        <v>0.0435148521358097</v>
      </c>
      <c r="M14" s="21"/>
      <c r="N14" s="21" t="n">
        <v>0</v>
      </c>
      <c r="O14" s="21" t="n">
        <v>0.0705294632268424</v>
      </c>
      <c r="P14" s="21" t="n">
        <v>0.0274862319372554</v>
      </c>
      <c r="Q14" s="21" t="n">
        <v>0.0146702102326994</v>
      </c>
      <c r="R14" s="21" t="n">
        <v>0.00808222790547868</v>
      </c>
      <c r="S14" s="21"/>
      <c r="T14" s="21" t="n">
        <v>0.0648207671348778</v>
      </c>
      <c r="U14" s="21" t="n">
        <v>0.0348511439282002</v>
      </c>
      <c r="V14" s="21" t="n">
        <v>0.0164534623516028</v>
      </c>
      <c r="W14" s="21" t="n">
        <v>0.0113555555600959</v>
      </c>
      <c r="X14" s="21"/>
      <c r="Y14" s="21" t="n">
        <v>0.0212102476658062</v>
      </c>
      <c r="Z14" s="21" t="n">
        <v>0.026573753848258</v>
      </c>
      <c r="AA14" s="21" t="n">
        <v>0.0514409395621499</v>
      </c>
      <c r="AB14" s="21" t="n">
        <v>0.0416252434353399</v>
      </c>
      <c r="AC14" s="21" t="n">
        <v>0.0218595162504145</v>
      </c>
      <c r="AD14" s="21" t="n">
        <v>0.0208618602699017</v>
      </c>
      <c r="AE14" s="21"/>
      <c r="AF14" s="21" t="n">
        <v>0.025704031123457</v>
      </c>
      <c r="AG14" s="21"/>
      <c r="AH14" s="21" t="n">
        <v>0.0289892561813308</v>
      </c>
      <c r="AI14" s="21"/>
      <c r="AJ14" s="21" t="n">
        <v>0.051792209686267</v>
      </c>
      <c r="AK14" s="21" t="n">
        <v>0</v>
      </c>
      <c r="AL14" s="21" t="n">
        <v>0.019099760072414</v>
      </c>
      <c r="AM14" s="21" t="n">
        <v>0.0497464290507015</v>
      </c>
      <c r="AN14" s="21" t="n">
        <v>0.0190557246918051</v>
      </c>
      <c r="AO14" s="21" t="n">
        <v>0</v>
      </c>
      <c r="AP14" s="21" t="n">
        <v>0.0224044654400975</v>
      </c>
      <c r="AQ14" s="21" t="n">
        <v>0</v>
      </c>
      <c r="AR14" s="21" t="n">
        <v>0.0500886450695215</v>
      </c>
      <c r="AS14" s="21" t="n">
        <v>0.0577626715982758</v>
      </c>
      <c r="AT14" s="21" t="n">
        <v>0</v>
      </c>
      <c r="AU14" s="21" t="n">
        <v>0.0557528658058415</v>
      </c>
    </row>
    <row r="15">
      <c r="B15" s="18" t="s">
        <v>128</v>
      </c>
    </row>
    <row r="16">
      <c r="B16" t="s">
        <v>70</v>
      </c>
    </row>
    <row r="17">
      <c r="B17" t="s">
        <v>71</v>
      </c>
    </row>
    <row r="19">
      <c r="B19"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158</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748</v>
      </c>
      <c r="D7" s="11" t="n">
        <v>379</v>
      </c>
      <c r="E7" s="11" t="n">
        <v>367</v>
      </c>
      <c r="F7" s="11"/>
      <c r="G7" s="11" t="n">
        <v>77</v>
      </c>
      <c r="H7" s="11" t="n">
        <v>118</v>
      </c>
      <c r="I7" s="11" t="n">
        <v>124</v>
      </c>
      <c r="J7" s="11" t="n">
        <v>130</v>
      </c>
      <c r="K7" s="11" t="n">
        <v>142</v>
      </c>
      <c r="L7" s="11" t="n">
        <v>157</v>
      </c>
      <c r="M7" s="11"/>
      <c r="N7" s="11" t="n">
        <v>12</v>
      </c>
      <c r="O7" s="11" t="n">
        <v>167</v>
      </c>
      <c r="P7" s="11" t="n">
        <v>261</v>
      </c>
      <c r="Q7" s="11" t="n">
        <v>198</v>
      </c>
      <c r="R7" s="11" t="n">
        <v>106</v>
      </c>
      <c r="S7" s="11"/>
      <c r="T7" s="11" t="n">
        <v>81</v>
      </c>
      <c r="U7" s="11" t="n">
        <v>214</v>
      </c>
      <c r="V7" s="11" t="n">
        <v>173</v>
      </c>
      <c r="W7" s="11" t="n">
        <v>172</v>
      </c>
      <c r="X7" s="11"/>
      <c r="Y7" s="11" t="n">
        <v>317</v>
      </c>
      <c r="Z7" s="11" t="n">
        <v>131</v>
      </c>
      <c r="AA7" s="11" t="n">
        <v>131</v>
      </c>
      <c r="AB7" s="11" t="n">
        <v>80</v>
      </c>
      <c r="AC7" s="11" t="n">
        <v>37</v>
      </c>
      <c r="AD7" s="11" t="n">
        <v>48</v>
      </c>
      <c r="AE7" s="11"/>
      <c r="AF7" s="11" t="n">
        <v>473</v>
      </c>
      <c r="AG7" s="11"/>
      <c r="AH7" s="11" t="n">
        <v>748</v>
      </c>
      <c r="AI7" s="11"/>
      <c r="AJ7" s="11" t="n">
        <v>57</v>
      </c>
      <c r="AK7" s="11" t="n">
        <v>29</v>
      </c>
      <c r="AL7" s="11" t="n">
        <v>151</v>
      </c>
      <c r="AM7" s="11" t="n">
        <v>126</v>
      </c>
      <c r="AN7" s="11" t="n">
        <v>93</v>
      </c>
      <c r="AO7" s="11" t="n">
        <v>45</v>
      </c>
      <c r="AP7" s="11" t="n">
        <v>96</v>
      </c>
      <c r="AQ7" s="11" t="n">
        <v>25</v>
      </c>
      <c r="AR7" s="11" t="n">
        <v>21</v>
      </c>
      <c r="AS7" s="11" t="n">
        <v>52</v>
      </c>
      <c r="AT7" s="11" t="n">
        <v>21</v>
      </c>
      <c r="AU7" s="11" t="n">
        <v>32</v>
      </c>
    </row>
    <row r="8" ht="30" customHeight="1">
      <c r="B8" s="12" t="s">
        <v>20</v>
      </c>
      <c r="C8" s="12" t="n">
        <v>760</v>
      </c>
      <c r="D8" s="12" t="n">
        <v>406</v>
      </c>
      <c r="E8" s="12" t="n">
        <v>352</v>
      </c>
      <c r="F8" s="12"/>
      <c r="G8" s="12" t="n">
        <v>87</v>
      </c>
      <c r="H8" s="12" t="n">
        <v>140</v>
      </c>
      <c r="I8" s="12" t="n">
        <v>127</v>
      </c>
      <c r="J8" s="12" t="n">
        <v>125</v>
      </c>
      <c r="K8" s="12" t="n">
        <v>132</v>
      </c>
      <c r="L8" s="12" t="n">
        <v>149</v>
      </c>
      <c r="M8" s="12"/>
      <c r="N8" s="12" t="n">
        <v>12</v>
      </c>
      <c r="O8" s="12" t="n">
        <v>156</v>
      </c>
      <c r="P8" s="12" t="n">
        <v>245</v>
      </c>
      <c r="Q8" s="12" t="n">
        <v>225</v>
      </c>
      <c r="R8" s="12" t="n">
        <v>117</v>
      </c>
      <c r="S8" s="12"/>
      <c r="T8" s="12" t="n">
        <v>81</v>
      </c>
      <c r="U8" s="12" t="n">
        <v>218</v>
      </c>
      <c r="V8" s="12" t="n">
        <v>173</v>
      </c>
      <c r="W8" s="12" t="n">
        <v>183</v>
      </c>
      <c r="X8" s="12"/>
      <c r="Y8" s="12" t="n">
        <v>344</v>
      </c>
      <c r="Z8" s="12" t="n">
        <v>129</v>
      </c>
      <c r="AA8" s="12" t="n">
        <v>123</v>
      </c>
      <c r="AB8" s="12" t="n">
        <v>77</v>
      </c>
      <c r="AC8" s="12" t="n">
        <v>39</v>
      </c>
      <c r="AD8" s="12" t="n">
        <v>44</v>
      </c>
      <c r="AE8" s="12"/>
      <c r="AF8" s="12" t="n">
        <v>474</v>
      </c>
      <c r="AG8" s="12"/>
      <c r="AH8" s="12" t="n">
        <v>760</v>
      </c>
      <c r="AI8" s="12"/>
      <c r="AJ8" s="12" t="n">
        <v>53</v>
      </c>
      <c r="AK8" s="12" t="n">
        <v>24</v>
      </c>
      <c r="AL8" s="12" t="n">
        <v>163</v>
      </c>
      <c r="AM8" s="12" t="n">
        <v>134</v>
      </c>
      <c r="AN8" s="12" t="n">
        <v>109</v>
      </c>
      <c r="AO8" s="12" t="n">
        <v>45</v>
      </c>
      <c r="AP8" s="12" t="n">
        <v>92</v>
      </c>
      <c r="AQ8" s="12" t="n">
        <v>28</v>
      </c>
      <c r="AR8" s="12" t="n">
        <v>18</v>
      </c>
      <c r="AS8" s="12" t="n">
        <v>47</v>
      </c>
      <c r="AT8" s="12" t="n">
        <v>16</v>
      </c>
      <c r="AU8" s="12" t="n">
        <v>31</v>
      </c>
    </row>
    <row r="9">
      <c r="B9" s="20" t="s">
        <v>141</v>
      </c>
      <c r="C9" s="19" t="n">
        <v>0.0338341045761318</v>
      </c>
      <c r="D9" s="19" t="n">
        <v>0.0392433891052694</v>
      </c>
      <c r="E9" s="19" t="n">
        <v>0.0277859762253546</v>
      </c>
      <c r="F9" s="19"/>
      <c r="G9" s="19" t="n">
        <v>0.114369703095221</v>
      </c>
      <c r="H9" s="19" t="n">
        <v>0.0445908351535276</v>
      </c>
      <c r="I9" s="19" t="n">
        <v>0.039288692674432</v>
      </c>
      <c r="J9" s="19" t="n">
        <v>0.0206948547769386</v>
      </c>
      <c r="K9" s="19" t="n">
        <v>0.00741217927683484</v>
      </c>
      <c r="L9" s="19" t="n">
        <v>0.00653725830377956</v>
      </c>
      <c r="M9" s="19"/>
      <c r="N9" s="19" t="n">
        <v>0</v>
      </c>
      <c r="O9" s="19" t="n">
        <v>0.0301488444384675</v>
      </c>
      <c r="P9" s="19" t="n">
        <v>0.0377275438357866</v>
      </c>
      <c r="Q9" s="19" t="n">
        <v>0.0258572044366733</v>
      </c>
      <c r="R9" s="19" t="n">
        <v>0.050552698377725</v>
      </c>
      <c r="S9" s="19"/>
      <c r="T9" s="19" t="n">
        <v>0.0593911351654797</v>
      </c>
      <c r="U9" s="19" t="n">
        <v>0.0296730918055485</v>
      </c>
      <c r="V9" s="19" t="n">
        <v>0.0220960437055756</v>
      </c>
      <c r="W9" s="19" t="n">
        <v>0.0485592554138555</v>
      </c>
      <c r="X9" s="19"/>
      <c r="Y9" s="19" t="n">
        <v>0.0470553635109463</v>
      </c>
      <c r="Z9" s="19" t="n">
        <v>0.019630312154638</v>
      </c>
      <c r="AA9" s="19" t="n">
        <v>0.00788965849925065</v>
      </c>
      <c r="AB9" s="19" t="n">
        <v>0.0111573070577962</v>
      </c>
      <c r="AC9" s="19" t="n">
        <v>0.133089651561266</v>
      </c>
      <c r="AD9" s="19" t="n">
        <v>0</v>
      </c>
      <c r="AE9" s="19"/>
      <c r="AF9" s="19" t="n">
        <v>0.0215445782264419</v>
      </c>
      <c r="AG9" s="19"/>
      <c r="AH9" s="19" t="n">
        <v>0.0338341045761318</v>
      </c>
      <c r="AI9" s="19"/>
      <c r="AJ9" s="19" t="n">
        <v>0.13270971814813</v>
      </c>
      <c r="AK9" s="19" t="n">
        <v>0.0296016520428911</v>
      </c>
      <c r="AL9" s="19" t="n">
        <v>0.0356149818426507</v>
      </c>
      <c r="AM9" s="19" t="n">
        <v>0.0316405540791306</v>
      </c>
      <c r="AN9" s="19" t="n">
        <v>0.0229040935696315</v>
      </c>
      <c r="AO9" s="19" t="n">
        <v>0.0504986524274665</v>
      </c>
      <c r="AP9" s="19" t="n">
        <v>0.010119034607614</v>
      </c>
      <c r="AQ9" s="19" t="n">
        <v>0</v>
      </c>
      <c r="AR9" s="19" t="n">
        <v>0</v>
      </c>
      <c r="AS9" s="19" t="n">
        <v>0</v>
      </c>
      <c r="AT9" s="19" t="n">
        <v>0</v>
      </c>
      <c r="AU9" s="19" t="n">
        <v>0.0726842503908396</v>
      </c>
    </row>
    <row r="10">
      <c r="B10" s="20" t="s">
        <v>142</v>
      </c>
      <c r="C10" s="19" t="n">
        <v>0.0827701935600092</v>
      </c>
      <c r="D10" s="19" t="n">
        <v>0.0976732633201892</v>
      </c>
      <c r="E10" s="19" t="n">
        <v>0.0631819078320893</v>
      </c>
      <c r="F10" s="19"/>
      <c r="G10" s="19" t="n">
        <v>0.194844986493768</v>
      </c>
      <c r="H10" s="19" t="n">
        <v>0.132962653319305</v>
      </c>
      <c r="I10" s="19" t="n">
        <v>0.0807426339657273</v>
      </c>
      <c r="J10" s="19" t="n">
        <v>0.0366677035873126</v>
      </c>
      <c r="K10" s="19" t="n">
        <v>0.0569476792898052</v>
      </c>
      <c r="L10" s="19" t="n">
        <v>0.0335840307766035</v>
      </c>
      <c r="M10" s="19"/>
      <c r="N10" s="19" t="n">
        <v>0.136054315613863</v>
      </c>
      <c r="O10" s="19" t="n">
        <v>0.0664484855652946</v>
      </c>
      <c r="P10" s="19" t="n">
        <v>0.0551668954489673</v>
      </c>
      <c r="Q10" s="19" t="n">
        <v>0.123241735859104</v>
      </c>
      <c r="R10" s="19" t="n">
        <v>0.073553702783033</v>
      </c>
      <c r="S10" s="19"/>
      <c r="T10" s="19" t="n">
        <v>0.0707753825992623</v>
      </c>
      <c r="U10" s="19" t="n">
        <v>0.104011835665865</v>
      </c>
      <c r="V10" s="19" t="n">
        <v>0.0563539981376374</v>
      </c>
      <c r="W10" s="19" t="n">
        <v>0.0874431965266854</v>
      </c>
      <c r="X10" s="19"/>
      <c r="Y10" s="19" t="n">
        <v>0.091147722299004</v>
      </c>
      <c r="Z10" s="19" t="n">
        <v>0.0817243356345431</v>
      </c>
      <c r="AA10" s="19" t="n">
        <v>0.0487806734898499</v>
      </c>
      <c r="AB10" s="19" t="n">
        <v>0.113917232302391</v>
      </c>
      <c r="AC10" s="19" t="n">
        <v>0.0979480743958472</v>
      </c>
      <c r="AD10" s="19" t="n">
        <v>0.0551069580830558</v>
      </c>
      <c r="AE10" s="19"/>
      <c r="AF10" s="19" t="n">
        <v>0.0794365370381564</v>
      </c>
      <c r="AG10" s="19"/>
      <c r="AH10" s="19" t="n">
        <v>0.0827701935600092</v>
      </c>
      <c r="AI10" s="19"/>
      <c r="AJ10" s="19" t="n">
        <v>0.105684071756408</v>
      </c>
      <c r="AK10" s="19" t="n">
        <v>0.106404837089519</v>
      </c>
      <c r="AL10" s="19" t="n">
        <v>0.0941992946707837</v>
      </c>
      <c r="AM10" s="19" t="n">
        <v>0.0691029972156173</v>
      </c>
      <c r="AN10" s="19" t="n">
        <v>0.0489953630892988</v>
      </c>
      <c r="AO10" s="19" t="n">
        <v>0.0908726362964618</v>
      </c>
      <c r="AP10" s="19" t="n">
        <v>0.113664855649153</v>
      </c>
      <c r="AQ10" s="19" t="n">
        <v>0.036378630409562</v>
      </c>
      <c r="AR10" s="19" t="n">
        <v>0.0575351667918827</v>
      </c>
      <c r="AS10" s="19" t="n">
        <v>0.0400001585841473</v>
      </c>
      <c r="AT10" s="19" t="n">
        <v>0</v>
      </c>
      <c r="AU10" s="19" t="n">
        <v>0.205845129162649</v>
      </c>
    </row>
    <row r="11">
      <c r="B11" s="20" t="s">
        <v>143</v>
      </c>
      <c r="C11" s="19" t="n">
        <v>0.213638074795833</v>
      </c>
      <c r="D11" s="19" t="n">
        <v>0.204794305275591</v>
      </c>
      <c r="E11" s="19" t="n">
        <v>0.225067565491955</v>
      </c>
      <c r="F11" s="19"/>
      <c r="G11" s="19" t="n">
        <v>0.153783833907853</v>
      </c>
      <c r="H11" s="19" t="n">
        <v>0.216395131164356</v>
      </c>
      <c r="I11" s="19" t="n">
        <v>0.238767078764922</v>
      </c>
      <c r="J11" s="19" t="n">
        <v>0.211627452781403</v>
      </c>
      <c r="K11" s="19" t="n">
        <v>0.257858316580016</v>
      </c>
      <c r="L11" s="19" t="n">
        <v>0.18692659089109</v>
      </c>
      <c r="M11" s="19"/>
      <c r="N11" s="19" t="n">
        <v>0</v>
      </c>
      <c r="O11" s="19" t="n">
        <v>0.183301596345768</v>
      </c>
      <c r="P11" s="19" t="n">
        <v>0.193891830792279</v>
      </c>
      <c r="Q11" s="19" t="n">
        <v>0.224241264177555</v>
      </c>
      <c r="R11" s="19" t="n">
        <v>0.284121007580731</v>
      </c>
      <c r="S11" s="19"/>
      <c r="T11" s="19" t="n">
        <v>0.223828072891108</v>
      </c>
      <c r="U11" s="19" t="n">
        <v>0.198230782868186</v>
      </c>
      <c r="V11" s="19" t="n">
        <v>0.225745091704571</v>
      </c>
      <c r="W11" s="19" t="n">
        <v>0.200866956663547</v>
      </c>
      <c r="X11" s="19"/>
      <c r="Y11" s="19" t="n">
        <v>0.214419357439294</v>
      </c>
      <c r="Z11" s="19" t="n">
        <v>0.221652719638667</v>
      </c>
      <c r="AA11" s="19" t="n">
        <v>0.167513608867518</v>
      </c>
      <c r="AB11" s="19" t="n">
        <v>0.26752081741729</v>
      </c>
      <c r="AC11" s="19" t="n">
        <v>0.20336656279611</v>
      </c>
      <c r="AD11" s="19" t="n">
        <v>0.248451336635878</v>
      </c>
      <c r="AE11" s="19"/>
      <c r="AF11" s="19" t="n">
        <v>0.206962013608071</v>
      </c>
      <c r="AG11" s="19"/>
      <c r="AH11" s="19" t="n">
        <v>0.213638074795833</v>
      </c>
      <c r="AI11" s="19"/>
      <c r="AJ11" s="19" t="n">
        <v>0.186076093913494</v>
      </c>
      <c r="AK11" s="19" t="n">
        <v>0.205714068297153</v>
      </c>
      <c r="AL11" s="19" t="n">
        <v>0.222906298991162</v>
      </c>
      <c r="AM11" s="19" t="n">
        <v>0.242597714293017</v>
      </c>
      <c r="AN11" s="19" t="n">
        <v>0.214718407506838</v>
      </c>
      <c r="AO11" s="19" t="n">
        <v>0.224003147667594</v>
      </c>
      <c r="AP11" s="19" t="n">
        <v>0.176411468425089</v>
      </c>
      <c r="AQ11" s="19" t="n">
        <v>0.257058067619445</v>
      </c>
      <c r="AR11" s="19" t="n">
        <v>0.0425021278434404</v>
      </c>
      <c r="AS11" s="19" t="n">
        <v>0.316234234813157</v>
      </c>
      <c r="AT11" s="19" t="n">
        <v>0.189132119648799</v>
      </c>
      <c r="AU11" s="19" t="n">
        <v>0.0997267405395337</v>
      </c>
    </row>
    <row r="12">
      <c r="B12" s="20" t="s">
        <v>144</v>
      </c>
      <c r="C12" s="19" t="n">
        <v>0.372248129894371</v>
      </c>
      <c r="D12" s="19" t="n">
        <v>0.355294615590558</v>
      </c>
      <c r="E12" s="19" t="n">
        <v>0.391079462710046</v>
      </c>
      <c r="F12" s="19"/>
      <c r="G12" s="19" t="n">
        <v>0.29687917168418</v>
      </c>
      <c r="H12" s="19" t="n">
        <v>0.420588798315499</v>
      </c>
      <c r="I12" s="19" t="n">
        <v>0.30741704436613</v>
      </c>
      <c r="J12" s="19" t="n">
        <v>0.400825920256763</v>
      </c>
      <c r="K12" s="19" t="n">
        <v>0.357334796580822</v>
      </c>
      <c r="L12" s="19" t="n">
        <v>0.415437741569121</v>
      </c>
      <c r="M12" s="19"/>
      <c r="N12" s="19" t="n">
        <v>0.620126344578895</v>
      </c>
      <c r="O12" s="19" t="n">
        <v>0.380783149920953</v>
      </c>
      <c r="P12" s="19" t="n">
        <v>0.387466002813486</v>
      </c>
      <c r="Q12" s="19" t="n">
        <v>0.341266353131226</v>
      </c>
      <c r="R12" s="19" t="n">
        <v>0.369898699727305</v>
      </c>
      <c r="S12" s="19"/>
      <c r="T12" s="19" t="n">
        <v>0.345511447479522</v>
      </c>
      <c r="U12" s="19" t="n">
        <v>0.356017899377571</v>
      </c>
      <c r="V12" s="19" t="n">
        <v>0.413478236815024</v>
      </c>
      <c r="W12" s="19" t="n">
        <v>0.352459378933305</v>
      </c>
      <c r="X12" s="19"/>
      <c r="Y12" s="19" t="n">
        <v>0.364105575981087</v>
      </c>
      <c r="Z12" s="19" t="n">
        <v>0.318608254493201</v>
      </c>
      <c r="AA12" s="19" t="n">
        <v>0.429083111856769</v>
      </c>
      <c r="AB12" s="19" t="n">
        <v>0.409305090838557</v>
      </c>
      <c r="AC12" s="19" t="n">
        <v>0.33997418276039</v>
      </c>
      <c r="AD12" s="19" t="n">
        <v>0.361368406055686</v>
      </c>
      <c r="AE12" s="19"/>
      <c r="AF12" s="19" t="n">
        <v>0.38477354182118</v>
      </c>
      <c r="AG12" s="19"/>
      <c r="AH12" s="19" t="n">
        <v>0.372248129894371</v>
      </c>
      <c r="AI12" s="19"/>
      <c r="AJ12" s="19" t="n">
        <v>0.269148210391866</v>
      </c>
      <c r="AK12" s="19" t="n">
        <v>0.469995235806768</v>
      </c>
      <c r="AL12" s="19" t="n">
        <v>0.379732190254046</v>
      </c>
      <c r="AM12" s="19" t="n">
        <v>0.312674184611367</v>
      </c>
      <c r="AN12" s="19" t="n">
        <v>0.386210814739396</v>
      </c>
      <c r="AO12" s="19" t="n">
        <v>0.384541855623481</v>
      </c>
      <c r="AP12" s="19" t="n">
        <v>0.455072027559874</v>
      </c>
      <c r="AQ12" s="19" t="n">
        <v>0.50788053662081</v>
      </c>
      <c r="AR12" s="19" t="n">
        <v>0.470131946827077</v>
      </c>
      <c r="AS12" s="19" t="n">
        <v>0.376823925647649</v>
      </c>
      <c r="AT12" s="19" t="n">
        <v>0.328365229316808</v>
      </c>
      <c r="AU12" s="19" t="n">
        <v>0.218015037689848</v>
      </c>
    </row>
    <row r="13">
      <c r="B13" s="20" t="s">
        <v>145</v>
      </c>
      <c r="C13" s="19" t="n">
        <v>0.248549594266816</v>
      </c>
      <c r="D13" s="19" t="n">
        <v>0.263965743335874</v>
      </c>
      <c r="E13" s="19" t="n">
        <v>0.232184535659973</v>
      </c>
      <c r="F13" s="19"/>
      <c r="G13" s="19" t="n">
        <v>0.18720937902862</v>
      </c>
      <c r="H13" s="19" t="n">
        <v>0.156174996851559</v>
      </c>
      <c r="I13" s="19" t="n">
        <v>0.303234548984404</v>
      </c>
      <c r="J13" s="19" t="n">
        <v>0.294352401805884</v>
      </c>
      <c r="K13" s="19" t="n">
        <v>0.262785301578783</v>
      </c>
      <c r="L13" s="19" t="n">
        <v>0.273319340263889</v>
      </c>
      <c r="M13" s="19"/>
      <c r="N13" s="19" t="n">
        <v>0.0802627690387068</v>
      </c>
      <c r="O13" s="19" t="n">
        <v>0.248774610076167</v>
      </c>
      <c r="P13" s="19" t="n">
        <v>0.281346912734744</v>
      </c>
      <c r="Q13" s="19" t="n">
        <v>0.260814179014778</v>
      </c>
      <c r="R13" s="19" t="n">
        <v>0.181699449807682</v>
      </c>
      <c r="S13" s="19"/>
      <c r="T13" s="19" t="n">
        <v>0.230346161834605</v>
      </c>
      <c r="U13" s="19" t="n">
        <v>0.247790334215853</v>
      </c>
      <c r="V13" s="19" t="n">
        <v>0.245937287787145</v>
      </c>
      <c r="W13" s="19" t="n">
        <v>0.299243515060917</v>
      </c>
      <c r="X13" s="19"/>
      <c r="Y13" s="19" t="n">
        <v>0.255492933911523</v>
      </c>
      <c r="Z13" s="19" t="n">
        <v>0.310888464317932</v>
      </c>
      <c r="AA13" s="19" t="n">
        <v>0.251779251552418</v>
      </c>
      <c r="AB13" s="19" t="n">
        <v>0.17373936466293</v>
      </c>
      <c r="AC13" s="19" t="n">
        <v>0.133663811223437</v>
      </c>
      <c r="AD13" s="19" t="n">
        <v>0.234463937366602</v>
      </c>
      <c r="AE13" s="19"/>
      <c r="AF13" s="19" t="n">
        <v>0.261302671629965</v>
      </c>
      <c r="AG13" s="19"/>
      <c r="AH13" s="19" t="n">
        <v>0.248549594266816</v>
      </c>
      <c r="AI13" s="19"/>
      <c r="AJ13" s="19" t="n">
        <v>0.221418340723979</v>
      </c>
      <c r="AK13" s="19" t="n">
        <v>0.153389790352656</v>
      </c>
      <c r="AL13" s="19" t="n">
        <v>0.242141236622319</v>
      </c>
      <c r="AM13" s="19" t="n">
        <v>0.293970534335912</v>
      </c>
      <c r="AN13" s="19" t="n">
        <v>0.277110444281374</v>
      </c>
      <c r="AO13" s="19" t="n">
        <v>0.250083707984997</v>
      </c>
      <c r="AP13" s="19" t="n">
        <v>0.158335159856876</v>
      </c>
      <c r="AQ13" s="19" t="n">
        <v>0.198682765350182</v>
      </c>
      <c r="AR13" s="19" t="n">
        <v>0.379742113468078</v>
      </c>
      <c r="AS13" s="19" t="n">
        <v>0.212551945476665</v>
      </c>
      <c r="AT13" s="19" t="n">
        <v>0.348258797155955</v>
      </c>
      <c r="AU13" s="19" t="n">
        <v>0.33927516934476</v>
      </c>
    </row>
    <row r="14">
      <c r="B14" s="20" t="s">
        <v>66</v>
      </c>
      <c r="C14" s="21" t="n">
        <v>0.0489599029068383</v>
      </c>
      <c r="D14" s="21" t="n">
        <v>0.0390286833725183</v>
      </c>
      <c r="E14" s="21" t="n">
        <v>0.0607005520805822</v>
      </c>
      <c r="F14" s="21"/>
      <c r="G14" s="21" t="n">
        <v>0.052912925790358</v>
      </c>
      <c r="H14" s="21" t="n">
        <v>0.0292875851957527</v>
      </c>
      <c r="I14" s="21" t="n">
        <v>0.0305500012443852</v>
      </c>
      <c r="J14" s="21" t="n">
        <v>0.0358316667916993</v>
      </c>
      <c r="K14" s="21" t="n">
        <v>0.0576617266937386</v>
      </c>
      <c r="L14" s="21" t="n">
        <v>0.0841950381955166</v>
      </c>
      <c r="M14" s="21"/>
      <c r="N14" s="21" t="n">
        <v>0.163556570768535</v>
      </c>
      <c r="O14" s="21" t="n">
        <v>0.0905433136533499</v>
      </c>
      <c r="P14" s="21" t="n">
        <v>0.044400814374737</v>
      </c>
      <c r="Q14" s="21" t="n">
        <v>0.0245792633806638</v>
      </c>
      <c r="R14" s="21" t="n">
        <v>0.0401744417235242</v>
      </c>
      <c r="S14" s="21"/>
      <c r="T14" s="21" t="n">
        <v>0.0701478000300229</v>
      </c>
      <c r="U14" s="21" t="n">
        <v>0.0642760560669766</v>
      </c>
      <c r="V14" s="21" t="n">
        <v>0.036389341850047</v>
      </c>
      <c r="W14" s="21" t="n">
        <v>0.0114276974016893</v>
      </c>
      <c r="X14" s="21"/>
      <c r="Y14" s="21" t="n">
        <v>0.0277790468581464</v>
      </c>
      <c r="Z14" s="21" t="n">
        <v>0.0474959137610195</v>
      </c>
      <c r="AA14" s="21" t="n">
        <v>0.094953695734194</v>
      </c>
      <c r="AB14" s="21" t="n">
        <v>0.0243601877210361</v>
      </c>
      <c r="AC14" s="21" t="n">
        <v>0.0919577172629492</v>
      </c>
      <c r="AD14" s="21" t="n">
        <v>0.100609361858779</v>
      </c>
      <c r="AE14" s="21"/>
      <c r="AF14" s="21" t="n">
        <v>0.0459806576761857</v>
      </c>
      <c r="AG14" s="21"/>
      <c r="AH14" s="21" t="n">
        <v>0.0489599029068383</v>
      </c>
      <c r="AI14" s="21"/>
      <c r="AJ14" s="21" t="n">
        <v>0.084963565066123</v>
      </c>
      <c r="AK14" s="21" t="n">
        <v>0.0348944164110138</v>
      </c>
      <c r="AL14" s="21" t="n">
        <v>0.0254059976190381</v>
      </c>
      <c r="AM14" s="21" t="n">
        <v>0.050014015464956</v>
      </c>
      <c r="AN14" s="21" t="n">
        <v>0.0500608768134614</v>
      </c>
      <c r="AO14" s="21" t="n">
        <v>0</v>
      </c>
      <c r="AP14" s="21" t="n">
        <v>0.0863974539013936</v>
      </c>
      <c r="AQ14" s="21" t="n">
        <v>0</v>
      </c>
      <c r="AR14" s="21" t="n">
        <v>0.0500886450695215</v>
      </c>
      <c r="AS14" s="21" t="n">
        <v>0.0543897354783822</v>
      </c>
      <c r="AT14" s="21" t="n">
        <v>0.134243853878438</v>
      </c>
      <c r="AU14" s="21" t="n">
        <v>0.0644536728723694</v>
      </c>
    </row>
    <row r="15">
      <c r="B15" s="18" t="s">
        <v>128</v>
      </c>
    </row>
    <row r="16">
      <c r="B16" t="s">
        <v>70</v>
      </c>
    </row>
    <row r="17">
      <c r="B17" t="s">
        <v>71</v>
      </c>
    </row>
    <row r="19">
      <c r="B19"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ySplit="8" xSplit="2" topLeftCell="C9" activePane="bottomRight" state="frozen"/>
      <selection pane="bottomRight"/>
    </sheetView>
  </sheetViews>
  <sheetFormatPr defaultRowHeight="15.0" baseColWidth="10"/>
  <cols>
    <col min="2" max="2" width="20.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 t="s">
        <v>579</v>
      </c>
    </row>
    <row r="5" ht="30" customHeight="1">
      <c r="B5" s="14"/>
      <c r="C5" s="14"/>
      <c r="D5" s="14" t="s">
        <v>56</v>
      </c>
      <c r="E5" s="14"/>
      <c r="F5" s="14"/>
      <c r="G5" s="14" t="s">
        <v>57</v>
      </c>
      <c r="H5" s="14"/>
      <c r="I5" s="14"/>
      <c r="J5" s="14"/>
      <c r="K5" s="14"/>
      <c r="L5" s="14"/>
      <c r="M5" s="14"/>
      <c r="N5" s="14" t="s">
        <v>58</v>
      </c>
      <c r="O5" s="14"/>
      <c r="P5" s="14"/>
      <c r="Q5" s="14"/>
      <c r="R5" s="14"/>
      <c r="S5" s="14"/>
      <c r="T5" s="14" t="s">
        <v>59</v>
      </c>
      <c r="U5" s="14"/>
      <c r="V5" s="14"/>
      <c r="W5" s="14"/>
      <c r="X5" s="14"/>
      <c r="Y5" s="14" t="s">
        <v>60</v>
      </c>
      <c r="Z5" s="14"/>
      <c r="AA5" s="14"/>
      <c r="AB5" s="14"/>
      <c r="AC5" s="14"/>
      <c r="AD5" s="14"/>
      <c r="AE5" s="14"/>
      <c r="AF5" s="14" t="s">
        <v>42</v>
      </c>
      <c r="AG5" s="14"/>
      <c r="AH5" s="14" t="s">
        <v>43</v>
      </c>
      <c r="AI5" s="14"/>
      <c r="AJ5" s="14" t="s">
        <v>61</v>
      </c>
      <c r="AK5" s="14"/>
      <c r="AL5" s="14"/>
      <c r="AM5" s="14"/>
      <c r="AN5" s="14"/>
      <c r="AO5" s="14"/>
      <c r="AP5" s="14"/>
      <c r="AQ5" s="14"/>
      <c r="AR5" s="14"/>
      <c r="AS5" s="14"/>
      <c r="AT5" s="14"/>
      <c r="AU5" s="14"/>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20" customHeight="1">
      <c r="B7" s="11" t="s">
        <v>19</v>
      </c>
      <c r="C7" s="11" t="n">
        <v>1016</v>
      </c>
      <c r="D7" s="11" t="n">
        <v>479</v>
      </c>
      <c r="E7" s="11" t="n">
        <v>535</v>
      </c>
      <c r="F7" s="11"/>
      <c r="G7" s="11" t="n">
        <v>101</v>
      </c>
      <c r="H7" s="11" t="n">
        <v>138</v>
      </c>
      <c r="I7" s="11" t="n">
        <v>148</v>
      </c>
      <c r="J7" s="11" t="n">
        <v>176</v>
      </c>
      <c r="K7" s="11" t="n">
        <v>187</v>
      </c>
      <c r="L7" s="11" t="n">
        <v>266</v>
      </c>
      <c r="M7" s="11"/>
      <c r="N7" s="11" t="n">
        <v>20</v>
      </c>
      <c r="O7" s="11" t="n">
        <v>265</v>
      </c>
      <c r="P7" s="11" t="n">
        <v>363</v>
      </c>
      <c r="Q7" s="11" t="n">
        <v>242</v>
      </c>
      <c r="R7" s="11" t="n">
        <v>121</v>
      </c>
      <c r="S7" s="11"/>
      <c r="T7" s="11" t="n">
        <v>119</v>
      </c>
      <c r="U7" s="11" t="n">
        <v>291</v>
      </c>
      <c r="V7" s="11" t="n">
        <v>216</v>
      </c>
      <c r="W7" s="11" t="n">
        <v>213</v>
      </c>
      <c r="X7" s="11"/>
      <c r="Y7" s="11" t="n">
        <v>361</v>
      </c>
      <c r="Z7" s="11" t="n">
        <v>178</v>
      </c>
      <c r="AA7" s="11" t="n">
        <v>234</v>
      </c>
      <c r="AB7" s="11" t="n">
        <v>114</v>
      </c>
      <c r="AC7" s="11" t="n">
        <v>56</v>
      </c>
      <c r="AD7" s="11" t="n">
        <v>67</v>
      </c>
      <c r="AE7" s="11"/>
      <c r="AF7" s="11" t="n">
        <v>631</v>
      </c>
      <c r="AG7" s="11"/>
      <c r="AH7" s="11" t="n">
        <v>748</v>
      </c>
      <c r="AI7" s="11"/>
      <c r="AJ7" s="11" t="n">
        <v>86</v>
      </c>
      <c r="AK7" s="11" t="n">
        <v>36</v>
      </c>
      <c r="AL7" s="11" t="n">
        <v>202</v>
      </c>
      <c r="AM7" s="11" t="n">
        <v>160</v>
      </c>
      <c r="AN7" s="11" t="n">
        <v>132</v>
      </c>
      <c r="AO7" s="11" t="n">
        <v>68</v>
      </c>
      <c r="AP7" s="11" t="n">
        <v>130</v>
      </c>
      <c r="AQ7" s="11" t="n">
        <v>32</v>
      </c>
      <c r="AR7" s="11" t="n">
        <v>26</v>
      </c>
      <c r="AS7" s="11" t="n">
        <v>74</v>
      </c>
      <c r="AT7" s="11" t="n">
        <v>30</v>
      </c>
      <c r="AU7" s="11" t="n">
        <v>40</v>
      </c>
    </row>
    <row r="8" ht="20" customHeight="1">
      <c r="B8" s="12" t="s">
        <v>20</v>
      </c>
      <c r="C8" s="12" t="n">
        <v>1016</v>
      </c>
      <c r="D8" s="12" t="n">
        <v>506</v>
      </c>
      <c r="E8" s="12" t="n">
        <v>508</v>
      </c>
      <c r="F8" s="12"/>
      <c r="G8" s="12" t="n">
        <v>112</v>
      </c>
      <c r="H8" s="12" t="n">
        <v>163</v>
      </c>
      <c r="I8" s="12" t="n">
        <v>150</v>
      </c>
      <c r="J8" s="12" t="n">
        <v>168</v>
      </c>
      <c r="K8" s="12" t="n">
        <v>173</v>
      </c>
      <c r="L8" s="12" t="n">
        <v>251</v>
      </c>
      <c r="M8" s="12"/>
      <c r="N8" s="12" t="n">
        <v>19</v>
      </c>
      <c r="O8" s="12" t="n">
        <v>248</v>
      </c>
      <c r="P8" s="12" t="n">
        <v>339</v>
      </c>
      <c r="Q8" s="12" t="n">
        <v>270</v>
      </c>
      <c r="R8" s="12" t="n">
        <v>134</v>
      </c>
      <c r="S8" s="12"/>
      <c r="T8" s="12" t="n">
        <v>119</v>
      </c>
      <c r="U8" s="12" t="n">
        <v>288</v>
      </c>
      <c r="V8" s="12" t="n">
        <v>215</v>
      </c>
      <c r="W8" s="12" t="n">
        <v>224</v>
      </c>
      <c r="X8" s="12"/>
      <c r="Y8" s="12" t="n">
        <v>389</v>
      </c>
      <c r="Z8" s="12" t="n">
        <v>172</v>
      </c>
      <c r="AA8" s="12" t="n">
        <v>220</v>
      </c>
      <c r="AB8" s="12" t="n">
        <v>108</v>
      </c>
      <c r="AC8" s="12" t="n">
        <v>59</v>
      </c>
      <c r="AD8" s="12" t="n">
        <v>61</v>
      </c>
      <c r="AE8" s="12"/>
      <c r="AF8" s="12" t="n">
        <v>624</v>
      </c>
      <c r="AG8" s="12"/>
      <c r="AH8" s="12" t="n">
        <v>760</v>
      </c>
      <c r="AI8" s="12"/>
      <c r="AJ8" s="12" t="n">
        <v>77</v>
      </c>
      <c r="AK8" s="12" t="n">
        <v>29</v>
      </c>
      <c r="AL8" s="12" t="n">
        <v>215</v>
      </c>
      <c r="AM8" s="12" t="n">
        <v>169</v>
      </c>
      <c r="AN8" s="12" t="n">
        <v>151</v>
      </c>
      <c r="AO8" s="12" t="n">
        <v>67</v>
      </c>
      <c r="AP8" s="12" t="n">
        <v>123</v>
      </c>
      <c r="AQ8" s="12" t="n">
        <v>35</v>
      </c>
      <c r="AR8" s="12" t="n">
        <v>22</v>
      </c>
      <c r="AS8" s="12" t="n">
        <v>67</v>
      </c>
      <c r="AT8" s="12" t="n">
        <v>23</v>
      </c>
      <c r="AU8" s="12" t="n">
        <v>38</v>
      </c>
    </row>
    <row r="11">
      <c r="B11" s="7" t="s">
        <v>68</v>
      </c>
    </row>
    <row r="12">
      <c r="B12" s="26" t="s">
        <v>69</v>
      </c>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row>
    <row r="13">
      <c r="B13" t="s">
        <v>62</v>
      </c>
      <c r="C13" s="19" t="n">
        <v>0.614485296576828</v>
      </c>
      <c r="D13" s="19" t="n">
        <v>0.640603458574101</v>
      </c>
      <c r="E13" s="19" t="n">
        <v>0.588895189211643</v>
      </c>
      <c r="F13" s="19"/>
      <c r="G13" s="19" t="n">
        <v>0.330690905088331</v>
      </c>
      <c r="H13" s="19" t="n">
        <v>0.567250608842291</v>
      </c>
      <c r="I13" s="19" t="n">
        <v>0.643974162028281</v>
      </c>
      <c r="J13" s="19" t="n">
        <v>0.670767903514622</v>
      </c>
      <c r="K13" s="19" t="n">
        <v>0.730045178019002</v>
      </c>
      <c r="L13" s="19" t="n">
        <v>0.636956015537239</v>
      </c>
      <c r="M13" s="19"/>
      <c r="N13" s="19" t="n">
        <v>0.842251051007943</v>
      </c>
      <c r="O13" s="19" t="n">
        <v>0.588950927850181</v>
      </c>
      <c r="P13" s="19" t="n">
        <v>0.655374018890743</v>
      </c>
      <c r="Q13" s="19" t="n">
        <v>0.596151472188313</v>
      </c>
      <c r="R13" s="19" t="n">
        <v>0.556025331459085</v>
      </c>
      <c r="S13" s="19"/>
      <c r="T13" s="19" t="n">
        <v>0.610662205001456</v>
      </c>
      <c r="U13" s="19" t="n">
        <v>0.637374297453444</v>
      </c>
      <c r="V13" s="19" t="n">
        <v>0.674769062758418</v>
      </c>
      <c r="W13" s="19" t="n">
        <v>0.556538699258036</v>
      </c>
      <c r="X13" s="19"/>
      <c r="Y13" s="19" t="n">
        <v>0.594202563604354</v>
      </c>
      <c r="Z13" s="19" t="n">
        <v>0.62680786162752</v>
      </c>
      <c r="AA13" s="19" t="n">
        <v>0.654349745718056</v>
      </c>
      <c r="AB13" s="19" t="n">
        <v>0.670750611295916</v>
      </c>
      <c r="AC13" s="19" t="n">
        <v>0.313888752393787</v>
      </c>
      <c r="AD13" s="19" t="n">
        <v>0.768377220535688</v>
      </c>
      <c r="AE13" s="19"/>
      <c r="AF13" s="19" t="n">
        <v>1</v>
      </c>
      <c r="AG13" s="19"/>
      <c r="AH13" s="19" t="n">
        <v>0.623998584282459</v>
      </c>
      <c r="AI13" s="19"/>
      <c r="AJ13" s="19" t="n">
        <v>0.552057307450168</v>
      </c>
      <c r="AK13" s="19" t="n">
        <v>0.695072374777739</v>
      </c>
      <c r="AL13" s="19" t="n">
        <v>0.597969434713105</v>
      </c>
      <c r="AM13" s="19" t="n">
        <v>0.619507236161549</v>
      </c>
      <c r="AN13" s="19" t="n">
        <v>0.600463285588458</v>
      </c>
      <c r="AO13" s="19" t="n">
        <v>0.696008994036694</v>
      </c>
      <c r="AP13" s="19" t="n">
        <v>0.606473248046297</v>
      </c>
      <c r="AQ13" s="19" t="n">
        <v>0.487547549877481</v>
      </c>
      <c r="AR13" s="19" t="n">
        <v>0.717165087565158</v>
      </c>
      <c r="AS13" s="19" t="n">
        <v>0.694808041900795</v>
      </c>
      <c r="AT13" s="19" t="n">
        <v>0.650155382735669</v>
      </c>
      <c r="AU13" s="19" t="n">
        <v>0.582766352336601</v>
      </c>
    </row>
    <row r="14">
      <c r="B14" t="s">
        <v>63</v>
      </c>
      <c r="C14" s="19" t="n">
        <v>0.373446454139104</v>
      </c>
      <c r="D14" s="19" t="n">
        <v>0.350378591641542</v>
      </c>
      <c r="E14" s="19" t="n">
        <v>0.395946940932401</v>
      </c>
      <c r="F14" s="19"/>
      <c r="G14" s="19" t="n">
        <v>0.702309582056452</v>
      </c>
      <c r="H14" s="19" t="n">
        <v>0.486085716448803</v>
      </c>
      <c r="I14" s="19" t="n">
        <v>0.398570681426199</v>
      </c>
      <c r="J14" s="19" t="n">
        <v>0.299719757621479</v>
      </c>
      <c r="K14" s="19" t="n">
        <v>0.204339119014357</v>
      </c>
      <c r="L14" s="19" t="n">
        <v>0.304227701070496</v>
      </c>
      <c r="M14" s="19"/>
      <c r="N14" s="19" t="n">
        <v>0.107949224961892</v>
      </c>
      <c r="O14" s="19" t="n">
        <v>0.345518471896212</v>
      </c>
      <c r="P14" s="19" t="n">
        <v>0.329561921349208</v>
      </c>
      <c r="Q14" s="19" t="n">
        <v>0.421411338381474</v>
      </c>
      <c r="R14" s="19" t="n">
        <v>0.483793880657835</v>
      </c>
      <c r="S14" s="19"/>
      <c r="T14" s="19" t="n">
        <v>0.309838129121564</v>
      </c>
      <c r="U14" s="19" t="n">
        <v>0.32848691151479</v>
      </c>
      <c r="V14" s="19" t="n">
        <v>0.334977941105118</v>
      </c>
      <c r="W14" s="19" t="n">
        <v>0.495922672093754</v>
      </c>
      <c r="X14" s="19"/>
      <c r="Y14" s="19" t="n">
        <v>0.443045477705063</v>
      </c>
      <c r="Z14" s="19" t="n">
        <v>0.367668148094844</v>
      </c>
      <c r="AA14" s="19" t="n">
        <v>0.272855457320302</v>
      </c>
      <c r="AB14" s="19" t="n">
        <v>0.289053355319928</v>
      </c>
      <c r="AC14" s="19" t="n">
        <v>0.686111247606213</v>
      </c>
      <c r="AD14" s="19" t="n">
        <v>0.14263791101821</v>
      </c>
      <c r="AE14" s="19"/>
      <c r="AF14" s="19" t="n">
        <v>0.0364261785859776</v>
      </c>
      <c r="AG14" s="19"/>
      <c r="AH14" s="19" t="n">
        <v>0.383227171985902</v>
      </c>
      <c r="AI14" s="19"/>
      <c r="AJ14" s="19" t="n">
        <v>0.482641901046288</v>
      </c>
      <c r="AK14" s="19" t="n">
        <v>0.308847178867223</v>
      </c>
      <c r="AL14" s="19" t="n">
        <v>0.372710004233967</v>
      </c>
      <c r="AM14" s="19" t="n">
        <v>0.394502326875708</v>
      </c>
      <c r="AN14" s="19" t="n">
        <v>0.365588301806783</v>
      </c>
      <c r="AO14" s="19" t="n">
        <v>0.263644688847755</v>
      </c>
      <c r="AP14" s="19" t="n">
        <v>0.37989764992908</v>
      </c>
      <c r="AQ14" s="19" t="n">
        <v>0.512452450122518</v>
      </c>
      <c r="AR14" s="19" t="n">
        <v>0.282834912434843</v>
      </c>
      <c r="AS14" s="19" t="n">
        <v>0.293915013822613</v>
      </c>
      <c r="AT14" s="19" t="n">
        <v>0.318483358266896</v>
      </c>
      <c r="AU14" s="19" t="n">
        <v>0.413868237481822</v>
      </c>
    </row>
    <row r="15">
      <c r="B15" t="s">
        <v>64</v>
      </c>
      <c r="C15" s="19" t="n">
        <v>0.0281682827337259</v>
      </c>
      <c r="D15" s="19" t="n">
        <v>0.036893225306604</v>
      </c>
      <c r="E15" s="19" t="n">
        <v>0.0195797375614814</v>
      </c>
      <c r="F15" s="19"/>
      <c r="G15" s="19" t="n">
        <v>0.0136105068774877</v>
      </c>
      <c r="H15" s="19" t="n">
        <v>0.0209692715971354</v>
      </c>
      <c r="I15" s="19" t="n">
        <v>0.0083802739886265</v>
      </c>
      <c r="J15" s="19" t="n">
        <v>0.0112351684217349</v>
      </c>
      <c r="K15" s="19" t="n">
        <v>0.0449942333835049</v>
      </c>
      <c r="L15" s="19" t="n">
        <v>0.050975490457978</v>
      </c>
      <c r="M15" s="19"/>
      <c r="N15" s="19" t="n">
        <v>0.0497997240301649</v>
      </c>
      <c r="O15" s="19" t="n">
        <v>0.0461336388115068</v>
      </c>
      <c r="P15" s="19" t="n">
        <v>0.0140603024439318</v>
      </c>
      <c r="Q15" s="19" t="n">
        <v>0.0423851634002238</v>
      </c>
      <c r="R15" s="19" t="n">
        <v>0</v>
      </c>
      <c r="S15" s="19"/>
      <c r="T15" s="19" t="n">
        <v>0.0466917066375477</v>
      </c>
      <c r="U15" s="19" t="n">
        <v>0.0444451503527348</v>
      </c>
      <c r="V15" s="19" t="n">
        <v>0</v>
      </c>
      <c r="W15" s="19" t="n">
        <v>0.0148451138179645</v>
      </c>
      <c r="X15" s="19"/>
      <c r="Y15" s="19" t="n">
        <v>0.01592271204661</v>
      </c>
      <c r="Z15" s="19" t="n">
        <v>0.0121838960490044</v>
      </c>
      <c r="AA15" s="19" t="n">
        <v>0.0594552064355428</v>
      </c>
      <c r="AB15" s="19" t="n">
        <v>0.0336439270456553</v>
      </c>
      <c r="AC15" s="19" t="n">
        <v>0</v>
      </c>
      <c r="AD15" s="19" t="n">
        <v>0.0591078658639125</v>
      </c>
      <c r="AE15" s="19"/>
      <c r="AF15" s="19" t="n">
        <v>0.00743615698296643</v>
      </c>
      <c r="AG15" s="19"/>
      <c r="AH15" s="19" t="n">
        <v>0.0193471940844181</v>
      </c>
      <c r="AI15" s="19"/>
      <c r="AJ15" s="19" t="n">
        <v>0.0470861610345003</v>
      </c>
      <c r="AK15" s="19" t="n">
        <v>0.0288543509360367</v>
      </c>
      <c r="AL15" s="19" t="n">
        <v>0.0316022173083449</v>
      </c>
      <c r="AM15" s="19" t="n">
        <v>0.0275729646370764</v>
      </c>
      <c r="AN15" s="19" t="n">
        <v>0.0234539001678378</v>
      </c>
      <c r="AO15" s="19" t="n">
        <v>0.0268528688285446</v>
      </c>
      <c r="AP15" s="19" t="n">
        <v>0.0211611035783935</v>
      </c>
      <c r="AQ15" s="19" t="n">
        <v>0</v>
      </c>
      <c r="AR15" s="19" t="n">
        <v>0</v>
      </c>
      <c r="AS15" s="19" t="n">
        <v>0.0125610799343822</v>
      </c>
      <c r="AT15" s="19" t="n">
        <v>0.031361258997435</v>
      </c>
      <c r="AU15" s="19" t="n">
        <v>0.0841015459516005</v>
      </c>
    </row>
    <row r="16">
      <c r="B16" t="s">
        <v>65</v>
      </c>
      <c r="C16" s="19" t="n">
        <v>0.00576339628127716</v>
      </c>
      <c r="D16" s="19" t="n">
        <v>0.00387797792902806</v>
      </c>
      <c r="E16" s="19" t="n">
        <v>0.00766638585535535</v>
      </c>
      <c r="F16" s="19"/>
      <c r="G16" s="19" t="n">
        <v>0</v>
      </c>
      <c r="H16" s="19" t="n">
        <v>0</v>
      </c>
      <c r="I16" s="19" t="n">
        <v>0</v>
      </c>
      <c r="J16" s="19" t="n">
        <v>0.00667839598985458</v>
      </c>
      <c r="K16" s="19" t="n">
        <v>0.0163693285547976</v>
      </c>
      <c r="L16" s="19" t="n">
        <v>0.00761588553152657</v>
      </c>
      <c r="M16" s="19"/>
      <c r="N16" s="19" t="n">
        <v>0</v>
      </c>
      <c r="O16" s="19" t="n">
        <v>0.0190502849256965</v>
      </c>
      <c r="P16" s="19" t="n">
        <v>0</v>
      </c>
      <c r="Q16" s="19" t="n">
        <v>0.00415931853555361</v>
      </c>
      <c r="R16" s="19" t="n">
        <v>0</v>
      </c>
      <c r="S16" s="19"/>
      <c r="T16" s="19" t="n">
        <v>0.0328079592394324</v>
      </c>
      <c r="U16" s="19" t="n">
        <v>0.00682464284604484</v>
      </c>
      <c r="V16" s="19" t="n">
        <v>0</v>
      </c>
      <c r="W16" s="19" t="n">
        <v>0</v>
      </c>
      <c r="X16" s="19"/>
      <c r="Y16" s="19" t="n">
        <v>0</v>
      </c>
      <c r="Z16" s="19" t="n">
        <v>0</v>
      </c>
      <c r="AA16" s="19" t="n">
        <v>0.0086715962062349</v>
      </c>
      <c r="AB16" s="19" t="n">
        <v>0.0196346512174431</v>
      </c>
      <c r="AC16" s="19" t="n">
        <v>0</v>
      </c>
      <c r="AD16" s="19" t="n">
        <v>0.0298770025821893</v>
      </c>
      <c r="AE16" s="19"/>
      <c r="AF16" s="19" t="n">
        <v>0</v>
      </c>
      <c r="AG16" s="19"/>
      <c r="AH16" s="19" t="n">
        <v>0.0049806473058048</v>
      </c>
      <c r="AI16" s="19"/>
      <c r="AJ16" s="19" t="n">
        <v>0</v>
      </c>
      <c r="AK16" s="19" t="n">
        <v>0</v>
      </c>
      <c r="AL16" s="19" t="n">
        <v>0.00521739543873113</v>
      </c>
      <c r="AM16" s="19" t="n">
        <v>0.0107694713111667</v>
      </c>
      <c r="AN16" s="19" t="n">
        <v>0.0137234277831763</v>
      </c>
      <c r="AO16" s="19" t="n">
        <v>0</v>
      </c>
      <c r="AP16" s="19" t="n">
        <v>0</v>
      </c>
      <c r="AQ16" s="19" t="n">
        <v>0</v>
      </c>
      <c r="AR16" s="19" t="n">
        <v>0</v>
      </c>
      <c r="AS16" s="19" t="n">
        <v>0.0125610799343822</v>
      </c>
      <c r="AT16" s="19" t="n">
        <v>0</v>
      </c>
      <c r="AU16" s="19" t="n">
        <v>0</v>
      </c>
    </row>
    <row r="17">
      <c r="B17" t="s">
        <v>66</v>
      </c>
      <c r="C17" s="19" t="n">
        <v>0.00379659897887997</v>
      </c>
      <c r="D17" s="19" t="n">
        <v>0.00370438488317871</v>
      </c>
      <c r="E17" s="19" t="n">
        <v>0.00390362584732661</v>
      </c>
      <c r="F17" s="19"/>
      <c r="G17" s="19" t="n">
        <v>0</v>
      </c>
      <c r="H17" s="19" t="n">
        <v>0</v>
      </c>
      <c r="I17" s="19" t="n">
        <v>0</v>
      </c>
      <c r="J17" s="19" t="n">
        <v>0.00578324240219528</v>
      </c>
      <c r="K17" s="19" t="n">
        <v>0.0105392548348941</v>
      </c>
      <c r="L17" s="19" t="n">
        <v>0.00425730962794015</v>
      </c>
      <c r="M17" s="19"/>
      <c r="N17" s="19" t="n">
        <v>0</v>
      </c>
      <c r="O17" s="19" t="n">
        <v>0.0112298640089851</v>
      </c>
      <c r="P17" s="19" t="n">
        <v>0.0031441062337597</v>
      </c>
      <c r="Q17" s="19" t="n">
        <v>0</v>
      </c>
      <c r="R17" s="19" t="n">
        <v>0</v>
      </c>
      <c r="S17" s="19"/>
      <c r="T17" s="19" t="n">
        <v>0</v>
      </c>
      <c r="U17" s="19" t="n">
        <v>0.00651914586793909</v>
      </c>
      <c r="V17" s="19" t="n">
        <v>0</v>
      </c>
      <c r="W17" s="19" t="n">
        <v>0</v>
      </c>
      <c r="X17" s="19"/>
      <c r="Y17" s="19" t="n">
        <v>0.00249790039875909</v>
      </c>
      <c r="Z17" s="19" t="n">
        <v>0</v>
      </c>
      <c r="AA17" s="19" t="n">
        <v>0.0048474560004335</v>
      </c>
      <c r="AB17" s="19" t="n">
        <v>0.0167915312410653</v>
      </c>
      <c r="AC17" s="19" t="n">
        <v>0</v>
      </c>
      <c r="AD17" s="19" t="n">
        <v>0</v>
      </c>
      <c r="AE17" s="19"/>
      <c r="AF17" s="19" t="n">
        <v>0</v>
      </c>
      <c r="AG17" s="19"/>
      <c r="AH17" s="19" t="n">
        <v>0.00127878657816978</v>
      </c>
      <c r="AI17" s="19"/>
      <c r="AJ17" s="19" t="n">
        <v>0</v>
      </c>
      <c r="AK17" s="19" t="n">
        <v>0</v>
      </c>
      <c r="AL17" s="19" t="n">
        <v>0.00425628489948923</v>
      </c>
      <c r="AM17" s="19" t="n">
        <v>0.00574784090598884</v>
      </c>
      <c r="AN17" s="19" t="n">
        <v>0.00706488185967126</v>
      </c>
      <c r="AO17" s="19" t="n">
        <v>0.0134934482870058</v>
      </c>
      <c r="AP17" s="19" t="n">
        <v>0</v>
      </c>
      <c r="AQ17" s="19" t="n">
        <v>0</v>
      </c>
      <c r="AR17" s="19" t="n">
        <v>0</v>
      </c>
      <c r="AS17" s="19" t="n">
        <v>0</v>
      </c>
      <c r="AT17" s="19" t="n">
        <v>0</v>
      </c>
      <c r="AU17" s="19" t="n">
        <v>0</v>
      </c>
    </row>
    <row r="18">
      <c r="B18" t="s">
        <v>67</v>
      </c>
      <c r="C18" s="19" t="n">
        <v>0.00893963913835719</v>
      </c>
      <c r="D18" s="19" t="n">
        <v>0.0164538890391637</v>
      </c>
      <c r="E18" s="19" t="n">
        <v>0.00148203982219986</v>
      </c>
      <c r="F18" s="19"/>
      <c r="G18" s="19" t="n">
        <v>0.0136105068774877</v>
      </c>
      <c r="H18" s="19" t="n">
        <v>0.0256040398153969</v>
      </c>
      <c r="I18" s="19" t="n">
        <v>0</v>
      </c>
      <c r="J18" s="19" t="n">
        <v>0.00581553205011443</v>
      </c>
      <c r="K18" s="19" t="n">
        <v>0.00948065538747787</v>
      </c>
      <c r="L18" s="19" t="n">
        <v>0.0031285019773093</v>
      </c>
      <c r="M18" s="19"/>
      <c r="N18" s="19" t="n">
        <v>0</v>
      </c>
      <c r="O18" s="19" t="n">
        <v>0.00355742691983529</v>
      </c>
      <c r="P18" s="19" t="n">
        <v>0.00740697505230278</v>
      </c>
      <c r="Q18" s="19" t="n">
        <v>0.0210813047270122</v>
      </c>
      <c r="R18" s="19" t="n">
        <v>0</v>
      </c>
      <c r="S18" s="19"/>
      <c r="T18" s="19" t="n">
        <v>0.00745120019192709</v>
      </c>
      <c r="U18" s="19" t="n">
        <v>0.0140352098862965</v>
      </c>
      <c r="V18" s="19" t="n">
        <v>0</v>
      </c>
      <c r="W18" s="19" t="n">
        <v>0.0185372479209687</v>
      </c>
      <c r="X18" s="19"/>
      <c r="Y18" s="19" t="n">
        <v>0.0171319755478207</v>
      </c>
      <c r="Z18" s="19" t="n">
        <v>0.00437226390321556</v>
      </c>
      <c r="AA18" s="19" t="n">
        <v>0.00356217353390234</v>
      </c>
      <c r="AB18" s="19" t="n">
        <v>0.0081596165744382</v>
      </c>
      <c r="AC18" s="19" t="n">
        <v>0</v>
      </c>
      <c r="AD18" s="19" t="n">
        <v>0</v>
      </c>
      <c r="AE18" s="19"/>
      <c r="AF18" s="19" t="n">
        <v>0.00718498566232351</v>
      </c>
      <c r="AG18" s="19"/>
      <c r="AH18" s="19" t="n">
        <v>0.00847525316739721</v>
      </c>
      <c r="AI18" s="19"/>
      <c r="AJ18" s="19" t="n">
        <v>0.0199530193353481</v>
      </c>
      <c r="AK18" s="19" t="n">
        <v>0</v>
      </c>
      <c r="AL18" s="19" t="n">
        <v>0.00454329609058153</v>
      </c>
      <c r="AM18" s="19" t="n">
        <v>0.0173452411612309</v>
      </c>
      <c r="AN18" s="19" t="n">
        <v>0.0102937972059265</v>
      </c>
      <c r="AO18" s="19" t="n">
        <v>0</v>
      </c>
      <c r="AP18" s="19" t="n">
        <v>0.00718696918364311</v>
      </c>
      <c r="AQ18" s="19" t="n">
        <v>0</v>
      </c>
      <c r="AR18" s="19" t="n">
        <v>0</v>
      </c>
      <c r="AS18" s="19" t="n">
        <v>0</v>
      </c>
      <c r="AT18" s="19" t="n">
        <v>0</v>
      </c>
      <c r="AU18" s="19" t="n">
        <v>0.0315730492721854</v>
      </c>
    </row>
    <row r="19">
      <c r="C19" s="19"/>
      <c r="D19" s="19"/>
      <c r="E19" s="19"/>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row>
    <row r="20">
      <c r="B20" s="7" t="s">
        <v>87</v>
      </c>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row>
    <row r="21">
      <c r="B21" s="26" t="s">
        <v>88</v>
      </c>
      <c r="C21" s="19"/>
      <c r="D21" s="19"/>
      <c r="E21" s="19"/>
      <c r="F21" s="19"/>
      <c r="G21" s="19"/>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row>
    <row r="22">
      <c r="B22" t="s">
        <v>72</v>
      </c>
      <c r="C22" s="19" t="n">
        <v>0.429470094583789</v>
      </c>
      <c r="D22" s="19" t="n">
        <v>0.39870342908039</v>
      </c>
      <c r="E22" s="19" t="n">
        <v>0.460920907346992</v>
      </c>
      <c r="F22" s="19"/>
      <c r="G22" s="19" t="n">
        <v>0.488487882675125</v>
      </c>
      <c r="H22" s="19" t="n">
        <v>0.426622755679515</v>
      </c>
      <c r="I22" s="19" t="n">
        <v>0.49869073108762</v>
      </c>
      <c r="J22" s="19" t="n">
        <v>0.42842837413974</v>
      </c>
      <c r="K22" s="19" t="n">
        <v>0.438064084328974</v>
      </c>
      <c r="L22" s="19" t="n">
        <v>0.369385359441916</v>
      </c>
      <c r="M22" s="19"/>
      <c r="N22" s="19" t="n">
        <v>0.490243600607969</v>
      </c>
      <c r="O22" s="19" t="n">
        <v>0.394311150109554</v>
      </c>
      <c r="P22" s="19" t="n">
        <v>0.485920982829423</v>
      </c>
      <c r="Q22" s="19" t="n">
        <v>0.376240598469059</v>
      </c>
      <c r="R22" s="19" t="n">
        <v>0.428419068663661</v>
      </c>
      <c r="S22" s="19"/>
      <c r="T22" s="19" t="n">
        <v>0.466917276606882</v>
      </c>
      <c r="U22" s="19" t="n">
        <v>0.457188876889723</v>
      </c>
      <c r="V22" s="19" t="n">
        <v>0.417934818211609</v>
      </c>
      <c r="W22" s="19" t="n">
        <v>0.40340731971251</v>
      </c>
      <c r="X22" s="19"/>
      <c r="Y22" s="19" t="n">
        <v>0.413181326508687</v>
      </c>
      <c r="Z22" s="19" t="n">
        <v>0.442385724421434</v>
      </c>
      <c r="AA22" s="19" t="n">
        <v>0.362693184706627</v>
      </c>
      <c r="AB22" s="19" t="n">
        <v>0.564882331665088</v>
      </c>
      <c r="AC22" s="19" t="n">
        <v>0.475422377982579</v>
      </c>
      <c r="AD22" s="19" t="n">
        <v>0.486756587315544</v>
      </c>
      <c r="AE22" s="19"/>
      <c r="AF22" s="19" t="n">
        <v>0.429470094583789</v>
      </c>
      <c r="AG22" s="19"/>
      <c r="AH22" s="19" t="n">
        <v>0.439662823563244</v>
      </c>
      <c r="AI22" s="19"/>
      <c r="AJ22" s="19" t="n">
        <v>0.423387642709048</v>
      </c>
      <c r="AK22" s="19" t="n">
        <v>0.466035745360098</v>
      </c>
      <c r="AL22" s="19" t="n">
        <v>0.382545423428224</v>
      </c>
      <c r="AM22" s="19" t="n">
        <v>0.407853870367838</v>
      </c>
      <c r="AN22" s="19" t="n">
        <v>0.443852104511448</v>
      </c>
      <c r="AO22" s="19" t="n">
        <v>0.519022426042983</v>
      </c>
      <c r="AP22" s="19" t="n">
        <v>0.423676419082705</v>
      </c>
      <c r="AQ22" s="19" t="n">
        <v>0.352285711975844</v>
      </c>
      <c r="AR22" s="19" t="n">
        <v>0.435464223842196</v>
      </c>
      <c r="AS22" s="19" t="n">
        <v>0.472009767600424</v>
      </c>
      <c r="AT22" s="19" t="n">
        <v>0.803648884278425</v>
      </c>
      <c r="AU22" s="19" t="n">
        <v>0.267648675043505</v>
      </c>
    </row>
    <row r="23">
      <c r="B23" t="s">
        <v>73</v>
      </c>
      <c r="C23" s="19" t="n">
        <v>0.400018903161199</v>
      </c>
      <c r="D23" s="19" t="n">
        <v>0.435227079604434</v>
      </c>
      <c r="E23" s="19" t="n">
        <v>0.363175452964083</v>
      </c>
      <c r="F23" s="19"/>
      <c r="G23" s="19" t="n">
        <v>0.560437630455578</v>
      </c>
      <c r="H23" s="19" t="n">
        <v>0.518997541398363</v>
      </c>
      <c r="I23" s="19" t="n">
        <v>0.365948590478889</v>
      </c>
      <c r="J23" s="19" t="n">
        <v>0.362948936694366</v>
      </c>
      <c r="K23" s="19" t="n">
        <v>0.422580664078584</v>
      </c>
      <c r="L23" s="19" t="n">
        <v>0.323090523368452</v>
      </c>
      <c r="M23" s="19"/>
      <c r="N23" s="19" t="n">
        <v>0.353319159494867</v>
      </c>
      <c r="O23" s="19" t="n">
        <v>0.345938542168183</v>
      </c>
      <c r="P23" s="19" t="n">
        <v>0.425684979678615</v>
      </c>
      <c r="Q23" s="19" t="n">
        <v>0.394955429988623</v>
      </c>
      <c r="R23" s="19" t="n">
        <v>0.445631358888127</v>
      </c>
      <c r="S23" s="19"/>
      <c r="T23" s="19" t="n">
        <v>0.48566585677198</v>
      </c>
      <c r="U23" s="19" t="n">
        <v>0.347435408583812</v>
      </c>
      <c r="V23" s="19" t="n">
        <v>0.444894021823172</v>
      </c>
      <c r="W23" s="19" t="n">
        <v>0.455578088886328</v>
      </c>
      <c r="X23" s="19"/>
      <c r="Y23" s="19" t="n">
        <v>0.47039743111787</v>
      </c>
      <c r="Z23" s="19" t="n">
        <v>0.384132027148411</v>
      </c>
      <c r="AA23" s="19" t="n">
        <v>0.310990548520481</v>
      </c>
      <c r="AB23" s="19" t="n">
        <v>0.343431433463924</v>
      </c>
      <c r="AC23" s="19" t="n">
        <v>0.464012682477875</v>
      </c>
      <c r="AD23" s="19" t="n">
        <v>0.453138626528543</v>
      </c>
      <c r="AE23" s="19"/>
      <c r="AF23" s="19" t="n">
        <v>0.400018903161199</v>
      </c>
      <c r="AG23" s="19"/>
      <c r="AH23" s="19" t="n">
        <v>0.428666582757547</v>
      </c>
      <c r="AI23" s="19"/>
      <c r="AJ23" s="19" t="n">
        <v>0.507635069907579</v>
      </c>
      <c r="AK23" s="19" t="n">
        <v>0.616657886825393</v>
      </c>
      <c r="AL23" s="19" t="n">
        <v>0.336377157973138</v>
      </c>
      <c r="AM23" s="19" t="n">
        <v>0.490837964097779</v>
      </c>
      <c r="AN23" s="19" t="n">
        <v>0.392436552546784</v>
      </c>
      <c r="AO23" s="19" t="n">
        <v>0.351097405253106</v>
      </c>
      <c r="AP23" s="19" t="n">
        <v>0.356346466341857</v>
      </c>
      <c r="AQ23" s="19" t="n">
        <v>0.358015561921536</v>
      </c>
      <c r="AR23" s="19" t="n">
        <v>0.420855425919835</v>
      </c>
      <c r="AS23" s="19" t="n">
        <v>0.368971270350201</v>
      </c>
      <c r="AT23" s="19" t="n">
        <v>0.343750636981387</v>
      </c>
      <c r="AU23" s="19" t="n">
        <v>0.338312751597415</v>
      </c>
    </row>
    <row r="24">
      <c r="B24" t="s">
        <v>74</v>
      </c>
      <c r="C24" s="19" t="n">
        <v>0.281395115052265</v>
      </c>
      <c r="D24" s="19" t="n">
        <v>0.297976689855647</v>
      </c>
      <c r="E24" s="19" t="n">
        <v>0.264356880779682</v>
      </c>
      <c r="F24" s="19"/>
      <c r="G24" s="19" t="n">
        <v>0.251708615449068</v>
      </c>
      <c r="H24" s="19" t="n">
        <v>0.282245528889954</v>
      </c>
      <c r="I24" s="19" t="n">
        <v>0.277672814055726</v>
      </c>
      <c r="J24" s="19" t="n">
        <v>0.30499679524132</v>
      </c>
      <c r="K24" s="19" t="n">
        <v>0.33113297174414</v>
      </c>
      <c r="L24" s="19" t="n">
        <v>0.234122433185932</v>
      </c>
      <c r="M24" s="19"/>
      <c r="N24" s="19" t="n">
        <v>0.29945650379215</v>
      </c>
      <c r="O24" s="19" t="n">
        <v>0.290016578254181</v>
      </c>
      <c r="P24" s="19" t="n">
        <v>0.290099892150467</v>
      </c>
      <c r="Q24" s="19" t="n">
        <v>0.277987647821035</v>
      </c>
      <c r="R24" s="19" t="n">
        <v>0.231440929550755</v>
      </c>
      <c r="S24" s="19"/>
      <c r="T24" s="19" t="n">
        <v>0.236756861774941</v>
      </c>
      <c r="U24" s="19" t="n">
        <v>0.299320440620402</v>
      </c>
      <c r="V24" s="19" t="n">
        <v>0.298866175383391</v>
      </c>
      <c r="W24" s="19" t="n">
        <v>0.252666263788083</v>
      </c>
      <c r="X24" s="19"/>
      <c r="Y24" s="19" t="n">
        <v>0.287848175275385</v>
      </c>
      <c r="Z24" s="19" t="n">
        <v>0.286423970599345</v>
      </c>
      <c r="AA24" s="19" t="n">
        <v>0.203715979394728</v>
      </c>
      <c r="AB24" s="19" t="n">
        <v>0.39224579420975</v>
      </c>
      <c r="AC24" s="19" t="n">
        <v>0.23595251077756</v>
      </c>
      <c r="AD24" s="19" t="n">
        <v>0.342427393206103</v>
      </c>
      <c r="AE24" s="19"/>
      <c r="AF24" s="19" t="n">
        <v>0.281395115052265</v>
      </c>
      <c r="AG24" s="19"/>
      <c r="AH24" s="19" t="n">
        <v>0.299576912605664</v>
      </c>
      <c r="AI24" s="19"/>
      <c r="AJ24" s="19" t="n">
        <v>0.330394041817615</v>
      </c>
      <c r="AK24" s="19" t="n">
        <v>0.203398994977247</v>
      </c>
      <c r="AL24" s="19" t="n">
        <v>0.342748797218957</v>
      </c>
      <c r="AM24" s="19" t="n">
        <v>0.27650086232838</v>
      </c>
      <c r="AN24" s="19" t="n">
        <v>0.264299029023416</v>
      </c>
      <c r="AO24" s="19" t="n">
        <v>0.394532824116815</v>
      </c>
      <c r="AP24" s="19" t="n">
        <v>0.171566820019332</v>
      </c>
      <c r="AQ24" s="19" t="n">
        <v>0.178940178939656</v>
      </c>
      <c r="AR24" s="19" t="n">
        <v>0.16815112077965</v>
      </c>
      <c r="AS24" s="19" t="n">
        <v>0.362260606340945</v>
      </c>
      <c r="AT24" s="19" t="n">
        <v>0.204365529905129</v>
      </c>
      <c r="AU24" s="19" t="n">
        <v>0.168651880103445</v>
      </c>
    </row>
    <row r="25">
      <c r="B25" t="s">
        <v>75</v>
      </c>
      <c r="C25" s="19" t="n">
        <v>0.187986616496505</v>
      </c>
      <c r="D25" s="19" t="n">
        <v>0.239996333915705</v>
      </c>
      <c r="E25" s="19" t="n">
        <v>0.132203125752042</v>
      </c>
      <c r="F25" s="19"/>
      <c r="G25" s="19" t="n">
        <v>0.297840633170159</v>
      </c>
      <c r="H25" s="19" t="n">
        <v>0.2729765157895</v>
      </c>
      <c r="I25" s="19" t="n">
        <v>0.130333846916949</v>
      </c>
      <c r="J25" s="19" t="n">
        <v>0.20040073145108</v>
      </c>
      <c r="K25" s="19" t="n">
        <v>0.18098083108272</v>
      </c>
      <c r="L25" s="19" t="n">
        <v>0.145140360588923</v>
      </c>
      <c r="M25" s="19"/>
      <c r="N25" s="19" t="n">
        <v>0.150819834449413</v>
      </c>
      <c r="O25" s="19" t="n">
        <v>0.134718094511308</v>
      </c>
      <c r="P25" s="19" t="n">
        <v>0.197378259685124</v>
      </c>
      <c r="Q25" s="19" t="n">
        <v>0.211080697585272</v>
      </c>
      <c r="R25" s="19" t="n">
        <v>0.21668944932101</v>
      </c>
      <c r="S25" s="19"/>
      <c r="T25" s="19" t="n">
        <v>0.126377033119819</v>
      </c>
      <c r="U25" s="19" t="n">
        <v>0.173819595003914</v>
      </c>
      <c r="V25" s="19" t="n">
        <v>0.21300667182409</v>
      </c>
      <c r="W25" s="19" t="n">
        <v>0.272082896521914</v>
      </c>
      <c r="X25" s="19"/>
      <c r="Y25" s="19" t="n">
        <v>0.235963800206471</v>
      </c>
      <c r="Z25" s="19" t="n">
        <v>0.144301789794466</v>
      </c>
      <c r="AA25" s="19" t="n">
        <v>0.133800810386834</v>
      </c>
      <c r="AB25" s="19" t="n">
        <v>0.185723302597512</v>
      </c>
      <c r="AC25" s="19" t="n">
        <v>0.271599738528747</v>
      </c>
      <c r="AD25" s="19" t="n">
        <v>0.201727521793265</v>
      </c>
      <c r="AE25" s="19"/>
      <c r="AF25" s="19" t="n">
        <v>0.187986616496505</v>
      </c>
      <c r="AG25" s="19"/>
      <c r="AH25" s="19" t="n">
        <v>0.207881611214209</v>
      </c>
      <c r="AI25" s="19"/>
      <c r="AJ25" s="19" t="n">
        <v>0.170971056792</v>
      </c>
      <c r="AK25" s="19" t="n">
        <v>0.199414312836156</v>
      </c>
      <c r="AL25" s="19" t="n">
        <v>0.18316609216855</v>
      </c>
      <c r="AM25" s="19" t="n">
        <v>0.219852996824839</v>
      </c>
      <c r="AN25" s="19" t="n">
        <v>0.194935023440102</v>
      </c>
      <c r="AO25" s="19" t="n">
        <v>0.229682866562107</v>
      </c>
      <c r="AP25" s="19" t="n">
        <v>0.188059120902302</v>
      </c>
      <c r="AQ25" s="19" t="n">
        <v>0.133483808827093</v>
      </c>
      <c r="AR25" s="19" t="n">
        <v>0.218676347444458</v>
      </c>
      <c r="AS25" s="19" t="n">
        <v>0.132785926455027</v>
      </c>
      <c r="AT25" s="19" t="n">
        <v>0.151842480796236</v>
      </c>
      <c r="AU25" s="19" t="n">
        <v>0.131657983071098</v>
      </c>
    </row>
    <row r="26">
      <c r="B26" t="s">
        <v>76</v>
      </c>
      <c r="C26" s="19" t="n">
        <v>0.181671385532041</v>
      </c>
      <c r="D26" s="19" t="n">
        <v>0.21145716103198</v>
      </c>
      <c r="E26" s="19" t="n">
        <v>0.149973857105934</v>
      </c>
      <c r="F26" s="19"/>
      <c r="G26" s="19" t="n">
        <v>0.190786344591988</v>
      </c>
      <c r="H26" s="19" t="n">
        <v>0.197937844215558</v>
      </c>
      <c r="I26" s="19" t="n">
        <v>0.276468906267583</v>
      </c>
      <c r="J26" s="19" t="n">
        <v>0.205625671680589</v>
      </c>
      <c r="K26" s="19" t="n">
        <v>0.135267099732313</v>
      </c>
      <c r="L26" s="19" t="n">
        <v>0.132392252182582</v>
      </c>
      <c r="M26" s="19"/>
      <c r="N26" s="19" t="n">
        <v>0.055503215269879</v>
      </c>
      <c r="O26" s="19" t="n">
        <v>0.145104897012934</v>
      </c>
      <c r="P26" s="19" t="n">
        <v>0.200144537511294</v>
      </c>
      <c r="Q26" s="19" t="n">
        <v>0.188387230234506</v>
      </c>
      <c r="R26" s="19" t="n">
        <v>0.205375800407698</v>
      </c>
      <c r="S26" s="19"/>
      <c r="T26" s="19" t="n">
        <v>0.193181075676744</v>
      </c>
      <c r="U26" s="19" t="n">
        <v>0.20477743606843</v>
      </c>
      <c r="V26" s="19" t="n">
        <v>0.168220365665968</v>
      </c>
      <c r="W26" s="19" t="n">
        <v>0.19203082468442</v>
      </c>
      <c r="X26" s="19"/>
      <c r="Y26" s="19" t="n">
        <v>0.237965830217773</v>
      </c>
      <c r="Z26" s="19" t="n">
        <v>0.17995853504531</v>
      </c>
      <c r="AA26" s="19" t="n">
        <v>0.116806592569316</v>
      </c>
      <c r="AB26" s="19" t="n">
        <v>0.204687280019874</v>
      </c>
      <c r="AC26" s="19" t="n">
        <v>0.0659799194340738</v>
      </c>
      <c r="AD26" s="19" t="n">
        <v>0.130216374679574</v>
      </c>
      <c r="AE26" s="19"/>
      <c r="AF26" s="19" t="n">
        <v>0.181671385532041</v>
      </c>
      <c r="AG26" s="19"/>
      <c r="AH26" s="19" t="n">
        <v>0.207083323176856</v>
      </c>
      <c r="AI26" s="19"/>
      <c r="AJ26" s="19" t="n">
        <v>0.27812584105364</v>
      </c>
      <c r="AK26" s="19" t="n">
        <v>0.323700239615701</v>
      </c>
      <c r="AL26" s="19" t="n">
        <v>0.211713227645009</v>
      </c>
      <c r="AM26" s="19" t="n">
        <v>0.17228125835514</v>
      </c>
      <c r="AN26" s="19" t="n">
        <v>0.102980104976362</v>
      </c>
      <c r="AO26" s="19" t="n">
        <v>0.170465848364356</v>
      </c>
      <c r="AP26" s="19" t="n">
        <v>0.196098353333441</v>
      </c>
      <c r="AQ26" s="19" t="n">
        <v>0</v>
      </c>
      <c r="AR26" s="19" t="n">
        <v>0.211479214013445</v>
      </c>
      <c r="AS26" s="19" t="n">
        <v>0.200505513858008</v>
      </c>
      <c r="AT26" s="19" t="n">
        <v>0.0473653544626653</v>
      </c>
      <c r="AU26" s="19" t="n">
        <v>0.204270434439637</v>
      </c>
    </row>
    <row r="27">
      <c r="B27" t="s">
        <v>77</v>
      </c>
      <c r="C27" s="19" t="n">
        <v>0.169796754613215</v>
      </c>
      <c r="D27" s="19" t="n">
        <v>0.201550093692569</v>
      </c>
      <c r="E27" s="19" t="n">
        <v>0.135924900898462</v>
      </c>
      <c r="F27" s="19"/>
      <c r="G27" s="19" t="n">
        <v>0.185248700739695</v>
      </c>
      <c r="H27" s="19" t="n">
        <v>0.171107681868676</v>
      </c>
      <c r="I27" s="19" t="n">
        <v>0.159438313383081</v>
      </c>
      <c r="J27" s="19" t="n">
        <v>0.22099055347081</v>
      </c>
      <c r="K27" s="19" t="n">
        <v>0.183182573442335</v>
      </c>
      <c r="L27" s="19" t="n">
        <v>0.125030915711435</v>
      </c>
      <c r="M27" s="19"/>
      <c r="N27" s="19" t="n">
        <v>0</v>
      </c>
      <c r="O27" s="19" t="n">
        <v>0.104388768570724</v>
      </c>
      <c r="P27" s="19" t="n">
        <v>0.1801762588733</v>
      </c>
      <c r="Q27" s="19" t="n">
        <v>0.165028907499963</v>
      </c>
      <c r="R27" s="19" t="n">
        <v>0.28136573702968</v>
      </c>
      <c r="S27" s="19"/>
      <c r="T27" s="19" t="n">
        <v>0.162511666484964</v>
      </c>
      <c r="U27" s="19" t="n">
        <v>0.165782716324185</v>
      </c>
      <c r="V27" s="19" t="n">
        <v>0.177114393096629</v>
      </c>
      <c r="W27" s="19" t="n">
        <v>0.207369746741142</v>
      </c>
      <c r="X27" s="19"/>
      <c r="Y27" s="19" t="n">
        <v>0.198041885202041</v>
      </c>
      <c r="Z27" s="19" t="n">
        <v>0.180516734961027</v>
      </c>
      <c r="AA27" s="19" t="n">
        <v>0.126913641099858</v>
      </c>
      <c r="AB27" s="19" t="n">
        <v>0.141666262192473</v>
      </c>
      <c r="AC27" s="19" t="n">
        <v>0.177038223286094</v>
      </c>
      <c r="AD27" s="19" t="n">
        <v>0.190128203869036</v>
      </c>
      <c r="AE27" s="19"/>
      <c r="AF27" s="19" t="n">
        <v>0.169796754613215</v>
      </c>
      <c r="AG27" s="19"/>
      <c r="AH27" s="19" t="n">
        <v>0.20113792506041</v>
      </c>
      <c r="AI27" s="19"/>
      <c r="AJ27" s="19" t="n">
        <v>0.198200872330968</v>
      </c>
      <c r="AK27" s="19" t="n">
        <v>0.204806169875637</v>
      </c>
      <c r="AL27" s="19" t="n">
        <v>0.150833300697247</v>
      </c>
      <c r="AM27" s="19" t="n">
        <v>0.161513926643311</v>
      </c>
      <c r="AN27" s="19" t="n">
        <v>0.192287190563341</v>
      </c>
      <c r="AO27" s="19" t="n">
        <v>0.206533285756297</v>
      </c>
      <c r="AP27" s="19" t="n">
        <v>0.150029233103301</v>
      </c>
      <c r="AQ27" s="19" t="n">
        <v>0</v>
      </c>
      <c r="AR27" s="19" t="n">
        <v>0.172173807907119</v>
      </c>
      <c r="AS27" s="19" t="n">
        <v>0.169295276101955</v>
      </c>
      <c r="AT27" s="19" t="n">
        <v>0.261821699268372</v>
      </c>
      <c r="AU27" s="19" t="n">
        <v>0.197862674546994</v>
      </c>
    </row>
    <row r="28">
      <c r="B28" t="s">
        <v>78</v>
      </c>
      <c r="C28" s="19" t="n">
        <v>0.139960987100106</v>
      </c>
      <c r="D28" s="19" t="n">
        <v>0.142197216898152</v>
      </c>
      <c r="E28" s="19" t="n">
        <v>0.138007021734807</v>
      </c>
      <c r="F28" s="19"/>
      <c r="G28" s="19" t="n">
        <v>0.184382752387884</v>
      </c>
      <c r="H28" s="19" t="n">
        <v>0.117238327168076</v>
      </c>
      <c r="I28" s="19" t="n">
        <v>0.116557174417627</v>
      </c>
      <c r="J28" s="19" t="n">
        <v>0.158082373192299</v>
      </c>
      <c r="K28" s="19" t="n">
        <v>0.150583342154232</v>
      </c>
      <c r="L28" s="19" t="n">
        <v>0.135792710086045</v>
      </c>
      <c r="M28" s="19"/>
      <c r="N28" s="19" t="n">
        <v>0.195042630158</v>
      </c>
      <c r="O28" s="19" t="n">
        <v>0.139320448721443</v>
      </c>
      <c r="P28" s="19" t="n">
        <v>0.15538011812976</v>
      </c>
      <c r="Q28" s="19" t="n">
        <v>0.114434552136565</v>
      </c>
      <c r="R28" s="19" t="n">
        <v>0.145822227907737</v>
      </c>
      <c r="S28" s="19"/>
      <c r="T28" s="19" t="n">
        <v>0.0885621763300772</v>
      </c>
      <c r="U28" s="19" t="n">
        <v>0.123593533288266</v>
      </c>
      <c r="V28" s="19" t="n">
        <v>0.145978146296477</v>
      </c>
      <c r="W28" s="19" t="n">
        <v>0.197118410763128</v>
      </c>
      <c r="X28" s="19"/>
      <c r="Y28" s="19" t="n">
        <v>0.138338323395036</v>
      </c>
      <c r="Z28" s="19" t="n">
        <v>0.188538670842845</v>
      </c>
      <c r="AA28" s="19" t="n">
        <v>0.118053761378167</v>
      </c>
      <c r="AB28" s="19" t="n">
        <v>0.134017883708891</v>
      </c>
      <c r="AC28" s="19" t="n">
        <v>0.246890680918341</v>
      </c>
      <c r="AD28" s="19" t="n">
        <v>0.0797283244321035</v>
      </c>
      <c r="AE28" s="19"/>
      <c r="AF28" s="19" t="n">
        <v>0.139960987100106</v>
      </c>
      <c r="AG28" s="19"/>
      <c r="AH28" s="19" t="n">
        <v>0.153931475051326</v>
      </c>
      <c r="AI28" s="19"/>
      <c r="AJ28" s="19" t="n">
        <v>0.112916069184845</v>
      </c>
      <c r="AK28" s="19" t="n">
        <v>0.102940903402978</v>
      </c>
      <c r="AL28" s="19" t="n">
        <v>0.16670350215089</v>
      </c>
      <c r="AM28" s="19" t="n">
        <v>0.11720349709856</v>
      </c>
      <c r="AN28" s="19" t="n">
        <v>0.213976565940027</v>
      </c>
      <c r="AO28" s="19" t="n">
        <v>0.10071360782047</v>
      </c>
      <c r="AP28" s="19" t="n">
        <v>0.12510875866102</v>
      </c>
      <c r="AQ28" s="19" t="n">
        <v>0.059479904738052</v>
      </c>
      <c r="AR28" s="19" t="n">
        <v>0.145705078290584</v>
      </c>
      <c r="AS28" s="19" t="n">
        <v>0.0948820548099837</v>
      </c>
      <c r="AT28" s="19" t="n">
        <v>0.148776856263635</v>
      </c>
      <c r="AU28" s="19" t="n">
        <v>0.154272199552293</v>
      </c>
    </row>
    <row r="29">
      <c r="B29" t="s">
        <v>79</v>
      </c>
      <c r="C29" s="19" t="n">
        <v>0.116839983031929</v>
      </c>
      <c r="D29" s="19" t="n">
        <v>0.111837792939602</v>
      </c>
      <c r="E29" s="19" t="n">
        <v>0.122659903508557</v>
      </c>
      <c r="F29" s="19"/>
      <c r="G29" s="19" t="n">
        <v>0.195381875182951</v>
      </c>
      <c r="H29" s="19" t="n">
        <v>0.105642152807235</v>
      </c>
      <c r="I29" s="19" t="n">
        <v>0.0959425949661051</v>
      </c>
      <c r="J29" s="19" t="n">
        <v>0.0891759262150675</v>
      </c>
      <c r="K29" s="19" t="n">
        <v>0.101736093317673</v>
      </c>
      <c r="L29" s="19" t="n">
        <v>0.149207285099993</v>
      </c>
      <c r="M29" s="19"/>
      <c r="N29" s="19" t="n">
        <v>0.299413126981865</v>
      </c>
      <c r="O29" s="19" t="n">
        <v>0.128582915720271</v>
      </c>
      <c r="P29" s="19" t="n">
        <v>0.0969065987978604</v>
      </c>
      <c r="Q29" s="19" t="n">
        <v>0.116519283679629</v>
      </c>
      <c r="R29" s="19" t="n">
        <v>0.104650230916197</v>
      </c>
      <c r="S29" s="19"/>
      <c r="T29" s="19" t="n">
        <v>0.119453096189032</v>
      </c>
      <c r="U29" s="19" t="n">
        <v>0.120165578076301</v>
      </c>
      <c r="V29" s="19" t="n">
        <v>0.141891299278219</v>
      </c>
      <c r="W29" s="19" t="n">
        <v>0.0785323074581291</v>
      </c>
      <c r="X29" s="19"/>
      <c r="Y29" s="19" t="n">
        <v>0.0923314533725105</v>
      </c>
      <c r="Z29" s="19" t="n">
        <v>0.0702972999547946</v>
      </c>
      <c r="AA29" s="19" t="n">
        <v>0.171332248612831</v>
      </c>
      <c r="AB29" s="19" t="n">
        <v>0.121873436190053</v>
      </c>
      <c r="AC29" s="19" t="n">
        <v>0.279984527075326</v>
      </c>
      <c r="AD29" s="19" t="n">
        <v>0.112708680314776</v>
      </c>
      <c r="AE29" s="19"/>
      <c r="AF29" s="19" t="n">
        <v>0.116839983031929</v>
      </c>
      <c r="AG29" s="19"/>
      <c r="AH29" s="19" t="n">
        <v>0.104182981337887</v>
      </c>
      <c r="AI29" s="19"/>
      <c r="AJ29" s="19" t="n">
        <v>0.0840104226746958</v>
      </c>
      <c r="AK29" s="19" t="n">
        <v>0.103657821835034</v>
      </c>
      <c r="AL29" s="19" t="n">
        <v>0.115455862253079</v>
      </c>
      <c r="AM29" s="19" t="n">
        <v>0.0966501437071196</v>
      </c>
      <c r="AN29" s="19" t="n">
        <v>0.0941801018838169</v>
      </c>
      <c r="AO29" s="19" t="n">
        <v>0.0977974000034132</v>
      </c>
      <c r="AP29" s="19" t="n">
        <v>0.187104912557858</v>
      </c>
      <c r="AQ29" s="19" t="n">
        <v>0.24719094062525</v>
      </c>
      <c r="AR29" s="19" t="n">
        <v>0.151548843924349</v>
      </c>
      <c r="AS29" s="19" t="n">
        <v>0.0604422290104807</v>
      </c>
      <c r="AT29" s="19" t="n">
        <v>0.147809490962927</v>
      </c>
      <c r="AU29" s="19" t="n">
        <v>0.164004305845268</v>
      </c>
    </row>
    <row r="30">
      <c r="B30" t="s">
        <v>80</v>
      </c>
      <c r="C30" s="19" t="n">
        <v>0.100713329118721</v>
      </c>
      <c r="D30" s="19" t="n">
        <v>0.117919204553394</v>
      </c>
      <c r="E30" s="19" t="n">
        <v>0.0823888640307331</v>
      </c>
      <c r="F30" s="19"/>
      <c r="G30" s="19" t="n">
        <v>0.278189902128885</v>
      </c>
      <c r="H30" s="19" t="n">
        <v>0.129948491239968</v>
      </c>
      <c r="I30" s="19" t="n">
        <v>0.0876376821889467</v>
      </c>
      <c r="J30" s="19" t="n">
        <v>0.0994137602742635</v>
      </c>
      <c r="K30" s="19" t="n">
        <v>0.091481147200448</v>
      </c>
      <c r="L30" s="19" t="n">
        <v>0.0587777328652845</v>
      </c>
      <c r="M30" s="19"/>
      <c r="N30" s="19" t="n">
        <v>0.111332323395727</v>
      </c>
      <c r="O30" s="19" t="n">
        <v>0.0784774642087928</v>
      </c>
      <c r="P30" s="19" t="n">
        <v>0.0853294804560244</v>
      </c>
      <c r="Q30" s="19" t="n">
        <v>0.104990633594005</v>
      </c>
      <c r="R30" s="19" t="n">
        <v>0.183922525575397</v>
      </c>
      <c r="S30" s="19"/>
      <c r="T30" s="19" t="n">
        <v>0.101934381087993</v>
      </c>
      <c r="U30" s="19" t="n">
        <v>0.0760710687264117</v>
      </c>
      <c r="V30" s="19" t="n">
        <v>0.098454946062245</v>
      </c>
      <c r="W30" s="19" t="n">
        <v>0.150018776411065</v>
      </c>
      <c r="X30" s="19"/>
      <c r="Y30" s="19" t="n">
        <v>0.136307609843587</v>
      </c>
      <c r="Z30" s="19" t="n">
        <v>0.151336166614959</v>
      </c>
      <c r="AA30" s="19" t="n">
        <v>0.0320936105150919</v>
      </c>
      <c r="AB30" s="19" t="n">
        <v>0.0767922068174873</v>
      </c>
      <c r="AC30" s="19" t="n">
        <v>0.133561859211356</v>
      </c>
      <c r="AD30" s="19" t="n">
        <v>0.0504648741096692</v>
      </c>
      <c r="AE30" s="19"/>
      <c r="AF30" s="19" t="n">
        <v>0.100713329118721</v>
      </c>
      <c r="AG30" s="19"/>
      <c r="AH30" s="19" t="n">
        <v>0.12068353399347</v>
      </c>
      <c r="AI30" s="19"/>
      <c r="AJ30" s="19" t="n">
        <v>0.146166105806312</v>
      </c>
      <c r="AK30" s="19" t="n">
        <v>0.156510367738627</v>
      </c>
      <c r="AL30" s="19" t="n">
        <v>0.106064575406514</v>
      </c>
      <c r="AM30" s="19" t="n">
        <v>0.100066072283421</v>
      </c>
      <c r="AN30" s="19" t="n">
        <v>0.0924093868152054</v>
      </c>
      <c r="AO30" s="19" t="n">
        <v>0.145401840333204</v>
      </c>
      <c r="AP30" s="19" t="n">
        <v>0.0624894157699505</v>
      </c>
      <c r="AQ30" s="19" t="n">
        <v>0</v>
      </c>
      <c r="AR30" s="19" t="n">
        <v>0.0474646917666901</v>
      </c>
      <c r="AS30" s="19" t="n">
        <v>0.0922544599386059</v>
      </c>
      <c r="AT30" s="19" t="n">
        <v>0.0454622391411082</v>
      </c>
      <c r="AU30" s="19" t="n">
        <v>0.173957485339074</v>
      </c>
    </row>
    <row r="31">
      <c r="B31" t="s">
        <v>81</v>
      </c>
      <c r="C31" s="19" t="n">
        <v>0.0957011779357684</v>
      </c>
      <c r="D31" s="19" t="n">
        <v>0.121579048537933</v>
      </c>
      <c r="E31" s="19" t="n">
        <v>0.0679529386609038</v>
      </c>
      <c r="F31" s="19"/>
      <c r="G31" s="19" t="n">
        <v>0.242329959713924</v>
      </c>
      <c r="H31" s="19" t="n">
        <v>0.187411081470195</v>
      </c>
      <c r="I31" s="19" t="n">
        <v>0.104556889333245</v>
      </c>
      <c r="J31" s="19" t="n">
        <v>0.0599244965843276</v>
      </c>
      <c r="K31" s="19" t="n">
        <v>0.0715832196077137</v>
      </c>
      <c r="L31" s="19" t="n">
        <v>0.0476284071111165</v>
      </c>
      <c r="M31" s="19"/>
      <c r="N31" s="19" t="n">
        <v>0.0567512464930514</v>
      </c>
      <c r="O31" s="19" t="n">
        <v>0.0510148193201196</v>
      </c>
      <c r="P31" s="19" t="n">
        <v>0.0852656750923887</v>
      </c>
      <c r="Q31" s="19" t="n">
        <v>0.133400040636745</v>
      </c>
      <c r="R31" s="19" t="n">
        <v>0.115249673541108</v>
      </c>
      <c r="S31" s="19"/>
      <c r="T31" s="19" t="n">
        <v>0.138730359212063</v>
      </c>
      <c r="U31" s="19" t="n">
        <v>0.0912870161177751</v>
      </c>
      <c r="V31" s="19" t="n">
        <v>0.0837868498227247</v>
      </c>
      <c r="W31" s="19" t="n">
        <v>0.14240262576204</v>
      </c>
      <c r="X31" s="19"/>
      <c r="Y31" s="19" t="n">
        <v>0.156212689521634</v>
      </c>
      <c r="Z31" s="19" t="n">
        <v>0.0363159858796439</v>
      </c>
      <c r="AA31" s="19" t="n">
        <v>0.0515846130710551</v>
      </c>
      <c r="AB31" s="19" t="n">
        <v>0.094809989945892</v>
      </c>
      <c r="AC31" s="19" t="n">
        <v>0.201629617406061</v>
      </c>
      <c r="AD31" s="19" t="n">
        <v>0.0353569187989555</v>
      </c>
      <c r="AE31" s="19"/>
      <c r="AF31" s="19" t="n">
        <v>0.0957011779357684</v>
      </c>
      <c r="AG31" s="19"/>
      <c r="AH31" s="19" t="n">
        <v>0.111046137713621</v>
      </c>
      <c r="AI31" s="19"/>
      <c r="AJ31" s="19" t="n">
        <v>0.146618736260306</v>
      </c>
      <c r="AK31" s="19" t="n">
        <v>0.160657413765227</v>
      </c>
      <c r="AL31" s="19" t="n">
        <v>0.0754849782634441</v>
      </c>
      <c r="AM31" s="19" t="n">
        <v>0.143465291779522</v>
      </c>
      <c r="AN31" s="19" t="n">
        <v>0.0883382347885571</v>
      </c>
      <c r="AO31" s="19" t="n">
        <v>0.0928256965492153</v>
      </c>
      <c r="AP31" s="19" t="n">
        <v>0.107484904663718</v>
      </c>
      <c r="AQ31" s="19" t="n">
        <v>0</v>
      </c>
      <c r="AR31" s="19" t="n">
        <v>0</v>
      </c>
      <c r="AS31" s="19" t="n">
        <v>0.0739529923596039</v>
      </c>
      <c r="AT31" s="19" t="n">
        <v>0.0473653544626653</v>
      </c>
      <c r="AU31" s="19" t="n">
        <v>0.0471779804042804</v>
      </c>
    </row>
    <row r="32">
      <c r="B32" t="s">
        <v>82</v>
      </c>
      <c r="C32" s="19" t="n">
        <v>0.0917131125572936</v>
      </c>
      <c r="D32" s="19" t="n">
        <v>0.138559466644236</v>
      </c>
      <c r="E32" s="19" t="n">
        <v>0.0412060303882131</v>
      </c>
      <c r="F32" s="19"/>
      <c r="G32" s="19" t="n">
        <v>0.136803610510846</v>
      </c>
      <c r="H32" s="19" t="n">
        <v>0.158109473359958</v>
      </c>
      <c r="I32" s="19" t="n">
        <v>0.132253011357181</v>
      </c>
      <c r="J32" s="19" t="n">
        <v>0.106088566041112</v>
      </c>
      <c r="K32" s="19" t="n">
        <v>0.0590535597934541</v>
      </c>
      <c r="L32" s="19" t="n">
        <v>0.0339495908753514</v>
      </c>
      <c r="M32" s="19"/>
      <c r="N32" s="19" t="n">
        <v>0.0567512464930514</v>
      </c>
      <c r="O32" s="19" t="n">
        <v>0.0494218590251466</v>
      </c>
      <c r="P32" s="19" t="n">
        <v>0.117612007885364</v>
      </c>
      <c r="Q32" s="19" t="n">
        <v>0.086004956046364</v>
      </c>
      <c r="R32" s="19" t="n">
        <v>0.122185143587428</v>
      </c>
      <c r="S32" s="19"/>
      <c r="T32" s="19" t="n">
        <v>0.057835050410977</v>
      </c>
      <c r="U32" s="19" t="n">
        <v>0.0806676643645165</v>
      </c>
      <c r="V32" s="19" t="n">
        <v>0.0845624120569628</v>
      </c>
      <c r="W32" s="19" t="n">
        <v>0.172289291257078</v>
      </c>
      <c r="X32" s="19"/>
      <c r="Y32" s="19" t="n">
        <v>0.169585393724471</v>
      </c>
      <c r="Z32" s="19" t="n">
        <v>0.03396866965554</v>
      </c>
      <c r="AA32" s="19" t="n">
        <v>0.0377906284499266</v>
      </c>
      <c r="AB32" s="19" t="n">
        <v>0.0657312549721239</v>
      </c>
      <c r="AC32" s="19" t="n">
        <v>0.0786377734085022</v>
      </c>
      <c r="AD32" s="19" t="n">
        <v>0.0581480450906838</v>
      </c>
      <c r="AE32" s="19"/>
      <c r="AF32" s="19" t="n">
        <v>0.0917131125572936</v>
      </c>
      <c r="AG32" s="19"/>
      <c r="AH32" s="19" t="n">
        <v>0.100978745680657</v>
      </c>
      <c r="AI32" s="19"/>
      <c r="AJ32" s="19" t="n">
        <v>0.165743233326926</v>
      </c>
      <c r="AK32" s="19" t="n">
        <v>0.12712825850998</v>
      </c>
      <c r="AL32" s="19" t="n">
        <v>0.0784331136281857</v>
      </c>
      <c r="AM32" s="19" t="n">
        <v>0.109303761594173</v>
      </c>
      <c r="AN32" s="19" t="n">
        <v>0.0771876322468272</v>
      </c>
      <c r="AO32" s="19" t="n">
        <v>0.0638166247842739</v>
      </c>
      <c r="AP32" s="19" t="n">
        <v>0.147232728616214</v>
      </c>
      <c r="AQ32" s="19" t="n">
        <v>0</v>
      </c>
      <c r="AR32" s="19" t="n">
        <v>0.0506653463376334</v>
      </c>
      <c r="AS32" s="19" t="n">
        <v>0.0362667869838001</v>
      </c>
      <c r="AT32" s="19" t="n">
        <v>0.0482365597981758</v>
      </c>
      <c r="AU32" s="19" t="n">
        <v>0.0883329544762895</v>
      </c>
    </row>
    <row r="33">
      <c r="B33" t="s">
        <v>66</v>
      </c>
      <c r="C33" s="19" t="n">
        <v>0.0877468030927531</v>
      </c>
      <c r="D33" s="19" t="n">
        <v>0.0688682187863004</v>
      </c>
      <c r="E33" s="19" t="n">
        <v>0.108520970260366</v>
      </c>
      <c r="F33" s="19"/>
      <c r="G33" s="19" t="n">
        <v>0.0482857149036172</v>
      </c>
      <c r="H33" s="19" t="n">
        <v>0.0729396737141458</v>
      </c>
      <c r="I33" s="19" t="n">
        <v>0.052870174661388</v>
      </c>
      <c r="J33" s="19" t="n">
        <v>0.0899393987193751</v>
      </c>
      <c r="K33" s="19" t="n">
        <v>0.0591406001386889</v>
      </c>
      <c r="L33" s="19" t="n">
        <v>0.147646962437608</v>
      </c>
      <c r="M33" s="19"/>
      <c r="N33" s="19" t="n">
        <v>0.0591269360490181</v>
      </c>
      <c r="O33" s="19" t="n">
        <v>0.130324372595521</v>
      </c>
      <c r="P33" s="19" t="n">
        <v>0.0834705903542106</v>
      </c>
      <c r="Q33" s="19" t="n">
        <v>0.0745698407502737</v>
      </c>
      <c r="R33" s="19" t="n">
        <v>0.056279528964531</v>
      </c>
      <c r="S33" s="19"/>
      <c r="T33" s="19" t="n">
        <v>0.0537196903468944</v>
      </c>
      <c r="U33" s="19" t="n">
        <v>0.0863660946546903</v>
      </c>
      <c r="V33" s="19" t="n">
        <v>0.0663290728892368</v>
      </c>
      <c r="W33" s="19" t="n">
        <v>0.0834899022130305</v>
      </c>
      <c r="X33" s="19"/>
      <c r="Y33" s="19" t="n">
        <v>0.0345061850503456</v>
      </c>
      <c r="Z33" s="19" t="n">
        <v>0.0817774896948647</v>
      </c>
      <c r="AA33" s="19" t="n">
        <v>0.163139969538127</v>
      </c>
      <c r="AB33" s="19" t="n">
        <v>0.0818137461907342</v>
      </c>
      <c r="AC33" s="19" t="n">
        <v>0.179226797914929</v>
      </c>
      <c r="AD33" s="19" t="n">
        <v>0.0605939543357482</v>
      </c>
      <c r="AE33" s="19"/>
      <c r="AF33" s="19" t="n">
        <v>0.0877468030927531</v>
      </c>
      <c r="AG33" s="19"/>
      <c r="AH33" s="19" t="n">
        <v>0.067607853289124</v>
      </c>
      <c r="AI33" s="19"/>
      <c r="AJ33" s="19" t="n">
        <v>0.0644735691283252</v>
      </c>
      <c r="AK33" s="19" t="n">
        <v>0.0407629631723053</v>
      </c>
      <c r="AL33" s="19" t="n">
        <v>0.144726312547233</v>
      </c>
      <c r="AM33" s="19" t="n">
        <v>0.104127675796145</v>
      </c>
      <c r="AN33" s="19" t="n">
        <v>0.0628908751078114</v>
      </c>
      <c r="AO33" s="19" t="n">
        <v>0.0783431814462588</v>
      </c>
      <c r="AP33" s="19" t="n">
        <v>0.0367078141920332</v>
      </c>
      <c r="AQ33" s="19" t="n">
        <v>0.0588891026418742</v>
      </c>
      <c r="AR33" s="19" t="n">
        <v>0.155028144506904</v>
      </c>
      <c r="AS33" s="19" t="n">
        <v>0.0391718495776981</v>
      </c>
      <c r="AT33" s="19" t="n">
        <v>0.0548030313483139</v>
      </c>
      <c r="AU33" s="19" t="n">
        <v>0.159101802469334</v>
      </c>
    </row>
    <row r="34">
      <c r="B34" t="s">
        <v>83</v>
      </c>
      <c r="C34" s="19" t="n">
        <v>0.0858402864346516</v>
      </c>
      <c r="D34" s="19" t="n">
        <v>0.126409257949442</v>
      </c>
      <c r="E34" s="19" t="n">
        <v>0.0421227508798732</v>
      </c>
      <c r="F34" s="19"/>
      <c r="G34" s="19" t="n">
        <v>0.309152950973278</v>
      </c>
      <c r="H34" s="19" t="n">
        <v>0.158298896763066</v>
      </c>
      <c r="I34" s="19" t="n">
        <v>0.0794839397400419</v>
      </c>
      <c r="J34" s="19" t="n">
        <v>0.0700564920731585</v>
      </c>
      <c r="K34" s="19" t="n">
        <v>0.0573992072648434</v>
      </c>
      <c r="L34" s="19" t="n">
        <v>0.0296172503358127</v>
      </c>
      <c r="M34" s="19"/>
      <c r="N34" s="19" t="n">
        <v>0.08278816839507</v>
      </c>
      <c r="O34" s="19" t="n">
        <v>0.0308284928032574</v>
      </c>
      <c r="P34" s="19" t="n">
        <v>0.0714780424472987</v>
      </c>
      <c r="Q34" s="19" t="n">
        <v>0.124677511474047</v>
      </c>
      <c r="R34" s="19" t="n">
        <v>0.141973852421515</v>
      </c>
      <c r="S34" s="19"/>
      <c r="T34" s="19" t="n">
        <v>0.0660538348282009</v>
      </c>
      <c r="U34" s="19" t="n">
        <v>0.0871940017582206</v>
      </c>
      <c r="V34" s="19" t="n">
        <v>0.0675018821903275</v>
      </c>
      <c r="W34" s="19" t="n">
        <v>0.156550264091861</v>
      </c>
      <c r="X34" s="19"/>
      <c r="Y34" s="19" t="n">
        <v>0.150363292264292</v>
      </c>
      <c r="Z34" s="19" t="n">
        <v>0.0348598877920109</v>
      </c>
      <c r="AA34" s="19" t="n">
        <v>0.0329888653378636</v>
      </c>
      <c r="AB34" s="19" t="n">
        <v>0.0391764253361458</v>
      </c>
      <c r="AC34" s="19" t="n">
        <v>0.341364131861014</v>
      </c>
      <c r="AD34" s="19" t="n">
        <v>0.0239647922920865</v>
      </c>
      <c r="AE34" s="19"/>
      <c r="AF34" s="19" t="n">
        <v>0.0858402864346516</v>
      </c>
      <c r="AG34" s="19"/>
      <c r="AH34" s="19" t="n">
        <v>0.109571001073456</v>
      </c>
      <c r="AI34" s="19"/>
      <c r="AJ34" s="19" t="n">
        <v>0.150551625327841</v>
      </c>
      <c r="AK34" s="19" t="n">
        <v>0.0962004867875102</v>
      </c>
      <c r="AL34" s="19" t="n">
        <v>0.135238414319662</v>
      </c>
      <c r="AM34" s="19" t="n">
        <v>0.118048134638456</v>
      </c>
      <c r="AN34" s="19" t="n">
        <v>0.0754353193285201</v>
      </c>
      <c r="AO34" s="19" t="n">
        <v>0.0457769330429736</v>
      </c>
      <c r="AP34" s="19" t="n">
        <v>0.0429357642341405</v>
      </c>
      <c r="AQ34" s="19" t="n">
        <v>0</v>
      </c>
      <c r="AR34" s="19" t="n">
        <v>0.0567888857656696</v>
      </c>
      <c r="AS34" s="19" t="n">
        <v>0.037671266150823</v>
      </c>
      <c r="AT34" s="19" t="n">
        <v>0.0454622391411082</v>
      </c>
      <c r="AU34" s="19" t="n">
        <v>0</v>
      </c>
    </row>
    <row r="35">
      <c r="B35" t="s">
        <v>84</v>
      </c>
      <c r="C35" s="19" t="n">
        <v>0.085679867729357</v>
      </c>
      <c r="D35" s="19" t="n">
        <v>0.109993618888249</v>
      </c>
      <c r="E35" s="19" t="n">
        <v>0.0595945160136561</v>
      </c>
      <c r="F35" s="19"/>
      <c r="G35" s="19" t="n">
        <v>0.157080766109508</v>
      </c>
      <c r="H35" s="19" t="n">
        <v>0.141326868325676</v>
      </c>
      <c r="I35" s="19" t="n">
        <v>0.090279441711186</v>
      </c>
      <c r="J35" s="19" t="n">
        <v>0.108344588642302</v>
      </c>
      <c r="K35" s="19" t="n">
        <v>0.0771321315984366</v>
      </c>
      <c r="L35" s="19" t="n">
        <v>0.024929677606247</v>
      </c>
      <c r="M35" s="19"/>
      <c r="N35" s="19" t="n">
        <v>0.140823059543308</v>
      </c>
      <c r="O35" s="19" t="n">
        <v>0.0501750501356858</v>
      </c>
      <c r="P35" s="19" t="n">
        <v>0.107279708910719</v>
      </c>
      <c r="Q35" s="19" t="n">
        <v>0.0479976205813022</v>
      </c>
      <c r="R35" s="19" t="n">
        <v>0.164690456503084</v>
      </c>
      <c r="S35" s="19"/>
      <c r="T35" s="19" t="n">
        <v>0.0863544624463974</v>
      </c>
      <c r="U35" s="19" t="n">
        <v>0.0645995739509645</v>
      </c>
      <c r="V35" s="19" t="n">
        <v>0.0812573433600137</v>
      </c>
      <c r="W35" s="19" t="n">
        <v>0.125567567965947</v>
      </c>
      <c r="X35" s="19"/>
      <c r="Y35" s="19" t="n">
        <v>0.129341086529131</v>
      </c>
      <c r="Z35" s="19" t="n">
        <v>0.0699869189797392</v>
      </c>
      <c r="AA35" s="19" t="n">
        <v>0.0192773349539414</v>
      </c>
      <c r="AB35" s="19" t="n">
        <v>0.106430734364591</v>
      </c>
      <c r="AC35" s="19" t="n">
        <v>0.20064121946976</v>
      </c>
      <c r="AD35" s="19" t="n">
        <v>0.0385007777641554</v>
      </c>
      <c r="AE35" s="19"/>
      <c r="AF35" s="19" t="n">
        <v>0.085679867729357</v>
      </c>
      <c r="AG35" s="19"/>
      <c r="AH35" s="19" t="n">
        <v>0.0895882882041726</v>
      </c>
      <c r="AI35" s="19"/>
      <c r="AJ35" s="19" t="n">
        <v>0.135199401317531</v>
      </c>
      <c r="AK35" s="19" t="n">
        <v>0.0907607612606933</v>
      </c>
      <c r="AL35" s="19" t="n">
        <v>0.0904726842910228</v>
      </c>
      <c r="AM35" s="19" t="n">
        <v>0.112969615724934</v>
      </c>
      <c r="AN35" s="19" t="n">
        <v>0.0601800537237019</v>
      </c>
      <c r="AO35" s="19" t="n">
        <v>0.0654440950220592</v>
      </c>
      <c r="AP35" s="19" t="n">
        <v>0.0568503873927763</v>
      </c>
      <c r="AQ35" s="19" t="n">
        <v>0</v>
      </c>
      <c r="AR35" s="19" t="n">
        <v>0.0533084574004553</v>
      </c>
      <c r="AS35" s="19" t="n">
        <v>0.109308687428573</v>
      </c>
      <c r="AT35" s="19" t="n">
        <v>0</v>
      </c>
      <c r="AU35" s="19" t="n">
        <v>0.170555917586679</v>
      </c>
    </row>
    <row r="36">
      <c r="B36" t="s">
        <v>85</v>
      </c>
      <c r="C36" s="19" t="n">
        <v>0.0636076607935742</v>
      </c>
      <c r="D36" s="19" t="n">
        <v>0.0644288088560982</v>
      </c>
      <c r="E36" s="19" t="n">
        <v>0.0629313296319896</v>
      </c>
      <c r="F36" s="19"/>
      <c r="G36" s="19" t="n">
        <v>0.204227775058821</v>
      </c>
      <c r="H36" s="19" t="n">
        <v>0.104439152467788</v>
      </c>
      <c r="I36" s="19" t="n">
        <v>0.0838428447069487</v>
      </c>
      <c r="J36" s="19" t="n">
        <v>0.0320380912953736</v>
      </c>
      <c r="K36" s="19" t="n">
        <v>0.0478397857625235</v>
      </c>
      <c r="L36" s="19" t="n">
        <v>0.0298513002807298</v>
      </c>
      <c r="M36" s="19"/>
      <c r="N36" s="19" t="n">
        <v>0.08278816839507</v>
      </c>
      <c r="O36" s="19" t="n">
        <v>0.0514410508792922</v>
      </c>
      <c r="P36" s="19" t="n">
        <v>0.0574140892892894</v>
      </c>
      <c r="Q36" s="19" t="n">
        <v>0.0310507990962209</v>
      </c>
      <c r="R36" s="19" t="n">
        <v>0.175179591692032</v>
      </c>
      <c r="S36" s="19"/>
      <c r="T36" s="19" t="n">
        <v>0.0981342562397328</v>
      </c>
      <c r="U36" s="19" t="n">
        <v>0.0728975230331205</v>
      </c>
      <c r="V36" s="19" t="n">
        <v>0.0229276316751045</v>
      </c>
      <c r="W36" s="19" t="n">
        <v>0.101658957322612</v>
      </c>
      <c r="X36" s="19"/>
      <c r="Y36" s="19" t="n">
        <v>0.106999242222757</v>
      </c>
      <c r="Z36" s="19" t="n">
        <v>0.0221925680405115</v>
      </c>
      <c r="AA36" s="19" t="n">
        <v>0.026343346934333</v>
      </c>
      <c r="AB36" s="19" t="n">
        <v>0.0584722652794995</v>
      </c>
      <c r="AC36" s="19" t="n">
        <v>0.20064121946976</v>
      </c>
      <c r="AD36" s="19" t="n">
        <v>0.0172573166344263</v>
      </c>
      <c r="AE36" s="19"/>
      <c r="AF36" s="19" t="n">
        <v>0.0636076607935742</v>
      </c>
      <c r="AG36" s="19"/>
      <c r="AH36" s="19" t="n">
        <v>0.0719585408077255</v>
      </c>
      <c r="AI36" s="19"/>
      <c r="AJ36" s="19" t="n">
        <v>0.0981970899236493</v>
      </c>
      <c r="AK36" s="19" t="n">
        <v>0.0340700729796683</v>
      </c>
      <c r="AL36" s="19" t="n">
        <v>0.08444967234588</v>
      </c>
      <c r="AM36" s="19" t="n">
        <v>0.0397165556531021</v>
      </c>
      <c r="AN36" s="19" t="n">
        <v>0.0486664453620237</v>
      </c>
      <c r="AO36" s="19" t="n">
        <v>0.0685401362246114</v>
      </c>
      <c r="AP36" s="19" t="n">
        <v>0.0924853513501967</v>
      </c>
      <c r="AQ36" s="19" t="n">
        <v>0</v>
      </c>
      <c r="AR36" s="19" t="n">
        <v>0.103669668945702</v>
      </c>
      <c r="AS36" s="19" t="n">
        <v>0.0372787824868085</v>
      </c>
      <c r="AT36" s="19" t="n">
        <v>0</v>
      </c>
      <c r="AU36" s="19" t="n">
        <v>0.0883329544762895</v>
      </c>
    </row>
    <row r="37">
      <c r="B37" t="s">
        <v>86</v>
      </c>
      <c r="C37" s="19" t="n">
        <v>0.0456337074216278</v>
      </c>
      <c r="D37" s="19" t="n">
        <v>0.0384299071793349</v>
      </c>
      <c r="E37" s="19" t="n">
        <v>0.0536017919212996</v>
      </c>
      <c r="F37" s="19"/>
      <c r="G37" s="19" t="n">
        <v>0</v>
      </c>
      <c r="H37" s="19" t="n">
        <v>0.0393313910800852</v>
      </c>
      <c r="I37" s="19" t="n">
        <v>0.0563877985520633</v>
      </c>
      <c r="J37" s="19" t="n">
        <v>0.0506412181697311</v>
      </c>
      <c r="K37" s="19" t="n">
        <v>0.0355045254817481</v>
      </c>
      <c r="L37" s="19" t="n">
        <v>0.0578037388021691</v>
      </c>
      <c r="M37" s="19"/>
      <c r="N37" s="19" t="n">
        <v>0.0649639720725317</v>
      </c>
      <c r="O37" s="19" t="n">
        <v>0.0437603423413481</v>
      </c>
      <c r="P37" s="19" t="n">
        <v>0.0338514234246909</v>
      </c>
      <c r="Q37" s="19" t="n">
        <v>0.0655537932551021</v>
      </c>
      <c r="R37" s="19" t="n">
        <v>0.0281059201012411</v>
      </c>
      <c r="S37" s="19"/>
      <c r="T37" s="19" t="n">
        <v>0.040185594799318</v>
      </c>
      <c r="U37" s="19" t="n">
        <v>0.0553883839198299</v>
      </c>
      <c r="V37" s="19" t="n">
        <v>0.0649421577068959</v>
      </c>
      <c r="W37" s="19" t="n">
        <v>0.0245461197618393</v>
      </c>
      <c r="X37" s="19"/>
      <c r="Y37" s="19" t="n">
        <v>0.0343243430033436</v>
      </c>
      <c r="Z37" s="19" t="n">
        <v>0.0464546234743507</v>
      </c>
      <c r="AA37" s="19" t="n">
        <v>0.0640669536908412</v>
      </c>
      <c r="AB37" s="19" t="n">
        <v>0.0493561066799792</v>
      </c>
      <c r="AC37" s="19" t="n">
        <v>0</v>
      </c>
      <c r="AD37" s="19" t="n">
        <v>0.039818797633926</v>
      </c>
      <c r="AE37" s="19"/>
      <c r="AF37" s="19" t="n">
        <v>0.0456337074216278</v>
      </c>
      <c r="AG37" s="19"/>
      <c r="AH37" s="19" t="n">
        <v>0.043858169825654</v>
      </c>
      <c r="AI37" s="19"/>
      <c r="AJ37" s="19" t="n">
        <v>0.0213379134752576</v>
      </c>
      <c r="AK37" s="19" t="n">
        <v>0.0382647177610378</v>
      </c>
      <c r="AL37" s="19" t="n">
        <v>0.0321368721673692</v>
      </c>
      <c r="AM37" s="19" t="n">
        <v>0.0382893638894978</v>
      </c>
      <c r="AN37" s="19" t="n">
        <v>0.0455749759615739</v>
      </c>
      <c r="AO37" s="19" t="n">
        <v>0.0649340459081421</v>
      </c>
      <c r="AP37" s="19" t="n">
        <v>0.0628974635986809</v>
      </c>
      <c r="AQ37" s="19" t="n">
        <v>0.085803625916917</v>
      </c>
      <c r="AR37" s="19" t="n">
        <v>0</v>
      </c>
      <c r="AS37" s="19" t="n">
        <v>0.0775834573423132</v>
      </c>
      <c r="AT37" s="19" t="n">
        <v>0</v>
      </c>
      <c r="AU37" s="19" t="n">
        <v>0.078711609836259</v>
      </c>
    </row>
    <row r="38">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row>
    <row r="39">
      <c r="B39" s="7" t="s">
        <v>95</v>
      </c>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row>
    <row r="40">
      <c r="B40" s="26" t="s">
        <v>69</v>
      </c>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row>
    <row r="41">
      <c r="B41" t="s">
        <v>89</v>
      </c>
      <c r="C41" s="19" t="n">
        <v>0.61726721387643</v>
      </c>
      <c r="D41" s="19" t="n">
        <v>0.696805240961262</v>
      </c>
      <c r="E41" s="19" t="n">
        <v>0.53643372367619</v>
      </c>
      <c r="F41" s="19"/>
      <c r="G41" s="19" t="n">
        <v>0.559999822162862</v>
      </c>
      <c r="H41" s="19" t="n">
        <v>0.564063759407023</v>
      </c>
      <c r="I41" s="19" t="n">
        <v>0.560926529635741</v>
      </c>
      <c r="J41" s="19" t="n">
        <v>0.661201037974482</v>
      </c>
      <c r="K41" s="19" t="n">
        <v>0.613801853272075</v>
      </c>
      <c r="L41" s="19" t="n">
        <v>0.684107573968128</v>
      </c>
      <c r="M41" s="19"/>
      <c r="N41" s="19" t="n">
        <v>0.474922304232695</v>
      </c>
      <c r="O41" s="19" t="n">
        <v>0.609597917480828</v>
      </c>
      <c r="P41" s="19" t="n">
        <v>0.589271335063395</v>
      </c>
      <c r="Q41" s="19" t="n">
        <v>0.689075802161684</v>
      </c>
      <c r="R41" s="19" t="n">
        <v>0.586664443829766</v>
      </c>
      <c r="S41" s="19"/>
      <c r="T41" s="19" t="n">
        <v>0.619565086931438</v>
      </c>
      <c r="U41" s="19" t="n">
        <v>0.585146170335605</v>
      </c>
      <c r="V41" s="19" t="n">
        <v>0.662531109314728</v>
      </c>
      <c r="W41" s="19" t="n">
        <v>0.631959631242612</v>
      </c>
      <c r="X41" s="19"/>
      <c r="Y41" s="19" t="n">
        <v>0.619808324276802</v>
      </c>
      <c r="Z41" s="19" t="n">
        <v>0.556665009149833</v>
      </c>
      <c r="AA41" s="19" t="n">
        <v>0.694838145127986</v>
      </c>
      <c r="AB41" s="19" t="n">
        <v>0.523168805344408</v>
      </c>
      <c r="AC41" s="19" t="n">
        <v>0.608394467945776</v>
      </c>
      <c r="AD41" s="19" t="n">
        <v>0.659671404323298</v>
      </c>
      <c r="AE41" s="19"/>
      <c r="AF41" s="19" t="n">
        <v>0.693292852438697</v>
      </c>
      <c r="AG41" s="19"/>
      <c r="AH41" s="19" t="n">
        <v>0.617155698242312</v>
      </c>
      <c r="AI41" s="19"/>
      <c r="AJ41" s="19" t="n">
        <v>0.601722339611418</v>
      </c>
      <c r="AK41" s="19" t="n">
        <v>0.657560546445489</v>
      </c>
      <c r="AL41" s="19" t="n">
        <v>0.634227093271362</v>
      </c>
      <c r="AM41" s="19" t="n">
        <v>0.553466088295287</v>
      </c>
      <c r="AN41" s="19" t="n">
        <v>0.645171807624937</v>
      </c>
      <c r="AO41" s="19" t="n">
        <v>0.647862560442718</v>
      </c>
      <c r="AP41" s="19" t="n">
        <v>0.645219216639792</v>
      </c>
      <c r="AQ41" s="19" t="n">
        <v>0.597133581353699</v>
      </c>
      <c r="AR41" s="19" t="n">
        <v>0.548394064468407</v>
      </c>
      <c r="AS41" s="19" t="n">
        <v>0.630398130853562</v>
      </c>
      <c r="AT41" s="19" t="n">
        <v>0.618143664026893</v>
      </c>
      <c r="AU41" s="19" t="n">
        <v>0.585236772973533</v>
      </c>
    </row>
    <row r="42">
      <c r="B42" t="s">
        <v>90</v>
      </c>
      <c r="C42" s="19" t="n">
        <v>0.214280146366711</v>
      </c>
      <c r="D42" s="19" t="n">
        <v>0.199829285119517</v>
      </c>
      <c r="E42" s="19" t="n">
        <v>0.229541003081603</v>
      </c>
      <c r="F42" s="19"/>
      <c r="G42" s="19" t="n">
        <v>0.242278446599151</v>
      </c>
      <c r="H42" s="19" t="n">
        <v>0.282661739458531</v>
      </c>
      <c r="I42" s="19" t="n">
        <v>0.213745134886651</v>
      </c>
      <c r="J42" s="19" t="n">
        <v>0.153724113841738</v>
      </c>
      <c r="K42" s="19" t="n">
        <v>0.170977582299663</v>
      </c>
      <c r="L42" s="19" t="n">
        <v>0.228156654847623</v>
      </c>
      <c r="M42" s="19"/>
      <c r="N42" s="19" t="n">
        <v>0.113687603426589</v>
      </c>
      <c r="O42" s="19" t="n">
        <v>0.16584756861294</v>
      </c>
      <c r="P42" s="19" t="n">
        <v>0.163143602795036</v>
      </c>
      <c r="Q42" s="19" t="n">
        <v>0.30197764282992</v>
      </c>
      <c r="R42" s="19" t="n">
        <v>0.279250693329879</v>
      </c>
      <c r="S42" s="19"/>
      <c r="T42" s="19" t="n">
        <v>0.112850976524413</v>
      </c>
      <c r="U42" s="19" t="n">
        <v>0.183662488310016</v>
      </c>
      <c r="V42" s="19" t="n">
        <v>0.21131251080221</v>
      </c>
      <c r="W42" s="19" t="n">
        <v>0.329710763680162</v>
      </c>
      <c r="X42" s="19"/>
      <c r="Y42" s="19" t="n">
        <v>0.246703966167643</v>
      </c>
      <c r="Z42" s="19" t="n">
        <v>0.212394927467593</v>
      </c>
      <c r="AA42" s="19" t="n">
        <v>0.222604490606559</v>
      </c>
      <c r="AB42" s="19" t="n">
        <v>0.12869374891905</v>
      </c>
      <c r="AC42" s="19" t="n">
        <v>0.243583072799094</v>
      </c>
      <c r="AD42" s="19" t="n">
        <v>0.128245341402625</v>
      </c>
      <c r="AE42" s="19"/>
      <c r="AF42" s="19" t="n">
        <v>0.106674961608532</v>
      </c>
      <c r="AG42" s="19"/>
      <c r="AH42" s="19" t="n">
        <v>0.222874995423005</v>
      </c>
      <c r="AI42" s="19"/>
      <c r="AJ42" s="19" t="n">
        <v>0.273317209021496</v>
      </c>
      <c r="AK42" s="19" t="n">
        <v>0.169484902073228</v>
      </c>
      <c r="AL42" s="19" t="n">
        <v>0.210221084069608</v>
      </c>
      <c r="AM42" s="19" t="n">
        <v>0.229894876231025</v>
      </c>
      <c r="AN42" s="19" t="n">
        <v>0.221315263633481</v>
      </c>
      <c r="AO42" s="19" t="n">
        <v>0.206516713379403</v>
      </c>
      <c r="AP42" s="19" t="n">
        <v>0.14667913179448</v>
      </c>
      <c r="AQ42" s="19" t="n">
        <v>0.220828664561557</v>
      </c>
      <c r="AR42" s="19" t="n">
        <v>0.233949112734546</v>
      </c>
      <c r="AS42" s="19" t="n">
        <v>0.191204579259189</v>
      </c>
      <c r="AT42" s="19" t="n">
        <v>0.214859722809411</v>
      </c>
      <c r="AU42" s="19" t="n">
        <v>0.309822429084138</v>
      </c>
    </row>
    <row r="43">
      <c r="B43" t="s">
        <v>91</v>
      </c>
      <c r="C43" s="19" t="n">
        <v>0.195379296781083</v>
      </c>
      <c r="D43" s="19" t="n">
        <v>0.200177316334492</v>
      </c>
      <c r="E43" s="19" t="n">
        <v>0.189385448225397</v>
      </c>
      <c r="F43" s="19"/>
      <c r="G43" s="19" t="n">
        <v>0.0748388137653488</v>
      </c>
      <c r="H43" s="19" t="n">
        <v>0.14076670990832</v>
      </c>
      <c r="I43" s="19" t="n">
        <v>0.162777451133526</v>
      </c>
      <c r="J43" s="19" t="n">
        <v>0.268057433913215</v>
      </c>
      <c r="K43" s="19" t="n">
        <v>0.233967252684074</v>
      </c>
      <c r="L43" s="19" t="n">
        <v>0.228940168572405</v>
      </c>
      <c r="M43" s="19"/>
      <c r="N43" s="19" t="n">
        <v>0.247887606231387</v>
      </c>
      <c r="O43" s="19" t="n">
        <v>0.161751496482337</v>
      </c>
      <c r="P43" s="19" t="n">
        <v>0.23754366419632</v>
      </c>
      <c r="Q43" s="19" t="n">
        <v>0.17328180868887</v>
      </c>
      <c r="R43" s="19" t="n">
        <v>0.186669439718526</v>
      </c>
      <c r="S43" s="19"/>
      <c r="T43" s="19" t="n">
        <v>0.154339952433924</v>
      </c>
      <c r="U43" s="19" t="n">
        <v>0.192200386389699</v>
      </c>
      <c r="V43" s="19" t="n">
        <v>0.242748026246619</v>
      </c>
      <c r="W43" s="19" t="n">
        <v>0.194215001962325</v>
      </c>
      <c r="X43" s="19"/>
      <c r="Y43" s="19" t="n">
        <v>0.201452685161664</v>
      </c>
      <c r="Z43" s="19" t="n">
        <v>0.225796968759761</v>
      </c>
      <c r="AA43" s="19" t="n">
        <v>0.223303540412328</v>
      </c>
      <c r="AB43" s="19" t="n">
        <v>0.191331173287376</v>
      </c>
      <c r="AC43" s="19" t="n">
        <v>0.0214607065670869</v>
      </c>
      <c r="AD43" s="19" t="n">
        <v>0.166766280806729</v>
      </c>
      <c r="AE43" s="19"/>
      <c r="AF43" s="19" t="n">
        <v>0.28157701638542</v>
      </c>
      <c r="AG43" s="19"/>
      <c r="AH43" s="19" t="n">
        <v>0.214952223810954</v>
      </c>
      <c r="AI43" s="19"/>
      <c r="AJ43" s="19" t="n">
        <v>0.18637786106546</v>
      </c>
      <c r="AK43" s="19" t="n">
        <v>0.141720078351274</v>
      </c>
      <c r="AL43" s="19" t="n">
        <v>0.193155267962595</v>
      </c>
      <c r="AM43" s="19" t="n">
        <v>0.18781197920944</v>
      </c>
      <c r="AN43" s="19" t="n">
        <v>0.176633014963463</v>
      </c>
      <c r="AO43" s="19" t="n">
        <v>0.166582801488759</v>
      </c>
      <c r="AP43" s="19" t="n">
        <v>0.18562242406835</v>
      </c>
      <c r="AQ43" s="19" t="n">
        <v>0.205232696875402</v>
      </c>
      <c r="AR43" s="19" t="n">
        <v>0.263538248487859</v>
      </c>
      <c r="AS43" s="19" t="n">
        <v>0.222040829377119</v>
      </c>
      <c r="AT43" s="19" t="n">
        <v>0.221560008648594</v>
      </c>
      <c r="AU43" s="19" t="n">
        <v>0.34626284507385</v>
      </c>
    </row>
    <row r="44">
      <c r="B44" t="s">
        <v>92</v>
      </c>
      <c r="C44" s="19" t="n">
        <v>0.122900949679686</v>
      </c>
      <c r="D44" s="19" t="n">
        <v>0.152481106986572</v>
      </c>
      <c r="E44" s="19" t="n">
        <v>0.0938920061136278</v>
      </c>
      <c r="F44" s="19"/>
      <c r="G44" s="19" t="n">
        <v>0.261838564481962</v>
      </c>
      <c r="H44" s="19" t="n">
        <v>0.224488260533359</v>
      </c>
      <c r="I44" s="19" t="n">
        <v>0.117919575631951</v>
      </c>
      <c r="J44" s="19" t="n">
        <v>0.0755356029858366</v>
      </c>
      <c r="K44" s="19" t="n">
        <v>0.0687475355874031</v>
      </c>
      <c r="L44" s="19" t="n">
        <v>0.0669523584035853</v>
      </c>
      <c r="M44" s="19"/>
      <c r="N44" s="19" t="n">
        <v>0.0639900433770728</v>
      </c>
      <c r="O44" s="19" t="n">
        <v>0.0591313163777848</v>
      </c>
      <c r="P44" s="19" t="n">
        <v>0.0899570515863705</v>
      </c>
      <c r="Q44" s="19" t="n">
        <v>0.174533324776023</v>
      </c>
      <c r="R44" s="19" t="n">
        <v>0.233345860574741</v>
      </c>
      <c r="S44" s="19"/>
      <c r="T44" s="19" t="n">
        <v>0.0814798280261355</v>
      </c>
      <c r="U44" s="19" t="n">
        <v>0.0904314793496277</v>
      </c>
      <c r="V44" s="19" t="n">
        <v>0.145589451863052</v>
      </c>
      <c r="W44" s="19" t="n">
        <v>0.187978568776515</v>
      </c>
      <c r="X44" s="19"/>
      <c r="Y44" s="19" t="n">
        <v>0.191978142017761</v>
      </c>
      <c r="Z44" s="19" t="n">
        <v>0.0783052764822209</v>
      </c>
      <c r="AA44" s="19" t="n">
        <v>0.0560403474517548</v>
      </c>
      <c r="AB44" s="19" t="n">
        <v>0.0783829991586925</v>
      </c>
      <c r="AC44" s="19" t="n">
        <v>0.208092378150111</v>
      </c>
      <c r="AD44" s="19" t="n">
        <v>0.0414137598465715</v>
      </c>
      <c r="AE44" s="19"/>
      <c r="AF44" s="19" t="n">
        <v>0.0505918075246021</v>
      </c>
      <c r="AG44" s="19"/>
      <c r="AH44" s="19" t="n">
        <v>0.140006593948541</v>
      </c>
      <c r="AI44" s="19"/>
      <c r="AJ44" s="19" t="n">
        <v>0.146295260817218</v>
      </c>
      <c r="AK44" s="19" t="n">
        <v>0.0965514762477325</v>
      </c>
      <c r="AL44" s="19" t="n">
        <v>0.10693578449249</v>
      </c>
      <c r="AM44" s="19" t="n">
        <v>0.194474930012034</v>
      </c>
      <c r="AN44" s="19" t="n">
        <v>0.0875784342564487</v>
      </c>
      <c r="AO44" s="19" t="n">
        <v>0.11155915804603</v>
      </c>
      <c r="AP44" s="19" t="n">
        <v>0.0962253888394084</v>
      </c>
      <c r="AQ44" s="19" t="n">
        <v>0.221461369105204</v>
      </c>
      <c r="AR44" s="19" t="n">
        <v>0.0363354175427479</v>
      </c>
      <c r="AS44" s="19" t="n">
        <v>0.10330763783187</v>
      </c>
      <c r="AT44" s="19" t="n">
        <v>0.0717396560904999</v>
      </c>
      <c r="AU44" s="19" t="n">
        <v>0.139171032211529</v>
      </c>
    </row>
    <row r="45">
      <c r="B45" t="s">
        <v>93</v>
      </c>
      <c r="C45" s="19" t="n">
        <v>0.0899488578994754</v>
      </c>
      <c r="D45" s="19" t="n">
        <v>0.0985172678899365</v>
      </c>
      <c r="E45" s="19" t="n">
        <v>0.0817616726148332</v>
      </c>
      <c r="F45" s="19"/>
      <c r="G45" s="19" t="n">
        <v>0.103732245906239</v>
      </c>
      <c r="H45" s="19" t="n">
        <v>0.0876444401157038</v>
      </c>
      <c r="I45" s="19" t="n">
        <v>0.108577627659532</v>
      </c>
      <c r="J45" s="19" t="n">
        <v>0.0823898381184449</v>
      </c>
      <c r="K45" s="19" t="n">
        <v>0.0974472922417908</v>
      </c>
      <c r="L45" s="19" t="n">
        <v>0.0740084120784278</v>
      </c>
      <c r="M45" s="19"/>
      <c r="N45" s="19" t="n">
        <v>0.156829783854846</v>
      </c>
      <c r="O45" s="19" t="n">
        <v>0.0675091965377127</v>
      </c>
      <c r="P45" s="19" t="n">
        <v>0.0831601776952764</v>
      </c>
      <c r="Q45" s="19" t="n">
        <v>0.0923512464940262</v>
      </c>
      <c r="R45" s="19" t="n">
        <v>0.137579942243245</v>
      </c>
      <c r="S45" s="19"/>
      <c r="T45" s="19" t="n">
        <v>0.080790582969551</v>
      </c>
      <c r="U45" s="19" t="n">
        <v>0.0846102584310496</v>
      </c>
      <c r="V45" s="19" t="n">
        <v>0.0692267768021819</v>
      </c>
      <c r="W45" s="19" t="n">
        <v>0.132434671435577</v>
      </c>
      <c r="X45" s="19"/>
      <c r="Y45" s="19" t="n">
        <v>0.1073660750894</v>
      </c>
      <c r="Z45" s="19" t="n">
        <v>0.112902114246494</v>
      </c>
      <c r="AA45" s="19" t="n">
        <v>0.0678279860771236</v>
      </c>
      <c r="AB45" s="19" t="n">
        <v>0.0572170728063251</v>
      </c>
      <c r="AC45" s="19" t="n">
        <v>0.0699571646057857</v>
      </c>
      <c r="AD45" s="19" t="n">
        <v>0.0808096808129692</v>
      </c>
      <c r="AE45" s="19"/>
      <c r="AF45" s="19" t="n">
        <v>0.0971784811447776</v>
      </c>
      <c r="AG45" s="19"/>
      <c r="AH45" s="19" t="n">
        <v>0.0949046149310303</v>
      </c>
      <c r="AI45" s="19"/>
      <c r="AJ45" s="19" t="n">
        <v>0.0987663919522602</v>
      </c>
      <c r="AK45" s="19" t="n">
        <v>0.0580519472587836</v>
      </c>
      <c r="AL45" s="19" t="n">
        <v>0.0978611563774605</v>
      </c>
      <c r="AM45" s="19" t="n">
        <v>0.0915667987535229</v>
      </c>
      <c r="AN45" s="19" t="n">
        <v>0.103227533934994</v>
      </c>
      <c r="AO45" s="19" t="n">
        <v>0.0736531125450963</v>
      </c>
      <c r="AP45" s="19" t="n">
        <v>0.0646027856000447</v>
      </c>
      <c r="AQ45" s="19" t="n">
        <v>0.0694012897989725</v>
      </c>
      <c r="AR45" s="19" t="n">
        <v>0.114179307706241</v>
      </c>
      <c r="AS45" s="19" t="n">
        <v>0.0251212027667122</v>
      </c>
      <c r="AT45" s="19" t="n">
        <v>0.205924558293902</v>
      </c>
      <c r="AU45" s="19" t="n">
        <v>0.151472348220975</v>
      </c>
    </row>
    <row r="46">
      <c r="B46" t="s">
        <v>94</v>
      </c>
      <c r="C46" s="19" t="n">
        <v>0.0482687075316095</v>
      </c>
      <c r="D46" s="19" t="n">
        <v>0.0374383008488539</v>
      </c>
      <c r="E46" s="19" t="n">
        <v>0.0592602416586175</v>
      </c>
      <c r="F46" s="19"/>
      <c r="G46" s="19" t="n">
        <v>0.0437285690432243</v>
      </c>
      <c r="H46" s="19" t="n">
        <v>0.0626525544641547</v>
      </c>
      <c r="I46" s="19" t="n">
        <v>0.0713654989848953</v>
      </c>
      <c r="J46" s="19" t="n">
        <v>0.0550822100869858</v>
      </c>
      <c r="K46" s="19" t="n">
        <v>0.0386888276836099</v>
      </c>
      <c r="L46" s="19" t="n">
        <v>0.0291454718388729</v>
      </c>
      <c r="M46" s="19"/>
      <c r="N46" s="19" t="n">
        <v>0.166903823957109</v>
      </c>
      <c r="O46" s="19" t="n">
        <v>0.069902821482303</v>
      </c>
      <c r="P46" s="19" t="n">
        <v>0.0593022954268288</v>
      </c>
      <c r="Q46" s="19" t="n">
        <v>0.0213349896083962</v>
      </c>
      <c r="R46" s="19" t="n">
        <v>0.0193494192586103</v>
      </c>
      <c r="S46" s="19"/>
      <c r="T46" s="19" t="n">
        <v>0.10318803121643</v>
      </c>
      <c r="U46" s="19" t="n">
        <v>0.0586057406196348</v>
      </c>
      <c r="V46" s="19" t="n">
        <v>0.0244611236123655</v>
      </c>
      <c r="W46" s="19" t="n">
        <v>0.0261935107785076</v>
      </c>
      <c r="X46" s="19"/>
      <c r="Y46" s="19" t="n">
        <v>0.0421978980280113</v>
      </c>
      <c r="Z46" s="19" t="n">
        <v>0.0425822875592629</v>
      </c>
      <c r="AA46" s="19" t="n">
        <v>0.0295579105465666</v>
      </c>
      <c r="AB46" s="19" t="n">
        <v>0.116543515014606</v>
      </c>
      <c r="AC46" s="19" t="n">
        <v>0</v>
      </c>
      <c r="AD46" s="19" t="n">
        <v>0.101314777900499</v>
      </c>
      <c r="AE46" s="19"/>
      <c r="AF46" s="19" t="n">
        <v>0.056735281090638</v>
      </c>
      <c r="AG46" s="19"/>
      <c r="AH46" s="19" t="n">
        <v>0.041316793610369</v>
      </c>
      <c r="AI46" s="19"/>
      <c r="AJ46" s="19" t="n">
        <v>0.0457171490951105</v>
      </c>
      <c r="AK46" s="19" t="n">
        <v>0.0776063099914552</v>
      </c>
      <c r="AL46" s="19" t="n">
        <v>0.0248846689321546</v>
      </c>
      <c r="AM46" s="19" t="n">
        <v>0.0600342100124381</v>
      </c>
      <c r="AN46" s="19" t="n">
        <v>0.0504638340582259</v>
      </c>
      <c r="AO46" s="19" t="n">
        <v>0.0622982764638917</v>
      </c>
      <c r="AP46" s="19" t="n">
        <v>0.0506792472545592</v>
      </c>
      <c r="AQ46" s="19" t="n">
        <v>0.0374595781948201</v>
      </c>
      <c r="AR46" s="19" t="n">
        <v>0.121658501477919</v>
      </c>
      <c r="AS46" s="19" t="n">
        <v>0.0252495390935977</v>
      </c>
      <c r="AT46" s="19" t="n">
        <v>0.0669826081728294</v>
      </c>
      <c r="AU46" s="19" t="n">
        <v>0.066493574072673</v>
      </c>
    </row>
    <row r="47">
      <c r="B47" t="s">
        <v>66</v>
      </c>
      <c r="C47" s="19" t="n">
        <v>0.01029972323601</v>
      </c>
      <c r="D47" s="19" t="n">
        <v>0.00529712682174494</v>
      </c>
      <c r="E47" s="19" t="n">
        <v>0.0153291219756825</v>
      </c>
      <c r="F47" s="19"/>
      <c r="G47" s="19" t="n">
        <v>0.00687241172512165</v>
      </c>
      <c r="H47" s="19" t="n">
        <v>0.014048951909994</v>
      </c>
      <c r="I47" s="19" t="n">
        <v>0</v>
      </c>
      <c r="J47" s="19" t="n">
        <v>0.0155048305089288</v>
      </c>
      <c r="K47" s="19" t="n">
        <v>0.0152109271439107</v>
      </c>
      <c r="L47" s="19" t="n">
        <v>0.00870700985145841</v>
      </c>
      <c r="M47" s="19"/>
      <c r="N47" s="19" t="n">
        <v>0</v>
      </c>
      <c r="O47" s="19" t="n">
        <v>0.0187679560185862</v>
      </c>
      <c r="P47" s="19" t="n">
        <v>0.0100775846107004</v>
      </c>
      <c r="Q47" s="19" t="n">
        <v>0</v>
      </c>
      <c r="R47" s="19" t="n">
        <v>0.0177227399931072</v>
      </c>
      <c r="S47" s="19"/>
      <c r="T47" s="19" t="n">
        <v>0.0157888928977082</v>
      </c>
      <c r="U47" s="19" t="n">
        <v>0.00651914586793909</v>
      </c>
      <c r="V47" s="19" t="n">
        <v>0</v>
      </c>
      <c r="W47" s="19" t="n">
        <v>0.00496736644322047</v>
      </c>
      <c r="X47" s="19"/>
      <c r="Y47" s="19" t="n">
        <v>0.00249790039875909</v>
      </c>
      <c r="Z47" s="19" t="n">
        <v>0.015395967362798</v>
      </c>
      <c r="AA47" s="19" t="n">
        <v>0.00991397169547825</v>
      </c>
      <c r="AB47" s="19" t="n">
        <v>0.0284814932713331</v>
      </c>
      <c r="AC47" s="19" t="n">
        <v>0.0129544593280474</v>
      </c>
      <c r="AD47" s="19" t="n">
        <v>0.0132370084780013</v>
      </c>
      <c r="AE47" s="19"/>
      <c r="AF47" s="19" t="n">
        <v>0.00643921126380925</v>
      </c>
      <c r="AG47" s="19"/>
      <c r="AH47" s="19" t="n">
        <v>0.00502095762803319</v>
      </c>
      <c r="AI47" s="19"/>
      <c r="AJ47" s="19" t="n">
        <v>0.0104723267792619</v>
      </c>
      <c r="AK47" s="19" t="n">
        <v>0.0242168059212648</v>
      </c>
      <c r="AL47" s="19" t="n">
        <v>0.0153329104091843</v>
      </c>
      <c r="AM47" s="19" t="n">
        <v>0.0112543727787658</v>
      </c>
      <c r="AN47" s="19" t="n">
        <v>0.00706488185967126</v>
      </c>
      <c r="AO47" s="19" t="n">
        <v>0.0286676026132085</v>
      </c>
      <c r="AP47" s="19" t="n">
        <v>0</v>
      </c>
      <c r="AQ47" s="19" t="n">
        <v>0</v>
      </c>
      <c r="AR47" s="19" t="n">
        <v>0.0349895909356805</v>
      </c>
      <c r="AS47" s="19" t="n">
        <v>0</v>
      </c>
      <c r="AT47" s="19" t="n">
        <v>0</v>
      </c>
      <c r="AU47" s="19" t="n">
        <v>0</v>
      </c>
    </row>
    <row r="48">
      <c r="B48" t="s">
        <v>67</v>
      </c>
      <c r="C48" s="19" t="n">
        <v>0.0637910584479024</v>
      </c>
      <c r="D48" s="19" t="n">
        <v>0.0499584596304505</v>
      </c>
      <c r="E48" s="19" t="n">
        <v>0.0778379539933849</v>
      </c>
      <c r="F48" s="19"/>
      <c r="G48" s="19" t="n">
        <v>0.102787018921174</v>
      </c>
      <c r="H48" s="19" t="n">
        <v>0.0668303323326239</v>
      </c>
      <c r="I48" s="19" t="n">
        <v>0.0730494547650522</v>
      </c>
      <c r="J48" s="19" t="n">
        <v>0.0634090539377028</v>
      </c>
      <c r="K48" s="19" t="n">
        <v>0.05751697211838</v>
      </c>
      <c r="L48" s="19" t="n">
        <v>0.0434125295842498</v>
      </c>
      <c r="M48" s="19"/>
      <c r="N48" s="19" t="n">
        <v>0.041700993243202</v>
      </c>
      <c r="O48" s="19" t="n">
        <v>0.0842908375881995</v>
      </c>
      <c r="P48" s="19" t="n">
        <v>0.0668893346429845</v>
      </c>
      <c r="Q48" s="19" t="n">
        <v>0.038562663592972</v>
      </c>
      <c r="R48" s="19" t="n">
        <v>0.060181008873422</v>
      </c>
      <c r="S48" s="19"/>
      <c r="T48" s="19" t="n">
        <v>0.0635054854290871</v>
      </c>
      <c r="U48" s="19" t="n">
        <v>0.0717630045610067</v>
      </c>
      <c r="V48" s="19" t="n">
        <v>0.0362476012460303</v>
      </c>
      <c r="W48" s="19" t="n">
        <v>0.0666558803392473</v>
      </c>
      <c r="X48" s="19"/>
      <c r="Y48" s="19" t="n">
        <v>0.0598392205041797</v>
      </c>
      <c r="Z48" s="19" t="n">
        <v>0.075155441371229</v>
      </c>
      <c r="AA48" s="19" t="n">
        <v>0.0538689093619103</v>
      </c>
      <c r="AB48" s="19" t="n">
        <v>0.0610424531256633</v>
      </c>
      <c r="AC48" s="19" t="n">
        <v>0.0824571322008361</v>
      </c>
      <c r="AD48" s="19" t="n">
        <v>0.0717120113968313</v>
      </c>
      <c r="AE48" s="19"/>
      <c r="AF48" s="19" t="n">
        <v>0.0646102198982956</v>
      </c>
      <c r="AG48" s="19"/>
      <c r="AH48" s="19" t="n">
        <v>0.0670627943285006</v>
      </c>
      <c r="AI48" s="19"/>
      <c r="AJ48" s="19" t="n">
        <v>0.0903416997207612</v>
      </c>
      <c r="AK48" s="19" t="n">
        <v>0.10691023345136</v>
      </c>
      <c r="AL48" s="19" t="n">
        <v>0.0690815439579547</v>
      </c>
      <c r="AM48" s="19" t="n">
        <v>0.0431571024896269</v>
      </c>
      <c r="AN48" s="19" t="n">
        <v>0.0752801687455812</v>
      </c>
      <c r="AO48" s="19" t="n">
        <v>0</v>
      </c>
      <c r="AP48" s="19" t="n">
        <v>0.0631604721361471</v>
      </c>
      <c r="AQ48" s="19" t="n">
        <v>0</v>
      </c>
      <c r="AR48" s="19" t="n">
        <v>0.107260575282353</v>
      </c>
      <c r="AS48" s="19" t="n">
        <v>0.0679238004500078</v>
      </c>
      <c r="AT48" s="19" t="n">
        <v>0.0362318949513033</v>
      </c>
      <c r="AU48" s="19" t="n">
        <v>0.150761079979012</v>
      </c>
    </row>
    <row r="4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row>
    <row r="50">
      <c r="B50" s="7" t="s">
        <v>97</v>
      </c>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row>
    <row r="51">
      <c r="B51" s="26" t="s">
        <v>98</v>
      </c>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row>
    <row r="52">
      <c r="B52" t="s">
        <v>72</v>
      </c>
      <c r="C52" s="19" t="n">
        <v>0.405063898660871</v>
      </c>
      <c r="D52" s="19" t="n">
        <v>0.373536509800329</v>
      </c>
      <c r="E52" s="19" t="n">
        <v>0.442945286816859</v>
      </c>
      <c r="F52" s="19"/>
      <c r="G52" s="19" t="n">
        <v>0.355580774828877</v>
      </c>
      <c r="H52" s="19" t="n">
        <v>0.0993237378059748</v>
      </c>
      <c r="I52" s="19" t="n">
        <v>0.460566848735508</v>
      </c>
      <c r="J52" s="19" t="n">
        <v>0.507680498740232</v>
      </c>
      <c r="K52" s="19" t="n">
        <v>0.543596749455132</v>
      </c>
      <c r="L52" s="19" t="n">
        <v>0.419815499088649</v>
      </c>
      <c r="M52" s="19"/>
      <c r="N52" s="19" t="n">
        <v>0</v>
      </c>
      <c r="O52" s="19" t="n">
        <v>0.546238123825605</v>
      </c>
      <c r="P52" s="19" t="n">
        <v>0.495667630025901</v>
      </c>
      <c r="Q52" s="19" t="n">
        <v>0.279628777849682</v>
      </c>
      <c r="R52" s="19" t="n">
        <v>0.373450892958832</v>
      </c>
      <c r="S52" s="19"/>
      <c r="T52" s="19" t="n">
        <v>0.318156237747424</v>
      </c>
      <c r="U52" s="19" t="n">
        <v>0.530742159609621</v>
      </c>
      <c r="V52" s="19" t="n">
        <v>0.48988870480861</v>
      </c>
      <c r="W52" s="19" t="n">
        <v>0.255358588641934</v>
      </c>
      <c r="X52" s="19"/>
      <c r="Y52" s="19" t="n">
        <v>0.335780230787004</v>
      </c>
      <c r="Z52" s="19" t="n">
        <v>0.434224330186391</v>
      </c>
      <c r="AA52" s="19" t="n">
        <v>0.45943699128805</v>
      </c>
      <c r="AB52" s="19" t="n">
        <v>0.592724353830356</v>
      </c>
      <c r="AC52" s="19" t="n">
        <v>0.452586312099567</v>
      </c>
      <c r="AD52" s="19" t="n">
        <v>0.436294372868633</v>
      </c>
      <c r="AE52" s="19"/>
      <c r="AF52" s="19" t="n">
        <v>0.393617932103046</v>
      </c>
      <c r="AG52" s="19"/>
      <c r="AH52" s="19" t="n">
        <v>0.437086668142841</v>
      </c>
      <c r="AI52" s="19"/>
      <c r="AJ52" s="19" t="n">
        <v>0.556034540997168</v>
      </c>
      <c r="AK52" s="19" t="n">
        <v>0.435438325007433</v>
      </c>
      <c r="AL52" s="19" t="n">
        <v>0.24854183053743</v>
      </c>
      <c r="AM52" s="19" t="n">
        <v>0.281935053902436</v>
      </c>
      <c r="AN52" s="19" t="n">
        <v>0.466666453642775</v>
      </c>
      <c r="AO52" s="19" t="n">
        <v>0.183202689210779</v>
      </c>
      <c r="AP52" s="19" t="n">
        <v>0.585781129898818</v>
      </c>
      <c r="AQ52" s="19" t="n">
        <v>0.460246656750539</v>
      </c>
      <c r="AR52" s="19" t="n">
        <v>1</v>
      </c>
      <c r="AS52" s="19" t="n">
        <v>0.490783948224855</v>
      </c>
      <c r="AT52" s="19" t="n">
        <v>0.503831964768377</v>
      </c>
      <c r="AU52" s="19" t="n">
        <v>0.484532973551786</v>
      </c>
    </row>
    <row r="53">
      <c r="B53" t="s">
        <v>73</v>
      </c>
      <c r="C53" s="19" t="n">
        <v>0.353766927130229</v>
      </c>
      <c r="D53" s="19" t="n">
        <v>0.414766045925053</v>
      </c>
      <c r="E53" s="19" t="n">
        <v>0.2804741052457</v>
      </c>
      <c r="F53" s="19"/>
      <c r="G53" s="19" t="n">
        <v>0.719163310651795</v>
      </c>
      <c r="H53" s="19" t="n">
        <v>0.535186287203715</v>
      </c>
      <c r="I53" s="19" t="n">
        <v>0.140232364033414</v>
      </c>
      <c r="J53" s="19" t="n">
        <v>0.469692893701403</v>
      </c>
      <c r="K53" s="19" t="n">
        <v>0.175909930484883</v>
      </c>
      <c r="L53" s="19" t="n">
        <v>0.248244279284567</v>
      </c>
      <c r="M53" s="19"/>
      <c r="N53" s="19" t="n">
        <v>0</v>
      </c>
      <c r="O53" s="19" t="n">
        <v>0.353157886332382</v>
      </c>
      <c r="P53" s="19" t="n">
        <v>0.21436966316922</v>
      </c>
      <c r="Q53" s="19" t="n">
        <v>0.466099767966634</v>
      </c>
      <c r="R53" s="19" t="n">
        <v>0.473193223884029</v>
      </c>
      <c r="S53" s="19"/>
      <c r="T53" s="19" t="n">
        <v>0.471654726600539</v>
      </c>
      <c r="U53" s="19" t="n">
        <v>0.271234263909375</v>
      </c>
      <c r="V53" s="19" t="n">
        <v>0.494697857239975</v>
      </c>
      <c r="W53" s="19" t="n">
        <v>0.371410112228785</v>
      </c>
      <c r="X53" s="19"/>
      <c r="Y53" s="19" t="n">
        <v>0.400962500157034</v>
      </c>
      <c r="Z53" s="19" t="n">
        <v>0.356709725316702</v>
      </c>
      <c r="AA53" s="19" t="n">
        <v>0.188561402404526</v>
      </c>
      <c r="AB53" s="19" t="n">
        <v>0.130084973327467</v>
      </c>
      <c r="AC53" s="19" t="n">
        <v>0.474895819094468</v>
      </c>
      <c r="AD53" s="19" t="n">
        <v>0.622186798833339</v>
      </c>
      <c r="AE53" s="19"/>
      <c r="AF53" s="19" t="n">
        <v>0.376007524529492</v>
      </c>
      <c r="AG53" s="19"/>
      <c r="AH53" s="19" t="n">
        <v>0.377735445420518</v>
      </c>
      <c r="AI53" s="19"/>
      <c r="AJ53" s="19" t="n">
        <v>0.314091439407093</v>
      </c>
      <c r="AK53" s="19" t="n">
        <v>1</v>
      </c>
      <c r="AL53" s="19" t="n">
        <v>0.288507239745383</v>
      </c>
      <c r="AM53" s="19" t="n">
        <v>0.530618645057416</v>
      </c>
      <c r="AN53" s="19" t="n">
        <v>0.391433620762031</v>
      </c>
      <c r="AO53" s="19" t="n">
        <v>0.174817450147846</v>
      </c>
      <c r="AP53" s="19" t="n">
        <v>0.126485844095848</v>
      </c>
      <c r="AQ53" s="19" t="n">
        <v>0.460246656750539</v>
      </c>
      <c r="AR53" s="19" t="n">
        <v>0.365447893440662</v>
      </c>
      <c r="AS53" s="19" t="n">
        <v>0.490783948224855</v>
      </c>
      <c r="AT53" s="19" t="n">
        <v>0.171732512649738</v>
      </c>
      <c r="AU53" s="19" t="n">
        <v>0.405129900368364</v>
      </c>
    </row>
    <row r="54">
      <c r="B54" t="s">
        <v>84</v>
      </c>
      <c r="C54" s="19" t="n">
        <v>0.316814752247896</v>
      </c>
      <c r="D54" s="19" t="n">
        <v>0.302205209103518</v>
      </c>
      <c r="E54" s="19" t="n">
        <v>0.334368688512072</v>
      </c>
      <c r="F54" s="19"/>
      <c r="G54" s="19" t="n">
        <v>0.096218830023002</v>
      </c>
      <c r="H54" s="19" t="n">
        <v>0.265376362242448</v>
      </c>
      <c r="I54" s="19" t="n">
        <v>0.31703369289071</v>
      </c>
      <c r="J54" s="19" t="n">
        <v>0.454811495019975</v>
      </c>
      <c r="K54" s="19" t="n">
        <v>0.446615309781567</v>
      </c>
      <c r="L54" s="19" t="n">
        <v>0.273633916366891</v>
      </c>
      <c r="M54" s="19"/>
      <c r="N54" s="19" t="n">
        <v>0.304781373983296</v>
      </c>
      <c r="O54" s="19" t="n">
        <v>0.270314613453004</v>
      </c>
      <c r="P54" s="19" t="n">
        <v>0.342100257142597</v>
      </c>
      <c r="Q54" s="19" t="n">
        <v>0.263135993561208</v>
      </c>
      <c r="R54" s="19" t="n">
        <v>0.394689575825789</v>
      </c>
      <c r="S54" s="19"/>
      <c r="T54" s="19" t="n">
        <v>0.243071522250249</v>
      </c>
      <c r="U54" s="19" t="n">
        <v>0.294561697718462</v>
      </c>
      <c r="V54" s="19" t="n">
        <v>0.252951286966143</v>
      </c>
      <c r="W54" s="19" t="n">
        <v>0.277910159167406</v>
      </c>
      <c r="X54" s="19"/>
      <c r="Y54" s="19" t="n">
        <v>0.268465475022543</v>
      </c>
      <c r="Z54" s="19" t="n">
        <v>0.394555240089592</v>
      </c>
      <c r="AA54" s="19" t="n">
        <v>0.277825442424528</v>
      </c>
      <c r="AB54" s="19" t="n">
        <v>0.610265217090532</v>
      </c>
      <c r="AC54" s="19" t="n">
        <v>0</v>
      </c>
      <c r="AD54" s="19" t="n">
        <v>0.436294372868633</v>
      </c>
      <c r="AE54" s="19"/>
      <c r="AF54" s="19" t="n">
        <v>0.360025331411362</v>
      </c>
      <c r="AG54" s="19"/>
      <c r="AH54" s="19" t="n">
        <v>0.324158281760249</v>
      </c>
      <c r="AI54" s="19"/>
      <c r="AJ54" s="19" t="n">
        <v>0.34502517230584</v>
      </c>
      <c r="AK54" s="19" t="n">
        <v>1</v>
      </c>
      <c r="AL54" s="19" t="n">
        <v>0.275665423491368</v>
      </c>
      <c r="AM54" s="19" t="n">
        <v>0.194994630979234</v>
      </c>
      <c r="AN54" s="19" t="n">
        <v>0.260714550331085</v>
      </c>
      <c r="AO54" s="19" t="n">
        <v>0.364585662447098</v>
      </c>
      <c r="AP54" s="19" t="n">
        <v>0.375267933325698</v>
      </c>
      <c r="AQ54" s="19" t="n">
        <v>0.460246656750539</v>
      </c>
      <c r="AR54" s="19" t="n">
        <v>0.683679088503004</v>
      </c>
      <c r="AS54" s="19" t="n">
        <v>0.490783948224855</v>
      </c>
      <c r="AT54" s="19" t="n">
        <v>0.503831964768377</v>
      </c>
      <c r="AU54" s="19" t="n">
        <v>0.162532688726308</v>
      </c>
    </row>
    <row r="55">
      <c r="B55" t="s">
        <v>77</v>
      </c>
      <c r="C55" s="19" t="n">
        <v>0.252962586414681</v>
      </c>
      <c r="D55" s="19" t="n">
        <v>0.291040464200476</v>
      </c>
      <c r="E55" s="19" t="n">
        <v>0.207210530164781</v>
      </c>
      <c r="F55" s="19"/>
      <c r="G55" s="19" t="n">
        <v>0.161923436219063</v>
      </c>
      <c r="H55" s="19" t="n">
        <v>0.290210646478537</v>
      </c>
      <c r="I55" s="19" t="n">
        <v>0.264430774929925</v>
      </c>
      <c r="J55" s="19" t="n">
        <v>0.397327560339508</v>
      </c>
      <c r="K55" s="19" t="n">
        <v>0.146427697922332</v>
      </c>
      <c r="L55" s="19" t="n">
        <v>0.260197977920957</v>
      </c>
      <c r="M55" s="19"/>
      <c r="N55" s="19" t="n">
        <v>0</v>
      </c>
      <c r="O55" s="19" t="n">
        <v>0.354583155197444</v>
      </c>
      <c r="P55" s="19" t="n">
        <v>0.204931004319629</v>
      </c>
      <c r="Q55" s="19" t="n">
        <v>0.243665914569138</v>
      </c>
      <c r="R55" s="19" t="n">
        <v>0.28766732739404</v>
      </c>
      <c r="S55" s="19"/>
      <c r="T55" s="19" t="n">
        <v>0.318499309582604</v>
      </c>
      <c r="U55" s="19" t="n">
        <v>0.221223925592114</v>
      </c>
      <c r="V55" s="19" t="n">
        <v>0.178902717399056</v>
      </c>
      <c r="W55" s="19" t="n">
        <v>0.245865934394886</v>
      </c>
      <c r="X55" s="19"/>
      <c r="Y55" s="19" t="n">
        <v>0.229064172828819</v>
      </c>
      <c r="Z55" s="19" t="n">
        <v>0.140274108821145</v>
      </c>
      <c r="AA55" s="19" t="n">
        <v>0.270744293110879</v>
      </c>
      <c r="AB55" s="19" t="n">
        <v>0.428957189650404</v>
      </c>
      <c r="AC55" s="19" t="n">
        <v>0.452586312099567</v>
      </c>
      <c r="AD55" s="19" t="n">
        <v>0.456330550674669</v>
      </c>
      <c r="AE55" s="19"/>
      <c r="AF55" s="19" t="n">
        <v>0.271052841125782</v>
      </c>
      <c r="AG55" s="19"/>
      <c r="AH55" s="19" t="n">
        <v>0.283052530382943</v>
      </c>
      <c r="AI55" s="19"/>
      <c r="AJ55" s="19" t="n">
        <v>0.556034540997168</v>
      </c>
      <c r="AK55" s="19" t="n">
        <v>0</v>
      </c>
      <c r="AL55" s="19" t="n">
        <v>0.183324436429974</v>
      </c>
      <c r="AM55" s="19" t="n">
        <v>0.0720857499004045</v>
      </c>
      <c r="AN55" s="19" t="n">
        <v>0.0663029585571309</v>
      </c>
      <c r="AO55" s="19" t="n">
        <v>0.445664751783931</v>
      </c>
      <c r="AP55" s="19" t="n">
        <v>0.337762897310888</v>
      </c>
      <c r="AQ55" s="19" t="n">
        <v>0.539753343249461</v>
      </c>
      <c r="AR55" s="19" t="n">
        <v>0.683679088503004</v>
      </c>
      <c r="AS55" s="19" t="n">
        <v>0.490783948224855</v>
      </c>
      <c r="AT55" s="19" t="n">
        <v>0.327186135928069</v>
      </c>
      <c r="AU55" s="19" t="n">
        <v>0.450948057967523</v>
      </c>
    </row>
    <row r="56">
      <c r="B56" t="s">
        <v>74</v>
      </c>
      <c r="C56" s="19" t="n">
        <v>0.250787639527336</v>
      </c>
      <c r="D56" s="19" t="n">
        <v>0.308546377327902</v>
      </c>
      <c r="E56" s="19" t="n">
        <v>0.18138826187188</v>
      </c>
      <c r="F56" s="19"/>
      <c r="G56" s="19" t="n">
        <v>0.29663495506246</v>
      </c>
      <c r="H56" s="19" t="n">
        <v>0.490782832761767</v>
      </c>
      <c r="I56" s="19" t="n">
        <v>0.264430774929925</v>
      </c>
      <c r="J56" s="19" t="n">
        <v>0.208401375877313</v>
      </c>
      <c r="K56" s="19" t="n">
        <v>0.211567389386711</v>
      </c>
      <c r="L56" s="19" t="n">
        <v>0.0929311937402854</v>
      </c>
      <c r="M56" s="19"/>
      <c r="N56" s="19" t="n">
        <v>0</v>
      </c>
      <c r="O56" s="19" t="n">
        <v>0.103835328280083</v>
      </c>
      <c r="P56" s="19" t="n">
        <v>0.261522671021531</v>
      </c>
      <c r="Q56" s="19" t="n">
        <v>0.378978915520825</v>
      </c>
      <c r="R56" s="19" t="n">
        <v>0.235777131198101</v>
      </c>
      <c r="S56" s="19"/>
      <c r="T56" s="19" t="n">
        <v>0.318499309582604</v>
      </c>
      <c r="U56" s="19" t="n">
        <v>0.138660701397455</v>
      </c>
      <c r="V56" s="19" t="n">
        <v>0.0630163221903551</v>
      </c>
      <c r="W56" s="19" t="n">
        <v>0.369522490330323</v>
      </c>
      <c r="X56" s="19"/>
      <c r="Y56" s="19" t="n">
        <v>0.344425765478062</v>
      </c>
      <c r="Z56" s="19" t="n">
        <v>0.097092321470364</v>
      </c>
      <c r="AA56" s="19" t="n">
        <v>0.115454886441021</v>
      </c>
      <c r="AB56" s="19" t="n">
        <v>0.295886231652751</v>
      </c>
      <c r="AC56" s="19" t="n">
        <v>0.203969236150733</v>
      </c>
      <c r="AD56" s="19" t="n">
        <v>0.456330550674669</v>
      </c>
      <c r="AE56" s="19"/>
      <c r="AF56" s="19" t="n">
        <v>0.29189526550231</v>
      </c>
      <c r="AG56" s="19"/>
      <c r="AH56" s="19" t="n">
        <v>0.298293885708407</v>
      </c>
      <c r="AI56" s="19"/>
      <c r="AJ56" s="19" t="n">
        <v>0.242996289245318</v>
      </c>
      <c r="AK56" s="19" t="n">
        <v>0</v>
      </c>
      <c r="AL56" s="19" t="n">
        <v>0.317720333641648</v>
      </c>
      <c r="AM56" s="19" t="n">
        <v>0.321615062381374</v>
      </c>
      <c r="AN56" s="19" t="n">
        <v>0.164223075793975</v>
      </c>
      <c r="AO56" s="19" t="n">
        <v>0.18138297323632</v>
      </c>
      <c r="AP56" s="19" t="n">
        <v>0.106704507721579</v>
      </c>
      <c r="AQ56" s="19" t="n">
        <v>0.539753343249461</v>
      </c>
      <c r="AR56" s="19" t="n">
        <v>0</v>
      </c>
      <c r="AS56" s="19" t="n">
        <v>0</v>
      </c>
      <c r="AT56" s="19" t="n">
        <v>0.174891240859384</v>
      </c>
      <c r="AU56" s="19" t="n">
        <v>0.515467026448214</v>
      </c>
    </row>
    <row r="57">
      <c r="B57" t="s">
        <v>79</v>
      </c>
      <c r="C57" s="19" t="n">
        <v>0.214760914061622</v>
      </c>
      <c r="D57" s="19" t="n">
        <v>0.200425312090013</v>
      </c>
      <c r="E57" s="19" t="n">
        <v>0.231985699315435</v>
      </c>
      <c r="F57" s="19"/>
      <c r="G57" s="19" t="n">
        <v>0.224392721812005</v>
      </c>
      <c r="H57" s="19" t="n">
        <v>0.357609404442844</v>
      </c>
      <c r="I57" s="19" t="n">
        <v>0</v>
      </c>
      <c r="J57" s="19" t="n">
        <v>0.0742978795046547</v>
      </c>
      <c r="K57" s="19" t="n">
        <v>0.455341561513635</v>
      </c>
      <c r="L57" s="19" t="n">
        <v>0.174639528081586</v>
      </c>
      <c r="M57" s="19"/>
      <c r="N57" s="19" t="n">
        <v>0.555387885337472</v>
      </c>
      <c r="O57" s="19" t="n">
        <v>0.104108086929231</v>
      </c>
      <c r="P57" s="19" t="n">
        <v>0.229175847354028</v>
      </c>
      <c r="Q57" s="19" t="n">
        <v>0.20553740849545</v>
      </c>
      <c r="R57" s="19" t="n">
        <v>0.250273604495785</v>
      </c>
      <c r="S57" s="19"/>
      <c r="T57" s="19" t="n">
        <v>0.35514445088657</v>
      </c>
      <c r="U57" s="19" t="n">
        <v>0.166810008543373</v>
      </c>
      <c r="V57" s="19" t="n">
        <v>0.206879736392354</v>
      </c>
      <c r="W57" s="19" t="n">
        <v>0.273195219550921</v>
      </c>
      <c r="X57" s="19"/>
      <c r="Y57" s="19" t="n">
        <v>0.214073724819274</v>
      </c>
      <c r="Z57" s="19" t="n">
        <v>0.198147157797788</v>
      </c>
      <c r="AA57" s="19" t="n">
        <v>0.277531712968435</v>
      </c>
      <c r="AB57" s="19" t="n">
        <v>0.269011193604238</v>
      </c>
      <c r="AC57" s="19" t="n">
        <v>0</v>
      </c>
      <c r="AD57" s="19" t="n">
        <v>0.208863552716228</v>
      </c>
      <c r="AE57" s="19"/>
      <c r="AF57" s="19" t="n">
        <v>0.200047569649445</v>
      </c>
      <c r="AG57" s="19"/>
      <c r="AH57" s="19" t="n">
        <v>0.158759308913439</v>
      </c>
      <c r="AI57" s="19"/>
      <c r="AJ57" s="19" t="n">
        <v>0.3070004479308</v>
      </c>
      <c r="AK57" s="19" t="n">
        <v>0</v>
      </c>
      <c r="AL57" s="19" t="n">
        <v>0.166300502852938</v>
      </c>
      <c r="AM57" s="19" t="n">
        <v>0.221596420988723</v>
      </c>
      <c r="AN57" s="19" t="n">
        <v>0.287585863108731</v>
      </c>
      <c r="AO57" s="19" t="n">
        <v>0.379517798068223</v>
      </c>
      <c r="AP57" s="19" t="n">
        <v>0.264292014119106</v>
      </c>
      <c r="AQ57" s="19" t="n">
        <v>0</v>
      </c>
      <c r="AR57" s="19" t="n">
        <v>0</v>
      </c>
      <c r="AS57" s="19" t="n">
        <v>0</v>
      </c>
      <c r="AT57" s="19" t="n">
        <v>0.149544281722501</v>
      </c>
      <c r="AU57" s="19" t="n">
        <v>0.208441010144803</v>
      </c>
    </row>
    <row r="58">
      <c r="B58" t="s">
        <v>85</v>
      </c>
      <c r="C58" s="19" t="n">
        <v>0.204578984705813</v>
      </c>
      <c r="D58" s="19" t="n">
        <v>0.243837739320508</v>
      </c>
      <c r="E58" s="19" t="n">
        <v>0.157408058859136</v>
      </c>
      <c r="F58" s="19"/>
      <c r="G58" s="19" t="n">
        <v>0</v>
      </c>
      <c r="H58" s="19" t="n">
        <v>0.0993237378059748</v>
      </c>
      <c r="I58" s="19" t="n">
        <v>0.414124803503743</v>
      </c>
      <c r="J58" s="19" t="n">
        <v>0.32852512830931</v>
      </c>
      <c r="K58" s="19" t="n">
        <v>0.206203447662794</v>
      </c>
      <c r="L58" s="19" t="n">
        <v>0.13520344211651</v>
      </c>
      <c r="M58" s="19"/>
      <c r="N58" s="19" t="n">
        <v>0</v>
      </c>
      <c r="O58" s="19" t="n">
        <v>0.157384467594087</v>
      </c>
      <c r="P58" s="19" t="n">
        <v>0.253023394106032</v>
      </c>
      <c r="Q58" s="19" t="n">
        <v>0.241882947160072</v>
      </c>
      <c r="R58" s="19" t="n">
        <v>0.156433559180127</v>
      </c>
      <c r="S58" s="19"/>
      <c r="T58" s="19" t="n">
        <v>0.318499309582604</v>
      </c>
      <c r="U58" s="19" t="n">
        <v>0.243090970652548</v>
      </c>
      <c r="V58" s="19" t="n">
        <v>0.121615257036083</v>
      </c>
      <c r="W58" s="19" t="n">
        <v>0.173883859047754</v>
      </c>
      <c r="X58" s="19"/>
      <c r="Y58" s="19" t="n">
        <v>0.22387261298237</v>
      </c>
      <c r="Z58" s="19" t="n">
        <v>0.194993557977787</v>
      </c>
      <c r="AA58" s="19" t="n">
        <v>0.167972641130833</v>
      </c>
      <c r="AB58" s="19" t="n">
        <v>0.130084973327467</v>
      </c>
      <c r="AC58" s="19" t="n">
        <v>0</v>
      </c>
      <c r="AD58" s="19" t="n">
        <v>0.456330550674669</v>
      </c>
      <c r="AE58" s="19"/>
      <c r="AF58" s="19" t="n">
        <v>0.22679317106932</v>
      </c>
      <c r="AG58" s="19"/>
      <c r="AH58" s="19" t="n">
        <v>0.233641373129058</v>
      </c>
      <c r="AI58" s="19"/>
      <c r="AJ58" s="19" t="n">
        <v>0.346078359961084</v>
      </c>
      <c r="AK58" s="19" t="n">
        <v>0</v>
      </c>
      <c r="AL58" s="19" t="n">
        <v>0.162512101712439</v>
      </c>
      <c r="AM58" s="19" t="n">
        <v>0.27847998685347</v>
      </c>
      <c r="AN58" s="19" t="n">
        <v>0.0645035841667806</v>
      </c>
      <c r="AO58" s="19" t="n">
        <v>0.18138297323632</v>
      </c>
      <c r="AP58" s="19" t="n">
        <v>0.231058389589309</v>
      </c>
      <c r="AQ58" s="19" t="n">
        <v>0.539753343249461</v>
      </c>
      <c r="AR58" s="19" t="n">
        <v>0.318231195062342</v>
      </c>
      <c r="AS58" s="19" t="n">
        <v>0</v>
      </c>
      <c r="AT58" s="19" t="n">
        <v>0.174891240859384</v>
      </c>
      <c r="AU58" s="19" t="n">
        <v>0.288415369241215</v>
      </c>
    </row>
    <row r="59">
      <c r="B59" t="s">
        <v>76</v>
      </c>
      <c r="C59" s="19" t="n">
        <v>0.179733547909126</v>
      </c>
      <c r="D59" s="19" t="n">
        <v>0.233363876624312</v>
      </c>
      <c r="E59" s="19" t="n">
        <v>0.115294614891878</v>
      </c>
      <c r="F59" s="19"/>
      <c r="G59" s="19" t="n">
        <v>0.0729748088210813</v>
      </c>
      <c r="H59" s="19" t="n">
        <v>0.307776494636671</v>
      </c>
      <c r="I59" s="19" t="n">
        <v>0.204115882739581</v>
      </c>
      <c r="J59" s="19" t="n">
        <v>0.153675118589311</v>
      </c>
      <c r="K59" s="19" t="n">
        <v>0.109222007989229</v>
      </c>
      <c r="L59" s="19" t="n">
        <v>0.210217618319326</v>
      </c>
      <c r="M59" s="19"/>
      <c r="N59" s="19" t="n">
        <v>0</v>
      </c>
      <c r="O59" s="19" t="n">
        <v>0.118211004166948</v>
      </c>
      <c r="P59" s="19" t="n">
        <v>0.160577941978146</v>
      </c>
      <c r="Q59" s="19" t="n">
        <v>0.205144771716431</v>
      </c>
      <c r="R59" s="19" t="n">
        <v>0.259752315804074</v>
      </c>
      <c r="S59" s="19"/>
      <c r="T59" s="19" t="n">
        <v>0.234369771113541</v>
      </c>
      <c r="U59" s="19" t="n">
        <v>0.165797527504678</v>
      </c>
      <c r="V59" s="19" t="n">
        <v>0.129802890389004</v>
      </c>
      <c r="W59" s="19" t="n">
        <v>0.210327936972398</v>
      </c>
      <c r="X59" s="19"/>
      <c r="Y59" s="19" t="n">
        <v>0.224291058165772</v>
      </c>
      <c r="Z59" s="19" t="n">
        <v>0.10914080959173</v>
      </c>
      <c r="AA59" s="19" t="n">
        <v>0.123659860330845</v>
      </c>
      <c r="AB59" s="19" t="n">
        <v>0</v>
      </c>
      <c r="AC59" s="19" t="n">
        <v>0.203969236150733</v>
      </c>
      <c r="AD59" s="19" t="n">
        <v>0.456330550674669</v>
      </c>
      <c r="AE59" s="19"/>
      <c r="AF59" s="19" t="n">
        <v>0.180896135271499</v>
      </c>
      <c r="AG59" s="19"/>
      <c r="AH59" s="19" t="n">
        <v>0.201296093532808</v>
      </c>
      <c r="AI59" s="19"/>
      <c r="AJ59" s="19" t="n">
        <v>0.104978090518042</v>
      </c>
      <c r="AK59" s="19" t="n">
        <v>0</v>
      </c>
      <c r="AL59" s="19" t="n">
        <v>0.194684910734154</v>
      </c>
      <c r="AM59" s="19" t="n">
        <v>0.0720857499004045</v>
      </c>
      <c r="AN59" s="19" t="n">
        <v>0.371075818379277</v>
      </c>
      <c r="AO59" s="19" t="n">
        <v>0</v>
      </c>
      <c r="AP59" s="19" t="n">
        <v>0.360440052555196</v>
      </c>
      <c r="AQ59" s="19" t="n">
        <v>0</v>
      </c>
      <c r="AR59" s="19" t="n">
        <v>0</v>
      </c>
      <c r="AS59" s="19" t="n">
        <v>0</v>
      </c>
      <c r="AT59" s="19" t="n">
        <v>0</v>
      </c>
      <c r="AU59" s="19" t="n">
        <v>0.307026016303411</v>
      </c>
    </row>
    <row r="60">
      <c r="B60" t="s">
        <v>80</v>
      </c>
      <c r="C60" s="19" t="n">
        <v>0.174307525480326</v>
      </c>
      <c r="D60" s="19" t="n">
        <v>0.26882684623236</v>
      </c>
      <c r="E60" s="19" t="n">
        <v>0.0607388727293398</v>
      </c>
      <c r="F60" s="19"/>
      <c r="G60" s="19" t="n">
        <v>0.131208061279131</v>
      </c>
      <c r="H60" s="19" t="n">
        <v>0.491334309135061</v>
      </c>
      <c r="I60" s="19" t="n">
        <v>0.137644539129479</v>
      </c>
      <c r="J60" s="19" t="n">
        <v>0.190692849071238</v>
      </c>
      <c r="K60" s="19" t="n">
        <v>0.0597757497404612</v>
      </c>
      <c r="L60" s="19" t="n">
        <v>0.0817409870524918</v>
      </c>
      <c r="M60" s="19"/>
      <c r="N60" s="19" t="n">
        <v>0</v>
      </c>
      <c r="O60" s="19" t="n">
        <v>0.148146597612762</v>
      </c>
      <c r="P60" s="19" t="n">
        <v>0.0921240692511228</v>
      </c>
      <c r="Q60" s="19" t="n">
        <v>0.321826338214448</v>
      </c>
      <c r="R60" s="19" t="n">
        <v>0.153047121242179</v>
      </c>
      <c r="S60" s="19"/>
      <c r="T60" s="19" t="n">
        <v>0.147597823939505</v>
      </c>
      <c r="U60" s="19" t="n">
        <v>0.163540080811451</v>
      </c>
      <c r="V60" s="19" t="n">
        <v>0</v>
      </c>
      <c r="W60" s="19" t="n">
        <v>0.327634261843935</v>
      </c>
      <c r="X60" s="19"/>
      <c r="Y60" s="19" t="n">
        <v>0.311334714322897</v>
      </c>
      <c r="Z60" s="19" t="n">
        <v>0</v>
      </c>
      <c r="AA60" s="19" t="n">
        <v>0.101552514262295</v>
      </c>
      <c r="AB60" s="19" t="n">
        <v>0</v>
      </c>
      <c r="AC60" s="19" t="n">
        <v>0</v>
      </c>
      <c r="AD60" s="19" t="n">
        <v>0.287380902224236</v>
      </c>
      <c r="AE60" s="19"/>
      <c r="AF60" s="19" t="n">
        <v>0.181191381110755</v>
      </c>
      <c r="AG60" s="19"/>
      <c r="AH60" s="19" t="n">
        <v>0.201341794115369</v>
      </c>
      <c r="AI60" s="19"/>
      <c r="AJ60" s="19" t="n">
        <v>0</v>
      </c>
      <c r="AK60" s="19" t="n">
        <v>0</v>
      </c>
      <c r="AL60" s="19" t="n">
        <v>0.201714821585836</v>
      </c>
      <c r="AM60" s="19" t="n">
        <v>0.0985149042141417</v>
      </c>
      <c r="AN60" s="19" t="n">
        <v>0.164223075793975</v>
      </c>
      <c r="AO60" s="19" t="n">
        <v>0</v>
      </c>
      <c r="AP60" s="19" t="n">
        <v>0.127249700737768</v>
      </c>
      <c r="AQ60" s="19" t="n">
        <v>0.539753343249461</v>
      </c>
      <c r="AR60" s="19" t="n">
        <v>0.634552106559338</v>
      </c>
      <c r="AS60" s="19" t="n">
        <v>0</v>
      </c>
      <c r="AT60" s="19" t="n">
        <v>0.152294895068685</v>
      </c>
      <c r="AU60" s="19" t="n">
        <v>0.514895740535224</v>
      </c>
    </row>
    <row r="61">
      <c r="B61" t="s">
        <v>82</v>
      </c>
      <c r="C61" s="19" t="n">
        <v>0.141058835875158</v>
      </c>
      <c r="D61" s="19" t="n">
        <v>0.199122790575113</v>
      </c>
      <c r="E61" s="19" t="n">
        <v>0.0712927282031843</v>
      </c>
      <c r="F61" s="19"/>
      <c r="G61" s="19" t="n">
        <v>0</v>
      </c>
      <c r="H61" s="19" t="n">
        <v>0.208452756830697</v>
      </c>
      <c r="I61" s="19" t="n">
        <v>0.431586285269644</v>
      </c>
      <c r="J61" s="19" t="n">
        <v>0</v>
      </c>
      <c r="K61" s="19" t="n">
        <v>0.10880975468188</v>
      </c>
      <c r="L61" s="19" t="n">
        <v>0.0564857131121478</v>
      </c>
      <c r="M61" s="19"/>
      <c r="N61" s="19" t="n">
        <v>0.304781373983296</v>
      </c>
      <c r="O61" s="19" t="n">
        <v>0.118211004166948</v>
      </c>
      <c r="P61" s="19" t="n">
        <v>0.032431654294766</v>
      </c>
      <c r="Q61" s="19" t="n">
        <v>0.26776697523197</v>
      </c>
      <c r="R61" s="19" t="n">
        <v>0.130289829167383</v>
      </c>
      <c r="S61" s="19"/>
      <c r="T61" s="19" t="n">
        <v>0.243071522250249</v>
      </c>
      <c r="U61" s="19" t="n">
        <v>0.17082019554197</v>
      </c>
      <c r="V61" s="19" t="n">
        <v>0.07604171980856</v>
      </c>
      <c r="W61" s="19" t="n">
        <v>0.177418367516965</v>
      </c>
      <c r="X61" s="19"/>
      <c r="Y61" s="19" t="n">
        <v>0.231032017188133</v>
      </c>
      <c r="Z61" s="19" t="n">
        <v>0.0470977721597992</v>
      </c>
      <c r="AA61" s="19" t="n">
        <v>0</v>
      </c>
      <c r="AB61" s="19" t="n">
        <v>0.147625836587643</v>
      </c>
      <c r="AC61" s="19" t="n">
        <v>0</v>
      </c>
      <c r="AD61" s="19" t="n">
        <v>0.287380902224236</v>
      </c>
      <c r="AE61" s="19"/>
      <c r="AF61" s="19" t="n">
        <v>0.139906382688593</v>
      </c>
      <c r="AG61" s="19"/>
      <c r="AH61" s="19" t="n">
        <v>0.178817060437035</v>
      </c>
      <c r="AI61" s="19"/>
      <c r="AJ61" s="19" t="n">
        <v>0</v>
      </c>
      <c r="AK61" s="19" t="n">
        <v>0</v>
      </c>
      <c r="AL61" s="19" t="n">
        <v>0.214432833582827</v>
      </c>
      <c r="AM61" s="19" t="n">
        <v>0.0814072022234693</v>
      </c>
      <c r="AN61" s="19" t="n">
        <v>0.239368436381753</v>
      </c>
      <c r="AO61" s="19" t="n">
        <v>0</v>
      </c>
      <c r="AP61" s="19" t="n">
        <v>0.14370443721745</v>
      </c>
      <c r="AQ61" s="19" t="n">
        <v>0.539753343249461</v>
      </c>
      <c r="AR61" s="19" t="n">
        <v>0</v>
      </c>
      <c r="AS61" s="19" t="n">
        <v>0</v>
      </c>
      <c r="AT61" s="19" t="n">
        <v>0</v>
      </c>
      <c r="AU61" s="19" t="n">
        <v>0.162532688726308</v>
      </c>
    </row>
    <row r="62">
      <c r="B62" t="s">
        <v>81</v>
      </c>
      <c r="C62" s="19" t="n">
        <v>0.0621687121099032</v>
      </c>
      <c r="D62" s="19" t="n">
        <v>0.0994478759200657</v>
      </c>
      <c r="E62" s="19" t="n">
        <v>0.0173763418736589</v>
      </c>
      <c r="F62" s="19"/>
      <c r="G62" s="19" t="n">
        <v>0</v>
      </c>
      <c r="H62" s="19" t="n">
        <v>0.198095999238656</v>
      </c>
      <c r="I62" s="19" t="n">
        <v>0.131027705174624</v>
      </c>
      <c r="J62" s="19" t="n">
        <v>0</v>
      </c>
      <c r="K62" s="19" t="n">
        <v>0</v>
      </c>
      <c r="L62" s="19" t="n">
        <v>0.0388949864720186</v>
      </c>
      <c r="M62" s="19"/>
      <c r="N62" s="19" t="n">
        <v>0</v>
      </c>
      <c r="O62" s="19" t="n">
        <v>0.0429975271000655</v>
      </c>
      <c r="P62" s="19" t="n">
        <v>0.0388780795297877</v>
      </c>
      <c r="Q62" s="19" t="n">
        <v>0.113285731806999</v>
      </c>
      <c r="R62" s="19" t="n">
        <v>0.0563429213806292</v>
      </c>
      <c r="S62" s="19"/>
      <c r="T62" s="19" t="n">
        <v>0.147597823939505</v>
      </c>
      <c r="U62" s="19" t="n">
        <v>0.074701562457717</v>
      </c>
      <c r="V62" s="19" t="n">
        <v>0</v>
      </c>
      <c r="W62" s="19" t="n">
        <v>0.0823648172130716</v>
      </c>
      <c r="X62" s="19"/>
      <c r="Y62" s="19" t="n">
        <v>0.0849160408265714</v>
      </c>
      <c r="Z62" s="19" t="n">
        <v>0</v>
      </c>
      <c r="AA62" s="19" t="n">
        <v>0.0483219472979318</v>
      </c>
      <c r="AB62" s="19" t="n">
        <v>0</v>
      </c>
      <c r="AC62" s="19" t="n">
        <v>0</v>
      </c>
      <c r="AD62" s="19" t="n">
        <v>0.287380902224236</v>
      </c>
      <c r="AE62" s="19"/>
      <c r="AF62" s="19" t="n">
        <v>0.0936452862436603</v>
      </c>
      <c r="AG62" s="19"/>
      <c r="AH62" s="19" t="n">
        <v>0.0788098546374508</v>
      </c>
      <c r="AI62" s="19"/>
      <c r="AJ62" s="19" t="n">
        <v>0.136965011072032</v>
      </c>
      <c r="AK62" s="19" t="n">
        <v>0</v>
      </c>
      <c r="AL62" s="19" t="n">
        <v>0.0672382738619455</v>
      </c>
      <c r="AM62" s="19" t="n">
        <v>0.161801490023914</v>
      </c>
      <c r="AN62" s="19" t="n">
        <v>0</v>
      </c>
      <c r="AO62" s="19" t="n">
        <v>0</v>
      </c>
      <c r="AP62" s="19" t="n">
        <v>0</v>
      </c>
      <c r="AQ62" s="19" t="n">
        <v>0</v>
      </c>
      <c r="AR62" s="19" t="n">
        <v>0</v>
      </c>
      <c r="AS62" s="19" t="n">
        <v>0</v>
      </c>
      <c r="AT62" s="19" t="n">
        <v>0.152294895068685</v>
      </c>
      <c r="AU62" s="19" t="n">
        <v>0</v>
      </c>
    </row>
    <row r="63">
      <c r="B63" t="s">
        <v>86</v>
      </c>
      <c r="C63" s="19" t="n">
        <v>0.0356053553586264</v>
      </c>
      <c r="D63" s="19" t="n">
        <v>0.0458797995808362</v>
      </c>
      <c r="E63" s="19" t="n">
        <v>0.0232602096381797</v>
      </c>
      <c r="F63" s="19"/>
      <c r="G63" s="19" t="n">
        <v>0.114893606710042</v>
      </c>
      <c r="H63" s="19" t="n">
        <v>0</v>
      </c>
      <c r="I63" s="19" t="n">
        <v>0</v>
      </c>
      <c r="J63" s="19" t="n">
        <v>0</v>
      </c>
      <c r="K63" s="19" t="n">
        <v>0</v>
      </c>
      <c r="L63" s="19" t="n">
        <v>0.103475814211897</v>
      </c>
      <c r="M63" s="19"/>
      <c r="N63" s="19" t="n">
        <v>0.444612114662528</v>
      </c>
      <c r="O63" s="19" t="n">
        <v>0.114390170285267</v>
      </c>
      <c r="P63" s="19" t="n">
        <v>0</v>
      </c>
      <c r="Q63" s="19" t="n">
        <v>0</v>
      </c>
      <c r="R63" s="19" t="n">
        <v>0</v>
      </c>
      <c r="S63" s="19"/>
      <c r="T63" s="19" t="n">
        <v>0</v>
      </c>
      <c r="U63" s="19" t="n">
        <v>0</v>
      </c>
      <c r="V63" s="19" t="n">
        <v>0.06501996487484</v>
      </c>
      <c r="W63" s="19" t="n">
        <v>0.0449064943164652</v>
      </c>
      <c r="X63" s="19"/>
      <c r="Y63" s="19" t="n">
        <v>0</v>
      </c>
      <c r="Z63" s="19" t="n">
        <v>0</v>
      </c>
      <c r="AA63" s="19" t="n">
        <v>0.128555201955271</v>
      </c>
      <c r="AB63" s="19" t="n">
        <v>0</v>
      </c>
      <c r="AC63" s="19" t="n">
        <v>0.321134944754799</v>
      </c>
      <c r="AD63" s="19" t="n">
        <v>0</v>
      </c>
      <c r="AE63" s="19"/>
      <c r="AF63" s="19" t="n">
        <v>0.0379180474361243</v>
      </c>
      <c r="AG63" s="19"/>
      <c r="AH63" s="19" t="n">
        <v>0.0185174556945853</v>
      </c>
      <c r="AI63" s="19"/>
      <c r="AJ63" s="19" t="n">
        <v>0</v>
      </c>
      <c r="AK63" s="19" t="n">
        <v>0</v>
      </c>
      <c r="AL63" s="19" t="n">
        <v>0.108761092964654</v>
      </c>
      <c r="AM63" s="19" t="n">
        <v>0.0623952977256464</v>
      </c>
      <c r="AN63" s="19" t="n">
        <v>0</v>
      </c>
      <c r="AO63" s="19" t="n">
        <v>0</v>
      </c>
      <c r="AP63" s="19" t="n">
        <v>0</v>
      </c>
      <c r="AQ63" s="19" t="n">
        <v>0</v>
      </c>
      <c r="AR63" s="19" t="n">
        <v>0</v>
      </c>
      <c r="AS63" s="19" t="n">
        <v>0</v>
      </c>
      <c r="AT63" s="19" t="n">
        <v>0</v>
      </c>
      <c r="AU63" s="19" t="n">
        <v>0</v>
      </c>
    </row>
    <row r="64">
      <c r="B64" t="s">
        <v>96</v>
      </c>
      <c r="C64" s="19" t="n">
        <v>0.0415082983197037</v>
      </c>
      <c r="D64" s="19" t="n">
        <v>0</v>
      </c>
      <c r="E64" s="19" t="n">
        <v>0.0913821387223633</v>
      </c>
      <c r="F64" s="19"/>
      <c r="G64" s="19" t="n">
        <v>0.0929682738170821</v>
      </c>
      <c r="H64" s="19" t="n">
        <v>0</v>
      </c>
      <c r="I64" s="19" t="n">
        <v>0.06296872577307</v>
      </c>
      <c r="J64" s="19" t="n">
        <v>0</v>
      </c>
      <c r="K64" s="19" t="n">
        <v>0</v>
      </c>
      <c r="L64" s="19" t="n">
        <v>0.0908816342019847</v>
      </c>
      <c r="M64" s="19"/>
      <c r="N64" s="19" t="n">
        <v>0</v>
      </c>
      <c r="O64" s="19" t="n">
        <v>0.0510904197365205</v>
      </c>
      <c r="P64" s="19" t="n">
        <v>0</v>
      </c>
      <c r="Q64" s="19" t="n">
        <v>0.117892492769263</v>
      </c>
      <c r="R64" s="19" t="n">
        <v>0</v>
      </c>
      <c r="S64" s="19"/>
      <c r="T64" s="19" t="n">
        <v>0</v>
      </c>
      <c r="U64" s="19" t="n">
        <v>0.0443776195710888</v>
      </c>
      <c r="V64" s="19" t="n">
        <v>0</v>
      </c>
      <c r="W64" s="19" t="n">
        <v>0.0278644946532394</v>
      </c>
      <c r="X64" s="19"/>
      <c r="Y64" s="19" t="n">
        <v>0</v>
      </c>
      <c r="Z64" s="19" t="n">
        <v>0.151122858317074</v>
      </c>
      <c r="AA64" s="19" t="n">
        <v>0</v>
      </c>
      <c r="AB64" s="19" t="n">
        <v>0.138264452565406</v>
      </c>
      <c r="AC64" s="19" t="n">
        <v>0</v>
      </c>
      <c r="AD64" s="19" t="n">
        <v>0</v>
      </c>
      <c r="AE64" s="19"/>
      <c r="AF64" s="19" t="n">
        <v>0.0305932495642095</v>
      </c>
      <c r="AG64" s="19"/>
      <c r="AH64" s="19" t="n">
        <v>0.0407303591391882</v>
      </c>
      <c r="AI64" s="19"/>
      <c r="AJ64" s="19" t="n">
        <v>0</v>
      </c>
      <c r="AK64" s="19" t="n">
        <v>0</v>
      </c>
      <c r="AL64" s="19" t="n">
        <v>0.100187446173334</v>
      </c>
      <c r="AM64" s="19" t="n">
        <v>0</v>
      </c>
      <c r="AN64" s="19" t="n">
        <v>0</v>
      </c>
      <c r="AO64" s="19" t="n">
        <v>0</v>
      </c>
      <c r="AP64" s="19" t="n">
        <v>0</v>
      </c>
      <c r="AQ64" s="19" t="n">
        <v>0</v>
      </c>
      <c r="AR64" s="19" t="n">
        <v>0</v>
      </c>
      <c r="AS64" s="19" t="n">
        <v>0.509216051775145</v>
      </c>
      <c r="AT64" s="19" t="n">
        <v>0.174891240859384</v>
      </c>
      <c r="AU64" s="19" t="n">
        <v>0</v>
      </c>
    </row>
    <row r="65">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row>
    <row r="66">
      <c r="B66" s="7" t="s">
        <v>111</v>
      </c>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row>
    <row r="67">
      <c r="B67" s="26" t="s">
        <v>69</v>
      </c>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row>
    <row r="68">
      <c r="B68" t="s">
        <v>105</v>
      </c>
      <c r="C68" s="19" t="n">
        <v>0.457204378654396</v>
      </c>
      <c r="D68" s="19" t="n">
        <v>0.517593937762001</v>
      </c>
      <c r="E68" s="19" t="n">
        <v>0.396814980092319</v>
      </c>
      <c r="F68" s="19"/>
      <c r="G68" s="19" t="n">
        <v>0.560622820230393</v>
      </c>
      <c r="H68" s="19" t="n">
        <v>0.566444136581585</v>
      </c>
      <c r="I68" s="19" t="n">
        <v>0.604317952487314</v>
      </c>
      <c r="J68" s="19" t="n">
        <v>0.499847744961692</v>
      </c>
      <c r="K68" s="19" t="n">
        <v>0.427911721269774</v>
      </c>
      <c r="L68" s="19" t="n">
        <v>0.243468876885616</v>
      </c>
      <c r="M68" s="19"/>
      <c r="N68" s="19" t="n">
        <v>0.138996765143957</v>
      </c>
      <c r="O68" s="19" t="n">
        <v>0.30108279786194</v>
      </c>
      <c r="P68" s="19" t="n">
        <v>0.438902737289523</v>
      </c>
      <c r="Q68" s="19" t="n">
        <v>0.560539831628021</v>
      </c>
      <c r="R68" s="19" t="n">
        <v>0.624117886295332</v>
      </c>
      <c r="S68" s="19"/>
      <c r="T68" s="19" t="n">
        <v>0.367800226088348</v>
      </c>
      <c r="U68" s="19" t="n">
        <v>0.460573368437062</v>
      </c>
      <c r="V68" s="19" t="n">
        <v>0.466359993675394</v>
      </c>
      <c r="W68" s="19" t="n">
        <v>0.572535215428093</v>
      </c>
      <c r="X68" s="19"/>
      <c r="Y68" s="19" t="n">
        <v>0.585118208589738</v>
      </c>
      <c r="Z68" s="19" t="n">
        <v>0.486144943099889</v>
      </c>
      <c r="AA68" s="19" t="n">
        <v>0.254432102051823</v>
      </c>
      <c r="AB68" s="19" t="n">
        <v>0.396177710733439</v>
      </c>
      <c r="AC68" s="19" t="n">
        <v>0.450429643336745</v>
      </c>
      <c r="AD68" s="19" t="n">
        <v>0.404475777081944</v>
      </c>
      <c r="AE68" s="19"/>
      <c r="AF68" s="19" t="n">
        <v>0.461379807719966</v>
      </c>
      <c r="AG68" s="19"/>
      <c r="AH68" s="19" t="n">
        <v>0.611520069694123</v>
      </c>
      <c r="AI68" s="19"/>
      <c r="AJ68" s="19" t="n">
        <v>0.447443631568922</v>
      </c>
      <c r="AK68" s="19" t="n">
        <v>0.463456238047654</v>
      </c>
      <c r="AL68" s="19" t="n">
        <v>0.425611786997803</v>
      </c>
      <c r="AM68" s="19" t="n">
        <v>0.539593834179145</v>
      </c>
      <c r="AN68" s="19" t="n">
        <v>0.408335171026537</v>
      </c>
      <c r="AO68" s="19" t="n">
        <v>0.396438548986615</v>
      </c>
      <c r="AP68" s="19" t="n">
        <v>0.415309604280337</v>
      </c>
      <c r="AQ68" s="19" t="n">
        <v>0.616114291891392</v>
      </c>
      <c r="AR68" s="19" t="n">
        <v>0.507810404110683</v>
      </c>
      <c r="AS68" s="19" t="n">
        <v>0.484205167025946</v>
      </c>
      <c r="AT68" s="19" t="n">
        <v>0.363263359647334</v>
      </c>
      <c r="AU68" s="19" t="n">
        <v>0.555069960395312</v>
      </c>
    </row>
    <row r="69">
      <c r="B69" t="s">
        <v>106</v>
      </c>
      <c r="C69" s="19" t="n">
        <v>0.206616574839983</v>
      </c>
      <c r="D69" s="19" t="n">
        <v>0.197967213027289</v>
      </c>
      <c r="E69" s="19" t="n">
        <v>0.214076851315021</v>
      </c>
      <c r="F69" s="19"/>
      <c r="G69" s="19" t="n">
        <v>0.148098214161918</v>
      </c>
      <c r="H69" s="19" t="n">
        <v>0.20546011066696</v>
      </c>
      <c r="I69" s="19" t="n">
        <v>0.170355470848187</v>
      </c>
      <c r="J69" s="19" t="n">
        <v>0.187390587156126</v>
      </c>
      <c r="K69" s="19" t="n">
        <v>0.247518274854848</v>
      </c>
      <c r="L69" s="19" t="n">
        <v>0.23999022757686</v>
      </c>
      <c r="M69" s="19"/>
      <c r="N69" s="19" t="n">
        <v>0.374396735771333</v>
      </c>
      <c r="O69" s="19" t="n">
        <v>0.244158108369523</v>
      </c>
      <c r="P69" s="19" t="n">
        <v>0.190215598844327</v>
      </c>
      <c r="Q69" s="19" t="n">
        <v>0.199036355814132</v>
      </c>
      <c r="R69" s="19" t="n">
        <v>0.169033491987022</v>
      </c>
      <c r="S69" s="19"/>
      <c r="T69" s="19" t="n">
        <v>0.264033425006117</v>
      </c>
      <c r="U69" s="19" t="n">
        <v>0.201888021481526</v>
      </c>
      <c r="V69" s="19" t="n">
        <v>0.226226123367247</v>
      </c>
      <c r="W69" s="19" t="n">
        <v>0.185672336197245</v>
      </c>
      <c r="X69" s="19"/>
      <c r="Y69" s="19" t="n">
        <v>0.206711715327539</v>
      </c>
      <c r="Z69" s="19" t="n">
        <v>0.156086845656282</v>
      </c>
      <c r="AA69" s="19" t="n">
        <v>0.212978514505777</v>
      </c>
      <c r="AB69" s="19" t="n">
        <v>0.284714612624961</v>
      </c>
      <c r="AC69" s="19" t="n">
        <v>0.140747132357258</v>
      </c>
      <c r="AD69" s="19" t="n">
        <v>0.251618265236434</v>
      </c>
      <c r="AE69" s="19"/>
      <c r="AF69" s="19" t="n">
        <v>0.219222429629052</v>
      </c>
      <c r="AG69" s="19"/>
      <c r="AH69" s="19" t="n">
        <v>0.276353832432599</v>
      </c>
      <c r="AI69" s="19"/>
      <c r="AJ69" s="19" t="n">
        <v>0.148243599065114</v>
      </c>
      <c r="AK69" s="19" t="n">
        <v>0.237019241974031</v>
      </c>
      <c r="AL69" s="19" t="n">
        <v>0.27485541018793</v>
      </c>
      <c r="AM69" s="19" t="n">
        <v>0.201410567201943</v>
      </c>
      <c r="AN69" s="19" t="n">
        <v>0.2232516868457</v>
      </c>
      <c r="AO69" s="19" t="n">
        <v>0.176930484373944</v>
      </c>
      <c r="AP69" s="19" t="n">
        <v>0.212594445069895</v>
      </c>
      <c r="AQ69" s="19" t="n">
        <v>0.087551764566905</v>
      </c>
      <c r="AR69" s="19" t="n">
        <v>0.18842498199535</v>
      </c>
      <c r="AS69" s="19" t="n">
        <v>0.106106212433767</v>
      </c>
      <c r="AT69" s="19" t="n">
        <v>0.27675986112067</v>
      </c>
      <c r="AU69" s="19" t="n">
        <v>0.160608092939468</v>
      </c>
    </row>
    <row r="70">
      <c r="B70" t="s">
        <v>107</v>
      </c>
      <c r="C70" s="19" t="n">
        <v>0.0838313335075601</v>
      </c>
      <c r="D70" s="19" t="n">
        <v>0.08611963748141</v>
      </c>
      <c r="E70" s="19" t="n">
        <v>0.081882282797254</v>
      </c>
      <c r="F70" s="19"/>
      <c r="G70" s="19" t="n">
        <v>0.0674850898244835</v>
      </c>
      <c r="H70" s="19" t="n">
        <v>0.0877182381252441</v>
      </c>
      <c r="I70" s="19" t="n">
        <v>0.0690796047340073</v>
      </c>
      <c r="J70" s="19" t="n">
        <v>0.0587730775161565</v>
      </c>
      <c r="K70" s="19" t="n">
        <v>0.0910883055666229</v>
      </c>
      <c r="L70" s="19" t="n">
        <v>0.109264735080287</v>
      </c>
      <c r="M70" s="19"/>
      <c r="N70" s="19" t="n">
        <v>0.0956055237902024</v>
      </c>
      <c r="O70" s="19" t="n">
        <v>0.0843831844035044</v>
      </c>
      <c r="P70" s="19" t="n">
        <v>0.0932681934591416</v>
      </c>
      <c r="Q70" s="19" t="n">
        <v>0.0752997689183288</v>
      </c>
      <c r="R70" s="19" t="n">
        <v>0.0775434671858982</v>
      </c>
      <c r="S70" s="19"/>
      <c r="T70" s="19" t="n">
        <v>0.0494248890922007</v>
      </c>
      <c r="U70" s="19" t="n">
        <v>0.0946503238092571</v>
      </c>
      <c r="V70" s="19" t="n">
        <v>0.114948814596876</v>
      </c>
      <c r="W70" s="19" t="n">
        <v>0.0551598494210025</v>
      </c>
      <c r="X70" s="19"/>
      <c r="Y70" s="19" t="n">
        <v>0.0922255433490532</v>
      </c>
      <c r="Z70" s="19" t="n">
        <v>0.105992530736278</v>
      </c>
      <c r="AA70" s="19" t="n">
        <v>0.0917910717156884</v>
      </c>
      <c r="AB70" s="19" t="n">
        <v>0.0327985790311242</v>
      </c>
      <c r="AC70" s="19" t="n">
        <v>0.0615874147140366</v>
      </c>
      <c r="AD70" s="19" t="n">
        <v>0.0599735133946208</v>
      </c>
      <c r="AE70" s="19"/>
      <c r="AF70" s="19" t="n">
        <v>0.0786249910707976</v>
      </c>
      <c r="AG70" s="19"/>
      <c r="AH70" s="19" t="n">
        <v>0.112126097873279</v>
      </c>
      <c r="AI70" s="19"/>
      <c r="AJ70" s="19" t="n">
        <v>0.0891474228880608</v>
      </c>
      <c r="AK70" s="19" t="n">
        <v>0.117614195722628</v>
      </c>
      <c r="AL70" s="19" t="n">
        <v>0.0575617923714208</v>
      </c>
      <c r="AM70" s="19" t="n">
        <v>0.0546045007185824</v>
      </c>
      <c r="AN70" s="19" t="n">
        <v>0.0897940779878723</v>
      </c>
      <c r="AO70" s="19" t="n">
        <v>0.099298769953277</v>
      </c>
      <c r="AP70" s="19" t="n">
        <v>0.116435884827173</v>
      </c>
      <c r="AQ70" s="19" t="n">
        <v>0.0855675508625163</v>
      </c>
      <c r="AR70" s="19" t="n">
        <v>0.122781583879338</v>
      </c>
      <c r="AS70" s="19" t="n">
        <v>0.116856571628683</v>
      </c>
      <c r="AT70" s="19" t="n">
        <v>0.067375660520876</v>
      </c>
      <c r="AU70" s="19" t="n">
        <v>0.0969710213324296</v>
      </c>
    </row>
    <row r="71">
      <c r="B71" t="s">
        <v>108</v>
      </c>
      <c r="C71" s="19" t="n">
        <v>0.0454494785360417</v>
      </c>
      <c r="D71" s="19" t="n">
        <v>0.0380998391728274</v>
      </c>
      <c r="E71" s="19" t="n">
        <v>0.0529588549743287</v>
      </c>
      <c r="F71" s="19"/>
      <c r="G71" s="19" t="n">
        <v>0.0298547575180171</v>
      </c>
      <c r="H71" s="19" t="n">
        <v>0.03043435209342</v>
      </c>
      <c r="I71" s="19" t="n">
        <v>0.0304266104820983</v>
      </c>
      <c r="J71" s="19" t="n">
        <v>0.0486812293797162</v>
      </c>
      <c r="K71" s="19" t="n">
        <v>0.0450600609088509</v>
      </c>
      <c r="L71" s="19" t="n">
        <v>0.0692725823023455</v>
      </c>
      <c r="M71" s="19"/>
      <c r="N71" s="19" t="n">
        <v>0.0393025650082924</v>
      </c>
      <c r="O71" s="19" t="n">
        <v>0.0734198886482611</v>
      </c>
      <c r="P71" s="19" t="n">
        <v>0.0499374336937075</v>
      </c>
      <c r="Q71" s="19" t="n">
        <v>0.0252986854855692</v>
      </c>
      <c r="R71" s="19" t="n">
        <v>0.0254006282167133</v>
      </c>
      <c r="S71" s="19"/>
      <c r="T71" s="19" t="n">
        <v>0.0566234523198511</v>
      </c>
      <c r="U71" s="19" t="n">
        <v>0.0360917770464915</v>
      </c>
      <c r="V71" s="19" t="n">
        <v>0.0441782079240231</v>
      </c>
      <c r="W71" s="19" t="n">
        <v>0.0388376725553901</v>
      </c>
      <c r="X71" s="19"/>
      <c r="Y71" s="19" t="n">
        <v>0.0247373409999405</v>
      </c>
      <c r="Z71" s="19" t="n">
        <v>0.0655034127895087</v>
      </c>
      <c r="AA71" s="19" t="n">
        <v>0.0788751169384641</v>
      </c>
      <c r="AB71" s="19" t="n">
        <v>0.0315492129174067</v>
      </c>
      <c r="AC71" s="19" t="n">
        <v>0.0173925457059617</v>
      </c>
      <c r="AD71" s="19" t="n">
        <v>0.0570313981077114</v>
      </c>
      <c r="AE71" s="19"/>
      <c r="AF71" s="19" t="n">
        <v>0.0423551410824159</v>
      </c>
      <c r="AG71" s="19"/>
      <c r="AH71" s="19" t="n">
        <v>0</v>
      </c>
      <c r="AI71" s="19"/>
      <c r="AJ71" s="19" t="n">
        <v>0.0959814051843775</v>
      </c>
      <c r="AK71" s="19" t="n">
        <v>0.0252780426777846</v>
      </c>
      <c r="AL71" s="19" t="n">
        <v>0.0261690324158156</v>
      </c>
      <c r="AM71" s="19" t="n">
        <v>0.0495026444937167</v>
      </c>
      <c r="AN71" s="19" t="n">
        <v>0.0494468011297308</v>
      </c>
      <c r="AO71" s="19" t="n">
        <v>0.0414094241983276</v>
      </c>
      <c r="AP71" s="19" t="n">
        <v>0.0377565663723426</v>
      </c>
      <c r="AQ71" s="19" t="n">
        <v>0.0374499725188022</v>
      </c>
      <c r="AR71" s="19" t="n">
        <v>0</v>
      </c>
      <c r="AS71" s="19" t="n">
        <v>0.0557066448830448</v>
      </c>
      <c r="AT71" s="19" t="n">
        <v>0.130459491270706</v>
      </c>
      <c r="AU71" s="19" t="n">
        <v>0.0297929280711404</v>
      </c>
    </row>
    <row r="72">
      <c r="B72" t="s">
        <v>109</v>
      </c>
      <c r="C72" s="19" t="n">
        <v>0.142915142205833</v>
      </c>
      <c r="D72" s="19" t="n">
        <v>0.109211803798895</v>
      </c>
      <c r="E72" s="19" t="n">
        <v>0.177090942419296</v>
      </c>
      <c r="F72" s="19"/>
      <c r="G72" s="19" t="n">
        <v>0.147549963558753</v>
      </c>
      <c r="H72" s="19" t="n">
        <v>0.0566409446280665</v>
      </c>
      <c r="I72" s="19" t="n">
        <v>0.103804622933498</v>
      </c>
      <c r="J72" s="19" t="n">
        <v>0.15292421872543</v>
      </c>
      <c r="K72" s="19" t="n">
        <v>0.126290818777756</v>
      </c>
      <c r="L72" s="19" t="n">
        <v>0.225001108939339</v>
      </c>
      <c r="M72" s="19"/>
      <c r="N72" s="19" t="n">
        <v>0.182207540253562</v>
      </c>
      <c r="O72" s="19" t="n">
        <v>0.207532055453489</v>
      </c>
      <c r="P72" s="19" t="n">
        <v>0.160515135078393</v>
      </c>
      <c r="Q72" s="19" t="n">
        <v>0.0853585737324632</v>
      </c>
      <c r="R72" s="19" t="n">
        <v>0.0885472505740362</v>
      </c>
      <c r="S72" s="19"/>
      <c r="T72" s="19" t="n">
        <v>0.164268074640796</v>
      </c>
      <c r="U72" s="19" t="n">
        <v>0.160223778380284</v>
      </c>
      <c r="V72" s="19" t="n">
        <v>0.0951089572512625</v>
      </c>
      <c r="W72" s="19" t="n">
        <v>0.0962133162893683</v>
      </c>
      <c r="X72" s="19"/>
      <c r="Y72" s="19" t="n">
        <v>0.0620076516272507</v>
      </c>
      <c r="Z72" s="19" t="n">
        <v>0.147782873984923</v>
      </c>
      <c r="AA72" s="19" t="n">
        <v>0.246038407380028</v>
      </c>
      <c r="AB72" s="19" t="n">
        <v>0.17601242737356</v>
      </c>
      <c r="AC72" s="19" t="n">
        <v>0.236052213828089</v>
      </c>
      <c r="AD72" s="19" t="n">
        <v>0.121973142597666</v>
      </c>
      <c r="AE72" s="19"/>
      <c r="AF72" s="19" t="n">
        <v>0.147265637290759</v>
      </c>
      <c r="AG72" s="19"/>
      <c r="AH72" s="19" t="n">
        <v>0</v>
      </c>
      <c r="AI72" s="19"/>
      <c r="AJ72" s="19" t="n">
        <v>0.164857902409094</v>
      </c>
      <c r="AK72" s="19" t="n">
        <v>0.127603677247991</v>
      </c>
      <c r="AL72" s="19" t="n">
        <v>0.134192160256115</v>
      </c>
      <c r="AM72" s="19" t="n">
        <v>0.113554788382081</v>
      </c>
      <c r="AN72" s="19" t="n">
        <v>0.156764709928935</v>
      </c>
      <c r="AO72" s="19" t="n">
        <v>0.181485442634527</v>
      </c>
      <c r="AP72" s="19" t="n">
        <v>0.139174009293477</v>
      </c>
      <c r="AQ72" s="19" t="n">
        <v>0.145501650288749</v>
      </c>
      <c r="AR72" s="19" t="n">
        <v>0.104494595230955</v>
      </c>
      <c r="AS72" s="19" t="n">
        <v>0.183924767760729</v>
      </c>
      <c r="AT72" s="19" t="n">
        <v>0.132584107951607</v>
      </c>
      <c r="AU72" s="19" t="n">
        <v>0.132945102286166</v>
      </c>
    </row>
    <row r="73">
      <c r="B73" t="s">
        <v>66</v>
      </c>
      <c r="C73" s="19" t="n">
        <v>0.0639830922561862</v>
      </c>
      <c r="D73" s="19" t="n">
        <v>0.0510075687575771</v>
      </c>
      <c r="E73" s="19" t="n">
        <v>0.0771760884017822</v>
      </c>
      <c r="F73" s="19"/>
      <c r="G73" s="19" t="n">
        <v>0.0463891547064367</v>
      </c>
      <c r="H73" s="19" t="n">
        <v>0.0533022179047249</v>
      </c>
      <c r="I73" s="19" t="n">
        <v>0.0220157385148954</v>
      </c>
      <c r="J73" s="19" t="n">
        <v>0.0523831422608802</v>
      </c>
      <c r="K73" s="19" t="n">
        <v>0.0621308186221474</v>
      </c>
      <c r="L73" s="19" t="n">
        <v>0.113002469215552</v>
      </c>
      <c r="M73" s="19"/>
      <c r="N73" s="19" t="n">
        <v>0.169490870032654</v>
      </c>
      <c r="O73" s="19" t="n">
        <v>0.0894239652632827</v>
      </c>
      <c r="P73" s="19" t="n">
        <v>0.0671609016349076</v>
      </c>
      <c r="Q73" s="19" t="n">
        <v>0.0544667844214857</v>
      </c>
      <c r="R73" s="19" t="n">
        <v>0.015357275740998</v>
      </c>
      <c r="S73" s="19"/>
      <c r="T73" s="19" t="n">
        <v>0.0978499328526875</v>
      </c>
      <c r="U73" s="19" t="n">
        <v>0.0465727308453798</v>
      </c>
      <c r="V73" s="19" t="n">
        <v>0.053177903185197</v>
      </c>
      <c r="W73" s="19" t="n">
        <v>0.0515816101089011</v>
      </c>
      <c r="X73" s="19"/>
      <c r="Y73" s="19" t="n">
        <v>0.0291995401064787</v>
      </c>
      <c r="Z73" s="19" t="n">
        <v>0.0384893937331194</v>
      </c>
      <c r="AA73" s="19" t="n">
        <v>0.115884787408219</v>
      </c>
      <c r="AB73" s="19" t="n">
        <v>0.0787474573195097</v>
      </c>
      <c r="AC73" s="19" t="n">
        <v>0.0937910500579101</v>
      </c>
      <c r="AD73" s="19" t="n">
        <v>0.104927903581624</v>
      </c>
      <c r="AE73" s="19"/>
      <c r="AF73" s="19" t="n">
        <v>0.0511519932070093</v>
      </c>
      <c r="AG73" s="19"/>
      <c r="AH73" s="19" t="n">
        <v>0</v>
      </c>
      <c r="AI73" s="19"/>
      <c r="AJ73" s="19" t="n">
        <v>0.054326038884432</v>
      </c>
      <c r="AK73" s="19" t="n">
        <v>0.0290286043299113</v>
      </c>
      <c r="AL73" s="19" t="n">
        <v>0.0816098177709149</v>
      </c>
      <c r="AM73" s="19" t="n">
        <v>0.0413336650245323</v>
      </c>
      <c r="AN73" s="19" t="n">
        <v>0.0724075530812251</v>
      </c>
      <c r="AO73" s="19" t="n">
        <v>0.104437329853309</v>
      </c>
      <c r="AP73" s="19" t="n">
        <v>0.0787294901567751</v>
      </c>
      <c r="AQ73" s="19" t="n">
        <v>0.0278147698716358</v>
      </c>
      <c r="AR73" s="19" t="n">
        <v>0.0764884347836747</v>
      </c>
      <c r="AS73" s="19" t="n">
        <v>0.0532006362678308</v>
      </c>
      <c r="AT73" s="19" t="n">
        <v>0.0295575194888077</v>
      </c>
      <c r="AU73" s="19" t="n">
        <v>0.024612894975485</v>
      </c>
    </row>
    <row r="74">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row>
    <row r="75">
      <c r="B75" s="7" t="s">
        <v>112</v>
      </c>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row>
    <row r="76">
      <c r="B76" s="26" t="s">
        <v>69</v>
      </c>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row>
    <row r="77">
      <c r="B77" t="s">
        <v>105</v>
      </c>
      <c r="C77" s="19" t="n">
        <v>0.281397575754286</v>
      </c>
      <c r="D77" s="19" t="n">
        <v>0.332817215065934</v>
      </c>
      <c r="E77" s="19" t="n">
        <v>0.229254886659845</v>
      </c>
      <c r="F77" s="19"/>
      <c r="G77" s="19" t="n">
        <v>0.380588201447596</v>
      </c>
      <c r="H77" s="19" t="n">
        <v>0.397077722581945</v>
      </c>
      <c r="I77" s="19" t="n">
        <v>0.380950424346041</v>
      </c>
      <c r="J77" s="19" t="n">
        <v>0.291393698339416</v>
      </c>
      <c r="K77" s="19" t="n">
        <v>0.179227014393697</v>
      </c>
      <c r="L77" s="19" t="n">
        <v>0.165991418094663</v>
      </c>
      <c r="M77" s="19"/>
      <c r="N77" s="19" t="n">
        <v>0.124444395597511</v>
      </c>
      <c r="O77" s="19" t="n">
        <v>0.195544151947313</v>
      </c>
      <c r="P77" s="19" t="n">
        <v>0.270403708568079</v>
      </c>
      <c r="Q77" s="19" t="n">
        <v>0.316979065332906</v>
      </c>
      <c r="R77" s="19" t="n">
        <v>0.412871857599591</v>
      </c>
      <c r="S77" s="19"/>
      <c r="T77" s="19" t="n">
        <v>0.283439888164606</v>
      </c>
      <c r="U77" s="19" t="n">
        <v>0.250364125004563</v>
      </c>
      <c r="V77" s="19" t="n">
        <v>0.260129623735389</v>
      </c>
      <c r="W77" s="19" t="n">
        <v>0.367754698533022</v>
      </c>
      <c r="X77" s="19"/>
      <c r="Y77" s="19" t="n">
        <v>0.385229990086458</v>
      </c>
      <c r="Z77" s="19" t="n">
        <v>0.26627512477363</v>
      </c>
      <c r="AA77" s="19" t="n">
        <v>0.179073377486263</v>
      </c>
      <c r="AB77" s="19" t="n">
        <v>0.185264274104898</v>
      </c>
      <c r="AC77" s="19" t="n">
        <v>0.394822073051748</v>
      </c>
      <c r="AD77" s="19" t="n">
        <v>0.0865987763266588</v>
      </c>
      <c r="AE77" s="19"/>
      <c r="AF77" s="19" t="n">
        <v>0.269456244185603</v>
      </c>
      <c r="AG77" s="19"/>
      <c r="AH77" s="19" t="n">
        <v>0.322701228426393</v>
      </c>
      <c r="AI77" s="19"/>
      <c r="AJ77" s="19" t="n">
        <v>0.35411757946091</v>
      </c>
      <c r="AK77" s="19" t="n">
        <v>0.339841284977165</v>
      </c>
      <c r="AL77" s="19" t="n">
        <v>0.218630723756002</v>
      </c>
      <c r="AM77" s="19" t="n">
        <v>0.346635373020583</v>
      </c>
      <c r="AN77" s="19" t="n">
        <v>0.308995489516097</v>
      </c>
      <c r="AO77" s="19" t="n">
        <v>0.280086518140695</v>
      </c>
      <c r="AP77" s="19" t="n">
        <v>0.304603149552916</v>
      </c>
      <c r="AQ77" s="19" t="n">
        <v>0.124579546913917</v>
      </c>
      <c r="AR77" s="19" t="n">
        <v>0.331725204292756</v>
      </c>
      <c r="AS77" s="19" t="n">
        <v>0.205992349189589</v>
      </c>
      <c r="AT77" s="19" t="n">
        <v>0.225882807548029</v>
      </c>
      <c r="AU77" s="19" t="n">
        <v>0.253820231642282</v>
      </c>
    </row>
    <row r="78">
      <c r="B78" t="s">
        <v>106</v>
      </c>
      <c r="C78" s="19" t="n">
        <v>0.384864646146317</v>
      </c>
      <c r="D78" s="19" t="n">
        <v>0.367427391422346</v>
      </c>
      <c r="E78" s="19" t="n">
        <v>0.403780704888857</v>
      </c>
      <c r="F78" s="19"/>
      <c r="G78" s="19" t="n">
        <v>0.45784217670069</v>
      </c>
      <c r="H78" s="19" t="n">
        <v>0.44852493595945</v>
      </c>
      <c r="I78" s="19" t="n">
        <v>0.351337428446475</v>
      </c>
      <c r="J78" s="19" t="n">
        <v>0.376247265257606</v>
      </c>
      <c r="K78" s="19" t="n">
        <v>0.37321001659139</v>
      </c>
      <c r="L78" s="19" t="n">
        <v>0.344874700422663</v>
      </c>
      <c r="M78" s="19"/>
      <c r="N78" s="19" t="n">
        <v>0.18669153662463</v>
      </c>
      <c r="O78" s="19" t="n">
        <v>0.358669770276182</v>
      </c>
      <c r="P78" s="19" t="n">
        <v>0.375667271386968</v>
      </c>
      <c r="Q78" s="19" t="n">
        <v>0.442754486402943</v>
      </c>
      <c r="R78" s="19" t="n">
        <v>0.377216422421308</v>
      </c>
      <c r="S78" s="19"/>
      <c r="T78" s="19" t="n">
        <v>0.296445471856892</v>
      </c>
      <c r="U78" s="19" t="n">
        <v>0.363526974014761</v>
      </c>
      <c r="V78" s="19" t="n">
        <v>0.441968342845676</v>
      </c>
      <c r="W78" s="19" t="n">
        <v>0.412343157281764</v>
      </c>
      <c r="X78" s="19"/>
      <c r="Y78" s="19" t="n">
        <v>0.398663107473442</v>
      </c>
      <c r="Z78" s="19" t="n">
        <v>0.450397179682208</v>
      </c>
      <c r="AA78" s="19" t="n">
        <v>0.313467703784329</v>
      </c>
      <c r="AB78" s="19" t="n">
        <v>0.400707872428754</v>
      </c>
      <c r="AC78" s="19" t="n">
        <v>0.457102395124078</v>
      </c>
      <c r="AD78" s="19" t="n">
        <v>0.294436864820617</v>
      </c>
      <c r="AE78" s="19"/>
      <c r="AF78" s="19" t="n">
        <v>0.395562885371091</v>
      </c>
      <c r="AG78" s="19"/>
      <c r="AH78" s="19" t="n">
        <v>0.411244977057695</v>
      </c>
      <c r="AI78" s="19"/>
      <c r="AJ78" s="19" t="n">
        <v>0.395422865129093</v>
      </c>
      <c r="AK78" s="19" t="n">
        <v>0.305983535626059</v>
      </c>
      <c r="AL78" s="19" t="n">
        <v>0.381332919418542</v>
      </c>
      <c r="AM78" s="19" t="n">
        <v>0.335406465450454</v>
      </c>
      <c r="AN78" s="19" t="n">
        <v>0.346796938519606</v>
      </c>
      <c r="AO78" s="19" t="n">
        <v>0.375729535191822</v>
      </c>
      <c r="AP78" s="19" t="n">
        <v>0.425010929333148</v>
      </c>
      <c r="AQ78" s="19" t="n">
        <v>0.590388221941724</v>
      </c>
      <c r="AR78" s="19" t="n">
        <v>0.59876979141197</v>
      </c>
      <c r="AS78" s="19" t="n">
        <v>0.305122366705379</v>
      </c>
      <c r="AT78" s="19" t="n">
        <v>0.363094640379814</v>
      </c>
      <c r="AU78" s="19" t="n">
        <v>0.54167546424052</v>
      </c>
    </row>
    <row r="79">
      <c r="B79" t="s">
        <v>107</v>
      </c>
      <c r="C79" s="19" t="n">
        <v>0.184162914269306</v>
      </c>
      <c r="D79" s="19" t="n">
        <v>0.161150361007763</v>
      </c>
      <c r="E79" s="19" t="n">
        <v>0.205856794310031</v>
      </c>
      <c r="F79" s="19"/>
      <c r="G79" s="19" t="n">
        <v>0.136574283068033</v>
      </c>
      <c r="H79" s="19" t="n">
        <v>0.12824529113806</v>
      </c>
      <c r="I79" s="19" t="n">
        <v>0.135458989443328</v>
      </c>
      <c r="J79" s="19" t="n">
        <v>0.192937941437306</v>
      </c>
      <c r="K79" s="19" t="n">
        <v>0.232691416491662</v>
      </c>
      <c r="L79" s="19" t="n">
        <v>0.231607819478514</v>
      </c>
      <c r="M79" s="19"/>
      <c r="N79" s="19" t="n">
        <v>0.298906974524975</v>
      </c>
      <c r="O79" s="19" t="n">
        <v>0.223943764042437</v>
      </c>
      <c r="P79" s="19" t="n">
        <v>0.199022258495416</v>
      </c>
      <c r="Q79" s="19" t="n">
        <v>0.146440513547679</v>
      </c>
      <c r="R79" s="19" t="n">
        <v>0.124241438723198</v>
      </c>
      <c r="S79" s="19"/>
      <c r="T79" s="19" t="n">
        <v>0.199517530217848</v>
      </c>
      <c r="U79" s="19" t="n">
        <v>0.222190722609975</v>
      </c>
      <c r="V79" s="19" t="n">
        <v>0.192509080321481</v>
      </c>
      <c r="W79" s="19" t="n">
        <v>0.136224838907619</v>
      </c>
      <c r="X79" s="19"/>
      <c r="Y79" s="19" t="n">
        <v>0.144367653965185</v>
      </c>
      <c r="Z79" s="19" t="n">
        <v>0.181921803457246</v>
      </c>
      <c r="AA79" s="19" t="n">
        <v>0.223743076952079</v>
      </c>
      <c r="AB79" s="19" t="n">
        <v>0.240503723469021</v>
      </c>
      <c r="AC79" s="19" t="n">
        <v>0.113670849897686</v>
      </c>
      <c r="AD79" s="19" t="n">
        <v>0.274778674079253</v>
      </c>
      <c r="AE79" s="19"/>
      <c r="AF79" s="19" t="n">
        <v>0.193738610088741</v>
      </c>
      <c r="AG79" s="19"/>
      <c r="AH79" s="19" t="n">
        <v>0.171645446718921</v>
      </c>
      <c r="AI79" s="19"/>
      <c r="AJ79" s="19" t="n">
        <v>0.15565226066641</v>
      </c>
      <c r="AK79" s="19" t="n">
        <v>0.201270280745789</v>
      </c>
      <c r="AL79" s="19" t="n">
        <v>0.204388156294485</v>
      </c>
      <c r="AM79" s="19" t="n">
        <v>0.161835315059061</v>
      </c>
      <c r="AN79" s="19" t="n">
        <v>0.230666945858266</v>
      </c>
      <c r="AO79" s="19" t="n">
        <v>0.17806950162419</v>
      </c>
      <c r="AP79" s="19" t="n">
        <v>0.160809954188874</v>
      </c>
      <c r="AQ79" s="19" t="n">
        <v>0.201711085604681</v>
      </c>
      <c r="AR79" s="19" t="n">
        <v>0.0354649844681625</v>
      </c>
      <c r="AS79" s="19" t="n">
        <v>0.181897306484579</v>
      </c>
      <c r="AT79" s="19" t="n">
        <v>0.236163161603245</v>
      </c>
      <c r="AU79" s="19" t="n">
        <v>0.157733082419008</v>
      </c>
    </row>
    <row r="80">
      <c r="B80" t="s">
        <v>108</v>
      </c>
      <c r="C80" s="19" t="n">
        <v>0.0890718113150639</v>
      </c>
      <c r="D80" s="19" t="n">
        <v>0.0846639298339344</v>
      </c>
      <c r="E80" s="19" t="n">
        <v>0.0938208940522226</v>
      </c>
      <c r="F80" s="19"/>
      <c r="G80" s="19" t="n">
        <v>0.018090242107872</v>
      </c>
      <c r="H80" s="19" t="n">
        <v>0.0193658981009923</v>
      </c>
      <c r="I80" s="19" t="n">
        <v>0.096340761642536</v>
      </c>
      <c r="J80" s="19" t="n">
        <v>0.0714875595109845</v>
      </c>
      <c r="K80" s="19" t="n">
        <v>0.14571828200847</v>
      </c>
      <c r="L80" s="19" t="n">
        <v>0.134414100608987</v>
      </c>
      <c r="M80" s="19"/>
      <c r="N80" s="19" t="n">
        <v>0.28944166375899</v>
      </c>
      <c r="O80" s="19" t="n">
        <v>0.120080392338378</v>
      </c>
      <c r="P80" s="19" t="n">
        <v>0.0952085164614076</v>
      </c>
      <c r="Q80" s="19" t="n">
        <v>0.058476707068177</v>
      </c>
      <c r="R80" s="19" t="n">
        <v>0.0524013252369072</v>
      </c>
      <c r="S80" s="19"/>
      <c r="T80" s="19" t="n">
        <v>0.155859637071624</v>
      </c>
      <c r="U80" s="19" t="n">
        <v>0.0969382969361674</v>
      </c>
      <c r="V80" s="19" t="n">
        <v>0.0622290948987819</v>
      </c>
      <c r="W80" s="19" t="n">
        <v>0.0507465976261834</v>
      </c>
      <c r="X80" s="19"/>
      <c r="Y80" s="19" t="n">
        <v>0.0448821797525301</v>
      </c>
      <c r="Z80" s="19" t="n">
        <v>0.0744523177518378</v>
      </c>
      <c r="AA80" s="19" t="n">
        <v>0.141826600610847</v>
      </c>
      <c r="AB80" s="19" t="n">
        <v>0.114647641410382</v>
      </c>
      <c r="AC80" s="19" t="n">
        <v>0.0344046819264885</v>
      </c>
      <c r="AD80" s="19" t="n">
        <v>0.238895012694761</v>
      </c>
      <c r="AE80" s="19"/>
      <c r="AF80" s="19" t="n">
        <v>0.0919879955159773</v>
      </c>
      <c r="AG80" s="19"/>
      <c r="AH80" s="19" t="n">
        <v>0.0600552886770098</v>
      </c>
      <c r="AI80" s="19"/>
      <c r="AJ80" s="19" t="n">
        <v>0.0527835737967635</v>
      </c>
      <c r="AK80" s="19" t="n">
        <v>0.102500552754782</v>
      </c>
      <c r="AL80" s="19" t="n">
        <v>0.106824588132839</v>
      </c>
      <c r="AM80" s="19" t="n">
        <v>0.085220841454186</v>
      </c>
      <c r="AN80" s="19" t="n">
        <v>0.0772141890518008</v>
      </c>
      <c r="AO80" s="19" t="n">
        <v>0.0962982486448746</v>
      </c>
      <c r="AP80" s="19" t="n">
        <v>0.0589438472236824</v>
      </c>
      <c r="AQ80" s="19" t="n">
        <v>0.0833211455396779</v>
      </c>
      <c r="AR80" s="19" t="n">
        <v>0.0340400198271115</v>
      </c>
      <c r="AS80" s="19" t="n">
        <v>0.215906368707904</v>
      </c>
      <c r="AT80" s="19" t="n">
        <v>0.0718532441266977</v>
      </c>
      <c r="AU80" s="19" t="n">
        <v>0.0248844780678239</v>
      </c>
    </row>
    <row r="81">
      <c r="B81" t="s">
        <v>109</v>
      </c>
      <c r="C81" s="19" t="n">
        <v>0.0455871713943484</v>
      </c>
      <c r="D81" s="19" t="n">
        <v>0.0447754667660188</v>
      </c>
      <c r="E81" s="19" t="n">
        <v>0.0465775707367736</v>
      </c>
      <c r="F81" s="19"/>
      <c r="G81" s="19" t="n">
        <v>0.006905096675809</v>
      </c>
      <c r="H81" s="19" t="n">
        <v>0</v>
      </c>
      <c r="I81" s="19" t="n">
        <v>0.0359123961216204</v>
      </c>
      <c r="J81" s="19" t="n">
        <v>0.0573400724678031</v>
      </c>
      <c r="K81" s="19" t="n">
        <v>0.0541275957740435</v>
      </c>
      <c r="L81" s="19" t="n">
        <v>0.0844863666275228</v>
      </c>
      <c r="M81" s="19"/>
      <c r="N81" s="19" t="n">
        <v>0.0497997240301649</v>
      </c>
      <c r="O81" s="19" t="n">
        <v>0.0722887115515624</v>
      </c>
      <c r="P81" s="19" t="n">
        <v>0.0454964645782122</v>
      </c>
      <c r="Q81" s="19" t="n">
        <v>0.0319156522295212</v>
      </c>
      <c r="R81" s="19" t="n">
        <v>0.0249711686644935</v>
      </c>
      <c r="S81" s="19"/>
      <c r="T81" s="19" t="n">
        <v>0.0425535375197184</v>
      </c>
      <c r="U81" s="19" t="n">
        <v>0.0606362163966079</v>
      </c>
      <c r="V81" s="19" t="n">
        <v>0.0292446896128189</v>
      </c>
      <c r="W81" s="19" t="n">
        <v>0.0279633412081914</v>
      </c>
      <c r="X81" s="19"/>
      <c r="Y81" s="19" t="n">
        <v>0.0244506755128233</v>
      </c>
      <c r="Z81" s="19" t="n">
        <v>0.0269535743350778</v>
      </c>
      <c r="AA81" s="19" t="n">
        <v>0.0979093835827272</v>
      </c>
      <c r="AB81" s="19" t="n">
        <v>0.0434844555367749</v>
      </c>
      <c r="AC81" s="19" t="n">
        <v>0</v>
      </c>
      <c r="AD81" s="19" t="n">
        <v>0.0762425281017514</v>
      </c>
      <c r="AE81" s="19"/>
      <c r="AF81" s="19" t="n">
        <v>0.0415638874503701</v>
      </c>
      <c r="AG81" s="19"/>
      <c r="AH81" s="19" t="n">
        <v>0.0304916386616622</v>
      </c>
      <c r="AI81" s="19"/>
      <c r="AJ81" s="19" t="n">
        <v>0.0202256156883973</v>
      </c>
      <c r="AK81" s="19" t="n">
        <v>0.0504043458962053</v>
      </c>
      <c r="AL81" s="19" t="n">
        <v>0.0519982520415269</v>
      </c>
      <c r="AM81" s="19" t="n">
        <v>0.0595785188393188</v>
      </c>
      <c r="AN81" s="19" t="n">
        <v>0.0292615551945593</v>
      </c>
      <c r="AO81" s="19" t="n">
        <v>0.0698161963984185</v>
      </c>
      <c r="AP81" s="19" t="n">
        <v>0.0296714504947166</v>
      </c>
      <c r="AQ81" s="19" t="n">
        <v>0</v>
      </c>
      <c r="AR81" s="19" t="n">
        <v>0</v>
      </c>
      <c r="AS81" s="19" t="n">
        <v>0.0910816089125499</v>
      </c>
      <c r="AT81" s="19" t="n">
        <v>0.103006146342214</v>
      </c>
      <c r="AU81" s="19" t="n">
        <v>0.0218867436303662</v>
      </c>
    </row>
    <row r="82">
      <c r="B82" t="s">
        <v>66</v>
      </c>
      <c r="C82" s="19" t="n">
        <v>0.0149158811206789</v>
      </c>
      <c r="D82" s="19" t="n">
        <v>0.00916563590400348</v>
      </c>
      <c r="E82" s="19" t="n">
        <v>0.0207091493522711</v>
      </c>
      <c r="F82" s="19"/>
      <c r="G82" s="19" t="n">
        <v>0</v>
      </c>
      <c r="H82" s="19" t="n">
        <v>0.00678615221955208</v>
      </c>
      <c r="I82" s="19" t="n">
        <v>0</v>
      </c>
      <c r="J82" s="19" t="n">
        <v>0.010593462986885</v>
      </c>
      <c r="K82" s="19" t="n">
        <v>0.0150256747407371</v>
      </c>
      <c r="L82" s="19" t="n">
        <v>0.03862559476765</v>
      </c>
      <c r="M82" s="19"/>
      <c r="N82" s="19" t="n">
        <v>0.05071570546373</v>
      </c>
      <c r="O82" s="19" t="n">
        <v>0.0294732098441289</v>
      </c>
      <c r="P82" s="19" t="n">
        <v>0.0142017805099166</v>
      </c>
      <c r="Q82" s="19" t="n">
        <v>0.00343357541877353</v>
      </c>
      <c r="R82" s="19" t="n">
        <v>0.00829778735450154</v>
      </c>
      <c r="S82" s="19"/>
      <c r="T82" s="19" t="n">
        <v>0.022183935169312</v>
      </c>
      <c r="U82" s="19" t="n">
        <v>0.00634366503792584</v>
      </c>
      <c r="V82" s="19" t="n">
        <v>0.0139191685858534</v>
      </c>
      <c r="W82" s="19" t="n">
        <v>0.00496736644322047</v>
      </c>
      <c r="X82" s="19"/>
      <c r="Y82" s="19" t="n">
        <v>0.00240639320956143</v>
      </c>
      <c r="Z82" s="19" t="n">
        <v>0</v>
      </c>
      <c r="AA82" s="19" t="n">
        <v>0.0439798575837552</v>
      </c>
      <c r="AB82" s="19" t="n">
        <v>0.0153920330501701</v>
      </c>
      <c r="AC82" s="19" t="n">
        <v>0</v>
      </c>
      <c r="AD82" s="19" t="n">
        <v>0.0290481439769584</v>
      </c>
      <c r="AE82" s="19"/>
      <c r="AF82" s="19" t="n">
        <v>0.00769037738821803</v>
      </c>
      <c r="AG82" s="19"/>
      <c r="AH82" s="19" t="n">
        <v>0.00386142045831888</v>
      </c>
      <c r="AI82" s="19"/>
      <c r="AJ82" s="19" t="n">
        <v>0.0217981052584258</v>
      </c>
      <c r="AK82" s="19" t="n">
        <v>0</v>
      </c>
      <c r="AL82" s="19" t="n">
        <v>0.0368253603566048</v>
      </c>
      <c r="AM82" s="19" t="n">
        <v>0.0113234861763965</v>
      </c>
      <c r="AN82" s="19" t="n">
        <v>0.00706488185967126</v>
      </c>
      <c r="AO82" s="19" t="n">
        <v>0</v>
      </c>
      <c r="AP82" s="19" t="n">
        <v>0.0209606692066628</v>
      </c>
      <c r="AQ82" s="19" t="n">
        <v>0</v>
      </c>
      <c r="AR82" s="19" t="n">
        <v>0</v>
      </c>
      <c r="AS82" s="19" t="n">
        <v>0</v>
      </c>
      <c r="AT82" s="19" t="n">
        <v>0</v>
      </c>
      <c r="AU82" s="19" t="n">
        <v>0</v>
      </c>
    </row>
    <row r="83">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row>
    <row r="84">
      <c r="B84" s="7" t="s">
        <v>113</v>
      </c>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row>
    <row r="85">
      <c r="B85" s="26" t="s">
        <v>69</v>
      </c>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row>
    <row r="86">
      <c r="B86" t="s">
        <v>105</v>
      </c>
      <c r="C86" s="19" t="n">
        <v>0.105831765582595</v>
      </c>
      <c r="D86" s="19" t="n">
        <v>0.12520355184264</v>
      </c>
      <c r="E86" s="19" t="n">
        <v>0.08693468157002</v>
      </c>
      <c r="F86" s="19"/>
      <c r="G86" s="19" t="n">
        <v>0.214260190796372</v>
      </c>
      <c r="H86" s="19" t="n">
        <v>0.199086972874344</v>
      </c>
      <c r="I86" s="19" t="n">
        <v>0.128862588679798</v>
      </c>
      <c r="J86" s="19" t="n">
        <v>0.0627269945263892</v>
      </c>
      <c r="K86" s="19" t="n">
        <v>0.0583089726591024</v>
      </c>
      <c r="L86" s="19" t="n">
        <v>0.0446965264277313</v>
      </c>
      <c r="M86" s="19"/>
      <c r="N86" s="19" t="n">
        <v>0.106179690300827</v>
      </c>
      <c r="O86" s="19" t="n">
        <v>0.082453380694691</v>
      </c>
      <c r="P86" s="19" t="n">
        <v>0.0806217998719721</v>
      </c>
      <c r="Q86" s="19" t="n">
        <v>0.130229057134911</v>
      </c>
      <c r="R86" s="19" t="n">
        <v>0.167638417641803</v>
      </c>
      <c r="S86" s="19"/>
      <c r="T86" s="19" t="n">
        <v>0.0865644349087005</v>
      </c>
      <c r="U86" s="19" t="n">
        <v>0.113369841869696</v>
      </c>
      <c r="V86" s="19" t="n">
        <v>0.0920152123533465</v>
      </c>
      <c r="W86" s="19" t="n">
        <v>0.161333262386322</v>
      </c>
      <c r="X86" s="19"/>
      <c r="Y86" s="19" t="n">
        <v>0.172614688658719</v>
      </c>
      <c r="Z86" s="19" t="n">
        <v>0.0999611021689828</v>
      </c>
      <c r="AA86" s="19" t="n">
        <v>0.024743654812738</v>
      </c>
      <c r="AB86" s="19" t="n">
        <v>0.0508424699441952</v>
      </c>
      <c r="AC86" s="19" t="n">
        <v>0.16263086058362</v>
      </c>
      <c r="AD86" s="19" t="n">
        <v>0.0423271698676607</v>
      </c>
      <c r="AE86" s="19"/>
      <c r="AF86" s="19" t="n">
        <v>0.0968998427209105</v>
      </c>
      <c r="AG86" s="19"/>
      <c r="AH86" s="19" t="n">
        <v>0.131396790482457</v>
      </c>
      <c r="AI86" s="19"/>
      <c r="AJ86" s="19" t="n">
        <v>0.152776250354063</v>
      </c>
      <c r="AK86" s="19" t="n">
        <v>0.118399549637105</v>
      </c>
      <c r="AL86" s="19" t="n">
        <v>0.107122068663603</v>
      </c>
      <c r="AM86" s="19" t="n">
        <v>0.130407122186093</v>
      </c>
      <c r="AN86" s="19" t="n">
        <v>0.0728946475606448</v>
      </c>
      <c r="AO86" s="19" t="n">
        <v>0.114544179125326</v>
      </c>
      <c r="AP86" s="19" t="n">
        <v>0.089034823305479</v>
      </c>
      <c r="AQ86" s="19" t="n">
        <v>0.127399853442939</v>
      </c>
      <c r="AR86" s="19" t="n">
        <v>0.163396402351604</v>
      </c>
      <c r="AS86" s="19" t="n">
        <v>0.0641803058655186</v>
      </c>
      <c r="AT86" s="19" t="n">
        <v>0.0363757142784006</v>
      </c>
      <c r="AU86" s="19" t="n">
        <v>0.116694592362995</v>
      </c>
    </row>
    <row r="87">
      <c r="B87" t="s">
        <v>106</v>
      </c>
      <c r="C87" s="19" t="n">
        <v>0.142045938814183</v>
      </c>
      <c r="D87" s="19" t="n">
        <v>0.153052285708944</v>
      </c>
      <c r="E87" s="19" t="n">
        <v>0.129649512974687</v>
      </c>
      <c r="F87" s="19"/>
      <c r="G87" s="19" t="n">
        <v>0.214305077690377</v>
      </c>
      <c r="H87" s="19" t="n">
        <v>0.2093401757947</v>
      </c>
      <c r="I87" s="19" t="n">
        <v>0.179443772252606</v>
      </c>
      <c r="J87" s="19" t="n">
        <v>0.130259065282924</v>
      </c>
      <c r="K87" s="19" t="n">
        <v>0.102760665129943</v>
      </c>
      <c r="L87" s="19" t="n">
        <v>0.0786294846062336</v>
      </c>
      <c r="M87" s="19"/>
      <c r="N87" s="19" t="n">
        <v>0.0486085513464781</v>
      </c>
      <c r="O87" s="19" t="n">
        <v>0.103544769306862</v>
      </c>
      <c r="P87" s="19" t="n">
        <v>0.114164366748945</v>
      </c>
      <c r="Q87" s="19" t="n">
        <v>0.209022221393645</v>
      </c>
      <c r="R87" s="19" t="n">
        <v>0.167814970889351</v>
      </c>
      <c r="S87" s="19"/>
      <c r="T87" s="19" t="n">
        <v>0.0734344892978736</v>
      </c>
      <c r="U87" s="19" t="n">
        <v>0.131820107771198</v>
      </c>
      <c r="V87" s="19" t="n">
        <v>0.162534819792399</v>
      </c>
      <c r="W87" s="19" t="n">
        <v>0.186932876431844</v>
      </c>
      <c r="X87" s="19"/>
      <c r="Y87" s="19" t="n">
        <v>0.186201418124667</v>
      </c>
      <c r="Z87" s="19" t="n">
        <v>0.156364293754613</v>
      </c>
      <c r="AA87" s="19" t="n">
        <v>0.0828512628221719</v>
      </c>
      <c r="AB87" s="19" t="n">
        <v>0.098734745451693</v>
      </c>
      <c r="AC87" s="19" t="n">
        <v>0.203769497181495</v>
      </c>
      <c r="AD87" s="19" t="n">
        <v>0.0482405556381531</v>
      </c>
      <c r="AE87" s="19"/>
      <c r="AF87" s="19" t="n">
        <v>0.13739661346617</v>
      </c>
      <c r="AG87" s="19"/>
      <c r="AH87" s="19" t="n">
        <v>0.165313834553229</v>
      </c>
      <c r="AI87" s="19"/>
      <c r="AJ87" s="19" t="n">
        <v>0.140962736290513</v>
      </c>
      <c r="AK87" s="19" t="n">
        <v>0.103024176186044</v>
      </c>
      <c r="AL87" s="19" t="n">
        <v>0.155474789262973</v>
      </c>
      <c r="AM87" s="19" t="n">
        <v>0.195755137970752</v>
      </c>
      <c r="AN87" s="19" t="n">
        <v>0.129472395702517</v>
      </c>
      <c r="AO87" s="19" t="n">
        <v>0.0910036213806242</v>
      </c>
      <c r="AP87" s="19" t="n">
        <v>0.103106903972054</v>
      </c>
      <c r="AQ87" s="19" t="n">
        <v>0.0278147698716358</v>
      </c>
      <c r="AR87" s="19" t="n">
        <v>0.282632624954153</v>
      </c>
      <c r="AS87" s="19" t="n">
        <v>0.143662469629212</v>
      </c>
      <c r="AT87" s="19" t="n">
        <v>0.117290364521175</v>
      </c>
      <c r="AU87" s="19" t="n">
        <v>0.161129523870042</v>
      </c>
    </row>
    <row r="88">
      <c r="B88" t="s">
        <v>107</v>
      </c>
      <c r="C88" s="19" t="n">
        <v>0.12186344076043</v>
      </c>
      <c r="D88" s="19" t="n">
        <v>0.15039445825399</v>
      </c>
      <c r="E88" s="19" t="n">
        <v>0.0938965637044174</v>
      </c>
      <c r="F88" s="19"/>
      <c r="G88" s="19" t="n">
        <v>0.201293946829758</v>
      </c>
      <c r="H88" s="19" t="n">
        <v>0.205421531999952</v>
      </c>
      <c r="I88" s="19" t="n">
        <v>0.128434657512547</v>
      </c>
      <c r="J88" s="19" t="n">
        <v>0.118414915430518</v>
      </c>
      <c r="K88" s="19" t="n">
        <v>0.0939398393224837</v>
      </c>
      <c r="L88" s="19" t="n">
        <v>0.0497710185513892</v>
      </c>
      <c r="M88" s="19"/>
      <c r="N88" s="19" t="n">
        <v>0.115902550679817</v>
      </c>
      <c r="O88" s="19" t="n">
        <v>0.0738373387908193</v>
      </c>
      <c r="P88" s="19" t="n">
        <v>0.108243425460755</v>
      </c>
      <c r="Q88" s="19" t="n">
        <v>0.151378852541796</v>
      </c>
      <c r="R88" s="19" t="n">
        <v>0.182647414758767</v>
      </c>
      <c r="S88" s="19"/>
      <c r="T88" s="19" t="n">
        <v>0.11433337582404</v>
      </c>
      <c r="U88" s="19" t="n">
        <v>0.124360696211763</v>
      </c>
      <c r="V88" s="19" t="n">
        <v>0.135711148059907</v>
      </c>
      <c r="W88" s="19" t="n">
        <v>0.13528969424212</v>
      </c>
      <c r="X88" s="19"/>
      <c r="Y88" s="19" t="n">
        <v>0.164934317202263</v>
      </c>
      <c r="Z88" s="19" t="n">
        <v>0.129396996166863</v>
      </c>
      <c r="AA88" s="19" t="n">
        <v>0.0466245290773487</v>
      </c>
      <c r="AB88" s="19" t="n">
        <v>0.0871421485713117</v>
      </c>
      <c r="AC88" s="19" t="n">
        <v>0.210049302984586</v>
      </c>
      <c r="AD88" s="19" t="n">
        <v>0.0857212461323597</v>
      </c>
      <c r="AE88" s="19"/>
      <c r="AF88" s="19" t="n">
        <v>0.127278362793439</v>
      </c>
      <c r="AG88" s="19"/>
      <c r="AH88" s="19" t="n">
        <v>0.141265810699665</v>
      </c>
      <c r="AI88" s="19"/>
      <c r="AJ88" s="19" t="n">
        <v>0.175285390960449</v>
      </c>
      <c r="AK88" s="19" t="n">
        <v>0.0812075164235286</v>
      </c>
      <c r="AL88" s="19" t="n">
        <v>0.122862245999495</v>
      </c>
      <c r="AM88" s="19" t="n">
        <v>0.092002817131592</v>
      </c>
      <c r="AN88" s="19" t="n">
        <v>0.113848460024529</v>
      </c>
      <c r="AO88" s="19" t="n">
        <v>0.10671138151492</v>
      </c>
      <c r="AP88" s="19" t="n">
        <v>0.152899389697983</v>
      </c>
      <c r="AQ88" s="19" t="n">
        <v>0.123475924689934</v>
      </c>
      <c r="AR88" s="19" t="n">
        <v>0.123949269842921</v>
      </c>
      <c r="AS88" s="19" t="n">
        <v>0.110526938106868</v>
      </c>
      <c r="AT88" s="19" t="n">
        <v>0.10802060162318</v>
      </c>
      <c r="AU88" s="19" t="n">
        <v>0.155570494683927</v>
      </c>
    </row>
    <row r="89">
      <c r="B89" t="s">
        <v>108</v>
      </c>
      <c r="C89" s="19" t="n">
        <v>0.136125005798096</v>
      </c>
      <c r="D89" s="19" t="n">
        <v>0.140985917173484</v>
      </c>
      <c r="E89" s="19" t="n">
        <v>0.13181819743815</v>
      </c>
      <c r="F89" s="19"/>
      <c r="G89" s="19" t="n">
        <v>0.142696527254618</v>
      </c>
      <c r="H89" s="19" t="n">
        <v>0.152985239342932</v>
      </c>
      <c r="I89" s="19" t="n">
        <v>0.145165057868578</v>
      </c>
      <c r="J89" s="19" t="n">
        <v>0.122201037609117</v>
      </c>
      <c r="K89" s="19" t="n">
        <v>0.165787308282536</v>
      </c>
      <c r="L89" s="19" t="n">
        <v>0.105730629114657</v>
      </c>
      <c r="M89" s="19"/>
      <c r="N89" s="19" t="n">
        <v>0.204114661269419</v>
      </c>
      <c r="O89" s="19" t="n">
        <v>0.120179474277369</v>
      </c>
      <c r="P89" s="19" t="n">
        <v>0.135861978856508</v>
      </c>
      <c r="Q89" s="19" t="n">
        <v>0.115259015158897</v>
      </c>
      <c r="R89" s="19" t="n">
        <v>0.194617207139612</v>
      </c>
      <c r="S89" s="19"/>
      <c r="T89" s="19" t="n">
        <v>0.22600805937167</v>
      </c>
      <c r="U89" s="19" t="n">
        <v>0.104269280321999</v>
      </c>
      <c r="V89" s="19" t="n">
        <v>0.145967398098296</v>
      </c>
      <c r="W89" s="19" t="n">
        <v>0.132537353494429</v>
      </c>
      <c r="X89" s="19"/>
      <c r="Y89" s="19" t="n">
        <v>0.129472340669379</v>
      </c>
      <c r="Z89" s="19" t="n">
        <v>0.134565165538521</v>
      </c>
      <c r="AA89" s="19" t="n">
        <v>0.102931098219615</v>
      </c>
      <c r="AB89" s="19" t="n">
        <v>0.164353411545358</v>
      </c>
      <c r="AC89" s="19" t="n">
        <v>0.195785900950402</v>
      </c>
      <c r="AD89" s="19" t="n">
        <v>0.208540121538369</v>
      </c>
      <c r="AE89" s="19"/>
      <c r="AF89" s="19" t="n">
        <v>0.140892077658318</v>
      </c>
      <c r="AG89" s="19"/>
      <c r="AH89" s="19" t="n">
        <v>0.143526381705793</v>
      </c>
      <c r="AI89" s="19"/>
      <c r="AJ89" s="19" t="n">
        <v>0.09389306285418</v>
      </c>
      <c r="AK89" s="19" t="n">
        <v>0.200463865187791</v>
      </c>
      <c r="AL89" s="19" t="n">
        <v>0.118108365277572</v>
      </c>
      <c r="AM89" s="19" t="n">
        <v>0.0964285841340721</v>
      </c>
      <c r="AN89" s="19" t="n">
        <v>0.184617619421141</v>
      </c>
      <c r="AO89" s="19" t="n">
        <v>0.165670625009426</v>
      </c>
      <c r="AP89" s="19" t="n">
        <v>0.150502884320261</v>
      </c>
      <c r="AQ89" s="19" t="n">
        <v>0.305567248906595</v>
      </c>
      <c r="AR89" s="19" t="n">
        <v>0.0363354175427479</v>
      </c>
      <c r="AS89" s="19" t="n">
        <v>0.111102816391629</v>
      </c>
      <c r="AT89" s="19" t="n">
        <v>0.0968549477900061</v>
      </c>
      <c r="AU89" s="19" t="n">
        <v>0.129348056121443</v>
      </c>
    </row>
    <row r="90">
      <c r="B90" t="s">
        <v>109</v>
      </c>
      <c r="C90" s="19" t="n">
        <v>0.404023427904726</v>
      </c>
      <c r="D90" s="19" t="n">
        <v>0.372834610529867</v>
      </c>
      <c r="E90" s="19" t="n">
        <v>0.43672838464999</v>
      </c>
      <c r="F90" s="19"/>
      <c r="G90" s="19" t="n">
        <v>0.152197996829978</v>
      </c>
      <c r="H90" s="19" t="n">
        <v>0.214665249503327</v>
      </c>
      <c r="I90" s="19" t="n">
        <v>0.354473586983792</v>
      </c>
      <c r="J90" s="19" t="n">
        <v>0.453107088758474</v>
      </c>
      <c r="K90" s="19" t="n">
        <v>0.451203462977759</v>
      </c>
      <c r="L90" s="19" t="n">
        <v>0.603721458122367</v>
      </c>
      <c r="M90" s="19"/>
      <c r="N90" s="19" t="n">
        <v>0.525194546403458</v>
      </c>
      <c r="O90" s="19" t="n">
        <v>0.488977385233529</v>
      </c>
      <c r="P90" s="19" t="n">
        <v>0.454224827447774</v>
      </c>
      <c r="Q90" s="19" t="n">
        <v>0.344421263840521</v>
      </c>
      <c r="R90" s="19" t="n">
        <v>0.224322945521984</v>
      </c>
      <c r="S90" s="19"/>
      <c r="T90" s="19" t="n">
        <v>0.389373452315437</v>
      </c>
      <c r="U90" s="19" t="n">
        <v>0.422885588582662</v>
      </c>
      <c r="V90" s="19" t="n">
        <v>0.415119431998886</v>
      </c>
      <c r="W90" s="19" t="n">
        <v>0.330847127915776</v>
      </c>
      <c r="X90" s="19"/>
      <c r="Y90" s="19" t="n">
        <v>0.304507287744675</v>
      </c>
      <c r="Z90" s="19" t="n">
        <v>0.36616457626974</v>
      </c>
      <c r="AA90" s="19" t="n">
        <v>0.628941458116878</v>
      </c>
      <c r="AB90" s="19" t="n">
        <v>0.448084711988227</v>
      </c>
      <c r="AC90" s="19" t="n">
        <v>0.175300593925587</v>
      </c>
      <c r="AD90" s="19" t="n">
        <v>0.48116763367443</v>
      </c>
      <c r="AE90" s="19"/>
      <c r="AF90" s="19" t="n">
        <v>0.415962343942818</v>
      </c>
      <c r="AG90" s="19"/>
      <c r="AH90" s="19" t="n">
        <v>0.349173330560809</v>
      </c>
      <c r="AI90" s="19"/>
      <c r="AJ90" s="19" t="n">
        <v>0.381505865102982</v>
      </c>
      <c r="AK90" s="19" t="n">
        <v>0.394076962249922</v>
      </c>
      <c r="AL90" s="19" t="n">
        <v>0.421211354259806</v>
      </c>
      <c r="AM90" s="19" t="n">
        <v>0.406318417354878</v>
      </c>
      <c r="AN90" s="19" t="n">
        <v>0.377571593949478</v>
      </c>
      <c r="AO90" s="19" t="n">
        <v>0.356871811060516</v>
      </c>
      <c r="AP90" s="19" t="n">
        <v>0.431092545387316</v>
      </c>
      <c r="AQ90" s="19" t="n">
        <v>0.387927433217261</v>
      </c>
      <c r="AR90" s="19" t="n">
        <v>0.283157830697789</v>
      </c>
      <c r="AS90" s="19" t="n">
        <v>0.414087880959452</v>
      </c>
      <c r="AT90" s="19" t="n">
        <v>0.606094429975139</v>
      </c>
      <c r="AU90" s="19" t="n">
        <v>0.395164949275227</v>
      </c>
    </row>
    <row r="91">
      <c r="B91" t="s">
        <v>66</v>
      </c>
      <c r="C91" s="19" t="n">
        <v>0.0901104211399703</v>
      </c>
      <c r="D91" s="19" t="n">
        <v>0.0575291764910761</v>
      </c>
      <c r="E91" s="19" t="n">
        <v>0.120972659662735</v>
      </c>
      <c r="F91" s="19"/>
      <c r="G91" s="19" t="n">
        <v>0.0752462605988962</v>
      </c>
      <c r="H91" s="19" t="n">
        <v>0.0185008304847449</v>
      </c>
      <c r="I91" s="19" t="n">
        <v>0.0636203367026784</v>
      </c>
      <c r="J91" s="19" t="n">
        <v>0.113290898392578</v>
      </c>
      <c r="K91" s="19" t="n">
        <v>0.127999751628176</v>
      </c>
      <c r="L91" s="19" t="n">
        <v>0.117450883177621</v>
      </c>
      <c r="M91" s="19"/>
      <c r="N91" s="19" t="n">
        <v>0</v>
      </c>
      <c r="O91" s="19" t="n">
        <v>0.13100765169673</v>
      </c>
      <c r="P91" s="19" t="n">
        <v>0.106883601614047</v>
      </c>
      <c r="Q91" s="19" t="n">
        <v>0.0496895899302294</v>
      </c>
      <c r="R91" s="19" t="n">
        <v>0.0629590440484825</v>
      </c>
      <c r="S91" s="19"/>
      <c r="T91" s="19" t="n">
        <v>0.110286188282279</v>
      </c>
      <c r="U91" s="19" t="n">
        <v>0.103294485242682</v>
      </c>
      <c r="V91" s="19" t="n">
        <v>0.0486519896971659</v>
      </c>
      <c r="W91" s="19" t="n">
        <v>0.0530596855295094</v>
      </c>
      <c r="X91" s="19"/>
      <c r="Y91" s="19" t="n">
        <v>0.0422699476002961</v>
      </c>
      <c r="Z91" s="19" t="n">
        <v>0.113547866101281</v>
      </c>
      <c r="AA91" s="19" t="n">
        <v>0.113907996951249</v>
      </c>
      <c r="AB91" s="19" t="n">
        <v>0.150842512499215</v>
      </c>
      <c r="AC91" s="19" t="n">
        <v>0.0524638443743099</v>
      </c>
      <c r="AD91" s="19" t="n">
        <v>0.134003273149027</v>
      </c>
      <c r="AE91" s="19"/>
      <c r="AF91" s="19" t="n">
        <v>0.0815707594183444</v>
      </c>
      <c r="AG91" s="19"/>
      <c r="AH91" s="19" t="n">
        <v>0.0693238519980455</v>
      </c>
      <c r="AI91" s="19"/>
      <c r="AJ91" s="19" t="n">
        <v>0.0555766944378128</v>
      </c>
      <c r="AK91" s="19" t="n">
        <v>0.10282793031561</v>
      </c>
      <c r="AL91" s="19" t="n">
        <v>0.075221176536551</v>
      </c>
      <c r="AM91" s="19" t="n">
        <v>0.0790879212226126</v>
      </c>
      <c r="AN91" s="19" t="n">
        <v>0.12159528334169</v>
      </c>
      <c r="AO91" s="19" t="n">
        <v>0.165198381909187</v>
      </c>
      <c r="AP91" s="19" t="n">
        <v>0.0733634533169077</v>
      </c>
      <c r="AQ91" s="19" t="n">
        <v>0.0278147698716358</v>
      </c>
      <c r="AR91" s="19" t="n">
        <v>0.110528454610786</v>
      </c>
      <c r="AS91" s="19" t="n">
        <v>0.156439589047319</v>
      </c>
      <c r="AT91" s="19" t="n">
        <v>0.0353639418120993</v>
      </c>
      <c r="AU91" s="19" t="n">
        <v>0.0420923836863663</v>
      </c>
    </row>
    <row r="92">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row>
    <row r="93">
      <c r="B93" s="7" t="s">
        <v>114</v>
      </c>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row>
    <row r="94">
      <c r="B94" s="26" t="s">
        <v>69</v>
      </c>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row>
    <row r="95">
      <c r="B95" t="s">
        <v>105</v>
      </c>
      <c r="C95" s="19" t="n">
        <v>0.0899108687614798</v>
      </c>
      <c r="D95" s="19" t="n">
        <v>0.1163711083465</v>
      </c>
      <c r="E95" s="19" t="n">
        <v>0.0638820869393792</v>
      </c>
      <c r="F95" s="19"/>
      <c r="G95" s="19" t="n">
        <v>0.101889302169179</v>
      </c>
      <c r="H95" s="19" t="n">
        <v>0.15346273021398</v>
      </c>
      <c r="I95" s="19" t="n">
        <v>0.0864438109929831</v>
      </c>
      <c r="J95" s="19" t="n">
        <v>0.0908189407703466</v>
      </c>
      <c r="K95" s="19" t="n">
        <v>0.065569846605038</v>
      </c>
      <c r="L95" s="19" t="n">
        <v>0.0615783316168677</v>
      </c>
      <c r="M95" s="19"/>
      <c r="N95" s="19" t="n">
        <v>0.05071570546373</v>
      </c>
      <c r="O95" s="19" t="n">
        <v>0.065837254307688</v>
      </c>
      <c r="P95" s="19" t="n">
        <v>0.0829206934578831</v>
      </c>
      <c r="Q95" s="19" t="n">
        <v>0.0881345829079855</v>
      </c>
      <c r="R95" s="19" t="n">
        <v>0.164570826225894</v>
      </c>
      <c r="S95" s="19"/>
      <c r="T95" s="19" t="n">
        <v>0.0394783498031979</v>
      </c>
      <c r="U95" s="19" t="n">
        <v>0.0826301948052101</v>
      </c>
      <c r="V95" s="19" t="n">
        <v>0.111875662364137</v>
      </c>
      <c r="W95" s="19" t="n">
        <v>0.134322935616624</v>
      </c>
      <c r="X95" s="19"/>
      <c r="Y95" s="19" t="n">
        <v>0.126650761443529</v>
      </c>
      <c r="Z95" s="19" t="n">
        <v>0.0951992906006175</v>
      </c>
      <c r="AA95" s="19" t="n">
        <v>0.0650759078158307</v>
      </c>
      <c r="AB95" s="19" t="n">
        <v>0.0623713533248337</v>
      </c>
      <c r="AC95" s="19" t="n">
        <v>0.0462828702860191</v>
      </c>
      <c r="AD95" s="19" t="n">
        <v>0.0309479003305317</v>
      </c>
      <c r="AE95" s="19"/>
      <c r="AF95" s="19" t="n">
        <v>0.0948591311167179</v>
      </c>
      <c r="AG95" s="19"/>
      <c r="AH95" s="19" t="n">
        <v>0.101300617741777</v>
      </c>
      <c r="AI95" s="19"/>
      <c r="AJ95" s="19" t="n">
        <v>0.142767831885244</v>
      </c>
      <c r="AK95" s="19" t="n">
        <v>0.0251263032184207</v>
      </c>
      <c r="AL95" s="19" t="n">
        <v>0.0810900704944884</v>
      </c>
      <c r="AM95" s="19" t="n">
        <v>0.10556995665153</v>
      </c>
      <c r="AN95" s="19" t="n">
        <v>0.0944607737723578</v>
      </c>
      <c r="AO95" s="19" t="n">
        <v>0.121021040373673</v>
      </c>
      <c r="AP95" s="19" t="n">
        <v>0.0599006468926422</v>
      </c>
      <c r="AQ95" s="19" t="n">
        <v>0.0664492543407854</v>
      </c>
      <c r="AR95" s="19" t="n">
        <v>0.0718004020109104</v>
      </c>
      <c r="AS95" s="19" t="n">
        <v>0.101533284392501</v>
      </c>
      <c r="AT95" s="19" t="n">
        <v>0.0307948401590848</v>
      </c>
      <c r="AU95" s="19" t="n">
        <v>0.0841015459516005</v>
      </c>
    </row>
    <row r="96">
      <c r="B96" t="s">
        <v>106</v>
      </c>
      <c r="C96" s="19" t="n">
        <v>0.111815842793288</v>
      </c>
      <c r="D96" s="19" t="n">
        <v>0.117915555120622</v>
      </c>
      <c r="E96" s="19" t="n">
        <v>0.106177214907303</v>
      </c>
      <c r="F96" s="19"/>
      <c r="G96" s="19" t="n">
        <v>0.155590369209235</v>
      </c>
      <c r="H96" s="19" t="n">
        <v>0.158214073551942</v>
      </c>
      <c r="I96" s="19" t="n">
        <v>0.0666616034522173</v>
      </c>
      <c r="J96" s="19" t="n">
        <v>0.104031799002634</v>
      </c>
      <c r="K96" s="19" t="n">
        <v>0.0916440863389073</v>
      </c>
      <c r="L96" s="19" t="n">
        <v>0.108358252570197</v>
      </c>
      <c r="M96" s="19"/>
      <c r="N96" s="19" t="n">
        <v>0.139672498510998</v>
      </c>
      <c r="O96" s="19" t="n">
        <v>0.0789516544951688</v>
      </c>
      <c r="P96" s="19" t="n">
        <v>0.115068139306879</v>
      </c>
      <c r="Q96" s="19" t="n">
        <v>0.137996297946409</v>
      </c>
      <c r="R96" s="19" t="n">
        <v>0.11201995014795</v>
      </c>
      <c r="S96" s="19"/>
      <c r="T96" s="19" t="n">
        <v>0.142867199321293</v>
      </c>
      <c r="U96" s="19" t="n">
        <v>0.0855147521634954</v>
      </c>
      <c r="V96" s="19" t="n">
        <v>0.121334001324985</v>
      </c>
      <c r="W96" s="19" t="n">
        <v>0.152027253718395</v>
      </c>
      <c r="X96" s="19"/>
      <c r="Y96" s="19" t="n">
        <v>0.130071015750581</v>
      </c>
      <c r="Z96" s="19" t="n">
        <v>0.132016014192293</v>
      </c>
      <c r="AA96" s="19" t="n">
        <v>0.092162488647767</v>
      </c>
      <c r="AB96" s="19" t="n">
        <v>0.0583716221042108</v>
      </c>
      <c r="AC96" s="19" t="n">
        <v>0.139581020273448</v>
      </c>
      <c r="AD96" s="19" t="n">
        <v>0.0886948204217917</v>
      </c>
      <c r="AE96" s="19"/>
      <c r="AF96" s="19" t="n">
        <v>0.104833625354611</v>
      </c>
      <c r="AG96" s="19"/>
      <c r="AH96" s="19" t="n">
        <v>0.133471072660011</v>
      </c>
      <c r="AI96" s="19"/>
      <c r="AJ96" s="19" t="n">
        <v>0.101367153929822</v>
      </c>
      <c r="AK96" s="19" t="n">
        <v>0.136421892900347</v>
      </c>
      <c r="AL96" s="19" t="n">
        <v>0.119770368476802</v>
      </c>
      <c r="AM96" s="19" t="n">
        <v>0.0583743733994935</v>
      </c>
      <c r="AN96" s="19" t="n">
        <v>0.133930550809586</v>
      </c>
      <c r="AO96" s="19" t="n">
        <v>0.0446029787024443</v>
      </c>
      <c r="AP96" s="19" t="n">
        <v>0.134487276381629</v>
      </c>
      <c r="AQ96" s="19" t="n">
        <v>0.251360135979316</v>
      </c>
      <c r="AR96" s="19" t="n">
        <v>0.11786775923611</v>
      </c>
      <c r="AS96" s="19" t="n">
        <v>0.136716432801681</v>
      </c>
      <c r="AT96" s="19" t="n">
        <v>0.0353639418120993</v>
      </c>
      <c r="AU96" s="19" t="n">
        <v>0.134462561635121</v>
      </c>
    </row>
    <row r="97">
      <c r="B97" t="s">
        <v>107</v>
      </c>
      <c r="C97" s="19" t="n">
        <v>0.103926334968964</v>
      </c>
      <c r="D97" s="19" t="n">
        <v>0.12168293998084</v>
      </c>
      <c r="E97" s="19" t="n">
        <v>0.0866323192751747</v>
      </c>
      <c r="F97" s="19"/>
      <c r="G97" s="19" t="n">
        <v>0.109621556305013</v>
      </c>
      <c r="H97" s="19" t="n">
        <v>0.132808167296226</v>
      </c>
      <c r="I97" s="19" t="n">
        <v>0.135510767109906</v>
      </c>
      <c r="J97" s="19" t="n">
        <v>0.088210282052659</v>
      </c>
      <c r="K97" s="19" t="n">
        <v>0.102203094864217</v>
      </c>
      <c r="L97" s="19" t="n">
        <v>0.0754232915931929</v>
      </c>
      <c r="M97" s="19"/>
      <c r="N97" s="19" t="n">
        <v>0</v>
      </c>
      <c r="O97" s="19" t="n">
        <v>0.0843778254931965</v>
      </c>
      <c r="P97" s="19" t="n">
        <v>0.109430551330837</v>
      </c>
      <c r="Q97" s="19" t="n">
        <v>0.12045634588565</v>
      </c>
      <c r="R97" s="19" t="n">
        <v>0.111671265064164</v>
      </c>
      <c r="S97" s="19"/>
      <c r="T97" s="19" t="n">
        <v>0.0893070592968236</v>
      </c>
      <c r="U97" s="19" t="n">
        <v>0.110248966253601</v>
      </c>
      <c r="V97" s="19" t="n">
        <v>0.118253784283854</v>
      </c>
      <c r="W97" s="19" t="n">
        <v>0.10711545197052</v>
      </c>
      <c r="X97" s="19"/>
      <c r="Y97" s="19" t="n">
        <v>0.147636292237046</v>
      </c>
      <c r="Z97" s="19" t="n">
        <v>0.119853350145495</v>
      </c>
      <c r="AA97" s="19" t="n">
        <v>0.0679246996158075</v>
      </c>
      <c r="AB97" s="19" t="n">
        <v>0.0652070967003443</v>
      </c>
      <c r="AC97" s="19" t="n">
        <v>0.0462384352721893</v>
      </c>
      <c r="AD97" s="19" t="n">
        <v>0.0457957679552268</v>
      </c>
      <c r="AE97" s="19"/>
      <c r="AF97" s="19" t="n">
        <v>0.118558454033722</v>
      </c>
      <c r="AG97" s="19"/>
      <c r="AH97" s="19" t="n">
        <v>0.122303604655706</v>
      </c>
      <c r="AI97" s="19"/>
      <c r="AJ97" s="19" t="n">
        <v>0.109895575598203</v>
      </c>
      <c r="AK97" s="19" t="n">
        <v>0.143764495085605</v>
      </c>
      <c r="AL97" s="19" t="n">
        <v>0.101817816715866</v>
      </c>
      <c r="AM97" s="19" t="n">
        <v>0.0770128170472026</v>
      </c>
      <c r="AN97" s="19" t="n">
        <v>0.121604607092931</v>
      </c>
      <c r="AO97" s="19" t="n">
        <v>0.146995327856215</v>
      </c>
      <c r="AP97" s="19" t="n">
        <v>0.0995975251196657</v>
      </c>
      <c r="AQ97" s="19" t="n">
        <v>0.0865992251578349</v>
      </c>
      <c r="AR97" s="19" t="n">
        <v>0.150114874510166</v>
      </c>
      <c r="AS97" s="19" t="n">
        <v>0.0812150083513484</v>
      </c>
      <c r="AT97" s="19" t="n">
        <v>0.107850626914293</v>
      </c>
      <c r="AU97" s="19" t="n">
        <v>0.0877653065684136</v>
      </c>
    </row>
    <row r="98">
      <c r="B98" t="s">
        <v>108</v>
      </c>
      <c r="C98" s="19" t="n">
        <v>0.0951648525027129</v>
      </c>
      <c r="D98" s="19" t="n">
        <v>0.0970473977107211</v>
      </c>
      <c r="E98" s="19" t="n">
        <v>0.0936654118582881</v>
      </c>
      <c r="F98" s="19"/>
      <c r="G98" s="19" t="n">
        <v>0.0745833297879145</v>
      </c>
      <c r="H98" s="19" t="n">
        <v>0.0490801294093774</v>
      </c>
      <c r="I98" s="19" t="n">
        <v>0.130995634670527</v>
      </c>
      <c r="J98" s="19" t="n">
        <v>0.0929983620571692</v>
      </c>
      <c r="K98" s="19" t="n">
        <v>0.103275941732811</v>
      </c>
      <c r="L98" s="19" t="n">
        <v>0.108622791684609</v>
      </c>
      <c r="M98" s="19"/>
      <c r="N98" s="19" t="n">
        <v>0.224962524218235</v>
      </c>
      <c r="O98" s="19" t="n">
        <v>0.0908824469278104</v>
      </c>
      <c r="P98" s="19" t="n">
        <v>0.0911324189781737</v>
      </c>
      <c r="Q98" s="19" t="n">
        <v>0.109155420696994</v>
      </c>
      <c r="R98" s="19" t="n">
        <v>0.061670445631983</v>
      </c>
      <c r="S98" s="19"/>
      <c r="T98" s="19" t="n">
        <v>0.121034736846038</v>
      </c>
      <c r="U98" s="19" t="n">
        <v>0.1148036231441</v>
      </c>
      <c r="V98" s="19" t="n">
        <v>0.0998014386535727</v>
      </c>
      <c r="W98" s="19" t="n">
        <v>0.0921008403710532</v>
      </c>
      <c r="X98" s="19"/>
      <c r="Y98" s="19" t="n">
        <v>0.107037157348754</v>
      </c>
      <c r="Z98" s="19" t="n">
        <v>0.102240081333228</v>
      </c>
      <c r="AA98" s="19" t="n">
        <v>0.0964597382796151</v>
      </c>
      <c r="AB98" s="19" t="n">
        <v>0.0457279027037707</v>
      </c>
      <c r="AC98" s="19" t="n">
        <v>0.0879020338009126</v>
      </c>
      <c r="AD98" s="19" t="n">
        <v>0.0995160431854733</v>
      </c>
      <c r="AE98" s="19"/>
      <c r="AF98" s="19" t="n">
        <v>0.118310308277204</v>
      </c>
      <c r="AG98" s="19"/>
      <c r="AH98" s="19" t="n">
        <v>0.0979951442692018</v>
      </c>
      <c r="AI98" s="19"/>
      <c r="AJ98" s="19" t="n">
        <v>0.0460404366591738</v>
      </c>
      <c r="AK98" s="19" t="n">
        <v>0.0844298889008829</v>
      </c>
      <c r="AL98" s="19" t="n">
        <v>0.0902056237630819</v>
      </c>
      <c r="AM98" s="19" t="n">
        <v>0.081295991304619</v>
      </c>
      <c r="AN98" s="19" t="n">
        <v>0.132754199450073</v>
      </c>
      <c r="AO98" s="19" t="n">
        <v>0.13461453112211</v>
      </c>
      <c r="AP98" s="19" t="n">
        <v>0.0954122342614896</v>
      </c>
      <c r="AQ98" s="19" t="n">
        <v>0.0603618862262909</v>
      </c>
      <c r="AR98" s="19" t="n">
        <v>0.038230964519561</v>
      </c>
      <c r="AS98" s="19" t="n">
        <v>0.134159334808267</v>
      </c>
      <c r="AT98" s="19" t="n">
        <v>0.133670207043044</v>
      </c>
      <c r="AU98" s="19" t="n">
        <v>0.0458704777508184</v>
      </c>
    </row>
    <row r="99">
      <c r="B99" t="s">
        <v>109</v>
      </c>
      <c r="C99" s="19" t="n">
        <v>0.512312949528298</v>
      </c>
      <c r="D99" s="19" t="n">
        <v>0.47504964840459</v>
      </c>
      <c r="E99" s="19" t="n">
        <v>0.549520198448029</v>
      </c>
      <c r="F99" s="19"/>
      <c r="G99" s="19" t="n">
        <v>0.50541115337919</v>
      </c>
      <c r="H99" s="19" t="n">
        <v>0.462220225265428</v>
      </c>
      <c r="I99" s="19" t="n">
        <v>0.516143563053443</v>
      </c>
      <c r="J99" s="19" t="n">
        <v>0.510634327802728</v>
      </c>
      <c r="K99" s="19" t="n">
        <v>0.538426688694883</v>
      </c>
      <c r="L99" s="19" t="n">
        <v>0.528724655420176</v>
      </c>
      <c r="M99" s="19"/>
      <c r="N99" s="19" t="n">
        <v>0.584649271807037</v>
      </c>
      <c r="O99" s="19" t="n">
        <v>0.586803090018832</v>
      </c>
      <c r="P99" s="19" t="n">
        <v>0.516145740548552</v>
      </c>
      <c r="Q99" s="19" t="n">
        <v>0.450108859509891</v>
      </c>
      <c r="R99" s="19" t="n">
        <v>0.476339693007389</v>
      </c>
      <c r="S99" s="19"/>
      <c r="T99" s="19" t="n">
        <v>0.537783888888186</v>
      </c>
      <c r="U99" s="19" t="n">
        <v>0.52049495994079</v>
      </c>
      <c r="V99" s="19" t="n">
        <v>0.477122446851595</v>
      </c>
      <c r="W99" s="19" t="n">
        <v>0.435721938177572</v>
      </c>
      <c r="X99" s="19"/>
      <c r="Y99" s="19" t="n">
        <v>0.418197449505665</v>
      </c>
      <c r="Z99" s="19" t="n">
        <v>0.472214075318425</v>
      </c>
      <c r="AA99" s="19" t="n">
        <v>0.573317234170889</v>
      </c>
      <c r="AB99" s="19" t="n">
        <v>0.66494730901626</v>
      </c>
      <c r="AC99" s="19" t="n">
        <v>0.60341985931245</v>
      </c>
      <c r="AD99" s="19" t="n">
        <v>0.626640333311774</v>
      </c>
      <c r="AE99" s="19"/>
      <c r="AF99" s="19" t="n">
        <v>0.495419989231771</v>
      </c>
      <c r="AG99" s="19"/>
      <c r="AH99" s="19" t="n">
        <v>0.466751233147776</v>
      </c>
      <c r="AI99" s="19"/>
      <c r="AJ99" s="19" t="n">
        <v>0.507385363937891</v>
      </c>
      <c r="AK99" s="19" t="n">
        <v>0.558282290000726</v>
      </c>
      <c r="AL99" s="19" t="n">
        <v>0.521907192590253</v>
      </c>
      <c r="AM99" s="19" t="n">
        <v>0.55771507333675</v>
      </c>
      <c r="AN99" s="19" t="n">
        <v>0.393996237583183</v>
      </c>
      <c r="AO99" s="19" t="n">
        <v>0.52604728086248</v>
      </c>
      <c r="AP99" s="19" t="n">
        <v>0.559063859079066</v>
      </c>
      <c r="AQ99" s="19" t="n">
        <v>0.497769920100953</v>
      </c>
      <c r="AR99" s="19" t="n">
        <v>0.58652101525509</v>
      </c>
      <c r="AS99" s="19" t="n">
        <v>0.426943438584191</v>
      </c>
      <c r="AT99" s="19" t="n">
        <v>0.692320384071479</v>
      </c>
      <c r="AU99" s="19" t="n">
        <v>0.537625272873547</v>
      </c>
    </row>
    <row r="100">
      <c r="B100" t="s">
        <v>66</v>
      </c>
      <c r="C100" s="19" t="n">
        <v>0.0868691514452574</v>
      </c>
      <c r="D100" s="19" t="n">
        <v>0.071933350436726</v>
      </c>
      <c r="E100" s="19" t="n">
        <v>0.100122768571826</v>
      </c>
      <c r="F100" s="19"/>
      <c r="G100" s="19" t="n">
        <v>0.0529042891494684</v>
      </c>
      <c r="H100" s="19" t="n">
        <v>0.044214674263047</v>
      </c>
      <c r="I100" s="19" t="n">
        <v>0.0642446207209233</v>
      </c>
      <c r="J100" s="19" t="n">
        <v>0.113306288314463</v>
      </c>
      <c r="K100" s="19" t="n">
        <v>0.098880341764144</v>
      </c>
      <c r="L100" s="19" t="n">
        <v>0.117292677114957</v>
      </c>
      <c r="M100" s="19"/>
      <c r="N100" s="19" t="n">
        <v>0</v>
      </c>
      <c r="O100" s="19" t="n">
        <v>0.0931477287573048</v>
      </c>
      <c r="P100" s="19" t="n">
        <v>0.0853024563776752</v>
      </c>
      <c r="Q100" s="19" t="n">
        <v>0.0941484930530715</v>
      </c>
      <c r="R100" s="19" t="n">
        <v>0.07372781992262</v>
      </c>
      <c r="S100" s="19"/>
      <c r="T100" s="19" t="n">
        <v>0.0695287658444611</v>
      </c>
      <c r="U100" s="19" t="n">
        <v>0.0863075036928025</v>
      </c>
      <c r="V100" s="19" t="n">
        <v>0.0716126665218561</v>
      </c>
      <c r="W100" s="19" t="n">
        <v>0.0787115801458367</v>
      </c>
      <c r="X100" s="19"/>
      <c r="Y100" s="19" t="n">
        <v>0.0704073237144248</v>
      </c>
      <c r="Z100" s="19" t="n">
        <v>0.0784771884099422</v>
      </c>
      <c r="AA100" s="19" t="n">
        <v>0.105059931470091</v>
      </c>
      <c r="AB100" s="19" t="n">
        <v>0.103374716150581</v>
      </c>
      <c r="AC100" s="19" t="n">
        <v>0.0765757810549814</v>
      </c>
      <c r="AD100" s="19" t="n">
        <v>0.108405134795202</v>
      </c>
      <c r="AE100" s="19"/>
      <c r="AF100" s="19" t="n">
        <v>0.0680184919859735</v>
      </c>
      <c r="AG100" s="19"/>
      <c r="AH100" s="19" t="n">
        <v>0.0781783275255283</v>
      </c>
      <c r="AI100" s="19"/>
      <c r="AJ100" s="19" t="n">
        <v>0.0925436379896652</v>
      </c>
      <c r="AK100" s="19" t="n">
        <v>0.0519751298940175</v>
      </c>
      <c r="AL100" s="19" t="n">
        <v>0.085208927959509</v>
      </c>
      <c r="AM100" s="19" t="n">
        <v>0.120031788260405</v>
      </c>
      <c r="AN100" s="19" t="n">
        <v>0.123253631291869</v>
      </c>
      <c r="AO100" s="19" t="n">
        <v>0.0267188410830777</v>
      </c>
      <c r="AP100" s="19" t="n">
        <v>0.0515384582655071</v>
      </c>
      <c r="AQ100" s="19" t="n">
        <v>0.0374595781948201</v>
      </c>
      <c r="AR100" s="19" t="n">
        <v>0.0354649844681625</v>
      </c>
      <c r="AS100" s="19" t="n">
        <v>0.119432501062012</v>
      </c>
      <c r="AT100" s="19" t="n">
        <v>0</v>
      </c>
      <c r="AU100" s="19" t="n">
        <v>0.110174835220499</v>
      </c>
    </row>
    <row r="101">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row>
    <row r="102">
      <c r="B102" s="7" t="s">
        <v>115</v>
      </c>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row>
    <row r="103">
      <c r="B103" s="26" t="s">
        <v>69</v>
      </c>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row>
    <row r="104">
      <c r="B104" t="s">
        <v>105</v>
      </c>
      <c r="C104" s="19" t="n">
        <v>0.384704291007497</v>
      </c>
      <c r="D104" s="19" t="n">
        <v>0.456329488506872</v>
      </c>
      <c r="E104" s="19" t="n">
        <v>0.31282306947898</v>
      </c>
      <c r="F104" s="19"/>
      <c r="G104" s="19" t="n">
        <v>0.710757339581681</v>
      </c>
      <c r="H104" s="19" t="n">
        <v>0.544941411470251</v>
      </c>
      <c r="I104" s="19" t="n">
        <v>0.521911906772192</v>
      </c>
      <c r="J104" s="19" t="n">
        <v>0.304702691378791</v>
      </c>
      <c r="K104" s="19" t="n">
        <v>0.266248633913418</v>
      </c>
      <c r="L104" s="19" t="n">
        <v>0.187948258103285</v>
      </c>
      <c r="M104" s="19"/>
      <c r="N104" s="19" t="n">
        <v>0.56717684355566</v>
      </c>
      <c r="O104" s="19" t="n">
        <v>0.318724439859859</v>
      </c>
      <c r="P104" s="19" t="n">
        <v>0.347851938572009</v>
      </c>
      <c r="Q104" s="19" t="n">
        <v>0.482969408187138</v>
      </c>
      <c r="R104" s="19" t="n">
        <v>0.367910779319062</v>
      </c>
      <c r="S104" s="19"/>
      <c r="T104" s="19" t="n">
        <v>0.493099114324712</v>
      </c>
      <c r="U104" s="19" t="n">
        <v>0.400699647972804</v>
      </c>
      <c r="V104" s="19" t="n">
        <v>0.37157967955735</v>
      </c>
      <c r="W104" s="19" t="n">
        <v>0.363290827012625</v>
      </c>
      <c r="X104" s="19"/>
      <c r="Y104" s="19" t="n">
        <v>0.48167958214888</v>
      </c>
      <c r="Z104" s="19" t="n">
        <v>0.316294511080269</v>
      </c>
      <c r="AA104" s="19" t="n">
        <v>0.200129060120984</v>
      </c>
      <c r="AB104" s="19" t="n">
        <v>0.352556528765629</v>
      </c>
      <c r="AC104" s="19" t="n">
        <v>0.715361048576316</v>
      </c>
      <c r="AD104" s="19" t="n">
        <v>0.3506869561576</v>
      </c>
      <c r="AE104" s="19"/>
      <c r="AF104" s="19" t="n">
        <v>0.358357614683404</v>
      </c>
      <c r="AG104" s="19"/>
      <c r="AH104" s="19" t="n">
        <v>0.443541858098708</v>
      </c>
      <c r="AI104" s="19"/>
      <c r="AJ104" s="19" t="n">
        <v>0.417051695685629</v>
      </c>
      <c r="AK104" s="19" t="n">
        <v>0.321991793414506</v>
      </c>
      <c r="AL104" s="19" t="n">
        <v>0.427895597584156</v>
      </c>
      <c r="AM104" s="19" t="n">
        <v>0.423683758527545</v>
      </c>
      <c r="AN104" s="19" t="n">
        <v>0.315517885946397</v>
      </c>
      <c r="AO104" s="19" t="n">
        <v>0.482081825329109</v>
      </c>
      <c r="AP104" s="19" t="n">
        <v>0.336206725914596</v>
      </c>
      <c r="AQ104" s="19" t="n">
        <v>0.354089631215122</v>
      </c>
      <c r="AR104" s="19" t="n">
        <v>0.325802545558886</v>
      </c>
      <c r="AS104" s="19" t="n">
        <v>0.29477316660309</v>
      </c>
      <c r="AT104" s="19" t="n">
        <v>0.149006167779914</v>
      </c>
      <c r="AU104" s="19" t="n">
        <v>0.573022656221904</v>
      </c>
    </row>
    <row r="105">
      <c r="B105" t="s">
        <v>106</v>
      </c>
      <c r="C105" s="19" t="n">
        <v>0.285476734004486</v>
      </c>
      <c r="D105" s="19" t="n">
        <v>0.258677426435111</v>
      </c>
      <c r="E105" s="19" t="n">
        <v>0.31333391304054</v>
      </c>
      <c r="F105" s="19"/>
      <c r="G105" s="19" t="n">
        <v>0.18896880519339</v>
      </c>
      <c r="H105" s="19" t="n">
        <v>0.325668603143781</v>
      </c>
      <c r="I105" s="19" t="n">
        <v>0.283419586243597</v>
      </c>
      <c r="J105" s="19" t="n">
        <v>0.35680055399381</v>
      </c>
      <c r="K105" s="19" t="n">
        <v>0.300958905162849</v>
      </c>
      <c r="L105" s="19" t="n">
        <v>0.245309914275907</v>
      </c>
      <c r="M105" s="19"/>
      <c r="N105" s="19" t="n">
        <v>0.266318342306743</v>
      </c>
      <c r="O105" s="19" t="n">
        <v>0.231283588945547</v>
      </c>
      <c r="P105" s="19" t="n">
        <v>0.290735986078477</v>
      </c>
      <c r="Q105" s="19" t="n">
        <v>0.273311910529842</v>
      </c>
      <c r="R105" s="19" t="n">
        <v>0.404504579310941</v>
      </c>
      <c r="S105" s="19"/>
      <c r="T105" s="19" t="n">
        <v>0.212826239208523</v>
      </c>
      <c r="U105" s="19" t="n">
        <v>0.221215306711333</v>
      </c>
      <c r="V105" s="19" t="n">
        <v>0.34066128119843</v>
      </c>
      <c r="W105" s="19" t="n">
        <v>0.348928196752209</v>
      </c>
      <c r="X105" s="19"/>
      <c r="Y105" s="19" t="n">
        <v>0.316583080773638</v>
      </c>
      <c r="Z105" s="19" t="n">
        <v>0.333135292427478</v>
      </c>
      <c r="AA105" s="19" t="n">
        <v>0.232482773089194</v>
      </c>
      <c r="AB105" s="19" t="n">
        <v>0.26528737410062</v>
      </c>
      <c r="AC105" s="19" t="n">
        <v>0.216511591017326</v>
      </c>
      <c r="AD105" s="19" t="n">
        <v>0.276293105196975</v>
      </c>
      <c r="AE105" s="19"/>
      <c r="AF105" s="19" t="n">
        <v>0.287678220232695</v>
      </c>
      <c r="AG105" s="19"/>
      <c r="AH105" s="19" t="n">
        <v>0.297052589132187</v>
      </c>
      <c r="AI105" s="19"/>
      <c r="AJ105" s="19" t="n">
        <v>0.313571616972666</v>
      </c>
      <c r="AK105" s="19" t="n">
        <v>0.293688217538969</v>
      </c>
      <c r="AL105" s="19" t="n">
        <v>0.239024616141744</v>
      </c>
      <c r="AM105" s="19" t="n">
        <v>0.258250507022575</v>
      </c>
      <c r="AN105" s="19" t="n">
        <v>0.289205560297746</v>
      </c>
      <c r="AO105" s="19" t="n">
        <v>0.259864918295302</v>
      </c>
      <c r="AP105" s="19" t="n">
        <v>0.369004516687498</v>
      </c>
      <c r="AQ105" s="19" t="n">
        <v>0.463995961255574</v>
      </c>
      <c r="AR105" s="19" t="n">
        <v>0.372594854894813</v>
      </c>
      <c r="AS105" s="19" t="n">
        <v>0.227100983946581</v>
      </c>
      <c r="AT105" s="19" t="n">
        <v>0.231718777034526</v>
      </c>
      <c r="AU105" s="19" t="n">
        <v>0.286762443278656</v>
      </c>
    </row>
    <row r="106">
      <c r="B106" t="s">
        <v>107</v>
      </c>
      <c r="C106" s="19" t="n">
        <v>0.155145090257968</v>
      </c>
      <c r="D106" s="19" t="n">
        <v>0.140723163549178</v>
      </c>
      <c r="E106" s="19" t="n">
        <v>0.168157334785653</v>
      </c>
      <c r="F106" s="19"/>
      <c r="G106" s="19" t="n">
        <v>0.0866633483474414</v>
      </c>
      <c r="H106" s="19" t="n">
        <v>0.0888200891997693</v>
      </c>
      <c r="I106" s="19" t="n">
        <v>0.121217502616788</v>
      </c>
      <c r="J106" s="19" t="n">
        <v>0.193031657674538</v>
      </c>
      <c r="K106" s="19" t="n">
        <v>0.199037359883715</v>
      </c>
      <c r="L106" s="19" t="n">
        <v>0.193494388455634</v>
      </c>
      <c r="M106" s="19"/>
      <c r="N106" s="19" t="n">
        <v>0.0639900433770728</v>
      </c>
      <c r="O106" s="19" t="n">
        <v>0.186745868523948</v>
      </c>
      <c r="P106" s="19" t="n">
        <v>0.161753950228485</v>
      </c>
      <c r="Q106" s="19" t="n">
        <v>0.132637177645585</v>
      </c>
      <c r="R106" s="19" t="n">
        <v>0.143946422133905</v>
      </c>
      <c r="S106" s="19"/>
      <c r="T106" s="19" t="n">
        <v>0.124265722452839</v>
      </c>
      <c r="U106" s="19" t="n">
        <v>0.196696701293233</v>
      </c>
      <c r="V106" s="19" t="n">
        <v>0.134942459888869</v>
      </c>
      <c r="W106" s="19" t="n">
        <v>0.130553163708444</v>
      </c>
      <c r="X106" s="19"/>
      <c r="Y106" s="19" t="n">
        <v>0.130293680259969</v>
      </c>
      <c r="Z106" s="19" t="n">
        <v>0.176763013200872</v>
      </c>
      <c r="AA106" s="19" t="n">
        <v>0.20273270394083</v>
      </c>
      <c r="AB106" s="19" t="n">
        <v>0.143003565555131</v>
      </c>
      <c r="AC106" s="19" t="n">
        <v>0.0681273604063583</v>
      </c>
      <c r="AD106" s="19" t="n">
        <v>0.18647544913827</v>
      </c>
      <c r="AE106" s="19"/>
      <c r="AF106" s="19" t="n">
        <v>0.172504352573517</v>
      </c>
      <c r="AG106" s="19"/>
      <c r="AH106" s="19" t="n">
        <v>0.139003608219637</v>
      </c>
      <c r="AI106" s="19"/>
      <c r="AJ106" s="19" t="n">
        <v>0.143218580840989</v>
      </c>
      <c r="AK106" s="19" t="n">
        <v>0.281971175751106</v>
      </c>
      <c r="AL106" s="19" t="n">
        <v>0.162370367954499</v>
      </c>
      <c r="AM106" s="19" t="n">
        <v>0.136406740533881</v>
      </c>
      <c r="AN106" s="19" t="n">
        <v>0.167391922653168</v>
      </c>
      <c r="AO106" s="19" t="n">
        <v>0.0681470626873419</v>
      </c>
      <c r="AP106" s="19" t="n">
        <v>0.156171939633211</v>
      </c>
      <c r="AQ106" s="19" t="n">
        <v>0.0939549216436517</v>
      </c>
      <c r="AR106" s="19" t="n">
        <v>0.0349895909356805</v>
      </c>
      <c r="AS106" s="19" t="n">
        <v>0.256842719967019</v>
      </c>
      <c r="AT106" s="19" t="n">
        <v>0.326592242040199</v>
      </c>
      <c r="AU106" s="19" t="n">
        <v>0.0692260384663495</v>
      </c>
    </row>
    <row r="107">
      <c r="B107" t="s">
        <v>108</v>
      </c>
      <c r="C107" s="19" t="n">
        <v>0.0878525374334057</v>
      </c>
      <c r="D107" s="19" t="n">
        <v>0.0785130619675401</v>
      </c>
      <c r="E107" s="19" t="n">
        <v>0.0975144861520091</v>
      </c>
      <c r="F107" s="19"/>
      <c r="G107" s="19" t="n">
        <v>0</v>
      </c>
      <c r="H107" s="19" t="n">
        <v>0.0405698961861988</v>
      </c>
      <c r="I107" s="19" t="n">
        <v>0.0309418157856205</v>
      </c>
      <c r="J107" s="19" t="n">
        <v>0.0868565020262828</v>
      </c>
      <c r="K107" s="19" t="n">
        <v>0.142778972012937</v>
      </c>
      <c r="L107" s="19" t="n">
        <v>0.154760937091835</v>
      </c>
      <c r="M107" s="19"/>
      <c r="N107" s="19" t="n">
        <v>0</v>
      </c>
      <c r="O107" s="19" t="n">
        <v>0.131766950917137</v>
      </c>
      <c r="P107" s="19" t="n">
        <v>0.0939165221745872</v>
      </c>
      <c r="Q107" s="19" t="n">
        <v>0.0533200166009865</v>
      </c>
      <c r="R107" s="19" t="n">
        <v>0.0678607485277291</v>
      </c>
      <c r="S107" s="19"/>
      <c r="T107" s="19" t="n">
        <v>0.0498079383645271</v>
      </c>
      <c r="U107" s="19" t="n">
        <v>0.0871846121943308</v>
      </c>
      <c r="V107" s="19" t="n">
        <v>0.0877751691257316</v>
      </c>
      <c r="W107" s="19" t="n">
        <v>0.104860536274929</v>
      </c>
      <c r="X107" s="19"/>
      <c r="Y107" s="19" t="n">
        <v>0.0487730613948703</v>
      </c>
      <c r="Z107" s="19" t="n">
        <v>0.117347183265466</v>
      </c>
      <c r="AA107" s="19" t="n">
        <v>0.14606345872709</v>
      </c>
      <c r="AB107" s="19" t="n">
        <v>0.122115800410176</v>
      </c>
      <c r="AC107" s="19" t="n">
        <v>0</v>
      </c>
      <c r="AD107" s="19" t="n">
        <v>0.0775140189216084</v>
      </c>
      <c r="AE107" s="19"/>
      <c r="AF107" s="19" t="n">
        <v>0.0923902629683007</v>
      </c>
      <c r="AG107" s="19"/>
      <c r="AH107" s="19" t="n">
        <v>0.0694938613441359</v>
      </c>
      <c r="AI107" s="19"/>
      <c r="AJ107" s="19" t="n">
        <v>0.0645940714419206</v>
      </c>
      <c r="AK107" s="19" t="n">
        <v>0.0242168059212648</v>
      </c>
      <c r="AL107" s="19" t="n">
        <v>0.0781448216324973</v>
      </c>
      <c r="AM107" s="19" t="n">
        <v>0.0972849684319821</v>
      </c>
      <c r="AN107" s="19" t="n">
        <v>0.0927405828789257</v>
      </c>
      <c r="AO107" s="19" t="n">
        <v>0.110215464686947</v>
      </c>
      <c r="AP107" s="19" t="n">
        <v>0.0870299892994059</v>
      </c>
      <c r="AQ107" s="19" t="n">
        <v>0.0597668047166609</v>
      </c>
      <c r="AR107" s="19" t="n">
        <v>0.160120268553027</v>
      </c>
      <c r="AS107" s="19" t="n">
        <v>0.102577113761146</v>
      </c>
      <c r="AT107" s="19" t="n">
        <v>0.168939380109422</v>
      </c>
      <c r="AU107" s="19" t="n">
        <v>0.0493195150860624</v>
      </c>
    </row>
    <row r="108">
      <c r="B108" t="s">
        <v>109</v>
      </c>
      <c r="C108" s="19" t="n">
        <v>0.0775788691176106</v>
      </c>
      <c r="D108" s="19" t="n">
        <v>0.0570496433480439</v>
      </c>
      <c r="E108" s="19" t="n">
        <v>0.0983582711682164</v>
      </c>
      <c r="F108" s="19"/>
      <c r="G108" s="19" t="n">
        <v>0.0136105068774877</v>
      </c>
      <c r="H108" s="19" t="n">
        <v>0</v>
      </c>
      <c r="I108" s="19" t="n">
        <v>0.0360315572848952</v>
      </c>
      <c r="J108" s="19" t="n">
        <v>0.0469158234917628</v>
      </c>
      <c r="K108" s="19" t="n">
        <v>0.0863044567180645</v>
      </c>
      <c r="L108" s="19" t="n">
        <v>0.195953745339287</v>
      </c>
      <c r="M108" s="19"/>
      <c r="N108" s="19" t="n">
        <v>0.102514770760524</v>
      </c>
      <c r="O108" s="19" t="n">
        <v>0.120259699435489</v>
      </c>
      <c r="P108" s="19" t="n">
        <v>0.0954467689568861</v>
      </c>
      <c r="Q108" s="19" t="n">
        <v>0.0462322606411554</v>
      </c>
      <c r="R108" s="19" t="n">
        <v>0.0157774707083621</v>
      </c>
      <c r="S108" s="19"/>
      <c r="T108" s="19" t="n">
        <v>0.103805737580402</v>
      </c>
      <c r="U108" s="19" t="n">
        <v>0.084853599285806</v>
      </c>
      <c r="V108" s="19" t="n">
        <v>0.0609614135360817</v>
      </c>
      <c r="W108" s="19" t="n">
        <v>0.0480292277521389</v>
      </c>
      <c r="X108" s="19"/>
      <c r="Y108" s="19" t="n">
        <v>0.0201666247054983</v>
      </c>
      <c r="Z108" s="19" t="n">
        <v>0.0564600000259152</v>
      </c>
      <c r="AA108" s="19" t="n">
        <v>0.192935766642734</v>
      </c>
      <c r="AB108" s="19" t="n">
        <v>0.0989084609893269</v>
      </c>
      <c r="AC108" s="19" t="n">
        <v>0</v>
      </c>
      <c r="AD108" s="19" t="n">
        <v>0.0957934621075452</v>
      </c>
      <c r="AE108" s="19"/>
      <c r="AF108" s="19" t="n">
        <v>0.0786142792425264</v>
      </c>
      <c r="AG108" s="19"/>
      <c r="AH108" s="19" t="n">
        <v>0.0425990483283357</v>
      </c>
      <c r="AI108" s="19"/>
      <c r="AJ108" s="19" t="n">
        <v>0.0510917082795331</v>
      </c>
      <c r="AK108" s="19" t="n">
        <v>0.0781320073741535</v>
      </c>
      <c r="AL108" s="19" t="n">
        <v>0.0785915042303071</v>
      </c>
      <c r="AM108" s="19" t="n">
        <v>0.0843740254840168</v>
      </c>
      <c r="AN108" s="19" t="n">
        <v>0.12833489403323</v>
      </c>
      <c r="AO108" s="19" t="n">
        <v>0.0643491403379484</v>
      </c>
      <c r="AP108" s="19" t="n">
        <v>0.0444712460210425</v>
      </c>
      <c r="AQ108" s="19" t="n">
        <v>0.0281926811689916</v>
      </c>
      <c r="AR108" s="19" t="n">
        <v>0.106492740057593</v>
      </c>
      <c r="AS108" s="19" t="n">
        <v>0.0897477007644475</v>
      </c>
      <c r="AT108" s="19" t="n">
        <v>0.0929485928768534</v>
      </c>
      <c r="AU108" s="19" t="n">
        <v>0.021669346947028</v>
      </c>
    </row>
    <row r="109">
      <c r="B109" t="s">
        <v>66</v>
      </c>
      <c r="C109" s="19" t="n">
        <v>0.00924247817903331</v>
      </c>
      <c r="D109" s="19" t="n">
        <v>0.00870721619325467</v>
      </c>
      <c r="E109" s="19" t="n">
        <v>0.00981292537460117</v>
      </c>
      <c r="F109" s="19"/>
      <c r="G109" s="19" t="n">
        <v>0</v>
      </c>
      <c r="H109" s="19" t="n">
        <v>0</v>
      </c>
      <c r="I109" s="19" t="n">
        <v>0.00647763129690765</v>
      </c>
      <c r="J109" s="19" t="n">
        <v>0.0116927714348156</v>
      </c>
      <c r="K109" s="19" t="n">
        <v>0.00467167230901662</v>
      </c>
      <c r="L109" s="19" t="n">
        <v>0.0225327567340506</v>
      </c>
      <c r="M109" s="19"/>
      <c r="N109" s="19" t="n">
        <v>0</v>
      </c>
      <c r="O109" s="19" t="n">
        <v>0.0112194523180194</v>
      </c>
      <c r="P109" s="19" t="n">
        <v>0.0102948339895559</v>
      </c>
      <c r="Q109" s="19" t="n">
        <v>0.0115292263952934</v>
      </c>
      <c r="R109" s="19" t="n">
        <v>0</v>
      </c>
      <c r="S109" s="19"/>
      <c r="T109" s="19" t="n">
        <v>0.0161952480689965</v>
      </c>
      <c r="U109" s="19" t="n">
        <v>0.00935013254249357</v>
      </c>
      <c r="V109" s="19" t="n">
        <v>0.00407999669353742</v>
      </c>
      <c r="W109" s="19" t="n">
        <v>0.00433804849965337</v>
      </c>
      <c r="X109" s="19"/>
      <c r="Y109" s="19" t="n">
        <v>0.00250397071714425</v>
      </c>
      <c r="Z109" s="19" t="n">
        <v>0</v>
      </c>
      <c r="AA109" s="19" t="n">
        <v>0.0256562374791682</v>
      </c>
      <c r="AB109" s="19" t="n">
        <v>0.0181282701791167</v>
      </c>
      <c r="AC109" s="19" t="n">
        <v>0</v>
      </c>
      <c r="AD109" s="19" t="n">
        <v>0.0132370084780013</v>
      </c>
      <c r="AE109" s="19"/>
      <c r="AF109" s="19" t="n">
        <v>0.0104552702995568</v>
      </c>
      <c r="AG109" s="19"/>
      <c r="AH109" s="19" t="n">
        <v>0.00830903487699647</v>
      </c>
      <c r="AI109" s="19"/>
      <c r="AJ109" s="19" t="n">
        <v>0.0104723267792619</v>
      </c>
      <c r="AK109" s="19" t="n">
        <v>0</v>
      </c>
      <c r="AL109" s="19" t="n">
        <v>0.0139730924567966</v>
      </c>
      <c r="AM109" s="19" t="n">
        <v>0</v>
      </c>
      <c r="AN109" s="19" t="n">
        <v>0.00680915419053344</v>
      </c>
      <c r="AO109" s="19" t="n">
        <v>0.0153415886633517</v>
      </c>
      <c r="AP109" s="19" t="n">
        <v>0.00711558244424666</v>
      </c>
      <c r="AQ109" s="19" t="n">
        <v>0</v>
      </c>
      <c r="AR109" s="19" t="n">
        <v>0</v>
      </c>
      <c r="AS109" s="19" t="n">
        <v>0.0289583149577166</v>
      </c>
      <c r="AT109" s="19" t="n">
        <v>0.0307948401590848</v>
      </c>
      <c r="AU109" s="19" t="n">
        <v>0</v>
      </c>
    </row>
    <row r="110">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row>
    <row r="111">
      <c r="B111" s="7" t="s">
        <v>116</v>
      </c>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row>
    <row r="112">
      <c r="B112" s="26" t="s">
        <v>69</v>
      </c>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row>
    <row r="113">
      <c r="B113" t="s">
        <v>105</v>
      </c>
      <c r="C113" s="19" t="n">
        <v>0.49951252168111</v>
      </c>
      <c r="D113" s="19" t="n">
        <v>0.507074329722677</v>
      </c>
      <c r="E113" s="19" t="n">
        <v>0.491970072611646</v>
      </c>
      <c r="F113" s="19"/>
      <c r="G113" s="19" t="n">
        <v>0.64424672476826</v>
      </c>
      <c r="H113" s="19" t="n">
        <v>0.49193019422446</v>
      </c>
      <c r="I113" s="19" t="n">
        <v>0.504368432003238</v>
      </c>
      <c r="J113" s="19" t="n">
        <v>0.514059977673396</v>
      </c>
      <c r="K113" s="19" t="n">
        <v>0.515682972210622</v>
      </c>
      <c r="L113" s="19" t="n">
        <v>0.415930983485311</v>
      </c>
      <c r="M113" s="19"/>
      <c r="N113" s="19" t="n">
        <v>0.517378392609832</v>
      </c>
      <c r="O113" s="19" t="n">
        <v>0.43939651018738</v>
      </c>
      <c r="P113" s="19" t="n">
        <v>0.48063231575872</v>
      </c>
      <c r="Q113" s="19" t="n">
        <v>0.544775589580798</v>
      </c>
      <c r="R113" s="19" t="n">
        <v>0.577048944329022</v>
      </c>
      <c r="S113" s="19"/>
      <c r="T113" s="19" t="n">
        <v>0.4826204651144</v>
      </c>
      <c r="U113" s="19" t="n">
        <v>0.509493116778074</v>
      </c>
      <c r="V113" s="19" t="n">
        <v>0.505678733973801</v>
      </c>
      <c r="W113" s="19" t="n">
        <v>0.481496734897243</v>
      </c>
      <c r="X113" s="19"/>
      <c r="Y113" s="19" t="n">
        <v>0.501425775828209</v>
      </c>
      <c r="Z113" s="19" t="n">
        <v>0.515389816370912</v>
      </c>
      <c r="AA113" s="19" t="n">
        <v>0.403992009842508</v>
      </c>
      <c r="AB113" s="19" t="n">
        <v>0.544438824509794</v>
      </c>
      <c r="AC113" s="19" t="n">
        <v>0.704271536321521</v>
      </c>
      <c r="AD113" s="19" t="n">
        <v>0.489270625903981</v>
      </c>
      <c r="AE113" s="19"/>
      <c r="AF113" s="19" t="n">
        <v>0.525618859077138</v>
      </c>
      <c r="AG113" s="19"/>
      <c r="AH113" s="19" t="n">
        <v>0.542027755039265</v>
      </c>
      <c r="AI113" s="19"/>
      <c r="AJ113" s="19" t="n">
        <v>0.541410102961995</v>
      </c>
      <c r="AK113" s="19" t="n">
        <v>0.470719586002826</v>
      </c>
      <c r="AL113" s="19" t="n">
        <v>0.516423813952852</v>
      </c>
      <c r="AM113" s="19" t="n">
        <v>0.487658566957526</v>
      </c>
      <c r="AN113" s="19" t="n">
        <v>0.389828276999236</v>
      </c>
      <c r="AO113" s="19" t="n">
        <v>0.508093926483109</v>
      </c>
      <c r="AP113" s="19" t="n">
        <v>0.579353946897015</v>
      </c>
      <c r="AQ113" s="19" t="n">
        <v>0.57438363610448</v>
      </c>
      <c r="AR113" s="19" t="n">
        <v>0.498773494221887</v>
      </c>
      <c r="AS113" s="19" t="n">
        <v>0.402053494470293</v>
      </c>
      <c r="AT113" s="19" t="n">
        <v>0.61964577974812</v>
      </c>
      <c r="AU113" s="19" t="n">
        <v>0.586502071587546</v>
      </c>
    </row>
    <row r="114">
      <c r="B114" t="s">
        <v>106</v>
      </c>
      <c r="C114" s="19" t="n">
        <v>0.170466789545629</v>
      </c>
      <c r="D114" s="19" t="n">
        <v>0.183430122879018</v>
      </c>
      <c r="E114" s="19" t="n">
        <v>0.158216712314772</v>
      </c>
      <c r="F114" s="19"/>
      <c r="G114" s="19" t="n">
        <v>0.157045038875448</v>
      </c>
      <c r="H114" s="19" t="n">
        <v>0.205560939499596</v>
      </c>
      <c r="I114" s="19" t="n">
        <v>0.207034387934526</v>
      </c>
      <c r="J114" s="19" t="n">
        <v>0.16923934873916</v>
      </c>
      <c r="K114" s="19" t="n">
        <v>0.147258832943294</v>
      </c>
      <c r="L114" s="19" t="n">
        <v>0.148578195399253</v>
      </c>
      <c r="M114" s="19"/>
      <c r="N114" s="19" t="n">
        <v>0.245688764483225</v>
      </c>
      <c r="O114" s="19" t="n">
        <v>0.158907179332333</v>
      </c>
      <c r="P114" s="19" t="n">
        <v>0.176429330042497</v>
      </c>
      <c r="Q114" s="19" t="n">
        <v>0.173695675504943</v>
      </c>
      <c r="R114" s="19" t="n">
        <v>0.151701034554854</v>
      </c>
      <c r="S114" s="19"/>
      <c r="T114" s="19" t="n">
        <v>0.204659505060546</v>
      </c>
      <c r="U114" s="19" t="n">
        <v>0.143446119017882</v>
      </c>
      <c r="V114" s="19" t="n">
        <v>0.161457232220851</v>
      </c>
      <c r="W114" s="19" t="n">
        <v>0.209723399628563</v>
      </c>
      <c r="X114" s="19"/>
      <c r="Y114" s="19" t="n">
        <v>0.202365897466041</v>
      </c>
      <c r="Z114" s="19" t="n">
        <v>0.148190945130768</v>
      </c>
      <c r="AA114" s="19" t="n">
        <v>0.137804718068844</v>
      </c>
      <c r="AB114" s="19" t="n">
        <v>0.14410916154467</v>
      </c>
      <c r="AC114" s="19" t="n">
        <v>0.160958298643596</v>
      </c>
      <c r="AD114" s="19" t="n">
        <v>0.20468804499114</v>
      </c>
      <c r="AE114" s="19"/>
      <c r="AF114" s="19" t="n">
        <v>0.178895191672119</v>
      </c>
      <c r="AG114" s="19"/>
      <c r="AH114" s="19" t="n">
        <v>0.169656455493058</v>
      </c>
      <c r="AI114" s="19"/>
      <c r="AJ114" s="19" t="n">
        <v>0.170669263099575</v>
      </c>
      <c r="AK114" s="19" t="n">
        <v>0.213654970695706</v>
      </c>
      <c r="AL114" s="19" t="n">
        <v>0.131821350825745</v>
      </c>
      <c r="AM114" s="19" t="n">
        <v>0.16043791880388</v>
      </c>
      <c r="AN114" s="19" t="n">
        <v>0.276943650315567</v>
      </c>
      <c r="AO114" s="19" t="n">
        <v>0.160391682425972</v>
      </c>
      <c r="AP114" s="19" t="n">
        <v>0.140649277136648</v>
      </c>
      <c r="AQ114" s="19" t="n">
        <v>0.164561781847287</v>
      </c>
      <c r="AR114" s="19" t="n">
        <v>0.260186896122661</v>
      </c>
      <c r="AS114" s="19" t="n">
        <v>0.174271027929899</v>
      </c>
      <c r="AT114" s="19" t="n">
        <v>0.067375660520876</v>
      </c>
      <c r="AU114" s="19" t="n">
        <v>0.10070957667079</v>
      </c>
    </row>
    <row r="115">
      <c r="B115" t="s">
        <v>107</v>
      </c>
      <c r="C115" s="19" t="n">
        <v>0.0854017043141768</v>
      </c>
      <c r="D115" s="19" t="n">
        <v>0.0902193602505044</v>
      </c>
      <c r="E115" s="19" t="n">
        <v>0.080936658716889</v>
      </c>
      <c r="F115" s="19"/>
      <c r="G115" s="19" t="n">
        <v>0.0729240222662927</v>
      </c>
      <c r="H115" s="19" t="n">
        <v>0.125719925902574</v>
      </c>
      <c r="I115" s="19" t="n">
        <v>0.0618301433841817</v>
      </c>
      <c r="J115" s="19" t="n">
        <v>0.0792850783899429</v>
      </c>
      <c r="K115" s="19" t="n">
        <v>0.0985866068382739</v>
      </c>
      <c r="L115" s="19" t="n">
        <v>0.0739894552235288</v>
      </c>
      <c r="M115" s="19"/>
      <c r="N115" s="19" t="n">
        <v>0.0461741288380471</v>
      </c>
      <c r="O115" s="19" t="n">
        <v>0.102278487188637</v>
      </c>
      <c r="P115" s="19" t="n">
        <v>0.0802768351366867</v>
      </c>
      <c r="Q115" s="19" t="n">
        <v>0.0935283450242665</v>
      </c>
      <c r="R115" s="19" t="n">
        <v>0.0595849342124709</v>
      </c>
      <c r="S115" s="19"/>
      <c r="T115" s="19" t="n">
        <v>0.0959652100721295</v>
      </c>
      <c r="U115" s="19" t="n">
        <v>0.0890360923513398</v>
      </c>
      <c r="V115" s="19" t="n">
        <v>0.104207567476702</v>
      </c>
      <c r="W115" s="19" t="n">
        <v>0.0728623819207968</v>
      </c>
      <c r="X115" s="19"/>
      <c r="Y115" s="19" t="n">
        <v>0.0945560608958507</v>
      </c>
      <c r="Z115" s="19" t="n">
        <v>0.0895737141075494</v>
      </c>
      <c r="AA115" s="19" t="n">
        <v>0.0648821649205476</v>
      </c>
      <c r="AB115" s="19" t="n">
        <v>0.0729594015660968</v>
      </c>
      <c r="AC115" s="19" t="n">
        <v>0.0854858019535178</v>
      </c>
      <c r="AD115" s="19" t="n">
        <v>0.120148229768463</v>
      </c>
      <c r="AE115" s="19"/>
      <c r="AF115" s="19" t="n">
        <v>0.082852992057684</v>
      </c>
      <c r="AG115" s="19"/>
      <c r="AH115" s="19" t="n">
        <v>0.0899746562315305</v>
      </c>
      <c r="AI115" s="19"/>
      <c r="AJ115" s="19" t="n">
        <v>0.0461286897898411</v>
      </c>
      <c r="AK115" s="19" t="n">
        <v>0.11035141253098</v>
      </c>
      <c r="AL115" s="19" t="n">
        <v>0.109361201491215</v>
      </c>
      <c r="AM115" s="19" t="n">
        <v>0.0842849526871123</v>
      </c>
      <c r="AN115" s="19" t="n">
        <v>0.0874055324334754</v>
      </c>
      <c r="AO115" s="19" t="n">
        <v>0.0336840231440609</v>
      </c>
      <c r="AP115" s="19" t="n">
        <v>0.0525903683583626</v>
      </c>
      <c r="AQ115" s="19" t="n">
        <v>0.163933344677506</v>
      </c>
      <c r="AR115" s="19" t="n">
        <v>0.0936477116800044</v>
      </c>
      <c r="AS115" s="19" t="n">
        <v>0.0976209819027151</v>
      </c>
      <c r="AT115" s="19" t="n">
        <v>0.0817089292812139</v>
      </c>
      <c r="AU115" s="19" t="n">
        <v>0.108360737985426</v>
      </c>
    </row>
    <row r="116">
      <c r="B116" t="s">
        <v>108</v>
      </c>
      <c r="C116" s="19" t="n">
        <v>0.0790733629684763</v>
      </c>
      <c r="D116" s="19" t="n">
        <v>0.0605971747770941</v>
      </c>
      <c r="E116" s="19" t="n">
        <v>0.0978114419717143</v>
      </c>
      <c r="F116" s="19"/>
      <c r="G116" s="19" t="n">
        <v>0.0136864985867248</v>
      </c>
      <c r="H116" s="19" t="n">
        <v>0.0923217712470909</v>
      </c>
      <c r="I116" s="19" t="n">
        <v>0.089338550974967</v>
      </c>
      <c r="J116" s="19" t="n">
        <v>0.0766400993697229</v>
      </c>
      <c r="K116" s="19" t="n">
        <v>0.0584176532448496</v>
      </c>
      <c r="L116" s="19" t="n">
        <v>0.109410217879648</v>
      </c>
      <c r="M116" s="19"/>
      <c r="N116" s="19" t="n">
        <v>0</v>
      </c>
      <c r="O116" s="19" t="n">
        <v>0.103169166193357</v>
      </c>
      <c r="P116" s="19" t="n">
        <v>0.060012398101759</v>
      </c>
      <c r="Q116" s="19" t="n">
        <v>0.0747862230914983</v>
      </c>
      <c r="R116" s="19" t="n">
        <v>0.0965421958000755</v>
      </c>
      <c r="S116" s="19"/>
      <c r="T116" s="19" t="n">
        <v>0.0863367743431229</v>
      </c>
      <c r="U116" s="19" t="n">
        <v>0.0635213279503124</v>
      </c>
      <c r="V116" s="19" t="n">
        <v>0.0881161554218345</v>
      </c>
      <c r="W116" s="19" t="n">
        <v>0.0836733479402338</v>
      </c>
      <c r="X116" s="19"/>
      <c r="Y116" s="19" t="n">
        <v>0.0660819235038314</v>
      </c>
      <c r="Z116" s="19" t="n">
        <v>0.0872917028761368</v>
      </c>
      <c r="AA116" s="19" t="n">
        <v>0.120033795924961</v>
      </c>
      <c r="AB116" s="19" t="n">
        <v>0.0742078717307505</v>
      </c>
      <c r="AC116" s="19" t="n">
        <v>0</v>
      </c>
      <c r="AD116" s="19" t="n">
        <v>0.0847426462620644</v>
      </c>
      <c r="AE116" s="19"/>
      <c r="AF116" s="19" t="n">
        <v>0.0737516423677316</v>
      </c>
      <c r="AG116" s="19"/>
      <c r="AH116" s="19" t="n">
        <v>0.0700407802530837</v>
      </c>
      <c r="AI116" s="19"/>
      <c r="AJ116" s="19" t="n">
        <v>0.0887179235076812</v>
      </c>
      <c r="AK116" s="19" t="n">
        <v>0.104409600414625</v>
      </c>
      <c r="AL116" s="19" t="n">
        <v>0.0735294584904463</v>
      </c>
      <c r="AM116" s="19" t="n">
        <v>0.0781397336547154</v>
      </c>
      <c r="AN116" s="19" t="n">
        <v>0.0740865687681807</v>
      </c>
      <c r="AO116" s="19" t="n">
        <v>0.147151352865083</v>
      </c>
      <c r="AP116" s="19" t="n">
        <v>0.0788223157498715</v>
      </c>
      <c r="AQ116" s="19" t="n">
        <v>0.0374499725188022</v>
      </c>
      <c r="AR116" s="19" t="n">
        <v>0.076461929039122</v>
      </c>
      <c r="AS116" s="19" t="n">
        <v>0.0798893003842792</v>
      </c>
      <c r="AT116" s="19" t="n">
        <v>0.0675931539487383</v>
      </c>
      <c r="AU116" s="19" t="n">
        <v>0.021669346947028</v>
      </c>
    </row>
    <row r="117">
      <c r="B117" t="s">
        <v>109</v>
      </c>
      <c r="C117" s="19" t="n">
        <v>0.142633250018948</v>
      </c>
      <c r="D117" s="19" t="n">
        <v>0.135621181984403</v>
      </c>
      <c r="E117" s="19" t="n">
        <v>0.150191824087057</v>
      </c>
      <c r="F117" s="19"/>
      <c r="G117" s="19" t="n">
        <v>0.0947024487695147</v>
      </c>
      <c r="H117" s="19" t="n">
        <v>0.084467169126279</v>
      </c>
      <c r="I117" s="19" t="n">
        <v>0.110980112001636</v>
      </c>
      <c r="J117" s="19" t="n">
        <v>0.143662220479761</v>
      </c>
      <c r="K117" s="19" t="n">
        <v>0.162160647624321</v>
      </c>
      <c r="L117" s="19" t="n">
        <v>0.206629671674066</v>
      </c>
      <c r="M117" s="19"/>
      <c r="N117" s="19" t="n">
        <v>0.190758714068896</v>
      </c>
      <c r="O117" s="19" t="n">
        <v>0.16325816603082</v>
      </c>
      <c r="P117" s="19" t="n">
        <v>0.171272136133089</v>
      </c>
      <c r="Q117" s="19" t="n">
        <v>0.10464139893045</v>
      </c>
      <c r="R117" s="19" t="n">
        <v>0.099325172685577</v>
      </c>
      <c r="S117" s="19"/>
      <c r="T117" s="19" t="n">
        <v>0.122233963028724</v>
      </c>
      <c r="U117" s="19" t="n">
        <v>0.157585642870085</v>
      </c>
      <c r="V117" s="19" t="n">
        <v>0.123470976606798</v>
      </c>
      <c r="W117" s="19" t="n">
        <v>0.139338755310624</v>
      </c>
      <c r="X117" s="19"/>
      <c r="Y117" s="19" t="n">
        <v>0.125256355802266</v>
      </c>
      <c r="Z117" s="19" t="n">
        <v>0.135722706070017</v>
      </c>
      <c r="AA117" s="19" t="n">
        <v>0.221632349274655</v>
      </c>
      <c r="AB117" s="19" t="n">
        <v>0.155939927647754</v>
      </c>
      <c r="AC117" s="19" t="n">
        <v>0.0334545438003364</v>
      </c>
      <c r="AD117" s="19" t="n">
        <v>0.0852118376807033</v>
      </c>
      <c r="AE117" s="19"/>
      <c r="AF117" s="19" t="n">
        <v>0.123445226021266</v>
      </c>
      <c r="AG117" s="19"/>
      <c r="AH117" s="19" t="n">
        <v>0.112592815402737</v>
      </c>
      <c r="AI117" s="19"/>
      <c r="AJ117" s="19" t="n">
        <v>0.153074020640907</v>
      </c>
      <c r="AK117" s="19" t="n">
        <v>0.100864430355863</v>
      </c>
      <c r="AL117" s="19" t="n">
        <v>0.127281881319983</v>
      </c>
      <c r="AM117" s="19" t="n">
        <v>0.16669416314437</v>
      </c>
      <c r="AN117" s="19" t="n">
        <v>0.149002717772273</v>
      </c>
      <c r="AO117" s="19" t="n">
        <v>0.124067432085052</v>
      </c>
      <c r="AP117" s="19" t="n">
        <v>0.135038174825528</v>
      </c>
      <c r="AQ117" s="19" t="n">
        <v>0.0326113509576034</v>
      </c>
      <c r="AR117" s="19" t="n">
        <v>0.0709299689363251</v>
      </c>
      <c r="AS117" s="19" t="n">
        <v>0.218839557080393</v>
      </c>
      <c r="AT117" s="19" t="n">
        <v>0.163676476501052</v>
      </c>
      <c r="AU117" s="19" t="n">
        <v>0.16095805719759</v>
      </c>
    </row>
    <row r="118">
      <c r="B118" t="s">
        <v>66</v>
      </c>
      <c r="C118" s="19" t="n">
        <v>0.02291237147166</v>
      </c>
      <c r="D118" s="19" t="n">
        <v>0.0230578303863036</v>
      </c>
      <c r="E118" s="19" t="n">
        <v>0.0208732902979218</v>
      </c>
      <c r="F118" s="19"/>
      <c r="G118" s="19" t="n">
        <v>0.0173952667337601</v>
      </c>
      <c r="H118" s="19" t="n">
        <v>0</v>
      </c>
      <c r="I118" s="19" t="n">
        <v>0.026448373701451</v>
      </c>
      <c r="J118" s="19" t="n">
        <v>0.0171132753480175</v>
      </c>
      <c r="K118" s="19" t="n">
        <v>0.0178932871386396</v>
      </c>
      <c r="L118" s="19" t="n">
        <v>0.0454614763381928</v>
      </c>
      <c r="M118" s="19"/>
      <c r="N118" s="19" t="n">
        <v>0</v>
      </c>
      <c r="O118" s="19" t="n">
        <v>0.0329904910674738</v>
      </c>
      <c r="P118" s="19" t="n">
        <v>0.0313769848272482</v>
      </c>
      <c r="Q118" s="19" t="n">
        <v>0.00857276786804424</v>
      </c>
      <c r="R118" s="19" t="n">
        <v>0.015797718418001</v>
      </c>
      <c r="S118" s="19"/>
      <c r="T118" s="19" t="n">
        <v>0.00818408238107748</v>
      </c>
      <c r="U118" s="19" t="n">
        <v>0.036917701032307</v>
      </c>
      <c r="V118" s="19" t="n">
        <v>0.0170693343000136</v>
      </c>
      <c r="W118" s="19" t="n">
        <v>0.0129053803025394</v>
      </c>
      <c r="X118" s="19"/>
      <c r="Y118" s="19" t="n">
        <v>0.0103139865038021</v>
      </c>
      <c r="Z118" s="19" t="n">
        <v>0.0238311154446166</v>
      </c>
      <c r="AA118" s="19" t="n">
        <v>0.0516549619684853</v>
      </c>
      <c r="AB118" s="19" t="n">
        <v>0.00834481300093546</v>
      </c>
      <c r="AC118" s="19" t="n">
        <v>0.0158298192810294</v>
      </c>
      <c r="AD118" s="19" t="n">
        <v>0.0159386153936489</v>
      </c>
      <c r="AE118" s="19"/>
      <c r="AF118" s="19" t="n">
        <v>0.0154360888040615</v>
      </c>
      <c r="AG118" s="19"/>
      <c r="AH118" s="19" t="n">
        <v>0.0157075375803257</v>
      </c>
      <c r="AI118" s="19"/>
      <c r="AJ118" s="19" t="n">
        <v>0</v>
      </c>
      <c r="AK118" s="19" t="n">
        <v>0</v>
      </c>
      <c r="AL118" s="19" t="n">
        <v>0.0415822939197586</v>
      </c>
      <c r="AM118" s="19" t="n">
        <v>0.0227846647523958</v>
      </c>
      <c r="AN118" s="19" t="n">
        <v>0.0227332537112676</v>
      </c>
      <c r="AO118" s="19" t="n">
        <v>0.026611582996723</v>
      </c>
      <c r="AP118" s="19" t="n">
        <v>0.0135459170325759</v>
      </c>
      <c r="AQ118" s="19" t="n">
        <v>0.0270599138943209</v>
      </c>
      <c r="AR118" s="19" t="n">
        <v>0</v>
      </c>
      <c r="AS118" s="19" t="n">
        <v>0.0273256382324198</v>
      </c>
      <c r="AT118" s="19" t="n">
        <v>0</v>
      </c>
      <c r="AU118" s="19" t="n">
        <v>0.0218002096116201</v>
      </c>
    </row>
    <row r="1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row>
    <row r="120">
      <c r="B120" s="7" t="s">
        <v>125</v>
      </c>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row>
    <row r="121">
      <c r="B121" s="26" t="s">
        <v>126</v>
      </c>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row>
    <row r="122">
      <c r="B122" t="s">
        <v>117</v>
      </c>
      <c r="C122" s="19" t="n">
        <v>0.165337703001232</v>
      </c>
      <c r="D122" s="19" t="n">
        <v>0.153409917390356</v>
      </c>
      <c r="E122" s="19" t="n">
        <v>0.184380870422657</v>
      </c>
      <c r="F122" s="19"/>
      <c r="G122" s="19" t="n">
        <v>0.100272111288195</v>
      </c>
      <c r="H122" s="19" t="n">
        <v>0.0757299949316399</v>
      </c>
      <c r="I122" s="19" t="n">
        <v>0.11094709358946</v>
      </c>
      <c r="J122" s="19" t="n">
        <v>0.211047018928523</v>
      </c>
      <c r="K122" s="19" t="n">
        <v>0.33857431810636</v>
      </c>
      <c r="L122" s="19" t="n">
        <v>0.166242521276439</v>
      </c>
      <c r="M122" s="19"/>
      <c r="N122" s="19" t="n">
        <v>0</v>
      </c>
      <c r="O122" s="19" t="n">
        <v>0.339103169924186</v>
      </c>
      <c r="P122" s="19" t="n">
        <v>0.235706499071381</v>
      </c>
      <c r="Q122" s="19" t="n">
        <v>0.108620057311567</v>
      </c>
      <c r="R122" s="19" t="n">
        <v>0.0362957014572773</v>
      </c>
      <c r="S122" s="19"/>
      <c r="T122" s="19" t="n">
        <v>0.251955815150681</v>
      </c>
      <c r="U122" s="19" t="n">
        <v>0.205120973607714</v>
      </c>
      <c r="V122" s="19" t="n">
        <v>0.138082522165708</v>
      </c>
      <c r="W122" s="19" t="n">
        <v>0.110497489266599</v>
      </c>
      <c r="X122" s="19"/>
      <c r="Y122" s="19" t="n">
        <v>0.129604937025183</v>
      </c>
      <c r="Z122" s="19" t="n">
        <v>0.260741123229993</v>
      </c>
      <c r="AA122" s="19" t="s">
        <v>124</v>
      </c>
      <c r="AB122" s="19" t="s">
        <v>124</v>
      </c>
      <c r="AC122" s="19" t="s">
        <v>124</v>
      </c>
      <c r="AD122" s="19" t="s">
        <v>124</v>
      </c>
      <c r="AE122" s="19"/>
      <c r="AF122" s="19" t="n">
        <v>0.194468165342925</v>
      </c>
      <c r="AG122" s="19"/>
      <c r="AH122" s="19" t="n">
        <v>0.165337703001232</v>
      </c>
      <c r="AI122" s="19"/>
      <c r="AJ122" s="19" t="n">
        <v>0.11396052386077</v>
      </c>
      <c r="AK122" s="19" t="n">
        <v>0.331049728438052</v>
      </c>
      <c r="AL122" s="19" t="n">
        <v>0.183045295808796</v>
      </c>
      <c r="AM122" s="19" t="n">
        <v>0.144525674479019</v>
      </c>
      <c r="AN122" s="19" t="n">
        <v>0.188387771618181</v>
      </c>
      <c r="AO122" s="19" t="n">
        <v>0.0961159406040997</v>
      </c>
      <c r="AP122" s="19" t="n">
        <v>0.0998480839260082</v>
      </c>
      <c r="AQ122" s="19" t="n">
        <v>0.33456055175801</v>
      </c>
      <c r="AR122" s="19" t="n">
        <v>0.15656127874186</v>
      </c>
      <c r="AS122" s="19" t="n">
        <v>0.201788844629639</v>
      </c>
      <c r="AT122" s="19" t="n">
        <v>0.28481121837277</v>
      </c>
      <c r="AU122" s="19" t="n">
        <v>0.114813726715802</v>
      </c>
    </row>
    <row r="123">
      <c r="B123" t="s">
        <v>118</v>
      </c>
      <c r="C123" s="19" t="n">
        <v>0.340967489660719</v>
      </c>
      <c r="D123" s="19" t="n">
        <v>0.313416702973319</v>
      </c>
      <c r="E123" s="19" t="n">
        <v>0.379274152323906</v>
      </c>
      <c r="F123" s="19"/>
      <c r="G123" s="19" t="n">
        <v>0.341904812109959</v>
      </c>
      <c r="H123" s="19" t="n">
        <v>0.249579590500838</v>
      </c>
      <c r="I123" s="19" t="n">
        <v>0.331018558836439</v>
      </c>
      <c r="J123" s="19" t="n">
        <v>0.383834567288915</v>
      </c>
      <c r="K123" s="19" t="n">
        <v>0.416897040334566</v>
      </c>
      <c r="L123" s="19" t="n">
        <v>0.376799903517689</v>
      </c>
      <c r="M123" s="19"/>
      <c r="N123" s="19" t="n">
        <v>0.492948304177643</v>
      </c>
      <c r="O123" s="19" t="n">
        <v>0.372190565427216</v>
      </c>
      <c r="P123" s="19" t="n">
        <v>0.322061078713126</v>
      </c>
      <c r="Q123" s="19" t="n">
        <v>0.300044892541072</v>
      </c>
      <c r="R123" s="19" t="n">
        <v>0.430010882750555</v>
      </c>
      <c r="S123" s="19"/>
      <c r="T123" s="19" t="n">
        <v>0.337172384249672</v>
      </c>
      <c r="U123" s="19" t="n">
        <v>0.264114307383701</v>
      </c>
      <c r="V123" s="19" t="n">
        <v>0.403407123003074</v>
      </c>
      <c r="W123" s="19" t="n">
        <v>0.364580069809851</v>
      </c>
      <c r="X123" s="19"/>
      <c r="Y123" s="19" t="n">
        <v>0.340435876872388</v>
      </c>
      <c r="Z123" s="19" t="n">
        <v>0.342386850207229</v>
      </c>
      <c r="AA123" s="19" t="s">
        <v>124</v>
      </c>
      <c r="AB123" s="19" t="s">
        <v>124</v>
      </c>
      <c r="AC123" s="19" t="s">
        <v>124</v>
      </c>
      <c r="AD123" s="19" t="s">
        <v>124</v>
      </c>
      <c r="AE123" s="19"/>
      <c r="AF123" s="19" t="n">
        <v>0.381233501749361</v>
      </c>
      <c r="AG123" s="19"/>
      <c r="AH123" s="19" t="n">
        <v>0.340967489660719</v>
      </c>
      <c r="AI123" s="19"/>
      <c r="AJ123" s="19" t="n">
        <v>0.427020044270327</v>
      </c>
      <c r="AK123" s="19" t="n">
        <v>0.269263887302092</v>
      </c>
      <c r="AL123" s="19" t="n">
        <v>0.385516996859819</v>
      </c>
      <c r="AM123" s="19" t="n">
        <v>0.385165332469798</v>
      </c>
      <c r="AN123" s="19" t="n">
        <v>0.300301345060634</v>
      </c>
      <c r="AO123" s="19" t="n">
        <v>0.17278103933027</v>
      </c>
      <c r="AP123" s="19" t="n">
        <v>0.41700191487256</v>
      </c>
      <c r="AQ123" s="19" t="n">
        <v>0.151404798363203</v>
      </c>
      <c r="AR123" s="19" t="n">
        <v>0.287172624324756</v>
      </c>
      <c r="AS123" s="19" t="n">
        <v>0.254570944956978</v>
      </c>
      <c r="AT123" s="19" t="n">
        <v>0.169538889606376</v>
      </c>
      <c r="AU123" s="19" t="n">
        <v>0.31443391383501</v>
      </c>
    </row>
    <row r="124">
      <c r="B124" t="s">
        <v>119</v>
      </c>
      <c r="C124" s="19" t="n">
        <v>0.182971167040431</v>
      </c>
      <c r="D124" s="19" t="n">
        <v>0.204746389648629</v>
      </c>
      <c r="E124" s="19" t="n">
        <v>0.153296212848273</v>
      </c>
      <c r="F124" s="19"/>
      <c r="G124" s="19" t="n">
        <v>0.10504659285089</v>
      </c>
      <c r="H124" s="19" t="n">
        <v>0.279295402032953</v>
      </c>
      <c r="I124" s="19" t="n">
        <v>0.195865842159903</v>
      </c>
      <c r="J124" s="19" t="n">
        <v>0.158088045020609</v>
      </c>
      <c r="K124" s="19" t="n">
        <v>0.110985298961916</v>
      </c>
      <c r="L124" s="19" t="n">
        <v>0.194572828277288</v>
      </c>
      <c r="M124" s="19"/>
      <c r="N124" s="19" t="n">
        <v>0.507051695822357</v>
      </c>
      <c r="O124" s="19" t="n">
        <v>0.127707824781086</v>
      </c>
      <c r="P124" s="19" t="n">
        <v>0.185361890428514</v>
      </c>
      <c r="Q124" s="19" t="n">
        <v>0.18368469476911</v>
      </c>
      <c r="R124" s="19" t="n">
        <v>0.210225694585345</v>
      </c>
      <c r="S124" s="19"/>
      <c r="T124" s="19" t="n">
        <v>0.0956044188703242</v>
      </c>
      <c r="U124" s="19" t="n">
        <v>0.183012874352066</v>
      </c>
      <c r="V124" s="19" t="n">
        <v>0.158193109825357</v>
      </c>
      <c r="W124" s="19" t="n">
        <v>0.239548169559635</v>
      </c>
      <c r="X124" s="19"/>
      <c r="Y124" s="19" t="n">
        <v>0.186639578256605</v>
      </c>
      <c r="Z124" s="19" t="n">
        <v>0.173176823746014</v>
      </c>
      <c r="AA124" s="19" t="s">
        <v>124</v>
      </c>
      <c r="AB124" s="19" t="s">
        <v>124</v>
      </c>
      <c r="AC124" s="19" t="s">
        <v>124</v>
      </c>
      <c r="AD124" s="19" t="s">
        <v>124</v>
      </c>
      <c r="AE124" s="19"/>
      <c r="AF124" s="19" t="n">
        <v>0.162749563943024</v>
      </c>
      <c r="AG124" s="19"/>
      <c r="AH124" s="19" t="n">
        <v>0.182971167040431</v>
      </c>
      <c r="AI124" s="19"/>
      <c r="AJ124" s="19" t="n">
        <v>0.148758831504958</v>
      </c>
      <c r="AK124" s="19" t="n">
        <v>0.257460765828228</v>
      </c>
      <c r="AL124" s="19" t="n">
        <v>0.129571564130433</v>
      </c>
      <c r="AM124" s="19" t="n">
        <v>0.197163445223681</v>
      </c>
      <c r="AN124" s="19" t="n">
        <v>0.167315395553939</v>
      </c>
      <c r="AO124" s="19" t="n">
        <v>0.143241037329518</v>
      </c>
      <c r="AP124" s="19" t="n">
        <v>0.252959844186235</v>
      </c>
      <c r="AQ124" s="19" t="n">
        <v>0.0726510763794702</v>
      </c>
      <c r="AR124" s="19" t="n">
        <v>0.390866630567853</v>
      </c>
      <c r="AS124" s="19" t="n">
        <v>0.223219219975079</v>
      </c>
      <c r="AT124" s="19" t="n">
        <v>0.164823249408683</v>
      </c>
      <c r="AU124" s="19" t="n">
        <v>0.241811913239166</v>
      </c>
    </row>
    <row r="125">
      <c r="B125" t="s">
        <v>120</v>
      </c>
      <c r="C125" s="19" t="n">
        <v>0.137782171959349</v>
      </c>
      <c r="D125" s="19" t="n">
        <v>0.126335831801188</v>
      </c>
      <c r="E125" s="19" t="n">
        <v>0.155837453372926</v>
      </c>
      <c r="F125" s="19"/>
      <c r="G125" s="19" t="n">
        <v>0.238738239244785</v>
      </c>
      <c r="H125" s="19" t="n">
        <v>0.195007550640824</v>
      </c>
      <c r="I125" s="19" t="n">
        <v>0.143963108389315</v>
      </c>
      <c r="J125" s="19" t="n">
        <v>0.112260538081023</v>
      </c>
      <c r="K125" s="19" t="n">
        <v>0.0250212910072199</v>
      </c>
      <c r="L125" s="19" t="n">
        <v>0.115560243403106</v>
      </c>
      <c r="M125" s="19"/>
      <c r="N125" s="19" t="n">
        <v>0</v>
      </c>
      <c r="O125" s="19" t="n">
        <v>0.0714987717486713</v>
      </c>
      <c r="P125" s="19" t="n">
        <v>0.0848934927410455</v>
      </c>
      <c r="Q125" s="19" t="n">
        <v>0.208138985523353</v>
      </c>
      <c r="R125" s="19" t="n">
        <v>0.136564433383914</v>
      </c>
      <c r="S125" s="19"/>
      <c r="T125" s="19" t="n">
        <v>0.261974904143008</v>
      </c>
      <c r="U125" s="19" t="n">
        <v>0.136960273422794</v>
      </c>
      <c r="V125" s="19" t="n">
        <v>0.135009626209851</v>
      </c>
      <c r="W125" s="19" t="n">
        <v>0.123415005679168</v>
      </c>
      <c r="X125" s="19"/>
      <c r="Y125" s="19" t="n">
        <v>0.147507829913535</v>
      </c>
      <c r="Z125" s="19" t="n">
        <v>0.111815499426181</v>
      </c>
      <c r="AA125" s="19" t="s">
        <v>124</v>
      </c>
      <c r="AB125" s="19" t="s">
        <v>124</v>
      </c>
      <c r="AC125" s="19" t="s">
        <v>124</v>
      </c>
      <c r="AD125" s="19" t="s">
        <v>124</v>
      </c>
      <c r="AE125" s="19"/>
      <c r="AF125" s="19" t="n">
        <v>0.126986454487008</v>
      </c>
      <c r="AG125" s="19"/>
      <c r="AH125" s="19" t="n">
        <v>0.137782171959349</v>
      </c>
      <c r="AI125" s="19"/>
      <c r="AJ125" s="19" t="n">
        <v>0.0697798885811191</v>
      </c>
      <c r="AK125" s="19" t="n">
        <v>0.142225618431628</v>
      </c>
      <c r="AL125" s="19" t="n">
        <v>0.172483327110493</v>
      </c>
      <c r="AM125" s="19" t="n">
        <v>0.129085761331824</v>
      </c>
      <c r="AN125" s="19" t="n">
        <v>0.133887371793703</v>
      </c>
      <c r="AO125" s="19" t="n">
        <v>0.288567796915566</v>
      </c>
      <c r="AP125" s="19" t="n">
        <v>0.086629963355463</v>
      </c>
      <c r="AQ125" s="19" t="n">
        <v>0.223677182884524</v>
      </c>
      <c r="AR125" s="19" t="n">
        <v>0.0803486458461459</v>
      </c>
      <c r="AS125" s="19" t="n">
        <v>0.0336773108580712</v>
      </c>
      <c r="AT125" s="19" t="n">
        <v>0</v>
      </c>
      <c r="AU125" s="19" t="n">
        <v>0.195229951063128</v>
      </c>
    </row>
    <row r="126">
      <c r="B126" t="s">
        <v>121</v>
      </c>
      <c r="C126" s="19" t="n">
        <v>0.0779075775753944</v>
      </c>
      <c r="D126" s="19" t="n">
        <v>0.105869760631985</v>
      </c>
      <c r="E126" s="19" t="n">
        <v>0.0381522445721271</v>
      </c>
      <c r="F126" s="19"/>
      <c r="G126" s="19" t="n">
        <v>0.100475419711469</v>
      </c>
      <c r="H126" s="19" t="n">
        <v>0.108043077056324</v>
      </c>
      <c r="I126" s="19" t="n">
        <v>0.121363175151347</v>
      </c>
      <c r="J126" s="19" t="n">
        <v>0.0449226623780144</v>
      </c>
      <c r="K126" s="19" t="n">
        <v>0.022534761298096</v>
      </c>
      <c r="L126" s="19" t="n">
        <v>0.0340393918403064</v>
      </c>
      <c r="M126" s="19"/>
      <c r="N126" s="19" t="n">
        <v>0</v>
      </c>
      <c r="O126" s="19" t="n">
        <v>0.0389598488414894</v>
      </c>
      <c r="P126" s="19" t="n">
        <v>0.0484010720213969</v>
      </c>
      <c r="Q126" s="19" t="n">
        <v>0.109801478473084</v>
      </c>
      <c r="R126" s="19" t="n">
        <v>0.0995167340086864</v>
      </c>
      <c r="S126" s="19"/>
      <c r="T126" s="19" t="n">
        <v>0</v>
      </c>
      <c r="U126" s="19" t="n">
        <v>0.114154019769254</v>
      </c>
      <c r="V126" s="19" t="n">
        <v>0.05307278020036</v>
      </c>
      <c r="W126" s="19" t="n">
        <v>0.086216689506115</v>
      </c>
      <c r="X126" s="19"/>
      <c r="Y126" s="19" t="n">
        <v>0.0994340080840582</v>
      </c>
      <c r="Z126" s="19" t="n">
        <v>0.0204338545162884</v>
      </c>
      <c r="AA126" s="19" t="s">
        <v>124</v>
      </c>
      <c r="AB126" s="19" t="s">
        <v>124</v>
      </c>
      <c r="AC126" s="19" t="s">
        <v>124</v>
      </c>
      <c r="AD126" s="19" t="s">
        <v>124</v>
      </c>
      <c r="AE126" s="19"/>
      <c r="AF126" s="19" t="n">
        <v>0.0499700491788021</v>
      </c>
      <c r="AG126" s="19"/>
      <c r="AH126" s="19" t="n">
        <v>0.0779075775753944</v>
      </c>
      <c r="AI126" s="19"/>
      <c r="AJ126" s="19" t="n">
        <v>0.124108453593955</v>
      </c>
      <c r="AK126" s="19" t="n">
        <v>0</v>
      </c>
      <c r="AL126" s="19" t="n">
        <v>0.0771351556327725</v>
      </c>
      <c r="AM126" s="19" t="n">
        <v>0.0608250303283117</v>
      </c>
      <c r="AN126" s="19" t="n">
        <v>0.0676901922208669</v>
      </c>
      <c r="AO126" s="19" t="n">
        <v>0.143052375935532</v>
      </c>
      <c r="AP126" s="19" t="n">
        <v>0.041259488915912</v>
      </c>
      <c r="AQ126" s="19" t="n">
        <v>0.151404798363203</v>
      </c>
      <c r="AR126" s="19" t="n">
        <v>0.0850508205193852</v>
      </c>
      <c r="AS126" s="19" t="n">
        <v>0.130607026093409</v>
      </c>
      <c r="AT126" s="19" t="n">
        <v>0.21297174916894</v>
      </c>
      <c r="AU126" s="19" t="n">
        <v>0.0373050757752019</v>
      </c>
    </row>
    <row r="127">
      <c r="B127" t="s">
        <v>122</v>
      </c>
      <c r="C127" s="19" t="n">
        <v>0.0473443938582524</v>
      </c>
      <c r="D127" s="19" t="n">
        <v>0.061067670293767</v>
      </c>
      <c r="E127" s="19" t="n">
        <v>0.027928911602902</v>
      </c>
      <c r="F127" s="19"/>
      <c r="G127" s="19" t="n">
        <v>0.0750165841102213</v>
      </c>
      <c r="H127" s="19" t="n">
        <v>0.0640643852349742</v>
      </c>
      <c r="I127" s="19" t="n">
        <v>0.0556415887313155</v>
      </c>
      <c r="J127" s="19" t="n">
        <v>0.0379709655913653</v>
      </c>
      <c r="K127" s="19" t="n">
        <v>0.0216867739296065</v>
      </c>
      <c r="L127" s="19" t="n">
        <v>0</v>
      </c>
      <c r="M127" s="19"/>
      <c r="N127" s="19" t="n">
        <v>0</v>
      </c>
      <c r="O127" s="19" t="n">
        <v>0</v>
      </c>
      <c r="P127" s="19" t="n">
        <v>0.0815770573484997</v>
      </c>
      <c r="Q127" s="19" t="n">
        <v>0.0413542735350229</v>
      </c>
      <c r="R127" s="19" t="n">
        <v>0.0312688492169555</v>
      </c>
      <c r="S127" s="19"/>
      <c r="T127" s="19" t="n">
        <v>0.0532924775863145</v>
      </c>
      <c r="U127" s="19" t="n">
        <v>0.0376988608961046</v>
      </c>
      <c r="V127" s="19" t="n">
        <v>0.054673163818171</v>
      </c>
      <c r="W127" s="19" t="n">
        <v>0.0650161280283407</v>
      </c>
      <c r="X127" s="19"/>
      <c r="Y127" s="19" t="n">
        <v>0.0628387868650745</v>
      </c>
      <c r="Z127" s="19" t="n">
        <v>0.00597569353960798</v>
      </c>
      <c r="AA127" s="19" t="s">
        <v>124</v>
      </c>
      <c r="AB127" s="19" t="s">
        <v>124</v>
      </c>
      <c r="AC127" s="19" t="s">
        <v>124</v>
      </c>
      <c r="AD127" s="19" t="s">
        <v>124</v>
      </c>
      <c r="AE127" s="19"/>
      <c r="AF127" s="19" t="n">
        <v>0.0466708205505329</v>
      </c>
      <c r="AG127" s="19"/>
      <c r="AH127" s="19" t="n">
        <v>0.0473443938582524</v>
      </c>
      <c r="AI127" s="19"/>
      <c r="AJ127" s="19" t="n">
        <v>0.0928589337207264</v>
      </c>
      <c r="AK127" s="19" t="n">
        <v>0</v>
      </c>
      <c r="AL127" s="19" t="n">
        <v>0.0218756604262622</v>
      </c>
      <c r="AM127" s="19" t="n">
        <v>0.0584230290433158</v>
      </c>
      <c r="AN127" s="19" t="n">
        <v>0.0521118093478251</v>
      </c>
      <c r="AO127" s="19" t="n">
        <v>0.0399387846104756</v>
      </c>
      <c r="AP127" s="19" t="n">
        <v>0.0848197833829268</v>
      </c>
      <c r="AQ127" s="19" t="n">
        <v>0</v>
      </c>
      <c r="AR127" s="19" t="n">
        <v>0</v>
      </c>
      <c r="AS127" s="19" t="n">
        <v>0.0867774787740824</v>
      </c>
      <c r="AT127" s="19" t="n">
        <v>0</v>
      </c>
      <c r="AU127" s="19" t="n">
        <v>0</v>
      </c>
    </row>
    <row r="128">
      <c r="B128" t="s">
        <v>66</v>
      </c>
      <c r="C128" s="19" t="n">
        <v>0.047689496904622</v>
      </c>
      <c r="D128" s="19" t="n">
        <v>0.0351537272607563</v>
      </c>
      <c r="E128" s="19" t="n">
        <v>0.0611301548572086</v>
      </c>
      <c r="F128" s="19"/>
      <c r="G128" s="19" t="n">
        <v>0.0385462406844815</v>
      </c>
      <c r="H128" s="19" t="n">
        <v>0.0282799996024477</v>
      </c>
      <c r="I128" s="19" t="n">
        <v>0.041200633142221</v>
      </c>
      <c r="J128" s="19" t="n">
        <v>0.0518762027115498</v>
      </c>
      <c r="K128" s="19" t="n">
        <v>0.0643005163622358</v>
      </c>
      <c r="L128" s="19" t="n">
        <v>0.112785111685172</v>
      </c>
      <c r="M128" s="19"/>
      <c r="N128" s="19" t="n">
        <v>0</v>
      </c>
      <c r="O128" s="19" t="n">
        <v>0.0505398192773512</v>
      </c>
      <c r="P128" s="19" t="n">
        <v>0.041998909676037</v>
      </c>
      <c r="Q128" s="19" t="n">
        <v>0.0483556178467905</v>
      </c>
      <c r="R128" s="19" t="n">
        <v>0.0561177045972672</v>
      </c>
      <c r="S128" s="19"/>
      <c r="T128" s="19" t="n">
        <v>0</v>
      </c>
      <c r="U128" s="19" t="n">
        <v>0.0589386905683666</v>
      </c>
      <c r="V128" s="19" t="n">
        <v>0.0575616747774787</v>
      </c>
      <c r="W128" s="19" t="n">
        <v>0.0107264481502911</v>
      </c>
      <c r="X128" s="19"/>
      <c r="Y128" s="19" t="n">
        <v>0.033538982983156</v>
      </c>
      <c r="Z128" s="19" t="n">
        <v>0.0854701553346871</v>
      </c>
      <c r="AA128" s="19" t="s">
        <v>124</v>
      </c>
      <c r="AB128" s="19" t="s">
        <v>124</v>
      </c>
      <c r="AC128" s="19" t="s">
        <v>124</v>
      </c>
      <c r="AD128" s="19" t="s">
        <v>124</v>
      </c>
      <c r="AE128" s="19"/>
      <c r="AF128" s="19" t="n">
        <v>0.037921444748347</v>
      </c>
      <c r="AG128" s="19"/>
      <c r="AH128" s="19" t="n">
        <v>0.047689496904622</v>
      </c>
      <c r="AI128" s="19"/>
      <c r="AJ128" s="19" t="n">
        <v>0.0235133244681446</v>
      </c>
      <c r="AK128" s="19" t="n">
        <v>0</v>
      </c>
      <c r="AL128" s="19" t="n">
        <v>0.0303720000314234</v>
      </c>
      <c r="AM128" s="19" t="n">
        <v>0.0248117271240504</v>
      </c>
      <c r="AN128" s="19" t="n">
        <v>0.0903061144048508</v>
      </c>
      <c r="AO128" s="19" t="n">
        <v>0.116303025274539</v>
      </c>
      <c r="AP128" s="19" t="n">
        <v>0.0174809213608948</v>
      </c>
      <c r="AQ128" s="19" t="n">
        <v>0.0663015922515892</v>
      </c>
      <c r="AR128" s="19" t="n">
        <v>0</v>
      </c>
      <c r="AS128" s="19" t="n">
        <v>0.0693591747127421</v>
      </c>
      <c r="AT128" s="19" t="n">
        <v>0.167854893443231</v>
      </c>
      <c r="AU128" s="19" t="n">
        <v>0.096405419371693</v>
      </c>
    </row>
    <row r="12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row>
    <row r="130">
      <c r="B130" s="7" t="s">
        <v>127</v>
      </c>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row>
    <row r="131">
      <c r="B131" s="26" t="s">
        <v>128</v>
      </c>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row>
    <row r="132">
      <c r="B132" t="s">
        <v>117</v>
      </c>
      <c r="C132" s="19" t="n">
        <v>0.04538752286312</v>
      </c>
      <c r="D132" s="19" t="n">
        <v>0.0304842447679575</v>
      </c>
      <c r="E132" s="19" t="n">
        <v>0.0628451824553976</v>
      </c>
      <c r="F132" s="19"/>
      <c r="G132" s="19" t="n">
        <v>0.00975235904152042</v>
      </c>
      <c r="H132" s="19" t="n">
        <v>0.0305232847128756</v>
      </c>
      <c r="I132" s="19" t="n">
        <v>0.00838639306225417</v>
      </c>
      <c r="J132" s="19" t="n">
        <v>0.0562293572703991</v>
      </c>
      <c r="K132" s="19" t="n">
        <v>0.0475338217117751</v>
      </c>
      <c r="L132" s="19" t="n">
        <v>0.100767644701305</v>
      </c>
      <c r="M132" s="19"/>
      <c r="N132" s="19" t="n">
        <v>0.161764630930492</v>
      </c>
      <c r="O132" s="19" t="n">
        <v>0.0754255602114121</v>
      </c>
      <c r="P132" s="19" t="n">
        <v>0.0375582829314552</v>
      </c>
      <c r="Q132" s="19" t="n">
        <v>0.0467250225996915</v>
      </c>
      <c r="R132" s="19" t="n">
        <v>0.00909156954190261</v>
      </c>
      <c r="S132" s="19"/>
      <c r="T132" s="19" t="n">
        <v>0.0470450668131859</v>
      </c>
      <c r="U132" s="19" t="n">
        <v>0.018307985734867</v>
      </c>
      <c r="V132" s="19" t="n">
        <v>0.0839232246652936</v>
      </c>
      <c r="W132" s="19" t="n">
        <v>0.0311374357466988</v>
      </c>
      <c r="X132" s="19"/>
      <c r="Y132" s="19" t="n">
        <v>0.0266244074395352</v>
      </c>
      <c r="Z132" s="19" t="n">
        <v>0.0471909702789871</v>
      </c>
      <c r="AA132" s="19" t="n">
        <v>0.103526503580082</v>
      </c>
      <c r="AB132" s="19" t="n">
        <v>0.0256324481046914</v>
      </c>
      <c r="AC132" s="19" t="n">
        <v>0.0218595162504145</v>
      </c>
      <c r="AD132" s="19" t="n">
        <v>0.0842911141138688</v>
      </c>
      <c r="AE132" s="19"/>
      <c r="AF132" s="19" t="n">
        <v>0.047315716578148</v>
      </c>
      <c r="AG132" s="19"/>
      <c r="AH132" s="19" t="n">
        <v>0.04538752286312</v>
      </c>
      <c r="AI132" s="19"/>
      <c r="AJ132" s="19" t="n">
        <v>0.0320628848016403</v>
      </c>
      <c r="AK132" s="19" t="n">
        <v>0.0657829171584468</v>
      </c>
      <c r="AL132" s="19" t="n">
        <v>0.0546457735123964</v>
      </c>
      <c r="AM132" s="19" t="n">
        <v>0.0314177561369516</v>
      </c>
      <c r="AN132" s="19" t="n">
        <v>0.0401910888941575</v>
      </c>
      <c r="AO132" s="19" t="n">
        <v>0.0228070803861471</v>
      </c>
      <c r="AP132" s="19" t="n">
        <v>0.0796894705516778</v>
      </c>
      <c r="AQ132" s="19" t="n">
        <v>0.0385075856988213</v>
      </c>
      <c r="AR132" s="19" t="n">
        <v>0.0881967138931912</v>
      </c>
      <c r="AS132" s="19" t="n">
        <v>0.0578447807723526</v>
      </c>
      <c r="AT132" s="19" t="n">
        <v>0</v>
      </c>
      <c r="AU132" s="19" t="n">
        <v>0</v>
      </c>
    </row>
    <row r="133">
      <c r="B133" t="s">
        <v>118</v>
      </c>
      <c r="C133" s="19" t="n">
        <v>0.382704553586785</v>
      </c>
      <c r="D133" s="19" t="n">
        <v>0.344729011804854</v>
      </c>
      <c r="E133" s="19" t="n">
        <v>0.425854071375523</v>
      </c>
      <c r="F133" s="19"/>
      <c r="G133" s="19" t="n">
        <v>0.270448731971266</v>
      </c>
      <c r="H133" s="19" t="n">
        <v>0.261900882336849</v>
      </c>
      <c r="I133" s="19" t="n">
        <v>0.403623059637175</v>
      </c>
      <c r="J133" s="19" t="n">
        <v>0.346642450174562</v>
      </c>
      <c r="K133" s="19" t="n">
        <v>0.512701807681124</v>
      </c>
      <c r="L133" s="19" t="n">
        <v>0.458798842885911</v>
      </c>
      <c r="M133" s="19"/>
      <c r="N133" s="19" t="n">
        <v>0.568101764001993</v>
      </c>
      <c r="O133" s="19" t="n">
        <v>0.405671480284345</v>
      </c>
      <c r="P133" s="19" t="n">
        <v>0.398171348049132</v>
      </c>
      <c r="Q133" s="19" t="n">
        <v>0.362970708588267</v>
      </c>
      <c r="R133" s="19" t="n">
        <v>0.352937159660353</v>
      </c>
      <c r="S133" s="19"/>
      <c r="T133" s="19" t="n">
        <v>0.370013158844596</v>
      </c>
      <c r="U133" s="19" t="n">
        <v>0.370698586876806</v>
      </c>
      <c r="V133" s="19" t="n">
        <v>0.385936692622221</v>
      </c>
      <c r="W133" s="19" t="n">
        <v>0.330861292542783</v>
      </c>
      <c r="X133" s="19"/>
      <c r="Y133" s="19" t="n">
        <v>0.323795343985864</v>
      </c>
      <c r="Z133" s="19" t="n">
        <v>0.418198719087471</v>
      </c>
      <c r="AA133" s="19" t="n">
        <v>0.467511564440776</v>
      </c>
      <c r="AB133" s="19" t="n">
        <v>0.512030689930514</v>
      </c>
      <c r="AC133" s="19" t="n">
        <v>0.401077190811931</v>
      </c>
      <c r="AD133" s="19" t="n">
        <v>0.265736533331728</v>
      </c>
      <c r="AE133" s="19"/>
      <c r="AF133" s="19" t="n">
        <v>0.388450005664032</v>
      </c>
      <c r="AG133" s="19"/>
      <c r="AH133" s="19" t="n">
        <v>0.382704553586785</v>
      </c>
      <c r="AI133" s="19"/>
      <c r="AJ133" s="19" t="n">
        <v>0.43958958895596</v>
      </c>
      <c r="AK133" s="19" t="n">
        <v>0.456068692069391</v>
      </c>
      <c r="AL133" s="19" t="n">
        <v>0.36890253303899</v>
      </c>
      <c r="AM133" s="19" t="n">
        <v>0.345504324236751</v>
      </c>
      <c r="AN133" s="19" t="n">
        <v>0.416901454160046</v>
      </c>
      <c r="AO133" s="19" t="n">
        <v>0.33649577697849</v>
      </c>
      <c r="AP133" s="19" t="n">
        <v>0.336382453097264</v>
      </c>
      <c r="AQ133" s="19" t="n">
        <v>0.538668386440064</v>
      </c>
      <c r="AR133" s="19" t="n">
        <v>0.472315581061101</v>
      </c>
      <c r="AS133" s="19" t="n">
        <v>0.461818967529079</v>
      </c>
      <c r="AT133" s="19" t="n">
        <v>0.413818427144549</v>
      </c>
      <c r="AU133" s="19" t="n">
        <v>0.218589642359264</v>
      </c>
    </row>
    <row r="134">
      <c r="B134" t="s">
        <v>119</v>
      </c>
      <c r="C134" s="19" t="n">
        <v>0.210803338506213</v>
      </c>
      <c r="D134" s="19" t="n">
        <v>0.22359071195112</v>
      </c>
      <c r="E134" s="19" t="n">
        <v>0.197255435029711</v>
      </c>
      <c r="F134" s="19"/>
      <c r="G134" s="19" t="n">
        <v>0.243318429963465</v>
      </c>
      <c r="H134" s="19" t="n">
        <v>0.296719238579181</v>
      </c>
      <c r="I134" s="19" t="n">
        <v>0.212214158172383</v>
      </c>
      <c r="J134" s="19" t="n">
        <v>0.200307113247745</v>
      </c>
      <c r="K134" s="19" t="n">
        <v>0.171911039277753</v>
      </c>
      <c r="L134" s="19" t="n">
        <v>0.153255093384849</v>
      </c>
      <c r="M134" s="19"/>
      <c r="N134" s="19" t="n">
        <v>0.190316479958021</v>
      </c>
      <c r="O134" s="19" t="n">
        <v>0.167558386707405</v>
      </c>
      <c r="P134" s="19" t="n">
        <v>0.212542306789272</v>
      </c>
      <c r="Q134" s="19" t="n">
        <v>0.197952963366513</v>
      </c>
      <c r="R134" s="19" t="n">
        <v>0.290719490411668</v>
      </c>
      <c r="S134" s="19"/>
      <c r="T134" s="19" t="n">
        <v>0.217879747401846</v>
      </c>
      <c r="U134" s="19" t="n">
        <v>0.176865089267257</v>
      </c>
      <c r="V134" s="19" t="n">
        <v>0.18827579698841</v>
      </c>
      <c r="W134" s="19" t="n">
        <v>0.318964463175598</v>
      </c>
      <c r="X134" s="19"/>
      <c r="Y134" s="19" t="n">
        <v>0.24778645006939</v>
      </c>
      <c r="Z134" s="19" t="n">
        <v>0.173698548145188</v>
      </c>
      <c r="AA134" s="19" t="n">
        <v>0.164023166900103</v>
      </c>
      <c r="AB134" s="19" t="n">
        <v>0.151313008283896</v>
      </c>
      <c r="AC134" s="19" t="n">
        <v>0.302160755863255</v>
      </c>
      <c r="AD134" s="19" t="n">
        <v>0.20564811104801</v>
      </c>
      <c r="AE134" s="19"/>
      <c r="AF134" s="19" t="n">
        <v>0.230873768881235</v>
      </c>
      <c r="AG134" s="19"/>
      <c r="AH134" s="19" t="n">
        <v>0.210803338506213</v>
      </c>
      <c r="AI134" s="19"/>
      <c r="AJ134" s="19" t="n">
        <v>0.251044922718459</v>
      </c>
      <c r="AK134" s="19" t="n">
        <v>0.226706082283368</v>
      </c>
      <c r="AL134" s="19" t="n">
        <v>0.248143442971315</v>
      </c>
      <c r="AM134" s="19" t="n">
        <v>0.211606168418396</v>
      </c>
      <c r="AN134" s="19" t="n">
        <v>0.192854999417239</v>
      </c>
      <c r="AO134" s="19" t="n">
        <v>0.185519754939027</v>
      </c>
      <c r="AP134" s="19" t="n">
        <v>0.22442673067724</v>
      </c>
      <c r="AQ134" s="19" t="n">
        <v>0.0826671385137832</v>
      </c>
      <c r="AR134" s="19" t="n">
        <v>0.146494426202281</v>
      </c>
      <c r="AS134" s="19" t="n">
        <v>0.154058708811727</v>
      </c>
      <c r="AT134" s="19" t="n">
        <v>0.195856823409997</v>
      </c>
      <c r="AU134" s="19" t="n">
        <v>0.236208470372989</v>
      </c>
    </row>
    <row r="135">
      <c r="B135" t="s">
        <v>120</v>
      </c>
      <c r="C135" s="19" t="n">
        <v>0.155312428284277</v>
      </c>
      <c r="D135" s="19" t="n">
        <v>0.171203031760515</v>
      </c>
      <c r="E135" s="19" t="n">
        <v>0.137865573698851</v>
      </c>
      <c r="F135" s="19"/>
      <c r="G135" s="19" t="n">
        <v>0.158505179924436</v>
      </c>
      <c r="H135" s="19" t="n">
        <v>0.194627649862728</v>
      </c>
      <c r="I135" s="19" t="n">
        <v>0.174532274430696</v>
      </c>
      <c r="J135" s="19" t="n">
        <v>0.175913101655729</v>
      </c>
      <c r="K135" s="19" t="n">
        <v>0.0894078448563352</v>
      </c>
      <c r="L135" s="19" t="n">
        <v>0.141379539811886</v>
      </c>
      <c r="M135" s="19"/>
      <c r="N135" s="19" t="n">
        <v>0.079817125109494</v>
      </c>
      <c r="O135" s="19" t="n">
        <v>0.139384418787528</v>
      </c>
      <c r="P135" s="19" t="n">
        <v>0.180219443909403</v>
      </c>
      <c r="Q135" s="19" t="n">
        <v>0.152679786322277</v>
      </c>
      <c r="R135" s="19" t="n">
        <v>0.142642027085656</v>
      </c>
      <c r="S135" s="19"/>
      <c r="T135" s="19" t="n">
        <v>0.115592260131882</v>
      </c>
      <c r="U135" s="19" t="n">
        <v>0.197444511891202</v>
      </c>
      <c r="V135" s="19" t="n">
        <v>0.168138586341542</v>
      </c>
      <c r="W135" s="19" t="n">
        <v>0.148127128471227</v>
      </c>
      <c r="X135" s="19"/>
      <c r="Y135" s="19" t="n">
        <v>0.172337606985499</v>
      </c>
      <c r="Z135" s="19" t="n">
        <v>0.137048252473042</v>
      </c>
      <c r="AA135" s="19" t="n">
        <v>0.125437633581966</v>
      </c>
      <c r="AB135" s="19" t="n">
        <v>0.180521805220554</v>
      </c>
      <c r="AC135" s="19" t="n">
        <v>0.0535866772965161</v>
      </c>
      <c r="AD135" s="19" t="n">
        <v>0.220276976164426</v>
      </c>
      <c r="AE135" s="19"/>
      <c r="AF135" s="19" t="n">
        <v>0.172654405039126</v>
      </c>
      <c r="AG135" s="19"/>
      <c r="AH135" s="19" t="n">
        <v>0.155312428284277</v>
      </c>
      <c r="AI135" s="19"/>
      <c r="AJ135" s="19" t="n">
        <v>0.133050775054442</v>
      </c>
      <c r="AK135" s="19" t="n">
        <v>0.183526722280296</v>
      </c>
      <c r="AL135" s="19" t="n">
        <v>0.124635113065477</v>
      </c>
      <c r="AM135" s="19" t="n">
        <v>0.150927421693379</v>
      </c>
      <c r="AN135" s="19" t="n">
        <v>0.13812296821703</v>
      </c>
      <c r="AO135" s="19" t="n">
        <v>0.242690326400121</v>
      </c>
      <c r="AP135" s="19" t="n">
        <v>0.193172467777817</v>
      </c>
      <c r="AQ135" s="19" t="n">
        <v>0.0932690631944517</v>
      </c>
      <c r="AR135" s="19" t="n">
        <v>0.192677280821608</v>
      </c>
      <c r="AS135" s="19" t="n">
        <v>0.0579985237828206</v>
      </c>
      <c r="AT135" s="19" t="n">
        <v>0.193889959066204</v>
      </c>
      <c r="AU135" s="19" t="n">
        <v>0.33619135068568</v>
      </c>
    </row>
    <row r="136">
      <c r="B136" t="s">
        <v>121</v>
      </c>
      <c r="C136" s="19" t="n">
        <v>0.102862300857531</v>
      </c>
      <c r="D136" s="19" t="n">
        <v>0.116339165333756</v>
      </c>
      <c r="E136" s="19" t="n">
        <v>0.0879001994636662</v>
      </c>
      <c r="F136" s="19"/>
      <c r="G136" s="19" t="n">
        <v>0.217430642341638</v>
      </c>
      <c r="H136" s="19" t="n">
        <v>0.156533200117865</v>
      </c>
      <c r="I136" s="19" t="n">
        <v>0.104569943759284</v>
      </c>
      <c r="J136" s="19" t="n">
        <v>0.0843399855388697</v>
      </c>
      <c r="K136" s="19" t="n">
        <v>0.0566977302264004</v>
      </c>
      <c r="L136" s="19" t="n">
        <v>0.040607625412302</v>
      </c>
      <c r="M136" s="19"/>
      <c r="N136" s="19" t="n">
        <v>0</v>
      </c>
      <c r="O136" s="19" t="n">
        <v>0.0719217723005642</v>
      </c>
      <c r="P136" s="19" t="n">
        <v>0.0754539322552821</v>
      </c>
      <c r="Q136" s="19" t="n">
        <v>0.156634356462562</v>
      </c>
      <c r="R136" s="19" t="n">
        <v>0.101912263893104</v>
      </c>
      <c r="S136" s="19"/>
      <c r="T136" s="19" t="n">
        <v>0.110330046651515</v>
      </c>
      <c r="U136" s="19" t="n">
        <v>0.117311542660632</v>
      </c>
      <c r="V136" s="19" t="n">
        <v>0.109787914140352</v>
      </c>
      <c r="W136" s="19" t="n">
        <v>0.0800943552150574</v>
      </c>
      <c r="X136" s="19"/>
      <c r="Y136" s="19" t="n">
        <v>0.134728623624452</v>
      </c>
      <c r="Z136" s="19" t="n">
        <v>0.130197054101521</v>
      </c>
      <c r="AA136" s="19" t="n">
        <v>0.0302318037066017</v>
      </c>
      <c r="AB136" s="19" t="n">
        <v>0.041060869119913</v>
      </c>
      <c r="AC136" s="19" t="n">
        <v>0.149295690699504</v>
      </c>
      <c r="AD136" s="19" t="n">
        <v>0.0542401764479876</v>
      </c>
      <c r="AE136" s="19"/>
      <c r="AF136" s="19" t="n">
        <v>0.0668180234355943</v>
      </c>
      <c r="AG136" s="19"/>
      <c r="AH136" s="19" t="n">
        <v>0.102862300857531</v>
      </c>
      <c r="AI136" s="19"/>
      <c r="AJ136" s="19" t="n">
        <v>0.0486892513695317</v>
      </c>
      <c r="AK136" s="19" t="n">
        <v>0.0679155862084983</v>
      </c>
      <c r="AL136" s="19" t="n">
        <v>0.0867849160768599</v>
      </c>
      <c r="AM136" s="19" t="n">
        <v>0.115007849535094</v>
      </c>
      <c r="AN136" s="19" t="n">
        <v>0.125136104789695</v>
      </c>
      <c r="AO136" s="19" t="n">
        <v>0.14365677831546</v>
      </c>
      <c r="AP136" s="19" t="n">
        <v>0.0864792753974941</v>
      </c>
      <c r="AQ136" s="19" t="n">
        <v>0.212601508840341</v>
      </c>
      <c r="AR136" s="19" t="n">
        <v>0.0559513280890379</v>
      </c>
      <c r="AS136" s="19" t="n">
        <v>0.117358096207325</v>
      </c>
      <c r="AT136" s="19" t="n">
        <v>0.0645951371516415</v>
      </c>
      <c r="AU136" s="19" t="n">
        <v>0.0917797743343925</v>
      </c>
    </row>
    <row r="137">
      <c r="B137" t="s">
        <v>122</v>
      </c>
      <c r="C137" s="19" t="n">
        <v>0.0481711124972327</v>
      </c>
      <c r="D137" s="19" t="n">
        <v>0.066544604328451</v>
      </c>
      <c r="E137" s="19" t="n">
        <v>0.0272451609565467</v>
      </c>
      <c r="F137" s="19"/>
      <c r="G137" s="19" t="n">
        <v>0.0889530698037406</v>
      </c>
      <c r="H137" s="19" t="n">
        <v>0.0434440981719368</v>
      </c>
      <c r="I137" s="19" t="n">
        <v>0.0532949748315538</v>
      </c>
      <c r="J137" s="19" t="n">
        <v>0.067703410070921</v>
      </c>
      <c r="K137" s="19" t="n">
        <v>0.0381873446732791</v>
      </c>
      <c r="L137" s="19" t="n">
        <v>0.0167841266153209</v>
      </c>
      <c r="M137" s="19"/>
      <c r="N137" s="19" t="n">
        <v>0</v>
      </c>
      <c r="O137" s="19" t="n">
        <v>0.0566202888617701</v>
      </c>
      <c r="P137" s="19" t="n">
        <v>0.0407539637494502</v>
      </c>
      <c r="Q137" s="19" t="n">
        <v>0.0521228232455361</v>
      </c>
      <c r="R137" s="19" t="n">
        <v>0.0513490876020076</v>
      </c>
      <c r="S137" s="19"/>
      <c r="T137" s="19" t="n">
        <v>0.0834732783909652</v>
      </c>
      <c r="U137" s="19" t="n">
        <v>0.0546800814011296</v>
      </c>
      <c r="V137" s="19" t="n">
        <v>0.0290957657645748</v>
      </c>
      <c r="W137" s="19" t="n">
        <v>0.0706287849607717</v>
      </c>
      <c r="X137" s="19"/>
      <c r="Y137" s="19" t="n">
        <v>0.0616111840342763</v>
      </c>
      <c r="Z137" s="19" t="n">
        <v>0.0549554774563438</v>
      </c>
      <c r="AA137" s="19" t="n">
        <v>0.0202563553480066</v>
      </c>
      <c r="AB137" s="19" t="n">
        <v>0.024903960899991</v>
      </c>
      <c r="AC137" s="19" t="n">
        <v>0.0720201690783789</v>
      </c>
      <c r="AD137" s="19" t="n">
        <v>0.0257154514894526</v>
      </c>
      <c r="AE137" s="19"/>
      <c r="AF137" s="19" t="n">
        <v>0.0447316757651193</v>
      </c>
      <c r="AG137" s="19"/>
      <c r="AH137" s="19" t="n">
        <v>0.0481711124972327</v>
      </c>
      <c r="AI137" s="19"/>
      <c r="AJ137" s="19" t="n">
        <v>0.0780019439445159</v>
      </c>
      <c r="AK137" s="19" t="n">
        <v>0</v>
      </c>
      <c r="AL137" s="19" t="n">
        <v>0.0616375245156767</v>
      </c>
      <c r="AM137" s="19" t="n">
        <v>0.0660166008217768</v>
      </c>
      <c r="AN137" s="19" t="n">
        <v>0.0329937679981181</v>
      </c>
      <c r="AO137" s="19" t="n">
        <v>0.0229448139005993</v>
      </c>
      <c r="AP137" s="19" t="n">
        <v>0.0393445242229249</v>
      </c>
      <c r="AQ137" s="19" t="n">
        <v>0.0342863173125386</v>
      </c>
      <c r="AR137" s="19" t="n">
        <v>0.0443646699327816</v>
      </c>
      <c r="AS137" s="19" t="n">
        <v>0.0208986149067314</v>
      </c>
      <c r="AT137" s="19" t="n">
        <v>0.04433320411858</v>
      </c>
      <c r="AU137" s="19" t="n">
        <v>0.0604973143148795</v>
      </c>
    </row>
    <row r="138">
      <c r="B138" t="s">
        <v>66</v>
      </c>
      <c r="C138" s="19" t="n">
        <v>0.0547587434048403</v>
      </c>
      <c r="D138" s="19" t="n">
        <v>0.0471092300533474</v>
      </c>
      <c r="E138" s="19" t="n">
        <v>0.0610343770203041</v>
      </c>
      <c r="F138" s="19"/>
      <c r="G138" s="19" t="n">
        <v>0.0115915869539339</v>
      </c>
      <c r="H138" s="19" t="n">
        <v>0.0162516462185644</v>
      </c>
      <c r="I138" s="19" t="n">
        <v>0.0433791961066545</v>
      </c>
      <c r="J138" s="19" t="n">
        <v>0.0688645820417741</v>
      </c>
      <c r="K138" s="19" t="n">
        <v>0.0835604115733329</v>
      </c>
      <c r="L138" s="19" t="n">
        <v>0.0884071271884259</v>
      </c>
      <c r="M138" s="19"/>
      <c r="N138" s="19" t="n">
        <v>0</v>
      </c>
      <c r="O138" s="19" t="n">
        <v>0.0834180928469752</v>
      </c>
      <c r="P138" s="19" t="n">
        <v>0.0553007223160054</v>
      </c>
      <c r="Q138" s="19" t="n">
        <v>0.0309143394151541</v>
      </c>
      <c r="R138" s="19" t="n">
        <v>0.0513484018053081</v>
      </c>
      <c r="S138" s="19"/>
      <c r="T138" s="19" t="n">
        <v>0.0556664417660092</v>
      </c>
      <c r="U138" s="19" t="n">
        <v>0.0646922021681056</v>
      </c>
      <c r="V138" s="19" t="n">
        <v>0.0348420194776062</v>
      </c>
      <c r="W138" s="19" t="n">
        <v>0.020186539887864</v>
      </c>
      <c r="X138" s="19"/>
      <c r="Y138" s="19" t="n">
        <v>0.0331163838609846</v>
      </c>
      <c r="Z138" s="19" t="n">
        <v>0.0387109784574468</v>
      </c>
      <c r="AA138" s="19" t="n">
        <v>0.0890129724424654</v>
      </c>
      <c r="AB138" s="19" t="n">
        <v>0.0645372184404404</v>
      </c>
      <c r="AC138" s="19" t="n">
        <v>0</v>
      </c>
      <c r="AD138" s="19" t="n">
        <v>0.144091637404527</v>
      </c>
      <c r="AE138" s="19"/>
      <c r="AF138" s="19" t="n">
        <v>0.0491564046367463</v>
      </c>
      <c r="AG138" s="19"/>
      <c r="AH138" s="19" t="n">
        <v>0.0547587434048403</v>
      </c>
      <c r="AI138" s="19"/>
      <c r="AJ138" s="19" t="n">
        <v>0.0175606331554506</v>
      </c>
      <c r="AK138" s="19" t="n">
        <v>0</v>
      </c>
      <c r="AL138" s="19" t="n">
        <v>0.0552506968192846</v>
      </c>
      <c r="AM138" s="19" t="n">
        <v>0.0795198791576517</v>
      </c>
      <c r="AN138" s="19" t="n">
        <v>0.0537996165237141</v>
      </c>
      <c r="AO138" s="19" t="n">
        <v>0.0458854690801549</v>
      </c>
      <c r="AP138" s="19" t="n">
        <v>0.040505078275582</v>
      </c>
      <c r="AQ138" s="19" t="n">
        <v>0</v>
      </c>
      <c r="AR138" s="19" t="n">
        <v>0</v>
      </c>
      <c r="AS138" s="19" t="n">
        <v>0.130022307989964</v>
      </c>
      <c r="AT138" s="19" t="n">
        <v>0.0875064491090288</v>
      </c>
      <c r="AU138" s="19" t="n">
        <v>0.0567334479327955</v>
      </c>
    </row>
    <row r="13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row>
    <row r="140">
      <c r="B140" s="7" t="s">
        <v>147</v>
      </c>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row>
    <row r="141">
      <c r="B141" s="26" t="s">
        <v>128</v>
      </c>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row>
    <row r="142">
      <c r="B142" t="s">
        <v>141</v>
      </c>
      <c r="C142" s="19" t="n">
        <v>0.290309781596962</v>
      </c>
      <c r="D142" s="19" t="n">
        <v>0.315474629574992</v>
      </c>
      <c r="E142" s="19" t="n">
        <v>0.262934569996245</v>
      </c>
      <c r="F142" s="19"/>
      <c r="G142" s="19" t="n">
        <v>0.31035386046363</v>
      </c>
      <c r="H142" s="19" t="n">
        <v>0.311946285475352</v>
      </c>
      <c r="I142" s="19" t="n">
        <v>0.35582215153635</v>
      </c>
      <c r="J142" s="19" t="n">
        <v>0.348840264556858</v>
      </c>
      <c r="K142" s="19" t="n">
        <v>0.232861530946091</v>
      </c>
      <c r="L142" s="19" t="n">
        <v>0.204075432785673</v>
      </c>
      <c r="M142" s="19"/>
      <c r="N142" s="19" t="n">
        <v>0.276532616810201</v>
      </c>
      <c r="O142" s="19" t="n">
        <v>0.259168069491039</v>
      </c>
      <c r="P142" s="19" t="n">
        <v>0.327288042484406</v>
      </c>
      <c r="Q142" s="19" t="n">
        <v>0.286564574587941</v>
      </c>
      <c r="R142" s="19" t="n">
        <v>0.264901439494155</v>
      </c>
      <c r="S142" s="19"/>
      <c r="T142" s="19" t="n">
        <v>0.312125144980697</v>
      </c>
      <c r="U142" s="19" t="n">
        <v>0.289930374050088</v>
      </c>
      <c r="V142" s="19" t="n">
        <v>0.281941637007301</v>
      </c>
      <c r="W142" s="19" t="n">
        <v>0.317471722919735</v>
      </c>
      <c r="X142" s="19"/>
      <c r="Y142" s="19" t="n">
        <v>0.307336655299742</v>
      </c>
      <c r="Z142" s="19" t="n">
        <v>0.23631850911117</v>
      </c>
      <c r="AA142" s="19" t="n">
        <v>0.20901579061996</v>
      </c>
      <c r="AB142" s="19" t="n">
        <v>0.360761756212962</v>
      </c>
      <c r="AC142" s="19" t="n">
        <v>0.428493328945212</v>
      </c>
      <c r="AD142" s="19" t="n">
        <v>0.325459116947865</v>
      </c>
      <c r="AE142" s="19"/>
      <c r="AF142" s="19" t="n">
        <v>0.264186459903352</v>
      </c>
      <c r="AG142" s="19"/>
      <c r="AH142" s="19" t="n">
        <v>0.290309781596962</v>
      </c>
      <c r="AI142" s="19"/>
      <c r="AJ142" s="19" t="n">
        <v>0.439020689879281</v>
      </c>
      <c r="AK142" s="19" t="n">
        <v>0.211020074211458</v>
      </c>
      <c r="AL142" s="19" t="n">
        <v>0.246155739433303</v>
      </c>
      <c r="AM142" s="19" t="n">
        <v>0.290820020316894</v>
      </c>
      <c r="AN142" s="19" t="n">
        <v>0.309507494166358</v>
      </c>
      <c r="AO142" s="19" t="n">
        <v>0.37372618148264</v>
      </c>
      <c r="AP142" s="19" t="n">
        <v>0.238621869422527</v>
      </c>
      <c r="AQ142" s="19" t="n">
        <v>0.324539808503675</v>
      </c>
      <c r="AR142" s="19" t="n">
        <v>0.136955442845744</v>
      </c>
      <c r="AS142" s="19" t="n">
        <v>0.312827021172691</v>
      </c>
      <c r="AT142" s="19" t="n">
        <v>0.137861842816314</v>
      </c>
      <c r="AU142" s="19" t="n">
        <v>0.396506242276934</v>
      </c>
    </row>
    <row r="143">
      <c r="B143" t="s">
        <v>142</v>
      </c>
      <c r="C143" s="19" t="n">
        <v>0.587102767026797</v>
      </c>
      <c r="D143" s="19" t="n">
        <v>0.571237637975691</v>
      </c>
      <c r="E143" s="19" t="n">
        <v>0.605909401668978</v>
      </c>
      <c r="F143" s="19"/>
      <c r="G143" s="19" t="n">
        <v>0.523949124988398</v>
      </c>
      <c r="H143" s="19" t="n">
        <v>0.541206360863044</v>
      </c>
      <c r="I143" s="19" t="n">
        <v>0.523094902394068</v>
      </c>
      <c r="J143" s="19" t="n">
        <v>0.600976762673942</v>
      </c>
      <c r="K143" s="19" t="n">
        <v>0.671678803727943</v>
      </c>
      <c r="L143" s="19" t="n">
        <v>0.634855446111291</v>
      </c>
      <c r="M143" s="19"/>
      <c r="N143" s="19" t="n">
        <v>0.579955622750176</v>
      </c>
      <c r="O143" s="19" t="n">
        <v>0.553763846877926</v>
      </c>
      <c r="P143" s="19" t="n">
        <v>0.568208301275631</v>
      </c>
      <c r="Q143" s="19" t="n">
        <v>0.594187133842594</v>
      </c>
      <c r="R143" s="19" t="n">
        <v>0.65952211902568</v>
      </c>
      <c r="S143" s="19"/>
      <c r="T143" s="19" t="n">
        <v>0.616028161497086</v>
      </c>
      <c r="U143" s="19" t="n">
        <v>0.565191204883464</v>
      </c>
      <c r="V143" s="19" t="n">
        <v>0.591546259961621</v>
      </c>
      <c r="W143" s="19" t="n">
        <v>0.592713249380989</v>
      </c>
      <c r="X143" s="19"/>
      <c r="Y143" s="19" t="n">
        <v>0.564248994623969</v>
      </c>
      <c r="Z143" s="19" t="n">
        <v>0.689904107282919</v>
      </c>
      <c r="AA143" s="19" t="n">
        <v>0.626341468208143</v>
      </c>
      <c r="AB143" s="19" t="n">
        <v>0.562039185717147</v>
      </c>
      <c r="AC143" s="19" t="n">
        <v>0.453997372699326</v>
      </c>
      <c r="AD143" s="19" t="n">
        <v>0.549785181894392</v>
      </c>
      <c r="AE143" s="19"/>
      <c r="AF143" s="19" t="n">
        <v>0.625696042697834</v>
      </c>
      <c r="AG143" s="19"/>
      <c r="AH143" s="19" t="n">
        <v>0.587102767026797</v>
      </c>
      <c r="AI143" s="19"/>
      <c r="AJ143" s="19" t="n">
        <v>0.46985906437757</v>
      </c>
      <c r="AK143" s="19" t="n">
        <v>0.619913292788581</v>
      </c>
      <c r="AL143" s="19" t="n">
        <v>0.594354446858186</v>
      </c>
      <c r="AM143" s="19" t="n">
        <v>0.584113150858291</v>
      </c>
      <c r="AN143" s="19" t="n">
        <v>0.619894106590798</v>
      </c>
      <c r="AO143" s="19" t="n">
        <v>0.52968524455607</v>
      </c>
      <c r="AP143" s="19" t="n">
        <v>0.617057157354246</v>
      </c>
      <c r="AQ143" s="19" t="n">
        <v>0.557332011282158</v>
      </c>
      <c r="AR143" s="19" t="n">
        <v>0.813317863171845</v>
      </c>
      <c r="AS143" s="19" t="n">
        <v>0.536534954585592</v>
      </c>
      <c r="AT143" s="19" t="n">
        <v>0.862138157183686</v>
      </c>
      <c r="AU143" s="19" t="n">
        <v>0.443485309171052</v>
      </c>
    </row>
    <row r="144">
      <c r="B144" t="s">
        <v>143</v>
      </c>
      <c r="C144" s="19" t="n">
        <v>0.0814334165541355</v>
      </c>
      <c r="D144" s="19" t="n">
        <v>0.0714478835354395</v>
      </c>
      <c r="E144" s="19" t="n">
        <v>0.0905575493730636</v>
      </c>
      <c r="F144" s="19"/>
      <c r="G144" s="19" t="n">
        <v>0.0874790715871871</v>
      </c>
      <c r="H144" s="19" t="n">
        <v>0.102477732397777</v>
      </c>
      <c r="I144" s="19" t="n">
        <v>0.0802803431602558</v>
      </c>
      <c r="J144" s="19" t="n">
        <v>0.0264730471019759</v>
      </c>
      <c r="K144" s="19" t="n">
        <v>0.0745776850707543</v>
      </c>
      <c r="L144" s="19" t="n">
        <v>0.111560180410187</v>
      </c>
      <c r="M144" s="19"/>
      <c r="N144" s="19" t="n">
        <v>0.0602346066079632</v>
      </c>
      <c r="O144" s="19" t="n">
        <v>0.114719805436683</v>
      </c>
      <c r="P144" s="19" t="n">
        <v>0.0673812522994022</v>
      </c>
      <c r="Q144" s="19" t="n">
        <v>0.0909573864123685</v>
      </c>
      <c r="R144" s="19" t="n">
        <v>0.045645198220583</v>
      </c>
      <c r="S144" s="19"/>
      <c r="T144" s="19" t="n">
        <v>0.0342602385319949</v>
      </c>
      <c r="U144" s="19" t="n">
        <v>0.112564553865946</v>
      </c>
      <c r="V144" s="19" t="n">
        <v>0.0867208502997366</v>
      </c>
      <c r="W144" s="19" t="n">
        <v>0.0570451178473081</v>
      </c>
      <c r="X144" s="19"/>
      <c r="Y144" s="19" t="n">
        <v>0.0786918482075833</v>
      </c>
      <c r="Z144" s="19" t="n">
        <v>0.067504123694293</v>
      </c>
      <c r="AA144" s="19" t="n">
        <v>0.12668781776532</v>
      </c>
      <c r="AB144" s="19" t="n">
        <v>0.0357045509999197</v>
      </c>
      <c r="AC144" s="19" t="n">
        <v>0.0471489007342901</v>
      </c>
      <c r="AD144" s="19" t="n">
        <v>0.061694891933325</v>
      </c>
      <c r="AE144" s="19"/>
      <c r="AF144" s="19" t="n">
        <v>0.0785611319079482</v>
      </c>
      <c r="AG144" s="19"/>
      <c r="AH144" s="19" t="n">
        <v>0.0814334165541355</v>
      </c>
      <c r="AI144" s="19"/>
      <c r="AJ144" s="19" t="n">
        <v>0.0541944627880694</v>
      </c>
      <c r="AK144" s="19" t="n">
        <v>0.130097954736833</v>
      </c>
      <c r="AL144" s="19" t="n">
        <v>0.115711310015358</v>
      </c>
      <c r="AM144" s="19" t="n">
        <v>0.0587788725149698</v>
      </c>
      <c r="AN144" s="19" t="n">
        <v>0.0468897724324225</v>
      </c>
      <c r="AO144" s="19" t="n">
        <v>0.0740246184337824</v>
      </c>
      <c r="AP144" s="19" t="n">
        <v>0.0998877168524739</v>
      </c>
      <c r="AQ144" s="19" t="n">
        <v>0.0817495498046052</v>
      </c>
      <c r="AR144" s="19" t="n">
        <v>0.0497266939824112</v>
      </c>
      <c r="AS144" s="19" t="n">
        <v>0.115826686753323</v>
      </c>
      <c r="AT144" s="19" t="n">
        <v>0</v>
      </c>
      <c r="AU144" s="19" t="n">
        <v>0.0945970716369393</v>
      </c>
    </row>
    <row r="145">
      <c r="B145" t="s">
        <v>144</v>
      </c>
      <c r="C145" s="19" t="n">
        <v>0.0199695828306852</v>
      </c>
      <c r="D145" s="19" t="n">
        <v>0.0251562521040591</v>
      </c>
      <c r="E145" s="19" t="n">
        <v>0.0140988886946333</v>
      </c>
      <c r="F145" s="19"/>
      <c r="G145" s="19" t="n">
        <v>0.0400139860144771</v>
      </c>
      <c r="H145" s="19" t="n">
        <v>0.034242881283988</v>
      </c>
      <c r="I145" s="19" t="n">
        <v>0.0251367549340638</v>
      </c>
      <c r="J145" s="19" t="n">
        <v>0</v>
      </c>
      <c r="K145" s="19" t="n">
        <v>0</v>
      </c>
      <c r="L145" s="19" t="n">
        <v>0.0250349461608662</v>
      </c>
      <c r="M145" s="19"/>
      <c r="N145" s="19" t="n">
        <v>0</v>
      </c>
      <c r="O145" s="19" t="n">
        <v>0.033124463293702</v>
      </c>
      <c r="P145" s="19" t="n">
        <v>0.0167579077466475</v>
      </c>
      <c r="Q145" s="19" t="n">
        <v>0.0168410614285808</v>
      </c>
      <c r="R145" s="19" t="n">
        <v>0.0178396280337737</v>
      </c>
      <c r="S145" s="19"/>
      <c r="T145" s="19" t="n">
        <v>0.0263270751450952</v>
      </c>
      <c r="U145" s="19" t="n">
        <v>0.0111655042164541</v>
      </c>
      <c r="V145" s="19" t="n">
        <v>0.0246057843027585</v>
      </c>
      <c r="W145" s="19" t="n">
        <v>0.0085136271088619</v>
      </c>
      <c r="X145" s="19"/>
      <c r="Y145" s="19" t="n">
        <v>0.0266779669495224</v>
      </c>
      <c r="Z145" s="19" t="n">
        <v>0</v>
      </c>
      <c r="AA145" s="19" t="n">
        <v>0.0155296461309069</v>
      </c>
      <c r="AB145" s="19" t="n">
        <v>0.0281967372062674</v>
      </c>
      <c r="AC145" s="19" t="n">
        <v>0.0242504406853788</v>
      </c>
      <c r="AD145" s="19" t="n">
        <v>0.0221349495630182</v>
      </c>
      <c r="AE145" s="19"/>
      <c r="AF145" s="19" t="n">
        <v>0.013810721693255</v>
      </c>
      <c r="AG145" s="19"/>
      <c r="AH145" s="19" t="n">
        <v>0.0199695828306852</v>
      </c>
      <c r="AI145" s="19"/>
      <c r="AJ145" s="19" t="n">
        <v>0.0220593562238935</v>
      </c>
      <c r="AK145" s="19" t="n">
        <v>0.0389686782631274</v>
      </c>
      <c r="AL145" s="19" t="n">
        <v>0.0139625850339589</v>
      </c>
      <c r="AM145" s="19" t="n">
        <v>0.0225208302910417</v>
      </c>
      <c r="AN145" s="19" t="n">
        <v>0.0142695720031098</v>
      </c>
      <c r="AO145" s="19" t="n">
        <v>0.0225639555275078</v>
      </c>
      <c r="AP145" s="19" t="n">
        <v>0.0256125667423988</v>
      </c>
      <c r="AQ145" s="19" t="n">
        <v>0</v>
      </c>
      <c r="AR145" s="19" t="n">
        <v>0</v>
      </c>
      <c r="AS145" s="19" t="n">
        <v>0.0177625130141285</v>
      </c>
      <c r="AT145" s="19" t="n">
        <v>0</v>
      </c>
      <c r="AU145" s="19" t="n">
        <v>0.0654113769150752</v>
      </c>
    </row>
    <row r="146">
      <c r="B146" t="s">
        <v>145</v>
      </c>
      <c r="C146" s="19" t="n">
        <v>0.00586773878891028</v>
      </c>
      <c r="D146" s="19" t="n">
        <v>0.00618838871087975</v>
      </c>
      <c r="E146" s="19" t="n">
        <v>0.00553135187198914</v>
      </c>
      <c r="F146" s="19"/>
      <c r="G146" s="19" t="n">
        <v>0.0108190410880856</v>
      </c>
      <c r="H146" s="19" t="n">
        <v>0.0101267399798394</v>
      </c>
      <c r="I146" s="19" t="n">
        <v>0.00864888575312029</v>
      </c>
      <c r="J146" s="19" t="n">
        <v>0</v>
      </c>
      <c r="K146" s="19" t="n">
        <v>0</v>
      </c>
      <c r="L146" s="19" t="n">
        <v>0.00676582795099987</v>
      </c>
      <c r="M146" s="19"/>
      <c r="N146" s="19" t="n">
        <v>0</v>
      </c>
      <c r="O146" s="19" t="n">
        <v>0.00601204146682187</v>
      </c>
      <c r="P146" s="19" t="n">
        <v>0.00857542128132844</v>
      </c>
      <c r="Q146" s="19" t="n">
        <v>0</v>
      </c>
      <c r="R146" s="19" t="n">
        <v>0.0120916152258086</v>
      </c>
      <c r="S146" s="19"/>
      <c r="T146" s="19" t="n">
        <v>0</v>
      </c>
      <c r="U146" s="19" t="n">
        <v>0.00965019030985176</v>
      </c>
      <c r="V146" s="19" t="n">
        <v>0</v>
      </c>
      <c r="W146" s="19" t="n">
        <v>0.0129007271830106</v>
      </c>
      <c r="X146" s="19"/>
      <c r="Y146" s="19" t="n">
        <v>0.00730586622899125</v>
      </c>
      <c r="Z146" s="19" t="n">
        <v>0</v>
      </c>
      <c r="AA146" s="19" t="n">
        <v>0.00816551366300024</v>
      </c>
      <c r="AB146" s="19" t="n">
        <v>0</v>
      </c>
      <c r="AC146" s="19" t="n">
        <v>0.0242504406853788</v>
      </c>
      <c r="AD146" s="19" t="n">
        <v>0</v>
      </c>
      <c r="AE146" s="19"/>
      <c r="AF146" s="19" t="n">
        <v>0.00429879869091934</v>
      </c>
      <c r="AG146" s="19"/>
      <c r="AH146" s="19" t="n">
        <v>0.00586773878891028</v>
      </c>
      <c r="AI146" s="19"/>
      <c r="AJ146" s="19" t="n">
        <v>0</v>
      </c>
      <c r="AK146" s="19" t="n">
        <v>0</v>
      </c>
      <c r="AL146" s="19" t="n">
        <v>0.0144519964882662</v>
      </c>
      <c r="AM146" s="19" t="n">
        <v>0.00815865396311856</v>
      </c>
      <c r="AN146" s="19" t="n">
        <v>0</v>
      </c>
      <c r="AO146" s="19" t="n">
        <v>0</v>
      </c>
      <c r="AP146" s="19" t="n">
        <v>0</v>
      </c>
      <c r="AQ146" s="19" t="n">
        <v>0.036378630409562</v>
      </c>
      <c r="AR146" s="19" t="n">
        <v>0</v>
      </c>
      <c r="AS146" s="19" t="n">
        <v>0</v>
      </c>
      <c r="AT146" s="19" t="n">
        <v>0</v>
      </c>
      <c r="AU146" s="19" t="n">
        <v>0</v>
      </c>
    </row>
    <row r="147">
      <c r="B147" t="s">
        <v>66</v>
      </c>
      <c r="C147" s="19" t="n">
        <v>0.0153167132025101</v>
      </c>
      <c r="D147" s="19" t="n">
        <v>0.0104952080989388</v>
      </c>
      <c r="E147" s="19" t="n">
        <v>0.0209682383950909</v>
      </c>
      <c r="F147" s="19"/>
      <c r="G147" s="19" t="n">
        <v>0.0273849158582226</v>
      </c>
      <c r="H147" s="19" t="n">
        <v>0</v>
      </c>
      <c r="I147" s="19" t="n">
        <v>0.00701696222214244</v>
      </c>
      <c r="J147" s="19" t="n">
        <v>0.0237099256672244</v>
      </c>
      <c r="K147" s="19" t="n">
        <v>0.0208819802552122</v>
      </c>
      <c r="L147" s="19" t="n">
        <v>0.017708166580983</v>
      </c>
      <c r="M147" s="19"/>
      <c r="N147" s="19" t="n">
        <v>0.0832771538316597</v>
      </c>
      <c r="O147" s="19" t="n">
        <v>0.0332117734338274</v>
      </c>
      <c r="P147" s="19" t="n">
        <v>0.0117890749125845</v>
      </c>
      <c r="Q147" s="19" t="n">
        <v>0.0114498437285152</v>
      </c>
      <c r="R147" s="19" t="n">
        <v>0</v>
      </c>
      <c r="S147" s="19"/>
      <c r="T147" s="19" t="n">
        <v>0.0112593798451264</v>
      </c>
      <c r="U147" s="19" t="n">
        <v>0.0114981726741952</v>
      </c>
      <c r="V147" s="19" t="n">
        <v>0.0151854684285833</v>
      </c>
      <c r="W147" s="19" t="n">
        <v>0.0113555555600959</v>
      </c>
      <c r="X147" s="19"/>
      <c r="Y147" s="19" t="n">
        <v>0.0157386686901919</v>
      </c>
      <c r="Z147" s="19" t="n">
        <v>0.00627325991161824</v>
      </c>
      <c r="AA147" s="19" t="n">
        <v>0.0142597636126699</v>
      </c>
      <c r="AB147" s="19" t="n">
        <v>0.0132977698637043</v>
      </c>
      <c r="AC147" s="19" t="n">
        <v>0.0218595162504145</v>
      </c>
      <c r="AD147" s="19" t="n">
        <v>0.0409258596613997</v>
      </c>
      <c r="AE147" s="19"/>
      <c r="AF147" s="19" t="n">
        <v>0.0134468451066907</v>
      </c>
      <c r="AG147" s="19"/>
      <c r="AH147" s="19" t="n">
        <v>0.0153167132025101</v>
      </c>
      <c r="AI147" s="19"/>
      <c r="AJ147" s="19" t="n">
        <v>0.0148664267311868</v>
      </c>
      <c r="AK147" s="19" t="n">
        <v>0</v>
      </c>
      <c r="AL147" s="19" t="n">
        <v>0.0153639221709282</v>
      </c>
      <c r="AM147" s="19" t="n">
        <v>0.035608472055685</v>
      </c>
      <c r="AN147" s="19" t="n">
        <v>0.0094390548073118</v>
      </c>
      <c r="AO147" s="19" t="n">
        <v>0</v>
      </c>
      <c r="AP147" s="19" t="n">
        <v>0.0188206896283537</v>
      </c>
      <c r="AQ147" s="19" t="n">
        <v>0</v>
      </c>
      <c r="AR147" s="19" t="n">
        <v>0</v>
      </c>
      <c r="AS147" s="19" t="n">
        <v>0.0170488244742657</v>
      </c>
      <c r="AT147" s="19" t="n">
        <v>0</v>
      </c>
      <c r="AU147" s="19" t="n">
        <v>0</v>
      </c>
    </row>
    <row r="148">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row>
    <row r="149">
      <c r="B149" s="7" t="s">
        <v>148</v>
      </c>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row>
    <row r="150">
      <c r="B150" s="26" t="s">
        <v>128</v>
      </c>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row>
    <row r="151">
      <c r="B151" t="s">
        <v>141</v>
      </c>
      <c r="C151" s="19" t="n">
        <v>0.256319510451838</v>
      </c>
      <c r="D151" s="19" t="n">
        <v>0.257142159932867</v>
      </c>
      <c r="E151" s="19" t="n">
        <v>0.256839073917002</v>
      </c>
      <c r="F151" s="19"/>
      <c r="G151" s="19" t="n">
        <v>0.365791819561692</v>
      </c>
      <c r="H151" s="19" t="n">
        <v>0.300437971229049</v>
      </c>
      <c r="I151" s="19" t="n">
        <v>0.268685489301026</v>
      </c>
      <c r="J151" s="19" t="n">
        <v>0.313811546430483</v>
      </c>
      <c r="K151" s="19" t="n">
        <v>0.201257905435143</v>
      </c>
      <c r="L151" s="19" t="n">
        <v>0.140726227592682</v>
      </c>
      <c r="M151" s="19"/>
      <c r="N151" s="19" t="n">
        <v>0.0802627690387068</v>
      </c>
      <c r="O151" s="19" t="n">
        <v>0.266888720898402</v>
      </c>
      <c r="P151" s="19" t="n">
        <v>0.277804654564657</v>
      </c>
      <c r="Q151" s="19" t="n">
        <v>0.23505827291957</v>
      </c>
      <c r="R151" s="19" t="n">
        <v>0.256241080123641</v>
      </c>
      <c r="S151" s="19"/>
      <c r="T151" s="19" t="n">
        <v>0.327936046414101</v>
      </c>
      <c r="U151" s="19" t="n">
        <v>0.267496916699472</v>
      </c>
      <c r="V151" s="19" t="n">
        <v>0.22930720405063</v>
      </c>
      <c r="W151" s="19" t="n">
        <v>0.294643639043661</v>
      </c>
      <c r="X151" s="19"/>
      <c r="Y151" s="19" t="n">
        <v>0.26384270408561</v>
      </c>
      <c r="Z151" s="19" t="n">
        <v>0.278527484537045</v>
      </c>
      <c r="AA151" s="19" t="n">
        <v>0.154487853189948</v>
      </c>
      <c r="AB151" s="19" t="n">
        <v>0.337485230768942</v>
      </c>
      <c r="AC151" s="19" t="n">
        <v>0.272115183624468</v>
      </c>
      <c r="AD151" s="19" t="n">
        <v>0.28589531795465</v>
      </c>
      <c r="AE151" s="19"/>
      <c r="AF151" s="19" t="n">
        <v>0.237755535859826</v>
      </c>
      <c r="AG151" s="19"/>
      <c r="AH151" s="19" t="n">
        <v>0.256319510451838</v>
      </c>
      <c r="AI151" s="19"/>
      <c r="AJ151" s="19" t="n">
        <v>0.326770155702457</v>
      </c>
      <c r="AK151" s="19" t="n">
        <v>0.288075348992903</v>
      </c>
      <c r="AL151" s="19" t="n">
        <v>0.267229379559909</v>
      </c>
      <c r="AM151" s="19" t="n">
        <v>0.245487777867963</v>
      </c>
      <c r="AN151" s="19" t="n">
        <v>0.321061913830268</v>
      </c>
      <c r="AO151" s="19" t="n">
        <v>0.257052573415127</v>
      </c>
      <c r="AP151" s="19" t="n">
        <v>0.182498887791054</v>
      </c>
      <c r="AQ151" s="19" t="n">
        <v>0.169468299794069</v>
      </c>
      <c r="AR151" s="19" t="n">
        <v>0.412030338114046</v>
      </c>
      <c r="AS151" s="19" t="n">
        <v>0.176052941206635</v>
      </c>
      <c r="AT151" s="19" t="n">
        <v>0.134867252507323</v>
      </c>
      <c r="AU151" s="19" t="n">
        <v>0.264600514308842</v>
      </c>
    </row>
    <row r="152">
      <c r="B152" t="s">
        <v>142</v>
      </c>
      <c r="C152" s="19" t="n">
        <v>0.553990445323091</v>
      </c>
      <c r="D152" s="19" t="n">
        <v>0.54899464150136</v>
      </c>
      <c r="E152" s="19" t="n">
        <v>0.560064724005183</v>
      </c>
      <c r="F152" s="19"/>
      <c r="G152" s="19" t="n">
        <v>0.513657951404473</v>
      </c>
      <c r="H152" s="19" t="n">
        <v>0.504421767393027</v>
      </c>
      <c r="I152" s="19" t="n">
        <v>0.537574179117319</v>
      </c>
      <c r="J152" s="19" t="n">
        <v>0.50246075558205</v>
      </c>
      <c r="K152" s="19" t="n">
        <v>0.587942080372314</v>
      </c>
      <c r="L152" s="19" t="n">
        <v>0.651471371361615</v>
      </c>
      <c r="M152" s="19"/>
      <c r="N152" s="19" t="n">
        <v>0.919737230961293</v>
      </c>
      <c r="O152" s="19" t="n">
        <v>0.523304745332854</v>
      </c>
      <c r="P152" s="19" t="n">
        <v>0.567010630551647</v>
      </c>
      <c r="Q152" s="19" t="n">
        <v>0.539005968690244</v>
      </c>
      <c r="R152" s="19" t="n">
        <v>0.570349110463048</v>
      </c>
      <c r="S152" s="19"/>
      <c r="T152" s="19" t="n">
        <v>0.510315329314876</v>
      </c>
      <c r="U152" s="19" t="n">
        <v>0.517998633777892</v>
      </c>
      <c r="V152" s="19" t="n">
        <v>0.618655298326881</v>
      </c>
      <c r="W152" s="19" t="n">
        <v>0.560590347947995</v>
      </c>
      <c r="X152" s="19"/>
      <c r="Y152" s="19" t="n">
        <v>0.554847833868295</v>
      </c>
      <c r="Z152" s="19" t="n">
        <v>0.589025646509602</v>
      </c>
      <c r="AA152" s="19" t="n">
        <v>0.617373209709513</v>
      </c>
      <c r="AB152" s="19" t="n">
        <v>0.429863762804756</v>
      </c>
      <c r="AC152" s="19" t="n">
        <v>0.495210185301581</v>
      </c>
      <c r="AD152" s="19" t="n">
        <v>0.567986880245908</v>
      </c>
      <c r="AE152" s="19"/>
      <c r="AF152" s="19" t="n">
        <v>0.581430982085012</v>
      </c>
      <c r="AG152" s="19"/>
      <c r="AH152" s="19" t="n">
        <v>0.553990445323091</v>
      </c>
      <c r="AI152" s="19"/>
      <c r="AJ152" s="19" t="n">
        <v>0.495801917851955</v>
      </c>
      <c r="AK152" s="19" t="n">
        <v>0.565695095293069</v>
      </c>
      <c r="AL152" s="19" t="n">
        <v>0.545091553335604</v>
      </c>
      <c r="AM152" s="19" t="n">
        <v>0.508688536683935</v>
      </c>
      <c r="AN152" s="19" t="n">
        <v>0.495373818941199</v>
      </c>
      <c r="AO152" s="19" t="n">
        <v>0.612845276383547</v>
      </c>
      <c r="AP152" s="19" t="n">
        <v>0.606416460610814</v>
      </c>
      <c r="AQ152" s="19" t="n">
        <v>0.679291927067071</v>
      </c>
      <c r="AR152" s="19" t="n">
        <v>0.587969661885954</v>
      </c>
      <c r="AS152" s="19" t="n">
        <v>0.612175744756245</v>
      </c>
      <c r="AT152" s="19" t="n">
        <v>0.649914462552032</v>
      </c>
      <c r="AU152" s="19" t="n">
        <v>0.582290689270957</v>
      </c>
    </row>
    <row r="153">
      <c r="B153" t="s">
        <v>143</v>
      </c>
      <c r="C153" s="19" t="n">
        <v>0.145796085850076</v>
      </c>
      <c r="D153" s="19" t="n">
        <v>0.150825304851945</v>
      </c>
      <c r="E153" s="19" t="n">
        <v>0.13796285495574</v>
      </c>
      <c r="F153" s="19"/>
      <c r="G153" s="19" t="n">
        <v>0.0713686716315155</v>
      </c>
      <c r="H153" s="19" t="n">
        <v>0.144282074826506</v>
      </c>
      <c r="I153" s="19" t="n">
        <v>0.150692141021683</v>
      </c>
      <c r="J153" s="19" t="n">
        <v>0.131438634945515</v>
      </c>
      <c r="K153" s="19" t="n">
        <v>0.176418584358444</v>
      </c>
      <c r="L153" s="19" t="n">
        <v>0.17144055038362</v>
      </c>
      <c r="M153" s="19"/>
      <c r="N153" s="19" t="n">
        <v>0</v>
      </c>
      <c r="O153" s="19" t="n">
        <v>0.127103224037483</v>
      </c>
      <c r="P153" s="19" t="n">
        <v>0.119898650578404</v>
      </c>
      <c r="Q153" s="19" t="n">
        <v>0.181800420542219</v>
      </c>
      <c r="R153" s="19" t="n">
        <v>0.165327581507833</v>
      </c>
      <c r="S153" s="19"/>
      <c r="T153" s="19" t="n">
        <v>0.13684420143925</v>
      </c>
      <c r="U153" s="19" t="n">
        <v>0.166178499013585</v>
      </c>
      <c r="V153" s="19" t="n">
        <v>0.10806891522392</v>
      </c>
      <c r="W153" s="19" t="n">
        <v>0.108791184634792</v>
      </c>
      <c r="X153" s="19"/>
      <c r="Y153" s="19" t="n">
        <v>0.133804228935221</v>
      </c>
      <c r="Z153" s="19" t="n">
        <v>0.112999298765905</v>
      </c>
      <c r="AA153" s="19" t="n">
        <v>0.189815221186793</v>
      </c>
      <c r="AB153" s="19" t="n">
        <v>0.179901939166718</v>
      </c>
      <c r="AC153" s="19" t="n">
        <v>0.186564674138158</v>
      </c>
      <c r="AD153" s="19" t="n">
        <v>0.105191942138043</v>
      </c>
      <c r="AE153" s="19"/>
      <c r="AF153" s="19" t="n">
        <v>0.139836491148543</v>
      </c>
      <c r="AG153" s="19"/>
      <c r="AH153" s="19" t="n">
        <v>0.145796085850076</v>
      </c>
      <c r="AI153" s="19"/>
      <c r="AJ153" s="19" t="n">
        <v>0.162561499714401</v>
      </c>
      <c r="AK153" s="19" t="n">
        <v>0.116627903671137</v>
      </c>
      <c r="AL153" s="19" t="n">
        <v>0.140360876459992</v>
      </c>
      <c r="AM153" s="19" t="n">
        <v>0.188080528425661</v>
      </c>
      <c r="AN153" s="19" t="n">
        <v>0.148728886124281</v>
      </c>
      <c r="AO153" s="19" t="n">
        <v>0.0761810103932655</v>
      </c>
      <c r="AP153" s="19" t="n">
        <v>0.161160722826643</v>
      </c>
      <c r="AQ153" s="19" t="n">
        <v>0.15123977313886</v>
      </c>
      <c r="AR153" s="19" t="n">
        <v>0</v>
      </c>
      <c r="AS153" s="19" t="n">
        <v>0.158577306689384</v>
      </c>
      <c r="AT153" s="19" t="n">
        <v>0.215218284940644</v>
      </c>
      <c r="AU153" s="19" t="n">
        <v>0.0538651782488749</v>
      </c>
    </row>
    <row r="154">
      <c r="B154" t="s">
        <v>144</v>
      </c>
      <c r="C154" s="19" t="n">
        <v>0.0189211175287406</v>
      </c>
      <c r="D154" s="19" t="n">
        <v>0.0240516842073513</v>
      </c>
      <c r="E154" s="19" t="n">
        <v>0.0131091544030481</v>
      </c>
      <c r="F154" s="19"/>
      <c r="G154" s="19" t="n">
        <v>0.0270738946436008</v>
      </c>
      <c r="H154" s="19" t="n">
        <v>0.0437421734040669</v>
      </c>
      <c r="I154" s="19" t="n">
        <v>0.0264754643591126</v>
      </c>
      <c r="J154" s="19" t="n">
        <v>0.013400161048403</v>
      </c>
      <c r="K154" s="19" t="n">
        <v>0.00658297025944434</v>
      </c>
      <c r="L154" s="19" t="n">
        <v>0</v>
      </c>
      <c r="M154" s="19"/>
      <c r="N154" s="19" t="n">
        <v>0</v>
      </c>
      <c r="O154" s="19" t="n">
        <v>0.0240492395660535</v>
      </c>
      <c r="P154" s="19" t="n">
        <v>0.0123035496870251</v>
      </c>
      <c r="Q154" s="19" t="n">
        <v>0.0298606036391017</v>
      </c>
      <c r="R154" s="19" t="n">
        <v>0</v>
      </c>
      <c r="S154" s="19"/>
      <c r="T154" s="19" t="n">
        <v>0.0136450429866467</v>
      </c>
      <c r="U154" s="19" t="n">
        <v>0.0308279920312542</v>
      </c>
      <c r="V154" s="19" t="n">
        <v>0.0113004962647822</v>
      </c>
      <c r="W154" s="19" t="n">
        <v>0.0192987597669698</v>
      </c>
      <c r="X154" s="19"/>
      <c r="Y154" s="19" t="n">
        <v>0.0189108331895295</v>
      </c>
      <c r="Z154" s="19" t="n">
        <v>0.0131743102758289</v>
      </c>
      <c r="AA154" s="19" t="n">
        <v>0.00793730468519513</v>
      </c>
      <c r="AB154" s="19" t="n">
        <v>0.0274155363014649</v>
      </c>
      <c r="AC154" s="19" t="n">
        <v>0.0242504406853788</v>
      </c>
      <c r="AD154" s="19" t="n">
        <v>0</v>
      </c>
      <c r="AE154" s="19"/>
      <c r="AF154" s="19" t="n">
        <v>0.0195020065980752</v>
      </c>
      <c r="AG154" s="19"/>
      <c r="AH154" s="19" t="n">
        <v>0.0189211175287406</v>
      </c>
      <c r="AI154" s="19"/>
      <c r="AJ154" s="19" t="n">
        <v>0</v>
      </c>
      <c r="AK154" s="19" t="n">
        <v>0.0296016520428911</v>
      </c>
      <c r="AL154" s="19" t="n">
        <v>0.0349852915687322</v>
      </c>
      <c r="AM154" s="19" t="n">
        <v>0</v>
      </c>
      <c r="AN154" s="19" t="n">
        <v>0.0142695720031098</v>
      </c>
      <c r="AO154" s="19" t="n">
        <v>0.0539211398080608</v>
      </c>
      <c r="AP154" s="19" t="n">
        <v>0.0108581543438174</v>
      </c>
      <c r="AQ154" s="19" t="n">
        <v>0</v>
      </c>
      <c r="AR154" s="19" t="n">
        <v>0</v>
      </c>
      <c r="AS154" s="19" t="n">
        <v>0.018382669859341</v>
      </c>
      <c r="AT154" s="19" t="n">
        <v>0</v>
      </c>
      <c r="AU154" s="19" t="n">
        <v>0.0686221865552077</v>
      </c>
    </row>
    <row r="155">
      <c r="B155" t="s">
        <v>145</v>
      </c>
      <c r="C155" s="19" t="n">
        <v>0.00141413051040457</v>
      </c>
      <c r="D155" s="19" t="n">
        <v>0</v>
      </c>
      <c r="E155" s="19" t="n">
        <v>0.00305406312679616</v>
      </c>
      <c r="F155" s="19"/>
      <c r="G155" s="19" t="n">
        <v>0.0123553037171989</v>
      </c>
      <c r="H155" s="19" t="n">
        <v>0</v>
      </c>
      <c r="I155" s="19" t="n">
        <v>0</v>
      </c>
      <c r="J155" s="19" t="n">
        <v>0</v>
      </c>
      <c r="K155" s="19" t="n">
        <v>0</v>
      </c>
      <c r="L155" s="19" t="n">
        <v>0</v>
      </c>
      <c r="M155" s="19"/>
      <c r="N155" s="19" t="n">
        <v>0</v>
      </c>
      <c r="O155" s="19" t="n">
        <v>0</v>
      </c>
      <c r="P155" s="19" t="n">
        <v>0</v>
      </c>
      <c r="Q155" s="19" t="n">
        <v>0.00477079636765888</v>
      </c>
      <c r="R155" s="19" t="n">
        <v>0</v>
      </c>
      <c r="S155" s="19"/>
      <c r="T155" s="19" t="n">
        <v>0</v>
      </c>
      <c r="U155" s="19" t="n">
        <v>0</v>
      </c>
      <c r="V155" s="19" t="n">
        <v>0.00620105800129105</v>
      </c>
      <c r="W155" s="19" t="n">
        <v>0</v>
      </c>
      <c r="X155" s="19"/>
      <c r="Y155" s="19" t="n">
        <v>0.00312454674319816</v>
      </c>
      <c r="Z155" s="19" t="n">
        <v>0</v>
      </c>
      <c r="AA155" s="19" t="n">
        <v>0</v>
      </c>
      <c r="AB155" s="19" t="n">
        <v>0</v>
      </c>
      <c r="AC155" s="19" t="n">
        <v>0</v>
      </c>
      <c r="AD155" s="19" t="n">
        <v>0</v>
      </c>
      <c r="AE155" s="19"/>
      <c r="AF155" s="19" t="n">
        <v>0</v>
      </c>
      <c r="AG155" s="19"/>
      <c r="AH155" s="19" t="n">
        <v>0.00141413051040457</v>
      </c>
      <c r="AI155" s="19"/>
      <c r="AJ155" s="19" t="n">
        <v>0</v>
      </c>
      <c r="AK155" s="19" t="n">
        <v>0</v>
      </c>
      <c r="AL155" s="19" t="n">
        <v>0</v>
      </c>
      <c r="AM155" s="19" t="n">
        <v>0.00798907554852994</v>
      </c>
      <c r="AN155" s="19" t="n">
        <v>0</v>
      </c>
      <c r="AO155" s="19" t="n">
        <v>0</v>
      </c>
      <c r="AP155" s="19" t="n">
        <v>0</v>
      </c>
      <c r="AQ155" s="19" t="n">
        <v>0</v>
      </c>
      <c r="AR155" s="19" t="n">
        <v>0</v>
      </c>
      <c r="AS155" s="19" t="n">
        <v>0</v>
      </c>
      <c r="AT155" s="19" t="n">
        <v>0</v>
      </c>
      <c r="AU155" s="19" t="n">
        <v>0</v>
      </c>
    </row>
    <row r="156">
      <c r="B156" t="s">
        <v>66</v>
      </c>
      <c r="C156" s="19" t="n">
        <v>0.0235587103358499</v>
      </c>
      <c r="D156" s="19" t="n">
        <v>0.0189862095064763</v>
      </c>
      <c r="E156" s="19" t="n">
        <v>0.0289701295922306</v>
      </c>
      <c r="F156" s="19"/>
      <c r="G156" s="19" t="n">
        <v>0.00975235904152042</v>
      </c>
      <c r="H156" s="19" t="n">
        <v>0.00711601314735117</v>
      </c>
      <c r="I156" s="19" t="n">
        <v>0.0165727262008602</v>
      </c>
      <c r="J156" s="19" t="n">
        <v>0.0388889019935486</v>
      </c>
      <c r="K156" s="19" t="n">
        <v>0.0277984595746543</v>
      </c>
      <c r="L156" s="19" t="n">
        <v>0.0363618506620834</v>
      </c>
      <c r="M156" s="19"/>
      <c r="N156" s="19" t="n">
        <v>0</v>
      </c>
      <c r="O156" s="19" t="n">
        <v>0.0586540701652071</v>
      </c>
      <c r="P156" s="19" t="n">
        <v>0.0229825146182667</v>
      </c>
      <c r="Q156" s="19" t="n">
        <v>0.0095039378412059</v>
      </c>
      <c r="R156" s="19" t="n">
        <v>0.00808222790547868</v>
      </c>
      <c r="S156" s="19"/>
      <c r="T156" s="19" t="n">
        <v>0.0112593798451264</v>
      </c>
      <c r="U156" s="19" t="n">
        <v>0.0174979584777978</v>
      </c>
      <c r="V156" s="19" t="n">
        <v>0.0264670281324962</v>
      </c>
      <c r="W156" s="19" t="n">
        <v>0.0166760686065833</v>
      </c>
      <c r="X156" s="19"/>
      <c r="Y156" s="19" t="n">
        <v>0.0254698531781467</v>
      </c>
      <c r="Z156" s="19" t="n">
        <v>0.00627325991161824</v>
      </c>
      <c r="AA156" s="19" t="n">
        <v>0.0303864112285512</v>
      </c>
      <c r="AB156" s="19" t="n">
        <v>0.0253335309581193</v>
      </c>
      <c r="AC156" s="19" t="n">
        <v>0.0218595162504145</v>
      </c>
      <c r="AD156" s="19" t="n">
        <v>0.0409258596613997</v>
      </c>
      <c r="AE156" s="19"/>
      <c r="AF156" s="19" t="n">
        <v>0.0214749843085444</v>
      </c>
      <c r="AG156" s="19"/>
      <c r="AH156" s="19" t="n">
        <v>0.0235587103358499</v>
      </c>
      <c r="AI156" s="19"/>
      <c r="AJ156" s="19" t="n">
        <v>0.0148664267311868</v>
      </c>
      <c r="AK156" s="19" t="n">
        <v>0</v>
      </c>
      <c r="AL156" s="19" t="n">
        <v>0.0123328990757634</v>
      </c>
      <c r="AM156" s="19" t="n">
        <v>0.0497540814739114</v>
      </c>
      <c r="AN156" s="19" t="n">
        <v>0.0205658091011424</v>
      </c>
      <c r="AO156" s="19" t="n">
        <v>0</v>
      </c>
      <c r="AP156" s="19" t="n">
        <v>0.0390657744276717</v>
      </c>
      <c r="AQ156" s="19" t="n">
        <v>0</v>
      </c>
      <c r="AR156" s="19" t="n">
        <v>0</v>
      </c>
      <c r="AS156" s="19" t="n">
        <v>0.0348113374883942</v>
      </c>
      <c r="AT156" s="19" t="n">
        <v>0</v>
      </c>
      <c r="AU156" s="19" t="n">
        <v>0.0306214316161185</v>
      </c>
    </row>
    <row r="157">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row>
    <row r="158">
      <c r="B158" s="7" t="s">
        <v>149</v>
      </c>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row>
    <row r="159">
      <c r="B159" s="26" t="s">
        <v>128</v>
      </c>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row>
    <row r="160">
      <c r="B160" t="s">
        <v>141</v>
      </c>
      <c r="C160" s="19" t="n">
        <v>0.159138174321299</v>
      </c>
      <c r="D160" s="19" t="n">
        <v>0.174224322529075</v>
      </c>
      <c r="E160" s="19" t="n">
        <v>0.142641540568434</v>
      </c>
      <c r="F160" s="19"/>
      <c r="G160" s="19" t="n">
        <v>0.221783106961562</v>
      </c>
      <c r="H160" s="19" t="n">
        <v>0.172601383312074</v>
      </c>
      <c r="I160" s="19" t="n">
        <v>0.187606815210111</v>
      </c>
      <c r="J160" s="19" t="n">
        <v>0.187806084632654</v>
      </c>
      <c r="K160" s="19" t="n">
        <v>0.134890749415895</v>
      </c>
      <c r="L160" s="19" t="n">
        <v>0.0829068538044956</v>
      </c>
      <c r="M160" s="19"/>
      <c r="N160" s="19" t="n">
        <v>0.0802627690387068</v>
      </c>
      <c r="O160" s="19" t="n">
        <v>0.133750045729691</v>
      </c>
      <c r="P160" s="19" t="n">
        <v>0.183826426919068</v>
      </c>
      <c r="Q160" s="19" t="n">
        <v>0.182911826248378</v>
      </c>
      <c r="R160" s="19" t="n">
        <v>0.100565189732277</v>
      </c>
      <c r="S160" s="19"/>
      <c r="T160" s="19" t="n">
        <v>0.219965523016635</v>
      </c>
      <c r="U160" s="19" t="n">
        <v>0.16427630208676</v>
      </c>
      <c r="V160" s="19" t="n">
        <v>0.136654757011073</v>
      </c>
      <c r="W160" s="19" t="n">
        <v>0.187045005753231</v>
      </c>
      <c r="X160" s="19"/>
      <c r="Y160" s="19" t="n">
        <v>0.186392242058396</v>
      </c>
      <c r="Z160" s="19" t="n">
        <v>0.14917964785711</v>
      </c>
      <c r="AA160" s="19" t="n">
        <v>0.0781858116177463</v>
      </c>
      <c r="AB160" s="19" t="n">
        <v>0.18546589995041</v>
      </c>
      <c r="AC160" s="19" t="n">
        <v>0.158198425204271</v>
      </c>
      <c r="AD160" s="19" t="n">
        <v>0.171842360882056</v>
      </c>
      <c r="AE160" s="19"/>
      <c r="AF160" s="19" t="n">
        <v>0.144833286501884</v>
      </c>
      <c r="AG160" s="19"/>
      <c r="AH160" s="19" t="n">
        <v>0.159138174321299</v>
      </c>
      <c r="AI160" s="19"/>
      <c r="AJ160" s="19" t="n">
        <v>0.212438861824878</v>
      </c>
      <c r="AK160" s="19" t="n">
        <v>0.245587073477935</v>
      </c>
      <c r="AL160" s="19" t="n">
        <v>0.117053709531259</v>
      </c>
      <c r="AM160" s="19" t="n">
        <v>0.156481866419049</v>
      </c>
      <c r="AN160" s="19" t="n">
        <v>0.168485189967133</v>
      </c>
      <c r="AO160" s="19" t="n">
        <v>0.260878521695966</v>
      </c>
      <c r="AP160" s="19" t="n">
        <v>0.112872929581881</v>
      </c>
      <c r="AQ160" s="19" t="n">
        <v>0.0702759153844911</v>
      </c>
      <c r="AR160" s="19" t="n">
        <v>0.136955442845744</v>
      </c>
      <c r="AS160" s="19" t="n">
        <v>0.135413649448545</v>
      </c>
      <c r="AT160" s="19" t="n">
        <v>0.107323611399313</v>
      </c>
      <c r="AU160" s="19" t="n">
        <v>0.34721868671801</v>
      </c>
    </row>
    <row r="161">
      <c r="B161" t="s">
        <v>142</v>
      </c>
      <c r="C161" s="19" t="n">
        <v>0.559850996420251</v>
      </c>
      <c r="D161" s="19" t="n">
        <v>0.573896751261212</v>
      </c>
      <c r="E161" s="19" t="n">
        <v>0.543985947732438</v>
      </c>
      <c r="F161" s="19"/>
      <c r="G161" s="19" t="n">
        <v>0.590252047521897</v>
      </c>
      <c r="H161" s="19" t="n">
        <v>0.51286652661399</v>
      </c>
      <c r="I161" s="19" t="n">
        <v>0.561710665129205</v>
      </c>
      <c r="J161" s="19" t="n">
        <v>0.572179915354947</v>
      </c>
      <c r="K161" s="19" t="n">
        <v>0.54499259473055</v>
      </c>
      <c r="L161" s="19" t="n">
        <v>0.58749439026377</v>
      </c>
      <c r="M161" s="19"/>
      <c r="N161" s="19" t="n">
        <v>0.614328305753857</v>
      </c>
      <c r="O161" s="19" t="n">
        <v>0.55949080086778</v>
      </c>
      <c r="P161" s="19" t="n">
        <v>0.561132103955923</v>
      </c>
      <c r="Q161" s="19" t="n">
        <v>0.531418102932391</v>
      </c>
      <c r="R161" s="19" t="n">
        <v>0.617361230702336</v>
      </c>
      <c r="S161" s="19"/>
      <c r="T161" s="19" t="n">
        <v>0.520006308930864</v>
      </c>
      <c r="U161" s="19" t="n">
        <v>0.515621951817973</v>
      </c>
      <c r="V161" s="19" t="n">
        <v>0.61823755141741</v>
      </c>
      <c r="W161" s="19" t="n">
        <v>0.566648573916395</v>
      </c>
      <c r="X161" s="19"/>
      <c r="Y161" s="19" t="n">
        <v>0.559701792418835</v>
      </c>
      <c r="Z161" s="19" t="n">
        <v>0.568322396165808</v>
      </c>
      <c r="AA161" s="19" t="n">
        <v>0.578683157340724</v>
      </c>
      <c r="AB161" s="19" t="n">
        <v>0.510860790748819</v>
      </c>
      <c r="AC161" s="19" t="n">
        <v>0.59300914349962</v>
      </c>
      <c r="AD161" s="19" t="n">
        <v>0.57152094053229</v>
      </c>
      <c r="AE161" s="19"/>
      <c r="AF161" s="19" t="n">
        <v>0.555992869979259</v>
      </c>
      <c r="AG161" s="19"/>
      <c r="AH161" s="19" t="n">
        <v>0.559850996420251</v>
      </c>
      <c r="AI161" s="19"/>
      <c r="AJ161" s="19" t="n">
        <v>0.46424476113374</v>
      </c>
      <c r="AK161" s="19" t="n">
        <v>0.356123125258652</v>
      </c>
      <c r="AL161" s="19" t="n">
        <v>0.589710505928839</v>
      </c>
      <c r="AM161" s="19" t="n">
        <v>0.617176057846462</v>
      </c>
      <c r="AN161" s="19" t="n">
        <v>0.608945355290306</v>
      </c>
      <c r="AO161" s="19" t="n">
        <v>0.489336975864581</v>
      </c>
      <c r="AP161" s="19" t="n">
        <v>0.53857638542547</v>
      </c>
      <c r="AQ161" s="19" t="n">
        <v>0.663881900171297</v>
      </c>
      <c r="AR161" s="19" t="n">
        <v>0.649681787984744</v>
      </c>
      <c r="AS161" s="19" t="n">
        <v>0.514728918758935</v>
      </c>
      <c r="AT161" s="19" t="n">
        <v>0.607996285401356</v>
      </c>
      <c r="AU161" s="19" t="n">
        <v>0.363642998167601</v>
      </c>
    </row>
    <row r="162">
      <c r="B162" t="s">
        <v>143</v>
      </c>
      <c r="C162" s="19" t="n">
        <v>0.233409668291285</v>
      </c>
      <c r="D162" s="19" t="n">
        <v>0.204412592722306</v>
      </c>
      <c r="E162" s="19" t="n">
        <v>0.265342985665832</v>
      </c>
      <c r="F162" s="19"/>
      <c r="G162" s="19" t="n">
        <v>0.165788199239716</v>
      </c>
      <c r="H162" s="19" t="n">
        <v>0.242658940741632</v>
      </c>
      <c r="I162" s="19" t="n">
        <v>0.211997026794187</v>
      </c>
      <c r="J162" s="19" t="n">
        <v>0.21069941343928</v>
      </c>
      <c r="K162" s="19" t="n">
        <v>0.278148964482521</v>
      </c>
      <c r="L162" s="19" t="n">
        <v>0.261884909403379</v>
      </c>
      <c r="M162" s="19"/>
      <c r="N162" s="19" t="n">
        <v>0.305408925207436</v>
      </c>
      <c r="O162" s="19" t="n">
        <v>0.238200081231723</v>
      </c>
      <c r="P162" s="19" t="n">
        <v>0.209591720167338</v>
      </c>
      <c r="Q162" s="19" t="n">
        <v>0.243434471397653</v>
      </c>
      <c r="R162" s="19" t="n">
        <v>0.241199907625944</v>
      </c>
      <c r="S162" s="19"/>
      <c r="T162" s="19" t="n">
        <v>0.225142236803315</v>
      </c>
      <c r="U162" s="19" t="n">
        <v>0.268370634871015</v>
      </c>
      <c r="V162" s="19" t="n">
        <v>0.211230109018021</v>
      </c>
      <c r="W162" s="19" t="n">
        <v>0.216460080489422</v>
      </c>
      <c r="X162" s="19"/>
      <c r="Y162" s="19" t="n">
        <v>0.216969184508314</v>
      </c>
      <c r="Z162" s="19" t="n">
        <v>0.247984320045242</v>
      </c>
      <c r="AA162" s="19" t="n">
        <v>0.283205048304144</v>
      </c>
      <c r="AB162" s="19" t="n">
        <v>0.23614664071935</v>
      </c>
      <c r="AC162" s="19" t="n">
        <v>0.18685971913745</v>
      </c>
      <c r="AD162" s="19" t="n">
        <v>0.193575889361236</v>
      </c>
      <c r="AE162" s="19"/>
      <c r="AF162" s="19" t="n">
        <v>0.247266780807621</v>
      </c>
      <c r="AG162" s="19"/>
      <c r="AH162" s="19" t="n">
        <v>0.233409668291285</v>
      </c>
      <c r="AI162" s="19"/>
      <c r="AJ162" s="19" t="n">
        <v>0.271524167355115</v>
      </c>
      <c r="AK162" s="19" t="n">
        <v>0.337666633606646</v>
      </c>
      <c r="AL162" s="19" t="n">
        <v>0.230181140770431</v>
      </c>
      <c r="AM162" s="19" t="n">
        <v>0.173089401375643</v>
      </c>
      <c r="AN162" s="19" t="n">
        <v>0.189244158047647</v>
      </c>
      <c r="AO162" s="19" t="n">
        <v>0.227220546911945</v>
      </c>
      <c r="AP162" s="19" t="n">
        <v>0.320918363025304</v>
      </c>
      <c r="AQ162" s="19" t="n">
        <v>0.232309866333063</v>
      </c>
      <c r="AR162" s="19" t="n">
        <v>0.169264412222917</v>
      </c>
      <c r="AS162" s="19" t="n">
        <v>0.272516362204256</v>
      </c>
      <c r="AT162" s="19" t="n">
        <v>0.284680103199331</v>
      </c>
      <c r="AU162" s="19" t="n">
        <v>0.22468464224202</v>
      </c>
    </row>
    <row r="163">
      <c r="B163" t="s">
        <v>144</v>
      </c>
      <c r="C163" s="19" t="n">
        <v>0.0249691221582801</v>
      </c>
      <c r="D163" s="19" t="n">
        <v>0.0280683157035897</v>
      </c>
      <c r="E163" s="19" t="n">
        <v>0.0215359104138521</v>
      </c>
      <c r="F163" s="19"/>
      <c r="G163" s="19" t="n">
        <v>0.0124242872353048</v>
      </c>
      <c r="H163" s="19" t="n">
        <v>0.046696673417461</v>
      </c>
      <c r="I163" s="19" t="n">
        <v>0.023650901073745</v>
      </c>
      <c r="J163" s="19" t="n">
        <v>0</v>
      </c>
      <c r="K163" s="19" t="n">
        <v>0.021085711115821</v>
      </c>
      <c r="L163" s="19" t="n">
        <v>0.0375264606539341</v>
      </c>
      <c r="M163" s="19"/>
      <c r="N163" s="19" t="n">
        <v>0</v>
      </c>
      <c r="O163" s="19" t="n">
        <v>0.0193483360329831</v>
      </c>
      <c r="P163" s="19" t="n">
        <v>0.0292240663361769</v>
      </c>
      <c r="Q163" s="19" t="n">
        <v>0.0327316615803726</v>
      </c>
      <c r="R163" s="19" t="n">
        <v>0.0120244788064663</v>
      </c>
      <c r="S163" s="19"/>
      <c r="T163" s="19" t="n">
        <v>0.0236265514040595</v>
      </c>
      <c r="U163" s="19" t="n">
        <v>0.0333387424039958</v>
      </c>
      <c r="V163" s="19" t="n">
        <v>0.00650123137405604</v>
      </c>
      <c r="W163" s="19" t="n">
        <v>0.0146441851584649</v>
      </c>
      <c r="X163" s="19"/>
      <c r="Y163" s="19" t="n">
        <v>0.0191105981297277</v>
      </c>
      <c r="Z163" s="19" t="n">
        <v>0.022786361018096</v>
      </c>
      <c r="AA163" s="19" t="n">
        <v>0.0306053520169305</v>
      </c>
      <c r="AB163" s="19" t="n">
        <v>0.0246970825858852</v>
      </c>
      <c r="AC163" s="19" t="n">
        <v>0.0400731959082444</v>
      </c>
      <c r="AD163" s="19" t="n">
        <v>0.0221349495630182</v>
      </c>
      <c r="AE163" s="19"/>
      <c r="AF163" s="19" t="n">
        <v>0.0315911697788354</v>
      </c>
      <c r="AG163" s="19"/>
      <c r="AH163" s="19" t="n">
        <v>0.0249691221582801</v>
      </c>
      <c r="AI163" s="19"/>
      <c r="AJ163" s="19" t="n">
        <v>0</v>
      </c>
      <c r="AK163" s="19" t="n">
        <v>0.031021515613876</v>
      </c>
      <c r="AL163" s="19" t="n">
        <v>0.0485658057217128</v>
      </c>
      <c r="AM163" s="19" t="n">
        <v>0.017644202303161</v>
      </c>
      <c r="AN163" s="19" t="n">
        <v>0.0238862418876031</v>
      </c>
      <c r="AO163" s="19" t="n">
        <v>0</v>
      </c>
      <c r="AP163" s="19" t="n">
        <v>0.00881163233899189</v>
      </c>
      <c r="AQ163" s="19" t="n">
        <v>0.0335323181111487</v>
      </c>
      <c r="AR163" s="19" t="n">
        <v>0.0440983569465956</v>
      </c>
      <c r="AS163" s="19" t="n">
        <v>0.0373409110041165</v>
      </c>
      <c r="AT163" s="19" t="n">
        <v>0</v>
      </c>
      <c r="AU163" s="19" t="n">
        <v>0.0338322412562509</v>
      </c>
    </row>
    <row r="164">
      <c r="B164" t="s">
        <v>145</v>
      </c>
      <c r="C164" s="19" t="n">
        <v>0.00379462941185119</v>
      </c>
      <c r="D164" s="19" t="n">
        <v>0.0053715570039896</v>
      </c>
      <c r="E164" s="19" t="n">
        <v>0.00199668705465025</v>
      </c>
      <c r="F164" s="19"/>
      <c r="G164" s="19" t="n">
        <v>0</v>
      </c>
      <c r="H164" s="19" t="n">
        <v>0.00832671283212169</v>
      </c>
      <c r="I164" s="19" t="n">
        <v>0.00801762957060855</v>
      </c>
      <c r="J164" s="19" t="n">
        <v>0.00560466090589471</v>
      </c>
      <c r="K164" s="19" t="n">
        <v>0</v>
      </c>
      <c r="L164" s="19" t="n">
        <v>0</v>
      </c>
      <c r="M164" s="19"/>
      <c r="N164" s="19" t="n">
        <v>0</v>
      </c>
      <c r="O164" s="19" t="n">
        <v>0.010988396503856</v>
      </c>
      <c r="P164" s="19" t="n">
        <v>0</v>
      </c>
      <c r="Q164" s="19" t="n">
        <v>0</v>
      </c>
      <c r="R164" s="19" t="n">
        <v>0.00994233167458256</v>
      </c>
      <c r="S164" s="19"/>
      <c r="T164" s="19" t="n">
        <v>0</v>
      </c>
      <c r="U164" s="19" t="n">
        <v>0.00534066604379515</v>
      </c>
      <c r="V164" s="19" t="n">
        <v>0.00587047990572016</v>
      </c>
      <c r="W164" s="19" t="n">
        <v>0.00384659912239222</v>
      </c>
      <c r="X164" s="19"/>
      <c r="Y164" s="19" t="n">
        <v>0.00338355660802116</v>
      </c>
      <c r="Z164" s="19" t="n">
        <v>0.00545401500212544</v>
      </c>
      <c r="AA164" s="19" t="n">
        <v>0</v>
      </c>
      <c r="AB164" s="19" t="n">
        <v>0.0131522294072024</v>
      </c>
      <c r="AC164" s="19" t="n">
        <v>0</v>
      </c>
      <c r="AD164" s="19" t="n">
        <v>0</v>
      </c>
      <c r="AE164" s="19"/>
      <c r="AF164" s="19" t="n">
        <v>0.0039357238797089</v>
      </c>
      <c r="AG164" s="19"/>
      <c r="AH164" s="19" t="n">
        <v>0.00379462941185119</v>
      </c>
      <c r="AI164" s="19"/>
      <c r="AJ164" s="19" t="n">
        <v>0.0220593562238935</v>
      </c>
      <c r="AK164" s="19" t="n">
        <v>0.0296016520428911</v>
      </c>
      <c r="AL164" s="19" t="n">
        <v>0</v>
      </c>
      <c r="AM164" s="19" t="n">
        <v>0</v>
      </c>
      <c r="AN164" s="19" t="n">
        <v>0</v>
      </c>
      <c r="AO164" s="19" t="n">
        <v>0.0225639555275078</v>
      </c>
      <c r="AP164" s="19" t="n">
        <v>0</v>
      </c>
      <c r="AQ164" s="19" t="n">
        <v>0</v>
      </c>
      <c r="AR164" s="19" t="n">
        <v>0</v>
      </c>
      <c r="AS164" s="19" t="n">
        <v>0</v>
      </c>
      <c r="AT164" s="19" t="n">
        <v>0</v>
      </c>
      <c r="AU164" s="19" t="n">
        <v>0</v>
      </c>
    </row>
    <row r="165">
      <c r="B165" t="s">
        <v>66</v>
      </c>
      <c r="C165" s="19" t="n">
        <v>0.0188374093970325</v>
      </c>
      <c r="D165" s="19" t="n">
        <v>0.0140264607798275</v>
      </c>
      <c r="E165" s="19" t="n">
        <v>0.0244969285647944</v>
      </c>
      <c r="F165" s="19"/>
      <c r="G165" s="19" t="n">
        <v>0.00975235904152042</v>
      </c>
      <c r="H165" s="19" t="n">
        <v>0.0168497630827213</v>
      </c>
      <c r="I165" s="19" t="n">
        <v>0.00701696222214244</v>
      </c>
      <c r="J165" s="19" t="n">
        <v>0.0237099256672244</v>
      </c>
      <c r="K165" s="19" t="n">
        <v>0.0208819802552122</v>
      </c>
      <c r="L165" s="19" t="n">
        <v>0.0301873858744216</v>
      </c>
      <c r="M165" s="19"/>
      <c r="N165" s="19" t="n">
        <v>0</v>
      </c>
      <c r="O165" s="19" t="n">
        <v>0.0382223396339668</v>
      </c>
      <c r="P165" s="19" t="n">
        <v>0.0162256826214942</v>
      </c>
      <c r="Q165" s="19" t="n">
        <v>0.0095039378412059</v>
      </c>
      <c r="R165" s="19" t="n">
        <v>0.0189068614583936</v>
      </c>
      <c r="S165" s="19"/>
      <c r="T165" s="19" t="n">
        <v>0.0112593798451264</v>
      </c>
      <c r="U165" s="19" t="n">
        <v>0.0130517027764611</v>
      </c>
      <c r="V165" s="19" t="n">
        <v>0.0215058712737208</v>
      </c>
      <c r="W165" s="19" t="n">
        <v>0.0113555555600959</v>
      </c>
      <c r="X165" s="19"/>
      <c r="Y165" s="19" t="n">
        <v>0.0144426262767061</v>
      </c>
      <c r="Z165" s="19" t="n">
        <v>0.00627325991161824</v>
      </c>
      <c r="AA165" s="19" t="n">
        <v>0.0293206307204553</v>
      </c>
      <c r="AB165" s="19" t="n">
        <v>0.0296773565883331</v>
      </c>
      <c r="AC165" s="19" t="n">
        <v>0.0218595162504145</v>
      </c>
      <c r="AD165" s="19" t="n">
        <v>0.0409258596613997</v>
      </c>
      <c r="AE165" s="19"/>
      <c r="AF165" s="19" t="n">
        <v>0.0163801690526918</v>
      </c>
      <c r="AG165" s="19"/>
      <c r="AH165" s="19" t="n">
        <v>0.0188374093970325</v>
      </c>
      <c r="AI165" s="19"/>
      <c r="AJ165" s="19" t="n">
        <v>0.0297328534623736</v>
      </c>
      <c r="AK165" s="19" t="n">
        <v>0</v>
      </c>
      <c r="AL165" s="19" t="n">
        <v>0.0144888380477588</v>
      </c>
      <c r="AM165" s="19" t="n">
        <v>0.035608472055685</v>
      </c>
      <c r="AN165" s="19" t="n">
        <v>0.0094390548073118</v>
      </c>
      <c r="AO165" s="19" t="n">
        <v>0</v>
      </c>
      <c r="AP165" s="19" t="n">
        <v>0.0188206896283537</v>
      </c>
      <c r="AQ165" s="19" t="n">
        <v>0</v>
      </c>
      <c r="AR165" s="19" t="n">
        <v>0</v>
      </c>
      <c r="AS165" s="19" t="n">
        <v>0.0400001585841473</v>
      </c>
      <c r="AT165" s="19" t="n">
        <v>0</v>
      </c>
      <c r="AU165" s="19" t="n">
        <v>0.0306214316161185</v>
      </c>
    </row>
    <row r="166">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row>
    <row r="167">
      <c r="B167" s="7" t="s">
        <v>150</v>
      </c>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row>
    <row r="168">
      <c r="B168" s="26" t="s">
        <v>128</v>
      </c>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row>
    <row r="169">
      <c r="B169" t="s">
        <v>141</v>
      </c>
      <c r="C169" s="19" t="n">
        <v>0.149653425573283</v>
      </c>
      <c r="D169" s="19" t="n">
        <v>0.159708428660887</v>
      </c>
      <c r="E169" s="19" t="n">
        <v>0.138908103663551</v>
      </c>
      <c r="F169" s="19"/>
      <c r="G169" s="19" t="n">
        <v>0.12348525685593</v>
      </c>
      <c r="H169" s="19" t="n">
        <v>0.204631925539402</v>
      </c>
      <c r="I169" s="19" t="n">
        <v>0.188328096441368</v>
      </c>
      <c r="J169" s="19" t="n">
        <v>0.203784871816272</v>
      </c>
      <c r="K169" s="19" t="n">
        <v>0.109032512610704</v>
      </c>
      <c r="L169" s="19" t="n">
        <v>0.0707495301170196</v>
      </c>
      <c r="M169" s="19"/>
      <c r="N169" s="19" t="n">
        <v>0.0802627690387068</v>
      </c>
      <c r="O169" s="19" t="n">
        <v>0.110622623551428</v>
      </c>
      <c r="P169" s="19" t="n">
        <v>0.181274120600665</v>
      </c>
      <c r="Q169" s="19" t="n">
        <v>0.140270374676539</v>
      </c>
      <c r="R169" s="19" t="n">
        <v>0.157321841082623</v>
      </c>
      <c r="S169" s="19"/>
      <c r="T169" s="19" t="n">
        <v>0.167139414035212</v>
      </c>
      <c r="U169" s="19" t="n">
        <v>0.142858472387054</v>
      </c>
      <c r="V169" s="19" t="n">
        <v>0.134607675673301</v>
      </c>
      <c r="W169" s="19" t="n">
        <v>0.199887592707708</v>
      </c>
      <c r="X169" s="19"/>
      <c r="Y169" s="19" t="n">
        <v>0.182169143632376</v>
      </c>
      <c r="Z169" s="19" t="n">
        <v>0.159065294273108</v>
      </c>
      <c r="AA169" s="19" t="n">
        <v>0.0790634330882978</v>
      </c>
      <c r="AB169" s="19" t="n">
        <v>0.137943729970321</v>
      </c>
      <c r="AC169" s="19" t="n">
        <v>0.148126143030217</v>
      </c>
      <c r="AD169" s="19" t="n">
        <v>0.10149303937465</v>
      </c>
      <c r="AE169" s="19"/>
      <c r="AF169" s="19" t="n">
        <v>0.144941397418423</v>
      </c>
      <c r="AG169" s="19"/>
      <c r="AH169" s="19" t="n">
        <v>0.149653425573283</v>
      </c>
      <c r="AI169" s="19"/>
      <c r="AJ169" s="19" t="n">
        <v>0.216473969525396</v>
      </c>
      <c r="AK169" s="19" t="n">
        <v>0.0644960684539049</v>
      </c>
      <c r="AL169" s="19" t="n">
        <v>0.141620270467578</v>
      </c>
      <c r="AM169" s="19" t="n">
        <v>0.144855562051057</v>
      </c>
      <c r="AN169" s="19" t="n">
        <v>0.180240234252701</v>
      </c>
      <c r="AO169" s="19" t="n">
        <v>0.220213499763974</v>
      </c>
      <c r="AP169" s="19" t="n">
        <v>0.107377443248083</v>
      </c>
      <c r="AQ169" s="19" t="n">
        <v>0.0367435972733424</v>
      </c>
      <c r="AR169" s="19" t="n">
        <v>0.156987131770553</v>
      </c>
      <c r="AS169" s="19" t="n">
        <v>0.141372347930357</v>
      </c>
      <c r="AT169" s="19" t="n">
        <v>0.0427284742476712</v>
      </c>
      <c r="AU169" s="19" t="n">
        <v>0.244488847997456</v>
      </c>
    </row>
    <row r="170">
      <c r="B170" t="s">
        <v>142</v>
      </c>
      <c r="C170" s="19" t="n">
        <v>0.540166688919325</v>
      </c>
      <c r="D170" s="19" t="n">
        <v>0.562331732832911</v>
      </c>
      <c r="E170" s="19" t="n">
        <v>0.517684907616373</v>
      </c>
      <c r="F170" s="19"/>
      <c r="G170" s="19" t="n">
        <v>0.590198666067161</v>
      </c>
      <c r="H170" s="19" t="n">
        <v>0.512139353316641</v>
      </c>
      <c r="I170" s="19" t="n">
        <v>0.545357225128821</v>
      </c>
      <c r="J170" s="19" t="n">
        <v>0.512484855127215</v>
      </c>
      <c r="K170" s="19" t="n">
        <v>0.495550650695476</v>
      </c>
      <c r="L170" s="19" t="n">
        <v>0.595907303421775</v>
      </c>
      <c r="M170" s="19"/>
      <c r="N170" s="19" t="n">
        <v>0.765414226980605</v>
      </c>
      <c r="O170" s="19" t="n">
        <v>0.555122316069404</v>
      </c>
      <c r="P170" s="19" t="n">
        <v>0.514539210944083</v>
      </c>
      <c r="Q170" s="19" t="n">
        <v>0.54738013643179</v>
      </c>
      <c r="R170" s="19" t="n">
        <v>0.537003922615572</v>
      </c>
      <c r="S170" s="19"/>
      <c r="T170" s="19" t="n">
        <v>0.585862201435508</v>
      </c>
      <c r="U170" s="19" t="n">
        <v>0.516602366551308</v>
      </c>
      <c r="V170" s="19" t="n">
        <v>0.589702799446006</v>
      </c>
      <c r="W170" s="19" t="n">
        <v>0.541476693652003</v>
      </c>
      <c r="X170" s="19"/>
      <c r="Y170" s="19" t="n">
        <v>0.560895241076176</v>
      </c>
      <c r="Z170" s="19" t="n">
        <v>0.535423428807661</v>
      </c>
      <c r="AA170" s="19" t="n">
        <v>0.528458477986282</v>
      </c>
      <c r="AB170" s="19" t="n">
        <v>0.503627180545076</v>
      </c>
      <c r="AC170" s="19" t="n">
        <v>0.543308181554209</v>
      </c>
      <c r="AD170" s="19" t="n">
        <v>0.515160553290451</v>
      </c>
      <c r="AE170" s="19"/>
      <c r="AF170" s="19" t="n">
        <v>0.535783728255445</v>
      </c>
      <c r="AG170" s="19"/>
      <c r="AH170" s="19" t="n">
        <v>0.540166688919325</v>
      </c>
      <c r="AI170" s="19"/>
      <c r="AJ170" s="19" t="n">
        <v>0.449043340741529</v>
      </c>
      <c r="AK170" s="19" t="n">
        <v>0.644040830783181</v>
      </c>
      <c r="AL170" s="19" t="n">
        <v>0.564093623601745</v>
      </c>
      <c r="AM170" s="19" t="n">
        <v>0.546606955153418</v>
      </c>
      <c r="AN170" s="19" t="n">
        <v>0.550118262126875</v>
      </c>
      <c r="AO170" s="19" t="n">
        <v>0.506602221125259</v>
      </c>
      <c r="AP170" s="19" t="n">
        <v>0.514238158514993</v>
      </c>
      <c r="AQ170" s="19" t="n">
        <v>0.533009700854816</v>
      </c>
      <c r="AR170" s="19" t="n">
        <v>0.629936006829279</v>
      </c>
      <c r="AS170" s="19" t="n">
        <v>0.521914604415376</v>
      </c>
      <c r="AT170" s="19" t="n">
        <v>0.581230869633691</v>
      </c>
      <c r="AU170" s="19" t="n">
        <v>0.512794370436002</v>
      </c>
    </row>
    <row r="171">
      <c r="B171" t="s">
        <v>143</v>
      </c>
      <c r="C171" s="19" t="n">
        <v>0.255141752246722</v>
      </c>
      <c r="D171" s="19" t="n">
        <v>0.236590715053259</v>
      </c>
      <c r="E171" s="19" t="n">
        <v>0.272280170146507</v>
      </c>
      <c r="F171" s="19"/>
      <c r="G171" s="19" t="n">
        <v>0.216714738113168</v>
      </c>
      <c r="H171" s="19" t="n">
        <v>0.254496900943506</v>
      </c>
      <c r="I171" s="19" t="n">
        <v>0.210121368608791</v>
      </c>
      <c r="J171" s="19" t="n">
        <v>0.254415686483394</v>
      </c>
      <c r="K171" s="19" t="n">
        <v>0.321992306871315</v>
      </c>
      <c r="L171" s="19" t="n">
        <v>0.257750048397554</v>
      </c>
      <c r="M171" s="19"/>
      <c r="N171" s="19" t="n">
        <v>0.154323003980688</v>
      </c>
      <c r="O171" s="19" t="n">
        <v>0.234818516355093</v>
      </c>
      <c r="P171" s="19" t="n">
        <v>0.253741766451492</v>
      </c>
      <c r="Q171" s="19" t="n">
        <v>0.258345625962624</v>
      </c>
      <c r="R171" s="19" t="n">
        <v>0.290919371484619</v>
      </c>
      <c r="S171" s="19"/>
      <c r="T171" s="19" t="n">
        <v>0.225762066331187</v>
      </c>
      <c r="U171" s="19" t="n">
        <v>0.261671208399226</v>
      </c>
      <c r="V171" s="19" t="n">
        <v>0.245157149706942</v>
      </c>
      <c r="W171" s="19" t="n">
        <v>0.238421326330598</v>
      </c>
      <c r="X171" s="19"/>
      <c r="Y171" s="19" t="n">
        <v>0.222883541928966</v>
      </c>
      <c r="Z171" s="19" t="n">
        <v>0.241253272992042</v>
      </c>
      <c r="AA171" s="19" t="n">
        <v>0.315606918845887</v>
      </c>
      <c r="AB171" s="19" t="n">
        <v>0.30232296461</v>
      </c>
      <c r="AC171" s="19" t="n">
        <v>0.198999125384688</v>
      </c>
      <c r="AD171" s="19" t="n">
        <v>0.29672444506702</v>
      </c>
      <c r="AE171" s="19"/>
      <c r="AF171" s="19" t="n">
        <v>0.266534967247248</v>
      </c>
      <c r="AG171" s="19"/>
      <c r="AH171" s="19" t="n">
        <v>0.255141752246722</v>
      </c>
      <c r="AI171" s="19"/>
      <c r="AJ171" s="19" t="n">
        <v>0.273631468183763</v>
      </c>
      <c r="AK171" s="19" t="n">
        <v>0.261861448720023</v>
      </c>
      <c r="AL171" s="19" t="n">
        <v>0.223338599912365</v>
      </c>
      <c r="AM171" s="19" t="n">
        <v>0.242419104900269</v>
      </c>
      <c r="AN171" s="19" t="n">
        <v>0.22443943067452</v>
      </c>
      <c r="AO171" s="19" t="n">
        <v>0.273184279110767</v>
      </c>
      <c r="AP171" s="19" t="n">
        <v>0.340521284938688</v>
      </c>
      <c r="AQ171" s="19" t="n">
        <v>0.360335753351131</v>
      </c>
      <c r="AR171" s="19" t="n">
        <v>0.213076861400168</v>
      </c>
      <c r="AS171" s="19" t="n">
        <v>0.244876509552575</v>
      </c>
      <c r="AT171" s="19" t="n">
        <v>0.328057774168638</v>
      </c>
      <c r="AU171" s="19" t="n">
        <v>0.178263108694172</v>
      </c>
    </row>
    <row r="172">
      <c r="B172" t="s">
        <v>144</v>
      </c>
      <c r="C172" s="19" t="n">
        <v>0.026399383598594</v>
      </c>
      <c r="D172" s="19" t="n">
        <v>0.0217979357128714</v>
      </c>
      <c r="E172" s="19" t="n">
        <v>0.0318604848303152</v>
      </c>
      <c r="F172" s="19"/>
      <c r="G172" s="19" t="n">
        <v>0.0490299388341347</v>
      </c>
      <c r="H172" s="19" t="n">
        <v>0.0287318202004511</v>
      </c>
      <c r="I172" s="19" t="n">
        <v>0.0139656069179298</v>
      </c>
      <c r="J172" s="19" t="n">
        <v>0</v>
      </c>
      <c r="K172" s="19" t="n">
        <v>0.0397254934632431</v>
      </c>
      <c r="L172" s="19" t="n">
        <v>0.0319774596281621</v>
      </c>
      <c r="M172" s="19"/>
      <c r="N172" s="19" t="n">
        <v>0</v>
      </c>
      <c r="O172" s="19" t="n">
        <v>0.0365539077043339</v>
      </c>
      <c r="P172" s="19" t="n">
        <v>0.0264032672759205</v>
      </c>
      <c r="Q172" s="19" t="n">
        <v>0.0349201083203914</v>
      </c>
      <c r="R172" s="19" t="n">
        <v>0</v>
      </c>
      <c r="S172" s="19"/>
      <c r="T172" s="19" t="n">
        <v>0.00997693835296735</v>
      </c>
      <c r="U172" s="19" t="n">
        <v>0.0432724239267506</v>
      </c>
      <c r="V172" s="19" t="n">
        <v>0.0103857498863927</v>
      </c>
      <c r="W172" s="19" t="n">
        <v>0.00501223262720261</v>
      </c>
      <c r="X172" s="19"/>
      <c r="Y172" s="19" t="n">
        <v>0.0160562050413915</v>
      </c>
      <c r="Z172" s="19" t="n">
        <v>0.0364560677993553</v>
      </c>
      <c r="AA172" s="19" t="n">
        <v>0.0239083972583857</v>
      </c>
      <c r="AB172" s="19" t="n">
        <v>0.0327114741841244</v>
      </c>
      <c r="AC172" s="19" t="n">
        <v>0.0877070337804706</v>
      </c>
      <c r="AD172" s="19" t="n">
        <v>0.0221349495630182</v>
      </c>
      <c r="AE172" s="19"/>
      <c r="AF172" s="19" t="n">
        <v>0.0276041361413609</v>
      </c>
      <c r="AG172" s="19"/>
      <c r="AH172" s="19" t="n">
        <v>0.026399383598594</v>
      </c>
      <c r="AI172" s="19"/>
      <c r="AJ172" s="19" t="n">
        <v>0.0459847948181261</v>
      </c>
      <c r="AK172" s="19" t="n">
        <v>0</v>
      </c>
      <c r="AL172" s="19" t="n">
        <v>0.0406868135621484</v>
      </c>
      <c r="AM172" s="19" t="n">
        <v>0.0151701637124915</v>
      </c>
      <c r="AN172" s="19" t="n">
        <v>0.0142695720031098</v>
      </c>
      <c r="AO172" s="19" t="n">
        <v>0</v>
      </c>
      <c r="AP172" s="19" t="n">
        <v>0.0096554932143815</v>
      </c>
      <c r="AQ172" s="19" t="n">
        <v>0.0699109485207107</v>
      </c>
      <c r="AR172" s="19" t="n">
        <v>0</v>
      </c>
      <c r="AS172" s="19" t="n">
        <v>0.0747877136274256</v>
      </c>
      <c r="AT172" s="19" t="n">
        <v>0</v>
      </c>
      <c r="AU172" s="19" t="n">
        <v>0.0338322412562509</v>
      </c>
    </row>
    <row r="173">
      <c r="B173" t="s">
        <v>145</v>
      </c>
      <c r="C173" s="19" t="n">
        <v>0.00217965244810341</v>
      </c>
      <c r="D173" s="19" t="n">
        <v>0.00234903316591288</v>
      </c>
      <c r="E173" s="19" t="n">
        <v>0.00199668705465025</v>
      </c>
      <c r="F173" s="19"/>
      <c r="G173" s="19" t="n">
        <v>0</v>
      </c>
      <c r="H173" s="19" t="n">
        <v>0</v>
      </c>
      <c r="I173" s="19" t="n">
        <v>0</v>
      </c>
      <c r="J173" s="19" t="n">
        <v>0.00560466090589471</v>
      </c>
      <c r="K173" s="19" t="n">
        <v>0</v>
      </c>
      <c r="L173" s="19" t="n">
        <v>0.00641918822710551</v>
      </c>
      <c r="M173" s="19"/>
      <c r="N173" s="19" t="n">
        <v>0</v>
      </c>
      <c r="O173" s="19" t="n">
        <v>0.0105824050401498</v>
      </c>
      <c r="P173" s="19" t="n">
        <v>0</v>
      </c>
      <c r="Q173" s="19" t="n">
        <v>0</v>
      </c>
      <c r="R173" s="19" t="n">
        <v>0</v>
      </c>
      <c r="S173" s="19"/>
      <c r="T173" s="19" t="n">
        <v>0</v>
      </c>
      <c r="U173" s="19" t="n">
        <v>0.00437728934109628</v>
      </c>
      <c r="V173" s="19" t="n">
        <v>0</v>
      </c>
      <c r="W173" s="19" t="n">
        <v>0.00384659912239222</v>
      </c>
      <c r="X173" s="19"/>
      <c r="Y173" s="19" t="n">
        <v>0</v>
      </c>
      <c r="Z173" s="19" t="n">
        <v>0.00545401500212544</v>
      </c>
      <c r="AA173" s="19" t="n">
        <v>0.00774716258725647</v>
      </c>
      <c r="AB173" s="19" t="n">
        <v>0</v>
      </c>
      <c r="AC173" s="19" t="n">
        <v>0</v>
      </c>
      <c r="AD173" s="19" t="n">
        <v>0</v>
      </c>
      <c r="AE173" s="19"/>
      <c r="AF173" s="19" t="n">
        <v>0.00148162357846138</v>
      </c>
      <c r="AG173" s="19"/>
      <c r="AH173" s="19" t="n">
        <v>0.00217965244810341</v>
      </c>
      <c r="AI173" s="19"/>
      <c r="AJ173" s="19" t="n">
        <v>0</v>
      </c>
      <c r="AK173" s="19" t="n">
        <v>0.0296016520428911</v>
      </c>
      <c r="AL173" s="19" t="n">
        <v>0.00584998624685846</v>
      </c>
      <c r="AM173" s="19" t="n">
        <v>0</v>
      </c>
      <c r="AN173" s="19" t="n">
        <v>0</v>
      </c>
      <c r="AO173" s="19" t="n">
        <v>0</v>
      </c>
      <c r="AP173" s="19" t="n">
        <v>0</v>
      </c>
      <c r="AQ173" s="19" t="n">
        <v>0</v>
      </c>
      <c r="AR173" s="19" t="n">
        <v>0</v>
      </c>
      <c r="AS173" s="19" t="n">
        <v>0</v>
      </c>
      <c r="AT173" s="19" t="n">
        <v>0</v>
      </c>
      <c r="AU173" s="19" t="n">
        <v>0</v>
      </c>
    </row>
    <row r="174">
      <c r="B174" t="s">
        <v>66</v>
      </c>
      <c r="C174" s="19" t="n">
        <v>0.0264590972139731</v>
      </c>
      <c r="D174" s="19" t="n">
        <v>0.0172221545741588</v>
      </c>
      <c r="E174" s="19" t="n">
        <v>0.0372696466886029</v>
      </c>
      <c r="F174" s="19"/>
      <c r="G174" s="19" t="n">
        <v>0.020571400129606</v>
      </c>
      <c r="H174" s="19" t="n">
        <v>0</v>
      </c>
      <c r="I174" s="19" t="n">
        <v>0.0422277029030904</v>
      </c>
      <c r="J174" s="19" t="n">
        <v>0.0237099256672244</v>
      </c>
      <c r="K174" s="19" t="n">
        <v>0.0336990363592623</v>
      </c>
      <c r="L174" s="19" t="n">
        <v>0.0371964702083842</v>
      </c>
      <c r="M174" s="19"/>
      <c r="N174" s="19" t="n">
        <v>0</v>
      </c>
      <c r="O174" s="19" t="n">
        <v>0.052300231279592</v>
      </c>
      <c r="P174" s="19" t="n">
        <v>0.0240416347278402</v>
      </c>
      <c r="Q174" s="19" t="n">
        <v>0.0190837546086548</v>
      </c>
      <c r="R174" s="19" t="n">
        <v>0.0147548648171864</v>
      </c>
      <c r="S174" s="19"/>
      <c r="T174" s="19" t="n">
        <v>0.0112593798451264</v>
      </c>
      <c r="U174" s="19" t="n">
        <v>0.031218239394565</v>
      </c>
      <c r="V174" s="19" t="n">
        <v>0.0201466252873587</v>
      </c>
      <c r="W174" s="19" t="n">
        <v>0.0113555555600959</v>
      </c>
      <c r="X174" s="19"/>
      <c r="Y174" s="19" t="n">
        <v>0.0179958683210908</v>
      </c>
      <c r="Z174" s="19" t="n">
        <v>0.022347921125709</v>
      </c>
      <c r="AA174" s="19" t="n">
        <v>0.0452156102338916</v>
      </c>
      <c r="AB174" s="19" t="n">
        <v>0.0233946506904779</v>
      </c>
      <c r="AC174" s="19" t="n">
        <v>0.0218595162504145</v>
      </c>
      <c r="AD174" s="19" t="n">
        <v>0.0644870127048616</v>
      </c>
      <c r="AE174" s="19"/>
      <c r="AF174" s="19" t="n">
        <v>0.0236541473590616</v>
      </c>
      <c r="AG174" s="19"/>
      <c r="AH174" s="19" t="n">
        <v>0.0264590972139731</v>
      </c>
      <c r="AI174" s="19"/>
      <c r="AJ174" s="19" t="n">
        <v>0.0148664267311868</v>
      </c>
      <c r="AK174" s="19" t="n">
        <v>0</v>
      </c>
      <c r="AL174" s="19" t="n">
        <v>0.0244107062093046</v>
      </c>
      <c r="AM174" s="19" t="n">
        <v>0.0509482141827651</v>
      </c>
      <c r="AN174" s="19" t="n">
        <v>0.0309325009427938</v>
      </c>
      <c r="AO174" s="19" t="n">
        <v>0</v>
      </c>
      <c r="AP174" s="19" t="n">
        <v>0.0282076200838543</v>
      </c>
      <c r="AQ174" s="19" t="n">
        <v>0</v>
      </c>
      <c r="AR174" s="19" t="n">
        <v>0</v>
      </c>
      <c r="AS174" s="19" t="n">
        <v>0.0170488244742657</v>
      </c>
      <c r="AT174" s="19" t="n">
        <v>0.04798288195</v>
      </c>
      <c r="AU174" s="19" t="n">
        <v>0.0306214316161185</v>
      </c>
    </row>
    <row r="175">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row>
    <row r="176">
      <c r="B176" s="7" t="s">
        <v>151</v>
      </c>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row>
    <row r="177">
      <c r="B177" s="26" t="s">
        <v>128</v>
      </c>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row>
    <row r="178">
      <c r="B178" t="s">
        <v>141</v>
      </c>
      <c r="C178" s="19" t="n">
        <v>0.178198526114045</v>
      </c>
      <c r="D178" s="19" t="n">
        <v>0.194457908835897</v>
      </c>
      <c r="E178" s="19" t="n">
        <v>0.160457270839061</v>
      </c>
      <c r="F178" s="19"/>
      <c r="G178" s="19" t="n">
        <v>0.271584092023407</v>
      </c>
      <c r="H178" s="19" t="n">
        <v>0.150588402591725</v>
      </c>
      <c r="I178" s="19" t="n">
        <v>0.228525333022435</v>
      </c>
      <c r="J178" s="19" t="n">
        <v>0.198758313382556</v>
      </c>
      <c r="K178" s="19" t="n">
        <v>0.184233391213161</v>
      </c>
      <c r="L178" s="19" t="n">
        <v>0.0838037710341575</v>
      </c>
      <c r="M178" s="19"/>
      <c r="N178" s="19" t="n">
        <v>0.188207592325244</v>
      </c>
      <c r="O178" s="19" t="n">
        <v>0.170765978155403</v>
      </c>
      <c r="P178" s="19" t="n">
        <v>0.199137907088529</v>
      </c>
      <c r="Q178" s="19" t="n">
        <v>0.185154235950925</v>
      </c>
      <c r="R178" s="19" t="n">
        <v>0.12766561668007</v>
      </c>
      <c r="S178" s="19"/>
      <c r="T178" s="19" t="n">
        <v>0.291363207083444</v>
      </c>
      <c r="U178" s="19" t="n">
        <v>0.161822604316083</v>
      </c>
      <c r="V178" s="19" t="n">
        <v>0.176083670214745</v>
      </c>
      <c r="W178" s="19" t="n">
        <v>0.192614431793253</v>
      </c>
      <c r="X178" s="19"/>
      <c r="Y178" s="19" t="n">
        <v>0.191458542989618</v>
      </c>
      <c r="Z178" s="19" t="n">
        <v>0.193862079918181</v>
      </c>
      <c r="AA178" s="19" t="n">
        <v>0.094236545044505</v>
      </c>
      <c r="AB178" s="19" t="n">
        <v>0.175104595151516</v>
      </c>
      <c r="AC178" s="19" t="n">
        <v>0.270500014342965</v>
      </c>
      <c r="AD178" s="19" t="n">
        <v>0.205154206996877</v>
      </c>
      <c r="AE178" s="19"/>
      <c r="AF178" s="19" t="n">
        <v>0.182804416267436</v>
      </c>
      <c r="AG178" s="19"/>
      <c r="AH178" s="19" t="n">
        <v>0.178198526114045</v>
      </c>
      <c r="AI178" s="19"/>
      <c r="AJ178" s="19" t="n">
        <v>0.22670796325765</v>
      </c>
      <c r="AK178" s="19" t="n">
        <v>0.203709249196146</v>
      </c>
      <c r="AL178" s="19" t="n">
        <v>0.183218883866862</v>
      </c>
      <c r="AM178" s="19" t="n">
        <v>0.145390688147722</v>
      </c>
      <c r="AN178" s="19" t="n">
        <v>0.188356159804862</v>
      </c>
      <c r="AO178" s="19" t="n">
        <v>0.254364454860222</v>
      </c>
      <c r="AP178" s="19" t="n">
        <v>0.157637647044267</v>
      </c>
      <c r="AQ178" s="19" t="n">
        <v>0.205662018214678</v>
      </c>
      <c r="AR178" s="19" t="n">
        <v>0.106039973158559</v>
      </c>
      <c r="AS178" s="19" t="n">
        <v>0.171283607047967</v>
      </c>
      <c r="AT178" s="19" t="n">
        <v>0.0427284742476712</v>
      </c>
      <c r="AU178" s="19" t="n">
        <v>0.20560728798196</v>
      </c>
    </row>
    <row r="179">
      <c r="B179" t="s">
        <v>142</v>
      </c>
      <c r="C179" s="19" t="n">
        <v>0.52947402476186</v>
      </c>
      <c r="D179" s="19" t="n">
        <v>0.531692397482972</v>
      </c>
      <c r="E179" s="19" t="n">
        <v>0.527083047453286</v>
      </c>
      <c r="F179" s="19"/>
      <c r="G179" s="19" t="n">
        <v>0.472379183275286</v>
      </c>
      <c r="H179" s="19" t="n">
        <v>0.55091100358481</v>
      </c>
      <c r="I179" s="19" t="n">
        <v>0.557370182327942</v>
      </c>
      <c r="J179" s="19" t="n">
        <v>0.554908631778116</v>
      </c>
      <c r="K179" s="19" t="n">
        <v>0.460744092713729</v>
      </c>
      <c r="L179" s="19" t="n">
        <v>0.558676935769293</v>
      </c>
      <c r="M179" s="19"/>
      <c r="N179" s="19" t="n">
        <v>0.490248554445029</v>
      </c>
      <c r="O179" s="19" t="n">
        <v>0.525547154029514</v>
      </c>
      <c r="P179" s="19" t="n">
        <v>0.550881551747319</v>
      </c>
      <c r="Q179" s="19" t="n">
        <v>0.503572328911145</v>
      </c>
      <c r="R179" s="19" t="n">
        <v>0.535279422810225</v>
      </c>
      <c r="S179" s="19"/>
      <c r="T179" s="19" t="n">
        <v>0.483430262959008</v>
      </c>
      <c r="U179" s="19" t="n">
        <v>0.524906753590973</v>
      </c>
      <c r="V179" s="19" t="n">
        <v>0.586965919421486</v>
      </c>
      <c r="W179" s="19" t="n">
        <v>0.527398465910928</v>
      </c>
      <c r="X179" s="19"/>
      <c r="Y179" s="19" t="n">
        <v>0.558121744208578</v>
      </c>
      <c r="Z179" s="19" t="n">
        <v>0.544808045021754</v>
      </c>
      <c r="AA179" s="19" t="n">
        <v>0.520421020125672</v>
      </c>
      <c r="AB179" s="19" t="n">
        <v>0.488651224239406</v>
      </c>
      <c r="AC179" s="19" t="n">
        <v>0.430763600437735</v>
      </c>
      <c r="AD179" s="19" t="n">
        <v>0.475875534448733</v>
      </c>
      <c r="AE179" s="19"/>
      <c r="AF179" s="19" t="n">
        <v>0.509854900648338</v>
      </c>
      <c r="AG179" s="19"/>
      <c r="AH179" s="19" t="n">
        <v>0.52947402476186</v>
      </c>
      <c r="AI179" s="19"/>
      <c r="AJ179" s="19" t="n">
        <v>0.51239775731687</v>
      </c>
      <c r="AK179" s="19" t="n">
        <v>0.473332856719156</v>
      </c>
      <c r="AL179" s="19" t="n">
        <v>0.491808224612221</v>
      </c>
      <c r="AM179" s="19" t="n">
        <v>0.55911980885923</v>
      </c>
      <c r="AN179" s="19" t="n">
        <v>0.581969498610725</v>
      </c>
      <c r="AO179" s="19" t="n">
        <v>0.44881003307391</v>
      </c>
      <c r="AP179" s="19" t="n">
        <v>0.573587762136428</v>
      </c>
      <c r="AQ179" s="19" t="n">
        <v>0.543412767314071</v>
      </c>
      <c r="AR179" s="19" t="n">
        <v>0.723749819676696</v>
      </c>
      <c r="AS179" s="19" t="n">
        <v>0.464536973421841</v>
      </c>
      <c r="AT179" s="19" t="n">
        <v>0.429570737120517</v>
      </c>
      <c r="AU179" s="19" t="n">
        <v>0.499679281198244</v>
      </c>
    </row>
    <row r="180">
      <c r="B180" t="s">
        <v>143</v>
      </c>
      <c r="C180" s="19" t="n">
        <v>0.232874019799034</v>
      </c>
      <c r="D180" s="19" t="n">
        <v>0.209789015135631</v>
      </c>
      <c r="E180" s="19" t="n">
        <v>0.257982062872131</v>
      </c>
      <c r="F180" s="19"/>
      <c r="G180" s="19" t="n">
        <v>0.196927268333794</v>
      </c>
      <c r="H180" s="19" t="n">
        <v>0.248411714973374</v>
      </c>
      <c r="I180" s="19" t="n">
        <v>0.197099927249311</v>
      </c>
      <c r="J180" s="19" t="n">
        <v>0.179438732787815</v>
      </c>
      <c r="K180" s="19" t="n">
        <v>0.255701668697567</v>
      </c>
      <c r="L180" s="19" t="n">
        <v>0.294597927413798</v>
      </c>
      <c r="M180" s="19"/>
      <c r="N180" s="19" t="n">
        <v>0.238266699398067</v>
      </c>
      <c r="O180" s="19" t="n">
        <v>0.207921341837991</v>
      </c>
      <c r="P180" s="19" t="n">
        <v>0.19246370012089</v>
      </c>
      <c r="Q180" s="19" t="n">
        <v>0.262636851924147</v>
      </c>
      <c r="R180" s="19" t="n">
        <v>0.301509610964293</v>
      </c>
      <c r="S180" s="19"/>
      <c r="T180" s="19" t="n">
        <v>0.155753557238138</v>
      </c>
      <c r="U180" s="19" t="n">
        <v>0.241888187573458</v>
      </c>
      <c r="V180" s="19" t="n">
        <v>0.197870642651931</v>
      </c>
      <c r="W180" s="19" t="n">
        <v>0.242561693556564</v>
      </c>
      <c r="X180" s="19"/>
      <c r="Y180" s="19" t="n">
        <v>0.202485370343333</v>
      </c>
      <c r="Z180" s="19" t="n">
        <v>0.211409925615753</v>
      </c>
      <c r="AA180" s="19" t="n">
        <v>0.322246387986959</v>
      </c>
      <c r="AB180" s="19" t="n">
        <v>0.28767569884642</v>
      </c>
      <c r="AC180" s="19" t="n">
        <v>0.195004229840486</v>
      </c>
      <c r="AD180" s="19" t="n">
        <v>0.194176126857757</v>
      </c>
      <c r="AE180" s="19"/>
      <c r="AF180" s="19" t="n">
        <v>0.24490568115329</v>
      </c>
      <c r="AG180" s="19"/>
      <c r="AH180" s="19" t="n">
        <v>0.232874019799034</v>
      </c>
      <c r="AI180" s="19"/>
      <c r="AJ180" s="19" t="n">
        <v>0.209301348076003</v>
      </c>
      <c r="AK180" s="19" t="n">
        <v>0.262457376761804</v>
      </c>
      <c r="AL180" s="19" t="n">
        <v>0.249965371798438</v>
      </c>
      <c r="AM180" s="19" t="n">
        <v>0.252699942773401</v>
      </c>
      <c r="AN180" s="19" t="n">
        <v>0.185509495690912</v>
      </c>
      <c r="AO180" s="19" t="n">
        <v>0.255162610553635</v>
      </c>
      <c r="AP180" s="19" t="n">
        <v>0.200714568162567</v>
      </c>
      <c r="AQ180" s="19" t="n">
        <v>0.216638897158712</v>
      </c>
      <c r="AR180" s="19" t="n">
        <v>0.170210207164745</v>
      </c>
      <c r="AS180" s="19" t="n">
        <v>0.266440371792885</v>
      </c>
      <c r="AT180" s="19" t="n">
        <v>0.428806882539644</v>
      </c>
      <c r="AU180" s="19" t="n">
        <v>0.200116359182857</v>
      </c>
    </row>
    <row r="181">
      <c r="B181" t="s">
        <v>144</v>
      </c>
      <c r="C181" s="19" t="n">
        <v>0.0285092209418541</v>
      </c>
      <c r="D181" s="19" t="n">
        <v>0.0388135052624938</v>
      </c>
      <c r="E181" s="19" t="n">
        <v>0.0167820174032385</v>
      </c>
      <c r="F181" s="19"/>
      <c r="G181" s="19" t="n">
        <v>0.0242503478816311</v>
      </c>
      <c r="H181" s="19" t="n">
        <v>0.0339780444827425</v>
      </c>
      <c r="I181" s="19" t="n">
        <v>0.00998759517816915</v>
      </c>
      <c r="J181" s="19" t="n">
        <v>0.0317294652968374</v>
      </c>
      <c r="K181" s="19" t="n">
        <v>0.0433216235754979</v>
      </c>
      <c r="L181" s="19" t="n">
        <v>0.0257635634624145</v>
      </c>
      <c r="M181" s="19"/>
      <c r="N181" s="19" t="n">
        <v>0</v>
      </c>
      <c r="O181" s="19" t="n">
        <v>0.0327304442744351</v>
      </c>
      <c r="P181" s="19" t="n">
        <v>0.0304507794646932</v>
      </c>
      <c r="Q181" s="19" t="n">
        <v>0.0304520602646262</v>
      </c>
      <c r="R181" s="19" t="n">
        <v>0.0189303809591217</v>
      </c>
      <c r="S181" s="19"/>
      <c r="T181" s="19" t="n">
        <v>0.0477560013312996</v>
      </c>
      <c r="U181" s="19" t="n">
        <v>0.0296358791607518</v>
      </c>
      <c r="V181" s="19" t="n">
        <v>0.0175738964381164</v>
      </c>
      <c r="W181" s="19" t="n">
        <v>0.0176862819708764</v>
      </c>
      <c r="X181" s="19"/>
      <c r="Y181" s="19" t="n">
        <v>0.020817087641242</v>
      </c>
      <c r="Z181" s="19" t="n">
        <v>0.031759793683531</v>
      </c>
      <c r="AA181" s="19" t="n">
        <v>0.0325037705916436</v>
      </c>
      <c r="AB181" s="19" t="n">
        <v>0.0142633068942625</v>
      </c>
      <c r="AC181" s="19" t="n">
        <v>0.060013122877985</v>
      </c>
      <c r="AD181" s="19" t="n">
        <v>0.0392514788818214</v>
      </c>
      <c r="AE181" s="19"/>
      <c r="AF181" s="19" t="n">
        <v>0.0311927483486726</v>
      </c>
      <c r="AG181" s="19"/>
      <c r="AH181" s="19" t="n">
        <v>0.0285092209418541</v>
      </c>
      <c r="AI181" s="19"/>
      <c r="AJ181" s="19" t="n">
        <v>0.0146671483943961</v>
      </c>
      <c r="AK181" s="19" t="n">
        <v>0</v>
      </c>
      <c r="AL181" s="19" t="n">
        <v>0.0355984973062256</v>
      </c>
      <c r="AM181" s="19" t="n">
        <v>0</v>
      </c>
      <c r="AN181" s="19" t="n">
        <v>0.034725791086189</v>
      </c>
      <c r="AO181" s="19" t="n">
        <v>0.0229448139005993</v>
      </c>
      <c r="AP181" s="19" t="n">
        <v>0.0399782305154395</v>
      </c>
      <c r="AQ181" s="19" t="n">
        <v>0.0342863173125386</v>
      </c>
      <c r="AR181" s="19" t="n">
        <v>0</v>
      </c>
      <c r="AS181" s="19" t="n">
        <v>0.0577388891531599</v>
      </c>
      <c r="AT181" s="19" t="n">
        <v>0</v>
      </c>
      <c r="AU181" s="19" t="n">
        <v>0.0945970716369393</v>
      </c>
    </row>
    <row r="182">
      <c r="B182" t="s">
        <v>145</v>
      </c>
      <c r="C182" s="19" t="n">
        <v>0.00517832424593899</v>
      </c>
      <c r="D182" s="19" t="n">
        <v>0.00796122281008783</v>
      </c>
      <c r="E182" s="19" t="n">
        <v>0.00199668705465025</v>
      </c>
      <c r="F182" s="19"/>
      <c r="G182" s="19" t="n">
        <v>0.015354390402841</v>
      </c>
      <c r="H182" s="19" t="n">
        <v>0.00832671283212169</v>
      </c>
      <c r="I182" s="19" t="n">
        <v>0</v>
      </c>
      <c r="J182" s="19" t="n">
        <v>0.0114549310874512</v>
      </c>
      <c r="K182" s="19" t="n">
        <v>0</v>
      </c>
      <c r="L182" s="19" t="n">
        <v>0</v>
      </c>
      <c r="M182" s="19"/>
      <c r="N182" s="19" t="n">
        <v>0</v>
      </c>
      <c r="O182" s="19" t="n">
        <v>0.0177063570663398</v>
      </c>
      <c r="P182" s="19" t="n">
        <v>0</v>
      </c>
      <c r="Q182" s="19" t="n">
        <v>0</v>
      </c>
      <c r="R182" s="19" t="n">
        <v>0.00994233167458256</v>
      </c>
      <c r="S182" s="19"/>
      <c r="T182" s="19" t="n">
        <v>0</v>
      </c>
      <c r="U182" s="19" t="n">
        <v>0.0148352846840914</v>
      </c>
      <c r="V182" s="19" t="n">
        <v>0</v>
      </c>
      <c r="W182" s="19" t="n">
        <v>0.00384659912239222</v>
      </c>
      <c r="X182" s="19"/>
      <c r="Y182" s="19" t="n">
        <v>0.0093988324888898</v>
      </c>
      <c r="Z182" s="19" t="n">
        <v>0.00545401500212544</v>
      </c>
      <c r="AA182" s="19" t="n">
        <v>0</v>
      </c>
      <c r="AB182" s="19" t="n">
        <v>0</v>
      </c>
      <c r="AC182" s="19" t="n">
        <v>0</v>
      </c>
      <c r="AD182" s="19" t="n">
        <v>0</v>
      </c>
      <c r="AE182" s="19"/>
      <c r="AF182" s="19" t="n">
        <v>0.0039357238797089</v>
      </c>
      <c r="AG182" s="19"/>
      <c r="AH182" s="19" t="n">
        <v>0.00517832424593899</v>
      </c>
      <c r="AI182" s="19"/>
      <c r="AJ182" s="19" t="n">
        <v>0.0220593562238935</v>
      </c>
      <c r="AK182" s="19" t="n">
        <v>0.0605005173228937</v>
      </c>
      <c r="AL182" s="19" t="n">
        <v>0.00819101544704184</v>
      </c>
      <c r="AM182" s="19" t="n">
        <v>0</v>
      </c>
      <c r="AN182" s="19" t="n">
        <v>0</v>
      </c>
      <c r="AO182" s="19" t="n">
        <v>0</v>
      </c>
      <c r="AP182" s="19" t="n">
        <v>0</v>
      </c>
      <c r="AQ182" s="19" t="n">
        <v>0</v>
      </c>
      <c r="AR182" s="19" t="n">
        <v>0</v>
      </c>
      <c r="AS182" s="19" t="n">
        <v>0</v>
      </c>
      <c r="AT182" s="19" t="n">
        <v>0</v>
      </c>
      <c r="AU182" s="19" t="n">
        <v>0</v>
      </c>
    </row>
    <row r="183">
      <c r="B183" t="s">
        <v>66</v>
      </c>
      <c r="C183" s="19" t="n">
        <v>0.0257658841372675</v>
      </c>
      <c r="D183" s="19" t="n">
        <v>0.0172859504729178</v>
      </c>
      <c r="E183" s="19" t="n">
        <v>0.0356989143776341</v>
      </c>
      <c r="F183" s="19"/>
      <c r="G183" s="19" t="n">
        <v>0.0195047180830408</v>
      </c>
      <c r="H183" s="19" t="n">
        <v>0.00778412153522623</v>
      </c>
      <c r="I183" s="19" t="n">
        <v>0.00701696222214244</v>
      </c>
      <c r="J183" s="19" t="n">
        <v>0.0237099256672244</v>
      </c>
      <c r="K183" s="19" t="n">
        <v>0.0559992238000449</v>
      </c>
      <c r="L183" s="19" t="n">
        <v>0.037157802320337</v>
      </c>
      <c r="M183" s="19"/>
      <c r="N183" s="19" t="n">
        <v>0.0832771538316597</v>
      </c>
      <c r="O183" s="19" t="n">
        <v>0.0453287246363175</v>
      </c>
      <c r="P183" s="19" t="n">
        <v>0.0270660615785694</v>
      </c>
      <c r="Q183" s="19" t="n">
        <v>0.0181845229491559</v>
      </c>
      <c r="R183" s="19" t="n">
        <v>0.00667263691170775</v>
      </c>
      <c r="S183" s="19"/>
      <c r="T183" s="19" t="n">
        <v>0.0216969713881099</v>
      </c>
      <c r="U183" s="19" t="n">
        <v>0.0269112906746424</v>
      </c>
      <c r="V183" s="19" t="n">
        <v>0.0215058712737208</v>
      </c>
      <c r="W183" s="19" t="n">
        <v>0.0158925276459859</v>
      </c>
      <c r="X183" s="19"/>
      <c r="Y183" s="19" t="n">
        <v>0.0177184223283404</v>
      </c>
      <c r="Z183" s="19" t="n">
        <v>0.0127061407586558</v>
      </c>
      <c r="AA183" s="19" t="n">
        <v>0.0305922762512207</v>
      </c>
      <c r="AB183" s="19" t="n">
        <v>0.0343051748683954</v>
      </c>
      <c r="AC183" s="19" t="n">
        <v>0.043719032500829</v>
      </c>
      <c r="AD183" s="19" t="n">
        <v>0.0855426528148108</v>
      </c>
      <c r="AE183" s="19"/>
      <c r="AF183" s="19" t="n">
        <v>0.0273065297025539</v>
      </c>
      <c r="AG183" s="19"/>
      <c r="AH183" s="19" t="n">
        <v>0.0257658841372675</v>
      </c>
      <c r="AI183" s="19"/>
      <c r="AJ183" s="19" t="n">
        <v>0.0148664267311868</v>
      </c>
      <c r="AK183" s="19" t="n">
        <v>0</v>
      </c>
      <c r="AL183" s="19" t="n">
        <v>0.0312180069692116</v>
      </c>
      <c r="AM183" s="19" t="n">
        <v>0.0427895602196466</v>
      </c>
      <c r="AN183" s="19" t="n">
        <v>0.0094390548073118</v>
      </c>
      <c r="AO183" s="19" t="n">
        <v>0.0187180876116344</v>
      </c>
      <c r="AP183" s="19" t="n">
        <v>0.0280817921412984</v>
      </c>
      <c r="AQ183" s="19" t="n">
        <v>0</v>
      </c>
      <c r="AR183" s="19" t="n">
        <v>0</v>
      </c>
      <c r="AS183" s="19" t="n">
        <v>0.0400001585841473</v>
      </c>
      <c r="AT183" s="19" t="n">
        <v>0.0988939060921683</v>
      </c>
      <c r="AU183" s="19" t="n">
        <v>0</v>
      </c>
    </row>
    <row r="184">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row>
    <row r="185">
      <c r="B185" s="7" t="s">
        <v>152</v>
      </c>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row>
    <row r="186">
      <c r="B186" s="26" t="s">
        <v>128</v>
      </c>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row>
    <row r="187">
      <c r="B187" t="s">
        <v>141</v>
      </c>
      <c r="C187" s="19" t="n">
        <v>0.216189828332531</v>
      </c>
      <c r="D187" s="19" t="n">
        <v>0.19387480284051</v>
      </c>
      <c r="E187" s="19" t="n">
        <v>0.243179030654742</v>
      </c>
      <c r="F187" s="19"/>
      <c r="G187" s="19" t="n">
        <v>0.293874947633579</v>
      </c>
      <c r="H187" s="19" t="n">
        <v>0.226104186971729</v>
      </c>
      <c r="I187" s="19" t="n">
        <v>0.25117556895141</v>
      </c>
      <c r="J187" s="19" t="n">
        <v>0.280342008565573</v>
      </c>
      <c r="K187" s="19" t="n">
        <v>0.210159598048449</v>
      </c>
      <c r="L187" s="19" t="n">
        <v>0.0827623205349866</v>
      </c>
      <c r="M187" s="19"/>
      <c r="N187" s="19" t="n">
        <v>0.0802627690387068</v>
      </c>
      <c r="O187" s="19" t="n">
        <v>0.216589536083865</v>
      </c>
      <c r="P187" s="19" t="n">
        <v>0.215554072316891</v>
      </c>
      <c r="Q187" s="19" t="n">
        <v>0.239979018358037</v>
      </c>
      <c r="R187" s="19" t="n">
        <v>0.183903788124614</v>
      </c>
      <c r="S187" s="19"/>
      <c r="T187" s="19" t="n">
        <v>0.246926595073274</v>
      </c>
      <c r="U187" s="19" t="n">
        <v>0.205529285070713</v>
      </c>
      <c r="V187" s="19" t="n">
        <v>0.220524706709374</v>
      </c>
      <c r="W187" s="19" t="n">
        <v>0.25416147390144</v>
      </c>
      <c r="X187" s="19"/>
      <c r="Y187" s="19" t="n">
        <v>0.235867578950802</v>
      </c>
      <c r="Z187" s="19" t="n">
        <v>0.251985406134303</v>
      </c>
      <c r="AA187" s="19" t="n">
        <v>0.0932863598361972</v>
      </c>
      <c r="AB187" s="19" t="n">
        <v>0.229294107287214</v>
      </c>
      <c r="AC187" s="19" t="n">
        <v>0.315602642906798</v>
      </c>
      <c r="AD187" s="19" t="n">
        <v>0.211678050041343</v>
      </c>
      <c r="AE187" s="19"/>
      <c r="AF187" s="19" t="n">
        <v>0.211332069429898</v>
      </c>
      <c r="AG187" s="19"/>
      <c r="AH187" s="19" t="n">
        <v>0.216189828332531</v>
      </c>
      <c r="AI187" s="19"/>
      <c r="AJ187" s="19" t="n">
        <v>0.230388721054828</v>
      </c>
      <c r="AK187" s="19" t="n">
        <v>0.257246038569055</v>
      </c>
      <c r="AL187" s="19" t="n">
        <v>0.189842202397753</v>
      </c>
      <c r="AM187" s="19" t="n">
        <v>0.260558239861488</v>
      </c>
      <c r="AN187" s="19" t="n">
        <v>0.27189918334349</v>
      </c>
      <c r="AO187" s="19" t="n">
        <v>0.311396372268027</v>
      </c>
      <c r="AP187" s="19" t="n">
        <v>0.144450704927142</v>
      </c>
      <c r="AQ187" s="19" t="n">
        <v>0.198462823284149</v>
      </c>
      <c r="AR187" s="19" t="n">
        <v>0.261201385712783</v>
      </c>
      <c r="AS187" s="19" t="n">
        <v>0.0944919814662636</v>
      </c>
      <c r="AT187" s="19" t="n">
        <v>0.0427284742476712</v>
      </c>
      <c r="AU187" s="19" t="n">
        <v>0.25120678199995</v>
      </c>
    </row>
    <row r="188">
      <c r="B188" t="s">
        <v>142</v>
      </c>
      <c r="C188" s="19" t="n">
        <v>0.603469407654203</v>
      </c>
      <c r="D188" s="19" t="n">
        <v>0.612467627156933</v>
      </c>
      <c r="E188" s="19" t="n">
        <v>0.593678895353728</v>
      </c>
      <c r="F188" s="19"/>
      <c r="G188" s="19" t="n">
        <v>0.511825847856935</v>
      </c>
      <c r="H188" s="19" t="n">
        <v>0.624251647792011</v>
      </c>
      <c r="I188" s="19" t="n">
        <v>0.607862005182576</v>
      </c>
      <c r="J188" s="19" t="n">
        <v>0.602035080236128</v>
      </c>
      <c r="K188" s="19" t="n">
        <v>0.581758424335736</v>
      </c>
      <c r="L188" s="19" t="n">
        <v>0.654366661282914</v>
      </c>
      <c r="M188" s="19"/>
      <c r="N188" s="19" t="n">
        <v>0.577206634655361</v>
      </c>
      <c r="O188" s="19" t="n">
        <v>0.529639883246612</v>
      </c>
      <c r="P188" s="19" t="n">
        <v>0.616611932280514</v>
      </c>
      <c r="Q188" s="19" t="n">
        <v>0.609206063684275</v>
      </c>
      <c r="R188" s="19" t="n">
        <v>0.668009977205465</v>
      </c>
      <c r="S188" s="19"/>
      <c r="T188" s="19" t="n">
        <v>0.557277288946568</v>
      </c>
      <c r="U188" s="19" t="n">
        <v>0.587921096634255</v>
      </c>
      <c r="V188" s="19" t="n">
        <v>0.605612378804277</v>
      </c>
      <c r="W188" s="19" t="n">
        <v>0.607266415202778</v>
      </c>
      <c r="X188" s="19"/>
      <c r="Y188" s="19" t="n">
        <v>0.614122683780725</v>
      </c>
      <c r="Z188" s="19" t="n">
        <v>0.615100931422985</v>
      </c>
      <c r="AA188" s="19" t="n">
        <v>0.618291045987571</v>
      </c>
      <c r="AB188" s="19" t="n">
        <v>0.528408675410482</v>
      </c>
      <c r="AC188" s="19" t="n">
        <v>0.561032771376416</v>
      </c>
      <c r="AD188" s="19" t="n">
        <v>0.649680227696733</v>
      </c>
      <c r="AE188" s="19"/>
      <c r="AF188" s="19" t="n">
        <v>0.601681322664983</v>
      </c>
      <c r="AG188" s="19"/>
      <c r="AH188" s="19" t="n">
        <v>0.603469407654203</v>
      </c>
      <c r="AI188" s="19"/>
      <c r="AJ188" s="19" t="n">
        <v>0.575689790934098</v>
      </c>
      <c r="AK188" s="19" t="n">
        <v>0.549748535108298</v>
      </c>
      <c r="AL188" s="19" t="n">
        <v>0.59889570051854</v>
      </c>
      <c r="AM188" s="19" t="n">
        <v>0.594058264499814</v>
      </c>
      <c r="AN188" s="19" t="n">
        <v>0.588518923098212</v>
      </c>
      <c r="AO188" s="19" t="n">
        <v>0.504545588679585</v>
      </c>
      <c r="AP188" s="19" t="n">
        <v>0.67943709915178</v>
      </c>
      <c r="AQ188" s="19" t="n">
        <v>0.697339910882602</v>
      </c>
      <c r="AR188" s="19" t="n">
        <v>0.65299459433671</v>
      </c>
      <c r="AS188" s="19" t="n">
        <v>0.627243636974334</v>
      </c>
      <c r="AT188" s="19" t="n">
        <v>0.628640610031955</v>
      </c>
      <c r="AU188" s="19" t="n">
        <v>0.566573750748388</v>
      </c>
    </row>
    <row r="189">
      <c r="B189" t="s">
        <v>143</v>
      </c>
      <c r="C189" s="19" t="n">
        <v>0.140342010231935</v>
      </c>
      <c r="D189" s="19" t="n">
        <v>0.149830347365319</v>
      </c>
      <c r="E189" s="19" t="n">
        <v>0.127331947274053</v>
      </c>
      <c r="F189" s="19"/>
      <c r="G189" s="19" t="n">
        <v>0.116193215950696</v>
      </c>
      <c r="H189" s="19" t="n">
        <v>0.133838828198272</v>
      </c>
      <c r="I189" s="19" t="n">
        <v>0.0990816228973452</v>
      </c>
      <c r="J189" s="19" t="n">
        <v>0.0808815653930057</v>
      </c>
      <c r="K189" s="19" t="n">
        <v>0.178688055902465</v>
      </c>
      <c r="L189" s="19" t="n">
        <v>0.211835397358792</v>
      </c>
      <c r="M189" s="19"/>
      <c r="N189" s="19" t="n">
        <v>0.342530596305932</v>
      </c>
      <c r="O189" s="19" t="n">
        <v>0.186613856928079</v>
      </c>
      <c r="P189" s="19" t="n">
        <v>0.129567113437283</v>
      </c>
      <c r="Q189" s="19" t="n">
        <v>0.108139404530871</v>
      </c>
      <c r="R189" s="19" t="n">
        <v>0.140494800817623</v>
      </c>
      <c r="S189" s="19"/>
      <c r="T189" s="19" t="n">
        <v>0.184536736135031</v>
      </c>
      <c r="U189" s="19" t="n">
        <v>0.15117391949244</v>
      </c>
      <c r="V189" s="19" t="n">
        <v>0.133270236112101</v>
      </c>
      <c r="W189" s="19" t="n">
        <v>0.116431422677578</v>
      </c>
      <c r="X189" s="19"/>
      <c r="Y189" s="19" t="n">
        <v>0.113989222154458</v>
      </c>
      <c r="Z189" s="19" t="n">
        <v>0.113992913812403</v>
      </c>
      <c r="AA189" s="19" t="n">
        <v>0.248625157546651</v>
      </c>
      <c r="AB189" s="19" t="n">
        <v>0.188766949137917</v>
      </c>
      <c r="AC189" s="19" t="n">
        <v>0.058666682447719</v>
      </c>
      <c r="AD189" s="19" t="n">
        <v>0.0755809130375057</v>
      </c>
      <c r="AE189" s="19"/>
      <c r="AF189" s="19" t="n">
        <v>0.14916651477113</v>
      </c>
      <c r="AG189" s="19"/>
      <c r="AH189" s="19" t="n">
        <v>0.140342010231935</v>
      </c>
      <c r="AI189" s="19"/>
      <c r="AJ189" s="19" t="n">
        <v>0.125485209539504</v>
      </c>
      <c r="AK189" s="19" t="n">
        <v>0.163403774279756</v>
      </c>
      <c r="AL189" s="19" t="n">
        <v>0.172263750005374</v>
      </c>
      <c r="AM189" s="19" t="n">
        <v>0.0956727812461338</v>
      </c>
      <c r="AN189" s="19" t="n">
        <v>0.109399414572662</v>
      </c>
      <c r="AO189" s="19" t="n">
        <v>0.130136899244327</v>
      </c>
      <c r="AP189" s="19" t="n">
        <v>0.157291506292724</v>
      </c>
      <c r="AQ189" s="19" t="n">
        <v>0.0342863173125386</v>
      </c>
      <c r="AR189" s="19" t="n">
        <v>0.0858040199505063</v>
      </c>
      <c r="AS189" s="19" t="n">
        <v>0.223055065921964</v>
      </c>
      <c r="AT189" s="19" t="n">
        <v>0.328630915720374</v>
      </c>
      <c r="AU189" s="19" t="n">
        <v>0.148387225995411</v>
      </c>
    </row>
    <row r="190">
      <c r="B190" t="s">
        <v>144</v>
      </c>
      <c r="C190" s="19" t="n">
        <v>0.0172882212800141</v>
      </c>
      <c r="D190" s="19" t="n">
        <v>0.0234885979536632</v>
      </c>
      <c r="E190" s="19" t="n">
        <v>0.0102323988278211</v>
      </c>
      <c r="F190" s="19"/>
      <c r="G190" s="19" t="n">
        <v>0.0338874103722174</v>
      </c>
      <c r="H190" s="19" t="n">
        <v>0.00832671283212169</v>
      </c>
      <c r="I190" s="19" t="n">
        <v>0.0253080767678085</v>
      </c>
      <c r="J190" s="19" t="n">
        <v>0.00560466090589471</v>
      </c>
      <c r="K190" s="19" t="n">
        <v>0.00851194145813761</v>
      </c>
      <c r="L190" s="19" t="n">
        <v>0.0268267526559356</v>
      </c>
      <c r="M190" s="19"/>
      <c r="N190" s="19" t="n">
        <v>0</v>
      </c>
      <c r="O190" s="19" t="n">
        <v>0.010988396503856</v>
      </c>
      <c r="P190" s="19" t="n">
        <v>0.0160919891731737</v>
      </c>
      <c r="Q190" s="19" t="n">
        <v>0.0331715755856108</v>
      </c>
      <c r="R190" s="19" t="n">
        <v>0</v>
      </c>
      <c r="S190" s="19"/>
      <c r="T190" s="19" t="n">
        <v>0</v>
      </c>
      <c r="U190" s="19" t="n">
        <v>0.0316397506725649</v>
      </c>
      <c r="V190" s="19" t="n">
        <v>0.0190868071005271</v>
      </c>
      <c r="W190" s="19" t="n">
        <v>0.0107851326581079</v>
      </c>
      <c r="X190" s="19"/>
      <c r="Y190" s="19" t="n">
        <v>0.011845621621081</v>
      </c>
      <c r="Z190" s="19" t="n">
        <v>0.0126474887186904</v>
      </c>
      <c r="AA190" s="19" t="n">
        <v>0.0245307044991262</v>
      </c>
      <c r="AB190" s="19" t="n">
        <v>0.0281967372062674</v>
      </c>
      <c r="AC190" s="19" t="n">
        <v>0</v>
      </c>
      <c r="AD190" s="19" t="n">
        <v>0.0221349495630182</v>
      </c>
      <c r="AE190" s="19"/>
      <c r="AF190" s="19" t="n">
        <v>0.0181688372734611</v>
      </c>
      <c r="AG190" s="19"/>
      <c r="AH190" s="19" t="n">
        <v>0.0172882212800141</v>
      </c>
      <c r="AI190" s="19"/>
      <c r="AJ190" s="19" t="n">
        <v>0.0220593562238935</v>
      </c>
      <c r="AK190" s="19" t="n">
        <v>0.0296016520428911</v>
      </c>
      <c r="AL190" s="19" t="n">
        <v>0.024089369395839</v>
      </c>
      <c r="AM190" s="19" t="n">
        <v>0.00718108816396158</v>
      </c>
      <c r="AN190" s="19" t="n">
        <v>0.00961666988449329</v>
      </c>
      <c r="AO190" s="19" t="n">
        <v>0.0539211398080608</v>
      </c>
      <c r="AP190" s="19" t="n">
        <v>0</v>
      </c>
      <c r="AQ190" s="19" t="n">
        <v>0.0699109485207107</v>
      </c>
      <c r="AR190" s="19" t="n">
        <v>0</v>
      </c>
      <c r="AS190" s="19" t="n">
        <v>0.0203979781490434</v>
      </c>
      <c r="AT190" s="19" t="n">
        <v>0</v>
      </c>
      <c r="AU190" s="19" t="n">
        <v>0</v>
      </c>
    </row>
    <row r="191">
      <c r="B191" t="s">
        <v>145</v>
      </c>
      <c r="C191" s="19" t="n">
        <v>0.00505276290847658</v>
      </c>
      <c r="D191" s="19" t="n">
        <v>0.00536259901441315</v>
      </c>
      <c r="E191" s="19" t="n">
        <v>0.00472418426800622</v>
      </c>
      <c r="F191" s="19"/>
      <c r="G191" s="19" t="n">
        <v>0.0344662191450521</v>
      </c>
      <c r="H191" s="19" t="n">
        <v>0</v>
      </c>
      <c r="I191" s="19" t="n">
        <v>0</v>
      </c>
      <c r="J191" s="19" t="n">
        <v>0</v>
      </c>
      <c r="K191" s="19" t="n">
        <v>0</v>
      </c>
      <c r="L191" s="19" t="n">
        <v>0.00566634186027894</v>
      </c>
      <c r="M191" s="19"/>
      <c r="N191" s="19" t="n">
        <v>0</v>
      </c>
      <c r="O191" s="19" t="n">
        <v>0.00853229330104952</v>
      </c>
      <c r="P191" s="19" t="n">
        <v>0.00658908027831379</v>
      </c>
      <c r="Q191" s="19" t="n">
        <v>0</v>
      </c>
      <c r="R191" s="19" t="n">
        <v>0.00759143385229857</v>
      </c>
      <c r="S191" s="19"/>
      <c r="T191" s="19" t="n">
        <v>0</v>
      </c>
      <c r="U191" s="19" t="n">
        <v>0.0102068268633555</v>
      </c>
      <c r="V191" s="19" t="n">
        <v>0</v>
      </c>
      <c r="W191" s="19" t="n">
        <v>0</v>
      </c>
      <c r="X191" s="19"/>
      <c r="Y191" s="19" t="n">
        <v>0.0063309583268652</v>
      </c>
      <c r="Z191" s="19" t="n">
        <v>0</v>
      </c>
      <c r="AA191" s="19" t="n">
        <v>0</v>
      </c>
      <c r="AB191" s="19" t="n">
        <v>0</v>
      </c>
      <c r="AC191" s="19" t="n">
        <v>0.042838387018652</v>
      </c>
      <c r="AD191" s="19" t="n">
        <v>0</v>
      </c>
      <c r="AE191" s="19"/>
      <c r="AF191" s="19" t="n">
        <v>0.00177551687205648</v>
      </c>
      <c r="AG191" s="19"/>
      <c r="AH191" s="19" t="n">
        <v>0.00505276290847658</v>
      </c>
      <c r="AI191" s="19"/>
      <c r="AJ191" s="19" t="n">
        <v>0.0315104955164894</v>
      </c>
      <c r="AK191" s="19" t="n">
        <v>0</v>
      </c>
      <c r="AL191" s="19" t="n">
        <v>0.00819101544704184</v>
      </c>
      <c r="AM191" s="19" t="n">
        <v>0</v>
      </c>
      <c r="AN191" s="19" t="n">
        <v>0</v>
      </c>
      <c r="AO191" s="19" t="n">
        <v>0</v>
      </c>
      <c r="AP191" s="19" t="n">
        <v>0</v>
      </c>
      <c r="AQ191" s="19" t="n">
        <v>0</v>
      </c>
      <c r="AR191" s="19" t="n">
        <v>0</v>
      </c>
      <c r="AS191" s="19" t="n">
        <v>0.0177625130141285</v>
      </c>
      <c r="AT191" s="19" t="n">
        <v>0</v>
      </c>
      <c r="AU191" s="19" t="n">
        <v>0</v>
      </c>
    </row>
    <row r="192">
      <c r="B192" t="s">
        <v>66</v>
      </c>
      <c r="C192" s="19" t="n">
        <v>0.0176577695928397</v>
      </c>
      <c r="D192" s="19" t="n">
        <v>0.014976025669162</v>
      </c>
      <c r="E192" s="19" t="n">
        <v>0.0208535436216489</v>
      </c>
      <c r="F192" s="19"/>
      <c r="G192" s="19" t="n">
        <v>0.00975235904152042</v>
      </c>
      <c r="H192" s="19" t="n">
        <v>0.00747862420586616</v>
      </c>
      <c r="I192" s="19" t="n">
        <v>0.0165727262008602</v>
      </c>
      <c r="J192" s="19" t="n">
        <v>0.0311366848993988</v>
      </c>
      <c r="K192" s="19" t="n">
        <v>0.0208819802552122</v>
      </c>
      <c r="L192" s="19" t="n">
        <v>0.0185425263070928</v>
      </c>
      <c r="M192" s="19"/>
      <c r="N192" s="19" t="n">
        <v>0</v>
      </c>
      <c r="O192" s="19" t="n">
        <v>0.0476360339365374</v>
      </c>
      <c r="P192" s="19" t="n">
        <v>0.0155858125138236</v>
      </c>
      <c r="Q192" s="19" t="n">
        <v>0.0095039378412059</v>
      </c>
      <c r="R192" s="19" t="n">
        <v>0</v>
      </c>
      <c r="S192" s="19"/>
      <c r="T192" s="19" t="n">
        <v>0.0112593798451264</v>
      </c>
      <c r="U192" s="19" t="n">
        <v>0.0135291212666717</v>
      </c>
      <c r="V192" s="19" t="n">
        <v>0.0215058712737208</v>
      </c>
      <c r="W192" s="19" t="n">
        <v>0.0113555555600959</v>
      </c>
      <c r="X192" s="19"/>
      <c r="Y192" s="19" t="n">
        <v>0.0178439351660692</v>
      </c>
      <c r="Z192" s="19" t="n">
        <v>0.00627325991161824</v>
      </c>
      <c r="AA192" s="19" t="n">
        <v>0.0152667321304549</v>
      </c>
      <c r="AB192" s="19" t="n">
        <v>0.0253335309581193</v>
      </c>
      <c r="AC192" s="19" t="n">
        <v>0.0218595162504145</v>
      </c>
      <c r="AD192" s="19" t="n">
        <v>0.0409258596613997</v>
      </c>
      <c r="AE192" s="19"/>
      <c r="AF192" s="19" t="n">
        <v>0.0178757389884711</v>
      </c>
      <c r="AG192" s="19"/>
      <c r="AH192" s="19" t="n">
        <v>0.0176577695928397</v>
      </c>
      <c r="AI192" s="19"/>
      <c r="AJ192" s="19" t="n">
        <v>0.0148664267311868</v>
      </c>
      <c r="AK192" s="19" t="n">
        <v>0</v>
      </c>
      <c r="AL192" s="19" t="n">
        <v>0.00671796223545106</v>
      </c>
      <c r="AM192" s="19" t="n">
        <v>0.042529626228602</v>
      </c>
      <c r="AN192" s="19" t="n">
        <v>0.0205658091011424</v>
      </c>
      <c r="AO192" s="19" t="n">
        <v>0</v>
      </c>
      <c r="AP192" s="19" t="n">
        <v>0.0188206896283537</v>
      </c>
      <c r="AQ192" s="19" t="n">
        <v>0</v>
      </c>
      <c r="AR192" s="19" t="n">
        <v>0</v>
      </c>
      <c r="AS192" s="19" t="n">
        <v>0.0170488244742657</v>
      </c>
      <c r="AT192" s="19" t="n">
        <v>0</v>
      </c>
      <c r="AU192" s="19" t="n">
        <v>0.0338322412562509</v>
      </c>
    </row>
    <row r="193">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row>
    <row r="194">
      <c r="B194" s="7" t="s">
        <v>153</v>
      </c>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row>
    <row r="195">
      <c r="B195" s="26" t="s">
        <v>128</v>
      </c>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row>
    <row r="196">
      <c r="B196" t="s">
        <v>141</v>
      </c>
      <c r="C196" s="19" t="n">
        <v>0.327268044378457</v>
      </c>
      <c r="D196" s="19" t="n">
        <v>0.340833848609387</v>
      </c>
      <c r="E196" s="19" t="n">
        <v>0.313489283198658</v>
      </c>
      <c r="F196" s="19"/>
      <c r="G196" s="19" t="n">
        <v>0.487998956850772</v>
      </c>
      <c r="H196" s="19" t="n">
        <v>0.341121405583024</v>
      </c>
      <c r="I196" s="19" t="n">
        <v>0.343265921281661</v>
      </c>
      <c r="J196" s="19" t="n">
        <v>0.351921065424712</v>
      </c>
      <c r="K196" s="19" t="n">
        <v>0.320113329693319</v>
      </c>
      <c r="L196" s="19" t="n">
        <v>0.192063738923463</v>
      </c>
      <c r="M196" s="19"/>
      <c r="N196" s="19" t="n">
        <v>0.282945883385519</v>
      </c>
      <c r="O196" s="19" t="n">
        <v>0.285674075297151</v>
      </c>
      <c r="P196" s="19" t="n">
        <v>0.331577838313369</v>
      </c>
      <c r="Q196" s="19" t="n">
        <v>0.35987502903364</v>
      </c>
      <c r="R196" s="19" t="n">
        <v>0.308866707126349</v>
      </c>
      <c r="S196" s="19"/>
      <c r="T196" s="19" t="n">
        <v>0.363755070520053</v>
      </c>
      <c r="U196" s="19" t="n">
        <v>0.325133438448328</v>
      </c>
      <c r="V196" s="19" t="n">
        <v>0.323524677388378</v>
      </c>
      <c r="W196" s="19" t="n">
        <v>0.364548260550329</v>
      </c>
      <c r="X196" s="19"/>
      <c r="Y196" s="19" t="n">
        <v>0.348970249225095</v>
      </c>
      <c r="Z196" s="19" t="n">
        <v>0.33295740093598</v>
      </c>
      <c r="AA196" s="19" t="n">
        <v>0.177457740367223</v>
      </c>
      <c r="AB196" s="19" t="n">
        <v>0.415663059964792</v>
      </c>
      <c r="AC196" s="19" t="n">
        <v>0.493242564613642</v>
      </c>
      <c r="AD196" s="19" t="n">
        <v>0.289794370147501</v>
      </c>
      <c r="AE196" s="19"/>
      <c r="AF196" s="19" t="n">
        <v>0.321767603109175</v>
      </c>
      <c r="AG196" s="19"/>
      <c r="AH196" s="19" t="n">
        <v>0.327268044378457</v>
      </c>
      <c r="AI196" s="19"/>
      <c r="AJ196" s="19" t="n">
        <v>0.368868958847235</v>
      </c>
      <c r="AK196" s="19" t="n">
        <v>0.345800400706304</v>
      </c>
      <c r="AL196" s="19" t="n">
        <v>0.324367824121304</v>
      </c>
      <c r="AM196" s="19" t="n">
        <v>0.294658413380927</v>
      </c>
      <c r="AN196" s="19" t="n">
        <v>0.343539033486109</v>
      </c>
      <c r="AO196" s="19" t="n">
        <v>0.332298613722465</v>
      </c>
      <c r="AP196" s="19" t="n">
        <v>0.27887297342158</v>
      </c>
      <c r="AQ196" s="19" t="n">
        <v>0.352002680695307</v>
      </c>
      <c r="AR196" s="19" t="n">
        <v>0.336368646228781</v>
      </c>
      <c r="AS196" s="19" t="n">
        <v>0.328601929469056</v>
      </c>
      <c r="AT196" s="19" t="n">
        <v>0.330860589139078</v>
      </c>
      <c r="AU196" s="19" t="n">
        <v>0.446652937971915</v>
      </c>
    </row>
    <row r="197">
      <c r="B197" t="s">
        <v>142</v>
      </c>
      <c r="C197" s="19" t="n">
        <v>0.562721016534659</v>
      </c>
      <c r="D197" s="19" t="n">
        <v>0.541251160556816</v>
      </c>
      <c r="E197" s="19" t="n">
        <v>0.587855476641208</v>
      </c>
      <c r="F197" s="19"/>
      <c r="G197" s="19" t="n">
        <v>0.430733001680039</v>
      </c>
      <c r="H197" s="19" t="n">
        <v>0.519143925279448</v>
      </c>
      <c r="I197" s="19" t="n">
        <v>0.531945021028393</v>
      </c>
      <c r="J197" s="19" t="n">
        <v>0.583516350331017</v>
      </c>
      <c r="K197" s="19" t="n">
        <v>0.572693393547419</v>
      </c>
      <c r="L197" s="19" t="n">
        <v>0.680824982743827</v>
      </c>
      <c r="M197" s="19"/>
      <c r="N197" s="19" t="n">
        <v>0.549254897868634</v>
      </c>
      <c r="O197" s="19" t="n">
        <v>0.573955418867662</v>
      </c>
      <c r="P197" s="19" t="n">
        <v>0.567980044001959</v>
      </c>
      <c r="Q197" s="19" t="n">
        <v>0.51552485129221</v>
      </c>
      <c r="R197" s="19" t="n">
        <v>0.63897423815127</v>
      </c>
      <c r="S197" s="19"/>
      <c r="T197" s="19" t="n">
        <v>0.564893926590399</v>
      </c>
      <c r="U197" s="19" t="n">
        <v>0.562019054704302</v>
      </c>
      <c r="V197" s="19" t="n">
        <v>0.574699188747253</v>
      </c>
      <c r="W197" s="19" t="n">
        <v>0.533360710323346</v>
      </c>
      <c r="X197" s="19"/>
      <c r="Y197" s="19" t="n">
        <v>0.529995038536349</v>
      </c>
      <c r="Z197" s="19" t="n">
        <v>0.598178951998738</v>
      </c>
      <c r="AA197" s="19" t="n">
        <v>0.690976841410985</v>
      </c>
      <c r="AB197" s="19" t="n">
        <v>0.49361166440673</v>
      </c>
      <c r="AC197" s="19" t="n">
        <v>0.432953567548079</v>
      </c>
      <c r="AD197" s="19" t="n">
        <v>0.623583667584619</v>
      </c>
      <c r="AE197" s="19"/>
      <c r="AF197" s="19" t="n">
        <v>0.57127451045085</v>
      </c>
      <c r="AG197" s="19"/>
      <c r="AH197" s="19" t="n">
        <v>0.562721016534659</v>
      </c>
      <c r="AI197" s="19"/>
      <c r="AJ197" s="19" t="n">
        <v>0.521225593043243</v>
      </c>
      <c r="AK197" s="19" t="n">
        <v>0.519106154079329</v>
      </c>
      <c r="AL197" s="19" t="n">
        <v>0.525955294169291</v>
      </c>
      <c r="AM197" s="19" t="n">
        <v>0.576225642971943</v>
      </c>
      <c r="AN197" s="19" t="n">
        <v>0.601642223683495</v>
      </c>
      <c r="AO197" s="19" t="n">
        <v>0.626419343138393</v>
      </c>
      <c r="AP197" s="19" t="n">
        <v>0.624395036845379</v>
      </c>
      <c r="AQ197" s="19" t="n">
        <v>0.580178683881005</v>
      </c>
      <c r="AR197" s="19" t="n">
        <v>0.622069309180471</v>
      </c>
      <c r="AS197" s="19" t="n">
        <v>0.513612965085878</v>
      </c>
      <c r="AT197" s="19" t="n">
        <v>0.669139410860922</v>
      </c>
      <c r="AU197" s="19" t="n">
        <v>0.358250470723565</v>
      </c>
    </row>
    <row r="198">
      <c r="B198" t="s">
        <v>143</v>
      </c>
      <c r="C198" s="19" t="n">
        <v>0.0853636609244869</v>
      </c>
      <c r="D198" s="19" t="n">
        <v>0.0927551112805749</v>
      </c>
      <c r="E198" s="19" t="n">
        <v>0.0744582329752294</v>
      </c>
      <c r="F198" s="19"/>
      <c r="G198" s="19" t="n">
        <v>0.0715156824276687</v>
      </c>
      <c r="H198" s="19" t="n">
        <v>0.115724434795875</v>
      </c>
      <c r="I198" s="19" t="n">
        <v>0.0904867287833939</v>
      </c>
      <c r="J198" s="19" t="n">
        <v>0.0352479976711515</v>
      </c>
      <c r="K198" s="19" t="n">
        <v>0.0924166068496822</v>
      </c>
      <c r="L198" s="19" t="n">
        <v>0.0965357286779095</v>
      </c>
      <c r="M198" s="19"/>
      <c r="N198" s="19" t="n">
        <v>0.0737108213731225</v>
      </c>
      <c r="O198" s="19" t="n">
        <v>0.101923915556524</v>
      </c>
      <c r="P198" s="19" t="n">
        <v>0.0807438672693762</v>
      </c>
      <c r="Q198" s="19" t="n">
        <v>0.0986789918000167</v>
      </c>
      <c r="R198" s="19" t="n">
        <v>0.0440768268169015</v>
      </c>
      <c r="S198" s="19"/>
      <c r="T198" s="19" t="n">
        <v>0.0350801270894704</v>
      </c>
      <c r="U198" s="19" t="n">
        <v>0.0980104933448639</v>
      </c>
      <c r="V198" s="19" t="n">
        <v>0.0802702625906477</v>
      </c>
      <c r="W198" s="19" t="n">
        <v>0.0730135866050715</v>
      </c>
      <c r="X198" s="19"/>
      <c r="Y198" s="19" t="n">
        <v>0.0943597727363514</v>
      </c>
      <c r="Z198" s="19" t="n">
        <v>0.0634096320631571</v>
      </c>
      <c r="AA198" s="19" t="n">
        <v>0.108614892614756</v>
      </c>
      <c r="AB198" s="19" t="n">
        <v>0.0632397550661489</v>
      </c>
      <c r="AC198" s="19" t="n">
        <v>0.0519443515878643</v>
      </c>
      <c r="AD198" s="19" t="n">
        <v>0.0456961026064801</v>
      </c>
      <c r="AE198" s="19"/>
      <c r="AF198" s="19" t="n">
        <v>0.0773189368016744</v>
      </c>
      <c r="AG198" s="19"/>
      <c r="AH198" s="19" t="n">
        <v>0.0853636609244869</v>
      </c>
      <c r="AI198" s="19"/>
      <c r="AJ198" s="19" t="n">
        <v>0.0729796651544422</v>
      </c>
      <c r="AK198" s="19" t="n">
        <v>0.0665231149083482</v>
      </c>
      <c r="AL198" s="19" t="n">
        <v>0.127415174669894</v>
      </c>
      <c r="AM198" s="19" t="n">
        <v>0.0771901636652083</v>
      </c>
      <c r="AN198" s="19" t="n">
        <v>0.0453796880230851</v>
      </c>
      <c r="AO198" s="19" t="n">
        <v>0.0412820431391422</v>
      </c>
      <c r="AP198" s="19" t="n">
        <v>0.0779113001046874</v>
      </c>
      <c r="AQ198" s="19" t="n">
        <v>0.0678186354236873</v>
      </c>
      <c r="AR198" s="19" t="n">
        <v>0.0415620445907483</v>
      </c>
      <c r="AS198" s="19" t="n">
        <v>0.140022592430937</v>
      </c>
      <c r="AT198" s="19" t="n">
        <v>0</v>
      </c>
      <c r="AU198" s="19" t="n">
        <v>0.164475159688401</v>
      </c>
    </row>
    <row r="199">
      <c r="B199" t="s">
        <v>144</v>
      </c>
      <c r="C199" s="19" t="n">
        <v>0.00947276011452068</v>
      </c>
      <c r="D199" s="19" t="n">
        <v>0.012878153783789</v>
      </c>
      <c r="E199" s="19" t="n">
        <v>0.00559740734743053</v>
      </c>
      <c r="F199" s="19"/>
      <c r="G199" s="19" t="n">
        <v>0</v>
      </c>
      <c r="H199" s="19" t="n">
        <v>0.0156835215095307</v>
      </c>
      <c r="I199" s="19" t="n">
        <v>0.0272853666844097</v>
      </c>
      <c r="J199" s="19" t="n">
        <v>0.00560466090589471</v>
      </c>
      <c r="K199" s="19" t="n">
        <v>0</v>
      </c>
      <c r="L199" s="19" t="n">
        <v>0.00566634186027894</v>
      </c>
      <c r="M199" s="19"/>
      <c r="N199" s="19" t="n">
        <v>0.0940883973727248</v>
      </c>
      <c r="O199" s="19" t="n">
        <v>0.0103977389032406</v>
      </c>
      <c r="P199" s="19" t="n">
        <v>0.00790917550271164</v>
      </c>
      <c r="Q199" s="19" t="n">
        <v>0.0112509176414339</v>
      </c>
      <c r="R199" s="19" t="n">
        <v>0</v>
      </c>
      <c r="S199" s="19"/>
      <c r="T199" s="19" t="n">
        <v>0.0250114959549514</v>
      </c>
      <c r="U199" s="19" t="n">
        <v>0.00503652491699923</v>
      </c>
      <c r="V199" s="19" t="n">
        <v>0</v>
      </c>
      <c r="W199" s="19" t="n">
        <v>0.0177218869611575</v>
      </c>
      <c r="X199" s="19"/>
      <c r="Y199" s="19" t="n">
        <v>0.0120118314573532</v>
      </c>
      <c r="Z199" s="19" t="n">
        <v>0.00545401500212544</v>
      </c>
      <c r="AA199" s="19" t="n">
        <v>0</v>
      </c>
      <c r="AB199" s="19" t="n">
        <v>0.0141877506986255</v>
      </c>
      <c r="AC199" s="19" t="n">
        <v>0</v>
      </c>
      <c r="AD199" s="19" t="n">
        <v>0</v>
      </c>
      <c r="AE199" s="19"/>
      <c r="AF199" s="19" t="n">
        <v>0.0151807397534619</v>
      </c>
      <c r="AG199" s="19"/>
      <c r="AH199" s="19" t="n">
        <v>0.00947276011452068</v>
      </c>
      <c r="AI199" s="19"/>
      <c r="AJ199" s="19" t="n">
        <v>0</v>
      </c>
      <c r="AK199" s="19" t="n">
        <v>0.0685703303060185</v>
      </c>
      <c r="AL199" s="19" t="n">
        <v>0.0155437448040602</v>
      </c>
      <c r="AM199" s="19" t="n">
        <v>0.0163173079262371</v>
      </c>
      <c r="AN199" s="19" t="n">
        <v>0</v>
      </c>
      <c r="AO199" s="19" t="n">
        <v>0</v>
      </c>
      <c r="AP199" s="19" t="n">
        <v>0</v>
      </c>
      <c r="AQ199" s="19" t="n">
        <v>0</v>
      </c>
      <c r="AR199" s="19" t="n">
        <v>0</v>
      </c>
      <c r="AS199" s="19" t="n">
        <v>0.0177625130141285</v>
      </c>
      <c r="AT199" s="19" t="n">
        <v>0</v>
      </c>
      <c r="AU199" s="19" t="n">
        <v>0</v>
      </c>
    </row>
    <row r="200">
      <c r="B200" t="s">
        <v>145</v>
      </c>
      <c r="C200" s="19" t="n">
        <v>0.00153135511366561</v>
      </c>
      <c r="D200" s="19" t="n">
        <v>0.00286602065510195</v>
      </c>
      <c r="E200" s="19" t="n">
        <v>0</v>
      </c>
      <c r="F200" s="19"/>
      <c r="G200" s="19" t="n">
        <v>0</v>
      </c>
      <c r="H200" s="19" t="n">
        <v>0.00832671283212169</v>
      </c>
      <c r="I200" s="19" t="n">
        <v>0</v>
      </c>
      <c r="J200" s="19" t="n">
        <v>0</v>
      </c>
      <c r="K200" s="19" t="n">
        <v>0</v>
      </c>
      <c r="L200" s="19" t="n">
        <v>0</v>
      </c>
      <c r="M200" s="19"/>
      <c r="N200" s="19" t="n">
        <v>0</v>
      </c>
      <c r="O200" s="19" t="n">
        <v>0</v>
      </c>
      <c r="P200" s="19" t="n">
        <v>0</v>
      </c>
      <c r="Q200" s="19" t="n">
        <v>0.00516627239149348</v>
      </c>
      <c r="R200" s="19" t="n">
        <v>0</v>
      </c>
      <c r="S200" s="19"/>
      <c r="T200" s="19" t="n">
        <v>0</v>
      </c>
      <c r="U200" s="19" t="n">
        <v>0.00534066604379515</v>
      </c>
      <c r="V200" s="19" t="n">
        <v>0</v>
      </c>
      <c r="W200" s="19" t="n">
        <v>0</v>
      </c>
      <c r="X200" s="19"/>
      <c r="Y200" s="19" t="n">
        <v>0.00338355660802116</v>
      </c>
      <c r="Z200" s="19" t="n">
        <v>0</v>
      </c>
      <c r="AA200" s="19" t="n">
        <v>0</v>
      </c>
      <c r="AB200" s="19" t="n">
        <v>0</v>
      </c>
      <c r="AC200" s="19" t="n">
        <v>0</v>
      </c>
      <c r="AD200" s="19" t="n">
        <v>0</v>
      </c>
      <c r="AE200" s="19"/>
      <c r="AF200" s="19" t="n">
        <v>0.00245410030124752</v>
      </c>
      <c r="AG200" s="19"/>
      <c r="AH200" s="19" t="n">
        <v>0.00153135511366561</v>
      </c>
      <c r="AI200" s="19"/>
      <c r="AJ200" s="19" t="n">
        <v>0.0220593562238935</v>
      </c>
      <c r="AK200" s="19" t="n">
        <v>0</v>
      </c>
      <c r="AL200" s="19" t="n">
        <v>0</v>
      </c>
      <c r="AM200" s="19" t="n">
        <v>0</v>
      </c>
      <c r="AN200" s="19" t="n">
        <v>0</v>
      </c>
      <c r="AO200" s="19" t="n">
        <v>0</v>
      </c>
      <c r="AP200" s="19" t="n">
        <v>0</v>
      </c>
      <c r="AQ200" s="19" t="n">
        <v>0</v>
      </c>
      <c r="AR200" s="19" t="n">
        <v>0</v>
      </c>
      <c r="AS200" s="19" t="n">
        <v>0</v>
      </c>
      <c r="AT200" s="19" t="n">
        <v>0</v>
      </c>
      <c r="AU200" s="19" t="n">
        <v>0</v>
      </c>
    </row>
    <row r="201">
      <c r="B201" t="s">
        <v>66</v>
      </c>
      <c r="C201" s="19" t="n">
        <v>0.0136431629342105</v>
      </c>
      <c r="D201" s="19" t="n">
        <v>0.00941570511433119</v>
      </c>
      <c r="E201" s="19" t="n">
        <v>0.0185995998374749</v>
      </c>
      <c r="F201" s="19"/>
      <c r="G201" s="19" t="n">
        <v>0.00975235904152042</v>
      </c>
      <c r="H201" s="19" t="n">
        <v>0</v>
      </c>
      <c r="I201" s="19" t="n">
        <v>0.00701696222214244</v>
      </c>
      <c r="J201" s="19" t="n">
        <v>0.0237099256672244</v>
      </c>
      <c r="K201" s="19" t="n">
        <v>0.0147766699095799</v>
      </c>
      <c r="L201" s="19" t="n">
        <v>0.0249092077945207</v>
      </c>
      <c r="M201" s="19"/>
      <c r="N201" s="19" t="n">
        <v>0</v>
      </c>
      <c r="O201" s="19" t="n">
        <v>0.0280488513754216</v>
      </c>
      <c r="P201" s="19" t="n">
        <v>0.0117890749125845</v>
      </c>
      <c r="Q201" s="19" t="n">
        <v>0.0095039378412059</v>
      </c>
      <c r="R201" s="19" t="n">
        <v>0.00808222790547868</v>
      </c>
      <c r="S201" s="19"/>
      <c r="T201" s="19" t="n">
        <v>0.0112593798451264</v>
      </c>
      <c r="U201" s="19" t="n">
        <v>0.00445982254171232</v>
      </c>
      <c r="V201" s="19" t="n">
        <v>0.0215058712737208</v>
      </c>
      <c r="W201" s="19" t="n">
        <v>0.0113555555600959</v>
      </c>
      <c r="X201" s="19"/>
      <c r="Y201" s="19" t="n">
        <v>0.0112795514368304</v>
      </c>
      <c r="Z201" s="19" t="n">
        <v>0</v>
      </c>
      <c r="AA201" s="19" t="n">
        <v>0.0229505256070361</v>
      </c>
      <c r="AB201" s="19" t="n">
        <v>0.0132977698637043</v>
      </c>
      <c r="AC201" s="19" t="n">
        <v>0.0218595162504145</v>
      </c>
      <c r="AD201" s="19" t="n">
        <v>0.0409258596613997</v>
      </c>
      <c r="AE201" s="19"/>
      <c r="AF201" s="19" t="n">
        <v>0.0120041095835905</v>
      </c>
      <c r="AG201" s="19"/>
      <c r="AH201" s="19" t="n">
        <v>0.0136431629342105</v>
      </c>
      <c r="AI201" s="19"/>
      <c r="AJ201" s="19" t="n">
        <v>0.0148664267311868</v>
      </c>
      <c r="AK201" s="19" t="n">
        <v>0</v>
      </c>
      <c r="AL201" s="19" t="n">
        <v>0.00671796223545106</v>
      </c>
      <c r="AM201" s="19" t="n">
        <v>0.035608472055685</v>
      </c>
      <c r="AN201" s="19" t="n">
        <v>0.0094390548073118</v>
      </c>
      <c r="AO201" s="19" t="n">
        <v>0</v>
      </c>
      <c r="AP201" s="19" t="n">
        <v>0.0188206896283537</v>
      </c>
      <c r="AQ201" s="19" t="n">
        <v>0</v>
      </c>
      <c r="AR201" s="19" t="n">
        <v>0</v>
      </c>
      <c r="AS201" s="19" t="n">
        <v>0</v>
      </c>
      <c r="AT201" s="19" t="n">
        <v>0</v>
      </c>
      <c r="AU201" s="19" t="n">
        <v>0.0306214316161185</v>
      </c>
    </row>
    <row r="202">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row>
    <row r="203">
      <c r="B203" s="7" t="s">
        <v>154</v>
      </c>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row>
    <row r="204">
      <c r="B204" s="26" t="s">
        <v>128</v>
      </c>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row>
    <row r="205">
      <c r="B205" t="s">
        <v>141</v>
      </c>
      <c r="C205" s="19" t="n">
        <v>0.297681225167956</v>
      </c>
      <c r="D205" s="19" t="n">
        <v>0.306627422880607</v>
      </c>
      <c r="E205" s="19" t="n">
        <v>0.289063686683901</v>
      </c>
      <c r="F205" s="19"/>
      <c r="G205" s="19" t="n">
        <v>0.352230449599195</v>
      </c>
      <c r="H205" s="19" t="n">
        <v>0.309979887725717</v>
      </c>
      <c r="I205" s="19" t="n">
        <v>0.317756772442548</v>
      </c>
      <c r="J205" s="19" t="n">
        <v>0.397488132528592</v>
      </c>
      <c r="K205" s="19" t="n">
        <v>0.284873342596238</v>
      </c>
      <c r="L205" s="19" t="n">
        <v>0.164244288341836</v>
      </c>
      <c r="M205" s="19"/>
      <c r="N205" s="19" t="n">
        <v>0.0881863433946905</v>
      </c>
      <c r="O205" s="19" t="n">
        <v>0.286146000749611</v>
      </c>
      <c r="P205" s="19" t="n">
        <v>0.292072688847034</v>
      </c>
      <c r="Q205" s="19" t="n">
        <v>0.329935112216286</v>
      </c>
      <c r="R205" s="19" t="n">
        <v>0.285762354018441</v>
      </c>
      <c r="S205" s="19"/>
      <c r="T205" s="19" t="n">
        <v>0.42700767537409</v>
      </c>
      <c r="U205" s="19" t="n">
        <v>0.319595514347149</v>
      </c>
      <c r="V205" s="19" t="n">
        <v>0.247099555052005</v>
      </c>
      <c r="W205" s="19" t="n">
        <v>0.308907427269816</v>
      </c>
      <c r="X205" s="19"/>
      <c r="Y205" s="19" t="n">
        <v>0.3060582057641</v>
      </c>
      <c r="Z205" s="19" t="n">
        <v>0.317516291687493</v>
      </c>
      <c r="AA205" s="19" t="n">
        <v>0.183711098868095</v>
      </c>
      <c r="AB205" s="19" t="n">
        <v>0.359357698530345</v>
      </c>
      <c r="AC205" s="19" t="n">
        <v>0.389296405649329</v>
      </c>
      <c r="AD205" s="19" t="n">
        <v>0.332946295806881</v>
      </c>
      <c r="AE205" s="19"/>
      <c r="AF205" s="19" t="n">
        <v>0.285458620150314</v>
      </c>
      <c r="AG205" s="19"/>
      <c r="AH205" s="19" t="n">
        <v>0.297681225167956</v>
      </c>
      <c r="AI205" s="19"/>
      <c r="AJ205" s="19" t="n">
        <v>0.337246576344165</v>
      </c>
      <c r="AK205" s="19" t="n">
        <v>0.245905542725164</v>
      </c>
      <c r="AL205" s="19" t="n">
        <v>0.24403913832843</v>
      </c>
      <c r="AM205" s="19" t="n">
        <v>0.33671013977751</v>
      </c>
      <c r="AN205" s="19" t="n">
        <v>0.316099548311761</v>
      </c>
      <c r="AO205" s="19" t="n">
        <v>0.371452096873078</v>
      </c>
      <c r="AP205" s="19" t="n">
        <v>0.280785731923831</v>
      </c>
      <c r="AQ205" s="19" t="n">
        <v>0.285754166229601</v>
      </c>
      <c r="AR205" s="19" t="n">
        <v>0.386075104708941</v>
      </c>
      <c r="AS205" s="19" t="n">
        <v>0.236088452015262</v>
      </c>
      <c r="AT205" s="19" t="n">
        <v>0.128845062918619</v>
      </c>
      <c r="AU205" s="19" t="n">
        <v>0.403069362958707</v>
      </c>
    </row>
    <row r="206">
      <c r="B206" t="s">
        <v>142</v>
      </c>
      <c r="C206" s="19" t="n">
        <v>0.582741738286025</v>
      </c>
      <c r="D206" s="19" t="n">
        <v>0.569914825292695</v>
      </c>
      <c r="E206" s="19" t="n">
        <v>0.59801744750201</v>
      </c>
      <c r="F206" s="19"/>
      <c r="G206" s="19" t="n">
        <v>0.53450741688221</v>
      </c>
      <c r="H206" s="19" t="n">
        <v>0.561371862836809</v>
      </c>
      <c r="I206" s="19" t="n">
        <v>0.604567517152728</v>
      </c>
      <c r="J206" s="19" t="n">
        <v>0.497983858075629</v>
      </c>
      <c r="K206" s="19" t="n">
        <v>0.549308379060165</v>
      </c>
      <c r="L206" s="19" t="n">
        <v>0.713727536137891</v>
      </c>
      <c r="M206" s="19"/>
      <c r="N206" s="19" t="n">
        <v>0.851579049997346</v>
      </c>
      <c r="O206" s="19" t="n">
        <v>0.548686771130016</v>
      </c>
      <c r="P206" s="19" t="n">
        <v>0.580261693960597</v>
      </c>
      <c r="Q206" s="19" t="n">
        <v>0.552383762906996</v>
      </c>
      <c r="R206" s="19" t="n">
        <v>0.65868329849872</v>
      </c>
      <c r="S206" s="19"/>
      <c r="T206" s="19" t="n">
        <v>0.495890910580287</v>
      </c>
      <c r="U206" s="19" t="n">
        <v>0.562524100822161</v>
      </c>
      <c r="V206" s="19" t="n">
        <v>0.641705342613337</v>
      </c>
      <c r="W206" s="19" t="n">
        <v>0.574374137097554</v>
      </c>
      <c r="X206" s="19"/>
      <c r="Y206" s="19" t="n">
        <v>0.58000568607725</v>
      </c>
      <c r="Z206" s="19" t="n">
        <v>0.612926337901568</v>
      </c>
      <c r="AA206" s="19" t="n">
        <v>0.675575011136987</v>
      </c>
      <c r="AB206" s="19" t="n">
        <v>0.505385209613499</v>
      </c>
      <c r="AC206" s="19" t="n">
        <v>0.467416885092695</v>
      </c>
      <c r="AD206" s="19" t="n">
        <v>0.50651190950627</v>
      </c>
      <c r="AE206" s="19"/>
      <c r="AF206" s="19" t="n">
        <v>0.600966918391459</v>
      </c>
      <c r="AG206" s="19"/>
      <c r="AH206" s="19" t="n">
        <v>0.582741738286025</v>
      </c>
      <c r="AI206" s="19"/>
      <c r="AJ206" s="19" t="n">
        <v>0.514091046409314</v>
      </c>
      <c r="AK206" s="19" t="n">
        <v>0.483193018012678</v>
      </c>
      <c r="AL206" s="19" t="n">
        <v>0.592746738652007</v>
      </c>
      <c r="AM206" s="19" t="n">
        <v>0.547862201532262</v>
      </c>
      <c r="AN206" s="19" t="n">
        <v>0.58986656153804</v>
      </c>
      <c r="AO206" s="19" t="n">
        <v>0.608567611328479</v>
      </c>
      <c r="AP206" s="19" t="n">
        <v>0.633399229227221</v>
      </c>
      <c r="AQ206" s="19" t="n">
        <v>0.643580886048298</v>
      </c>
      <c r="AR206" s="19" t="n">
        <v>0.57236285070031</v>
      </c>
      <c r="AS206" s="19" t="n">
        <v>0.60950545331974</v>
      </c>
      <c r="AT206" s="19" t="n">
        <v>0.775132215169857</v>
      </c>
      <c r="AU206" s="19" t="n">
        <v>0.471712133788235</v>
      </c>
    </row>
    <row r="207">
      <c r="B207" t="s">
        <v>143</v>
      </c>
      <c r="C207" s="19" t="n">
        <v>0.0903659732242324</v>
      </c>
      <c r="D207" s="19" t="n">
        <v>0.0905480231787357</v>
      </c>
      <c r="E207" s="19" t="n">
        <v>0.0878084629866886</v>
      </c>
      <c r="F207" s="19"/>
      <c r="G207" s="19" t="n">
        <v>0.0932939032136533</v>
      </c>
      <c r="H207" s="19" t="n">
        <v>0.0981451022062913</v>
      </c>
      <c r="I207" s="19" t="n">
        <v>0.0676881152265547</v>
      </c>
      <c r="J207" s="19" t="n">
        <v>0.0647775771514321</v>
      </c>
      <c r="K207" s="19" t="n">
        <v>0.138841633031192</v>
      </c>
      <c r="L207" s="19" t="n">
        <v>0.0791067480119875</v>
      </c>
      <c r="M207" s="19"/>
      <c r="N207" s="19" t="n">
        <v>0</v>
      </c>
      <c r="O207" s="19" t="n">
        <v>0.0993632073524512</v>
      </c>
      <c r="P207" s="19" t="n">
        <v>0.112095624367149</v>
      </c>
      <c r="Q207" s="19" t="n">
        <v>0.0888712271974321</v>
      </c>
      <c r="R207" s="19" t="n">
        <v>0.0479629136305409</v>
      </c>
      <c r="S207" s="19"/>
      <c r="T207" s="19" t="n">
        <v>0.0447236732284708</v>
      </c>
      <c r="U207" s="19" t="n">
        <v>0.0775981715819781</v>
      </c>
      <c r="V207" s="19" t="n">
        <v>0.0806739431242298</v>
      </c>
      <c r="W207" s="19" t="n">
        <v>0.100209352403844</v>
      </c>
      <c r="X207" s="19"/>
      <c r="Y207" s="19" t="n">
        <v>0.0857703616532268</v>
      </c>
      <c r="Z207" s="19" t="n">
        <v>0.0578300954971962</v>
      </c>
      <c r="AA207" s="19" t="n">
        <v>0.109846770181072</v>
      </c>
      <c r="AB207" s="19" t="n">
        <v>0.115745213733999</v>
      </c>
      <c r="AC207" s="19" t="n">
        <v>0.0985287329586494</v>
      </c>
      <c r="AD207" s="19" t="n">
        <v>0.0989726309462007</v>
      </c>
      <c r="AE207" s="19"/>
      <c r="AF207" s="19" t="n">
        <v>0.0841983355707114</v>
      </c>
      <c r="AG207" s="19"/>
      <c r="AH207" s="19" t="n">
        <v>0.0903659732242324</v>
      </c>
      <c r="AI207" s="19"/>
      <c r="AJ207" s="19" t="n">
        <v>0.0796014877272649</v>
      </c>
      <c r="AK207" s="19" t="n">
        <v>0.140737763740363</v>
      </c>
      <c r="AL207" s="19" t="n">
        <v>0.136106444548851</v>
      </c>
      <c r="AM207" s="19" t="n">
        <v>0.0864384169350573</v>
      </c>
      <c r="AN207" s="19" t="n">
        <v>0.094033890150199</v>
      </c>
      <c r="AO207" s="19" t="n">
        <v>0</v>
      </c>
      <c r="AP207" s="19" t="n">
        <v>0.0576074187650937</v>
      </c>
      <c r="AQ207" s="19" t="n">
        <v>0.0706649477221006</v>
      </c>
      <c r="AR207" s="19" t="n">
        <v>0.0415620445907483</v>
      </c>
      <c r="AS207" s="19" t="n">
        <v>0.0991967790275602</v>
      </c>
      <c r="AT207" s="19" t="n">
        <v>0.0960227219115241</v>
      </c>
      <c r="AU207" s="19" t="n">
        <v>0.0913862619968069</v>
      </c>
    </row>
    <row r="208">
      <c r="B208" t="s">
        <v>144</v>
      </c>
      <c r="C208" s="19" t="n">
        <v>0.0145985450383885</v>
      </c>
      <c r="D208" s="19" t="n">
        <v>0.018802476663096</v>
      </c>
      <c r="E208" s="19" t="n">
        <v>0.00983109702662597</v>
      </c>
      <c r="F208" s="19"/>
      <c r="G208" s="19" t="n">
        <v>0</v>
      </c>
      <c r="H208" s="19" t="n">
        <v>0.0230245230253166</v>
      </c>
      <c r="I208" s="19" t="n">
        <v>0.00998759517816915</v>
      </c>
      <c r="J208" s="19" t="n">
        <v>0.024245998056047</v>
      </c>
      <c r="K208" s="19" t="n">
        <v>0.00609466505719308</v>
      </c>
      <c r="L208" s="19" t="n">
        <v>0.0185926001939085</v>
      </c>
      <c r="M208" s="19"/>
      <c r="N208" s="19" t="n">
        <v>0.0602346066079632</v>
      </c>
      <c r="O208" s="19" t="n">
        <v>0.0204217090433714</v>
      </c>
      <c r="P208" s="19" t="n">
        <v>0.0116068733522184</v>
      </c>
      <c r="Q208" s="19" t="n">
        <v>0.0193059598380808</v>
      </c>
      <c r="R208" s="19" t="n">
        <v>0</v>
      </c>
      <c r="S208" s="19"/>
      <c r="T208" s="19" t="n">
        <v>0.0211183609720253</v>
      </c>
      <c r="U208" s="19" t="n">
        <v>0.0269478322253781</v>
      </c>
      <c r="V208" s="19" t="n">
        <v>0.00405413107793288</v>
      </c>
      <c r="W208" s="19" t="n">
        <v>0.0107851326581079</v>
      </c>
      <c r="X208" s="19"/>
      <c r="Y208" s="19" t="n">
        <v>0.0139362620850859</v>
      </c>
      <c r="Z208" s="19" t="n">
        <v>0.00545401500212544</v>
      </c>
      <c r="AA208" s="19" t="n">
        <v>0.0156003876833913</v>
      </c>
      <c r="AB208" s="19" t="n">
        <v>0.0195118781221571</v>
      </c>
      <c r="AC208" s="19" t="n">
        <v>0</v>
      </c>
      <c r="AD208" s="19" t="n">
        <v>0.0206433040792488</v>
      </c>
      <c r="AE208" s="19"/>
      <c r="AF208" s="19" t="n">
        <v>0.0175105196984558</v>
      </c>
      <c r="AG208" s="19"/>
      <c r="AH208" s="19" t="n">
        <v>0.0145985450383885</v>
      </c>
      <c r="AI208" s="19"/>
      <c r="AJ208" s="19" t="n">
        <v>0.037351115665976</v>
      </c>
      <c r="AK208" s="19" t="n">
        <v>0.130163675521795</v>
      </c>
      <c r="AL208" s="19" t="n">
        <v>0.0203897162352615</v>
      </c>
      <c r="AM208" s="19" t="n">
        <v>0</v>
      </c>
      <c r="AN208" s="19" t="n">
        <v>0</v>
      </c>
      <c r="AO208" s="19" t="n">
        <v>0.019980291798443</v>
      </c>
      <c r="AP208" s="19" t="n">
        <v>0</v>
      </c>
      <c r="AQ208" s="19" t="n">
        <v>0</v>
      </c>
      <c r="AR208" s="19" t="n">
        <v>0</v>
      </c>
      <c r="AS208" s="19" t="n">
        <v>0.038160491163172</v>
      </c>
      <c r="AT208" s="19" t="n">
        <v>0</v>
      </c>
      <c r="AU208" s="19" t="n">
        <v>0</v>
      </c>
    </row>
    <row r="209">
      <c r="B209" t="s">
        <v>145</v>
      </c>
      <c r="C209" s="19" t="n">
        <v>0.00116926103757846</v>
      </c>
      <c r="D209" s="19" t="n">
        <v>0</v>
      </c>
      <c r="E209" s="19" t="n">
        <v>0.00252522450664484</v>
      </c>
      <c r="F209" s="19"/>
      <c r="G209" s="19" t="n">
        <v>0.0102158712634211</v>
      </c>
      <c r="H209" s="19" t="n">
        <v>0</v>
      </c>
      <c r="I209" s="19" t="n">
        <v>0</v>
      </c>
      <c r="J209" s="19" t="n">
        <v>0</v>
      </c>
      <c r="K209" s="19" t="n">
        <v>0</v>
      </c>
      <c r="L209" s="19" t="n">
        <v>0</v>
      </c>
      <c r="M209" s="19"/>
      <c r="N209" s="19" t="n">
        <v>0</v>
      </c>
      <c r="O209" s="19" t="n">
        <v>0</v>
      </c>
      <c r="P209" s="19" t="n">
        <v>0</v>
      </c>
      <c r="Q209" s="19" t="n">
        <v>0</v>
      </c>
      <c r="R209" s="19" t="n">
        <v>0.00759143385229857</v>
      </c>
      <c r="S209" s="19"/>
      <c r="T209" s="19" t="n">
        <v>0</v>
      </c>
      <c r="U209" s="19" t="n">
        <v>0.00407784756390057</v>
      </c>
      <c r="V209" s="19" t="n">
        <v>0</v>
      </c>
      <c r="W209" s="19" t="n">
        <v>0</v>
      </c>
      <c r="X209" s="19"/>
      <c r="Y209" s="19" t="n">
        <v>0</v>
      </c>
      <c r="Z209" s="19" t="n">
        <v>0</v>
      </c>
      <c r="AA209" s="19" t="n">
        <v>0</v>
      </c>
      <c r="AB209" s="19" t="n">
        <v>0</v>
      </c>
      <c r="AC209" s="19" t="n">
        <v>0.0228984600489114</v>
      </c>
      <c r="AD209" s="19" t="n">
        <v>0</v>
      </c>
      <c r="AE209" s="19"/>
      <c r="AF209" s="19" t="n">
        <v>0</v>
      </c>
      <c r="AG209" s="19"/>
      <c r="AH209" s="19" t="n">
        <v>0.00116926103757846</v>
      </c>
      <c r="AI209" s="19"/>
      <c r="AJ209" s="19" t="n">
        <v>0.0168433471220934</v>
      </c>
      <c r="AK209" s="19" t="n">
        <v>0</v>
      </c>
      <c r="AL209" s="19" t="n">
        <v>0</v>
      </c>
      <c r="AM209" s="19" t="n">
        <v>0</v>
      </c>
      <c r="AN209" s="19" t="n">
        <v>0</v>
      </c>
      <c r="AO209" s="19" t="n">
        <v>0</v>
      </c>
      <c r="AP209" s="19" t="n">
        <v>0</v>
      </c>
      <c r="AQ209" s="19" t="n">
        <v>0</v>
      </c>
      <c r="AR209" s="19" t="n">
        <v>0</v>
      </c>
      <c r="AS209" s="19" t="n">
        <v>0</v>
      </c>
      <c r="AT209" s="19" t="n">
        <v>0</v>
      </c>
      <c r="AU209" s="19" t="n">
        <v>0</v>
      </c>
    </row>
    <row r="210">
      <c r="B210" t="s">
        <v>66</v>
      </c>
      <c r="C210" s="19" t="n">
        <v>0.0134432572458201</v>
      </c>
      <c r="D210" s="19" t="n">
        <v>0.0141072519848656</v>
      </c>
      <c r="E210" s="19" t="n">
        <v>0.0127540812941293</v>
      </c>
      <c r="F210" s="19"/>
      <c r="G210" s="19" t="n">
        <v>0.00975235904152042</v>
      </c>
      <c r="H210" s="19" t="n">
        <v>0.00747862420586616</v>
      </c>
      <c r="I210" s="19" t="n">
        <v>0</v>
      </c>
      <c r="J210" s="19" t="n">
        <v>0.0155044341882996</v>
      </c>
      <c r="K210" s="19" t="n">
        <v>0.0208819802552122</v>
      </c>
      <c r="L210" s="19" t="n">
        <v>0.0243288273143766</v>
      </c>
      <c r="M210" s="19"/>
      <c r="N210" s="19" t="n">
        <v>0</v>
      </c>
      <c r="O210" s="19" t="n">
        <v>0.0453823117245503</v>
      </c>
      <c r="P210" s="19" t="n">
        <v>0.00396311947300194</v>
      </c>
      <c r="Q210" s="19" t="n">
        <v>0.0095039378412059</v>
      </c>
      <c r="R210" s="19" t="n">
        <v>0</v>
      </c>
      <c r="S210" s="19"/>
      <c r="T210" s="19" t="n">
        <v>0.0112593798451264</v>
      </c>
      <c r="U210" s="19" t="n">
        <v>0.00925653345943431</v>
      </c>
      <c r="V210" s="19" t="n">
        <v>0.0264670281324962</v>
      </c>
      <c r="W210" s="19" t="n">
        <v>0.00572395057067856</v>
      </c>
      <c r="X210" s="19"/>
      <c r="Y210" s="19" t="n">
        <v>0.0142294844203381</v>
      </c>
      <c r="Z210" s="19" t="n">
        <v>0.00627325991161824</v>
      </c>
      <c r="AA210" s="19" t="n">
        <v>0.0152667321304549</v>
      </c>
      <c r="AB210" s="19" t="n">
        <v>0</v>
      </c>
      <c r="AC210" s="19" t="n">
        <v>0.0218595162504145</v>
      </c>
      <c r="AD210" s="19" t="n">
        <v>0.0409258596613997</v>
      </c>
      <c r="AE210" s="19"/>
      <c r="AF210" s="19" t="n">
        <v>0.01186560618906</v>
      </c>
      <c r="AG210" s="19"/>
      <c r="AH210" s="19" t="n">
        <v>0.0134432572458201</v>
      </c>
      <c r="AI210" s="19"/>
      <c r="AJ210" s="19" t="n">
        <v>0.0148664267311868</v>
      </c>
      <c r="AK210" s="19" t="n">
        <v>0</v>
      </c>
      <c r="AL210" s="19" t="n">
        <v>0.00671796223545106</v>
      </c>
      <c r="AM210" s="19" t="n">
        <v>0.0289892417551713</v>
      </c>
      <c r="AN210" s="19" t="n">
        <v>0</v>
      </c>
      <c r="AO210" s="19" t="n">
        <v>0</v>
      </c>
      <c r="AP210" s="19" t="n">
        <v>0.0282076200838543</v>
      </c>
      <c r="AQ210" s="19" t="n">
        <v>0</v>
      </c>
      <c r="AR210" s="19" t="n">
        <v>0</v>
      </c>
      <c r="AS210" s="19" t="n">
        <v>0.0170488244742657</v>
      </c>
      <c r="AT210" s="19" t="n">
        <v>0</v>
      </c>
      <c r="AU210" s="19" t="n">
        <v>0.0338322412562509</v>
      </c>
    </row>
    <row r="211">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c r="AT211" s="19"/>
      <c r="AU211" s="19"/>
    </row>
    <row r="212">
      <c r="B212" s="7" t="s">
        <v>155</v>
      </c>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row>
    <row r="213">
      <c r="B213" s="26" t="s">
        <v>128</v>
      </c>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c r="AT213" s="19"/>
      <c r="AU213" s="19"/>
    </row>
    <row r="214">
      <c r="B214" t="s">
        <v>141</v>
      </c>
      <c r="C214" s="19" t="n">
        <v>0.288889381125436</v>
      </c>
      <c r="D214" s="19" t="n">
        <v>0.313299398867969</v>
      </c>
      <c r="E214" s="19" t="n">
        <v>0.262377062412093</v>
      </c>
      <c r="F214" s="19"/>
      <c r="G214" s="19" t="n">
        <v>0.302771144781067</v>
      </c>
      <c r="H214" s="19" t="n">
        <v>0.324060760920778</v>
      </c>
      <c r="I214" s="19" t="n">
        <v>0.293560690539216</v>
      </c>
      <c r="J214" s="19" t="n">
        <v>0.349305062662445</v>
      </c>
      <c r="K214" s="19" t="n">
        <v>0.316671206219564</v>
      </c>
      <c r="L214" s="19" t="n">
        <v>0.167974150110326</v>
      </c>
      <c r="M214" s="19"/>
      <c r="N214" s="19" t="n">
        <v>0.155483898192495</v>
      </c>
      <c r="O214" s="19" t="n">
        <v>0.183238903868983</v>
      </c>
      <c r="P214" s="19" t="n">
        <v>0.333375508393365</v>
      </c>
      <c r="Q214" s="19" t="n">
        <v>0.314545884467127</v>
      </c>
      <c r="R214" s="19" t="n">
        <v>0.302677069030018</v>
      </c>
      <c r="S214" s="19"/>
      <c r="T214" s="19" t="n">
        <v>0.296855265206075</v>
      </c>
      <c r="U214" s="19" t="n">
        <v>0.32812150984982</v>
      </c>
      <c r="V214" s="19" t="n">
        <v>0.261651817341343</v>
      </c>
      <c r="W214" s="19" t="n">
        <v>0.313947433706178</v>
      </c>
      <c r="X214" s="19"/>
      <c r="Y214" s="19" t="n">
        <v>0.331705506657724</v>
      </c>
      <c r="Z214" s="19" t="n">
        <v>0.265078349641129</v>
      </c>
      <c r="AA214" s="19" t="n">
        <v>0.163956626676632</v>
      </c>
      <c r="AB214" s="19" t="n">
        <v>0.308757781541449</v>
      </c>
      <c r="AC214" s="19" t="n">
        <v>0.401101933348258</v>
      </c>
      <c r="AD214" s="19" t="n">
        <v>0.267427562908781</v>
      </c>
      <c r="AE214" s="19"/>
      <c r="AF214" s="19" t="n">
        <v>0.2628995688308</v>
      </c>
      <c r="AG214" s="19"/>
      <c r="AH214" s="19" t="n">
        <v>0.288889381125436</v>
      </c>
      <c r="AI214" s="19"/>
      <c r="AJ214" s="19" t="n">
        <v>0.416605455945291</v>
      </c>
      <c r="AK214" s="19" t="n">
        <v>0.181418422168567</v>
      </c>
      <c r="AL214" s="19" t="n">
        <v>0.287062448764109</v>
      </c>
      <c r="AM214" s="19" t="n">
        <v>0.286209486786645</v>
      </c>
      <c r="AN214" s="19" t="n">
        <v>0.304511663723496</v>
      </c>
      <c r="AO214" s="19" t="n">
        <v>0.325428244454755</v>
      </c>
      <c r="AP214" s="19" t="n">
        <v>0.211491450895902</v>
      </c>
      <c r="AQ214" s="19" t="n">
        <v>0.38206980863441</v>
      </c>
      <c r="AR214" s="19" t="n">
        <v>0.192079560764644</v>
      </c>
      <c r="AS214" s="19" t="n">
        <v>0.270588399910446</v>
      </c>
      <c r="AT214" s="19" t="n">
        <v>0.253675459258294</v>
      </c>
      <c r="AU214" s="19" t="n">
        <v>0.31547842732398</v>
      </c>
    </row>
    <row r="215">
      <c r="B215" t="s">
        <v>142</v>
      </c>
      <c r="C215" s="19" t="n">
        <v>0.571553307777719</v>
      </c>
      <c r="D215" s="19" t="n">
        <v>0.556123230662208</v>
      </c>
      <c r="E215" s="19" t="n">
        <v>0.589768809214889</v>
      </c>
      <c r="F215" s="19"/>
      <c r="G215" s="19" t="n">
        <v>0.606738105981561</v>
      </c>
      <c r="H215" s="19" t="n">
        <v>0.548087051244262</v>
      </c>
      <c r="I215" s="19" t="n">
        <v>0.573712473127753</v>
      </c>
      <c r="J215" s="19" t="n">
        <v>0.515110916801581</v>
      </c>
      <c r="K215" s="19" t="n">
        <v>0.510065401737406</v>
      </c>
      <c r="L215" s="19" t="n">
        <v>0.673577369985568</v>
      </c>
      <c r="M215" s="19"/>
      <c r="N215" s="19" t="n">
        <v>0.750427704434781</v>
      </c>
      <c r="O215" s="19" t="n">
        <v>0.595478740391849</v>
      </c>
      <c r="P215" s="19" t="n">
        <v>0.524477019243033</v>
      </c>
      <c r="Q215" s="19" t="n">
        <v>0.576362928960122</v>
      </c>
      <c r="R215" s="19" t="n">
        <v>0.611712533173227</v>
      </c>
      <c r="S215" s="19"/>
      <c r="T215" s="19" t="n">
        <v>0.534085521991548</v>
      </c>
      <c r="U215" s="19" t="n">
        <v>0.532858359763039</v>
      </c>
      <c r="V215" s="19" t="n">
        <v>0.597674986520693</v>
      </c>
      <c r="W215" s="19" t="n">
        <v>0.581282705856804</v>
      </c>
      <c r="X215" s="19"/>
      <c r="Y215" s="19" t="n">
        <v>0.556271198347752</v>
      </c>
      <c r="Z215" s="19" t="n">
        <v>0.601531003936095</v>
      </c>
      <c r="AA215" s="19" t="n">
        <v>0.668831709274045</v>
      </c>
      <c r="AB215" s="19" t="n">
        <v>0.497718274576686</v>
      </c>
      <c r="AC215" s="19" t="n">
        <v>0.504421874356058</v>
      </c>
      <c r="AD215" s="19" t="n">
        <v>0.552050527166001</v>
      </c>
      <c r="AE215" s="19"/>
      <c r="AF215" s="19" t="n">
        <v>0.588271640892123</v>
      </c>
      <c r="AG215" s="19"/>
      <c r="AH215" s="19" t="n">
        <v>0.571553307777719</v>
      </c>
      <c r="AI215" s="19"/>
      <c r="AJ215" s="19" t="n">
        <v>0.512515425035503</v>
      </c>
      <c r="AK215" s="19" t="n">
        <v>0.653565870770127</v>
      </c>
      <c r="AL215" s="19" t="n">
        <v>0.53745197497901</v>
      </c>
      <c r="AM215" s="19" t="n">
        <v>0.563673917198235</v>
      </c>
      <c r="AN215" s="19" t="n">
        <v>0.592125160004158</v>
      </c>
      <c r="AO215" s="19" t="n">
        <v>0.614571624794469</v>
      </c>
      <c r="AP215" s="19" t="n">
        <v>0.642750984181893</v>
      </c>
      <c r="AQ215" s="19" t="n">
        <v>0.471537595755369</v>
      </c>
      <c r="AR215" s="19" t="n">
        <v>0.674129572818756</v>
      </c>
      <c r="AS215" s="19" t="n">
        <v>0.530423855763987</v>
      </c>
      <c r="AT215" s="19" t="n">
        <v>0.701723605378846</v>
      </c>
      <c r="AU215" s="19" t="n">
        <v>0.501344401381652</v>
      </c>
    </row>
    <row r="216">
      <c r="B216" t="s">
        <v>143</v>
      </c>
      <c r="C216" s="19" t="n">
        <v>0.105506111825013</v>
      </c>
      <c r="D216" s="19" t="n">
        <v>0.0951219681789578</v>
      </c>
      <c r="E216" s="19" t="n">
        <v>0.115228169544938</v>
      </c>
      <c r="F216" s="19"/>
      <c r="G216" s="19" t="n">
        <v>0.0653839997930107</v>
      </c>
      <c r="H216" s="19" t="n">
        <v>0.119525475002838</v>
      </c>
      <c r="I216" s="19" t="n">
        <v>0.106787503382711</v>
      </c>
      <c r="J216" s="19" t="n">
        <v>0.092427012845451</v>
      </c>
      <c r="K216" s="19" t="n">
        <v>0.124848207259906</v>
      </c>
      <c r="L216" s="19" t="n">
        <v>0.108515909239238</v>
      </c>
      <c r="M216" s="19"/>
      <c r="N216" s="19" t="n">
        <v>0.0940883973727248</v>
      </c>
      <c r="O216" s="19" t="n">
        <v>0.152904491905026</v>
      </c>
      <c r="P216" s="19" t="n">
        <v>0.107457460733392</v>
      </c>
      <c r="Q216" s="19" t="n">
        <v>0.0794908215667165</v>
      </c>
      <c r="R216" s="19" t="n">
        <v>0.0856103977967559</v>
      </c>
      <c r="S216" s="19"/>
      <c r="T216" s="19" t="n">
        <v>0.157799832957251</v>
      </c>
      <c r="U216" s="19" t="n">
        <v>0.106271047166423</v>
      </c>
      <c r="V216" s="19" t="n">
        <v>0.086704039052649</v>
      </c>
      <c r="W216" s="19" t="n">
        <v>0.0826291722188145</v>
      </c>
      <c r="X216" s="19"/>
      <c r="Y216" s="19" t="n">
        <v>0.0826461356640371</v>
      </c>
      <c r="Z216" s="19" t="n">
        <v>0.114469897792467</v>
      </c>
      <c r="AA216" s="19" t="n">
        <v>0.129026059130185</v>
      </c>
      <c r="AB216" s="19" t="n">
        <v>0.154734451782175</v>
      </c>
      <c r="AC216" s="19" t="n">
        <v>0.0726166760452696</v>
      </c>
      <c r="AD216" s="19" t="n">
        <v>0.0999049947105633</v>
      </c>
      <c r="AE216" s="19"/>
      <c r="AF216" s="19" t="n">
        <v>0.108018265665609</v>
      </c>
      <c r="AG216" s="19"/>
      <c r="AH216" s="19" t="n">
        <v>0.105506111825013</v>
      </c>
      <c r="AI216" s="19"/>
      <c r="AJ216" s="19" t="n">
        <v>0.0339533360641254</v>
      </c>
      <c r="AK216" s="19" t="n">
        <v>0.135414055018415</v>
      </c>
      <c r="AL216" s="19" t="n">
        <v>0.145893564530666</v>
      </c>
      <c r="AM216" s="19" t="n">
        <v>0.0987362223211398</v>
      </c>
      <c r="AN216" s="19" t="n">
        <v>0.0843074515805413</v>
      </c>
      <c r="AO216" s="19" t="n">
        <v>0.0600001307507767</v>
      </c>
      <c r="AP216" s="19" t="n">
        <v>0.0883040876141122</v>
      </c>
      <c r="AQ216" s="19" t="n">
        <v>0.112860277499072</v>
      </c>
      <c r="AR216" s="19" t="n">
        <v>0.0912887385731595</v>
      </c>
      <c r="AS216" s="19" t="n">
        <v>0.147127582362907</v>
      </c>
      <c r="AT216" s="19" t="n">
        <v>0.0446009353628599</v>
      </c>
      <c r="AU216" s="19" t="n">
        <v>0.183177171294368</v>
      </c>
    </row>
    <row r="217">
      <c r="B217" t="s">
        <v>144</v>
      </c>
      <c r="C217" s="19" t="n">
        <v>0.0182736960221514</v>
      </c>
      <c r="D217" s="19" t="n">
        <v>0.0195127346049515</v>
      </c>
      <c r="E217" s="19" t="n">
        <v>0.016948632240773</v>
      </c>
      <c r="F217" s="19"/>
      <c r="G217" s="19" t="n">
        <v>0.015354390402841</v>
      </c>
      <c r="H217" s="19" t="n">
        <v>0.00832671283212169</v>
      </c>
      <c r="I217" s="19" t="n">
        <v>0.0259393329503202</v>
      </c>
      <c r="J217" s="19" t="n">
        <v>0.0194470820232989</v>
      </c>
      <c r="K217" s="19" t="n">
        <v>0.0275332045279117</v>
      </c>
      <c r="L217" s="19" t="n">
        <v>0.0135538545984117</v>
      </c>
      <c r="M217" s="19"/>
      <c r="N217" s="19" t="n">
        <v>0</v>
      </c>
      <c r="O217" s="19" t="n">
        <v>0.0291061993150071</v>
      </c>
      <c r="P217" s="19" t="n">
        <v>0.019592192100593</v>
      </c>
      <c r="Q217" s="19" t="n">
        <v>0.0200964271648283</v>
      </c>
      <c r="R217" s="19" t="n">
        <v>0</v>
      </c>
      <c r="S217" s="19"/>
      <c r="T217" s="19" t="n">
        <v>0</v>
      </c>
      <c r="U217" s="19" t="n">
        <v>0.023936275413693</v>
      </c>
      <c r="V217" s="19" t="n">
        <v>0.0275021289528196</v>
      </c>
      <c r="W217" s="19" t="n">
        <v>0.0107851326581079</v>
      </c>
      <c r="X217" s="19"/>
      <c r="Y217" s="19" t="n">
        <v>0.0157386418690763</v>
      </c>
      <c r="Z217" s="19" t="n">
        <v>0.0126474887186904</v>
      </c>
      <c r="AA217" s="19" t="n">
        <v>0.0152147248646011</v>
      </c>
      <c r="AB217" s="19" t="n">
        <v>0.025491722235986</v>
      </c>
      <c r="AC217" s="19" t="n">
        <v>0</v>
      </c>
      <c r="AD217" s="19" t="n">
        <v>0.0396910555532551</v>
      </c>
      <c r="AE217" s="19"/>
      <c r="AF217" s="19" t="n">
        <v>0.0252041310830507</v>
      </c>
      <c r="AG217" s="19"/>
      <c r="AH217" s="19" t="n">
        <v>0.0182736960221514</v>
      </c>
      <c r="AI217" s="19"/>
      <c r="AJ217" s="19" t="n">
        <v>0.0220593562238935</v>
      </c>
      <c r="AK217" s="19" t="n">
        <v>0.0296016520428911</v>
      </c>
      <c r="AL217" s="19" t="n">
        <v>0.0228740494907638</v>
      </c>
      <c r="AM217" s="19" t="n">
        <v>0.0153397421270801</v>
      </c>
      <c r="AN217" s="19" t="n">
        <v>0.00961666988449329</v>
      </c>
      <c r="AO217" s="19" t="n">
        <v>0</v>
      </c>
      <c r="AP217" s="19" t="n">
        <v>0.0292458572242388</v>
      </c>
      <c r="AQ217" s="19" t="n">
        <v>0.0335323181111487</v>
      </c>
      <c r="AR217" s="19" t="n">
        <v>0.0425021278434404</v>
      </c>
      <c r="AS217" s="19" t="n">
        <v>0.0170488244742657</v>
      </c>
      <c r="AT217" s="19" t="n">
        <v>0</v>
      </c>
      <c r="AU217" s="19" t="n">
        <v>0</v>
      </c>
    </row>
    <row r="218">
      <c r="B218" t="s">
        <v>145</v>
      </c>
      <c r="C218" s="19" t="n">
        <v>0</v>
      </c>
      <c r="D218" s="19" t="n">
        <v>0</v>
      </c>
      <c r="E218" s="19" t="n">
        <v>0</v>
      </c>
      <c r="F218" s="19"/>
      <c r="G218" s="19" t="n">
        <v>0</v>
      </c>
      <c r="H218" s="19" t="n">
        <v>0</v>
      </c>
      <c r="I218" s="19" t="n">
        <v>0</v>
      </c>
      <c r="J218" s="19" t="n">
        <v>0</v>
      </c>
      <c r="K218" s="19" t="n">
        <v>0</v>
      </c>
      <c r="L218" s="19" t="n">
        <v>0</v>
      </c>
      <c r="M218" s="19"/>
      <c r="N218" s="19" t="n">
        <v>0</v>
      </c>
      <c r="O218" s="19" t="n">
        <v>0</v>
      </c>
      <c r="P218" s="19" t="n">
        <v>0</v>
      </c>
      <c r="Q218" s="19" t="n">
        <v>0</v>
      </c>
      <c r="R218" s="19" t="n">
        <v>0</v>
      </c>
      <c r="S218" s="19"/>
      <c r="T218" s="19" t="n">
        <v>0</v>
      </c>
      <c r="U218" s="19" t="n">
        <v>0</v>
      </c>
      <c r="V218" s="19" t="n">
        <v>0</v>
      </c>
      <c r="W218" s="19" t="n">
        <v>0</v>
      </c>
      <c r="X218" s="19"/>
      <c r="Y218" s="19" t="n">
        <v>0</v>
      </c>
      <c r="Z218" s="19" t="n">
        <v>0</v>
      </c>
      <c r="AA218" s="19" t="n">
        <v>0</v>
      </c>
      <c r="AB218" s="19" t="n">
        <v>0</v>
      </c>
      <c r="AC218" s="19" t="n">
        <v>0</v>
      </c>
      <c r="AD218" s="19" t="n">
        <v>0</v>
      </c>
      <c r="AE218" s="19"/>
      <c r="AF218" s="19" t="n">
        <v>0</v>
      </c>
      <c r="AG218" s="19"/>
      <c r="AH218" s="19" t="n">
        <v>0</v>
      </c>
      <c r="AI218" s="19"/>
      <c r="AJ218" s="19" t="n">
        <v>0</v>
      </c>
      <c r="AK218" s="19" t="n">
        <v>0</v>
      </c>
      <c r="AL218" s="19" t="n">
        <v>0</v>
      </c>
      <c r="AM218" s="19" t="n">
        <v>0</v>
      </c>
      <c r="AN218" s="19" t="n">
        <v>0</v>
      </c>
      <c r="AO218" s="19" t="n">
        <v>0</v>
      </c>
      <c r="AP218" s="19" t="n">
        <v>0</v>
      </c>
      <c r="AQ218" s="19" t="n">
        <v>0</v>
      </c>
      <c r="AR218" s="19" t="n">
        <v>0</v>
      </c>
      <c r="AS218" s="19" t="n">
        <v>0</v>
      </c>
      <c r="AT218" s="19" t="n">
        <v>0</v>
      </c>
      <c r="AU218" s="19" t="n">
        <v>0</v>
      </c>
    </row>
    <row r="219">
      <c r="B219" t="s">
        <v>66</v>
      </c>
      <c r="C219" s="19" t="n">
        <v>0.0157775032496803</v>
      </c>
      <c r="D219" s="19" t="n">
        <v>0.0159426676859133</v>
      </c>
      <c r="E219" s="19" t="n">
        <v>0.0156773265873067</v>
      </c>
      <c r="F219" s="19"/>
      <c r="G219" s="19" t="n">
        <v>0.00975235904152042</v>
      </c>
      <c r="H219" s="19" t="n">
        <v>0</v>
      </c>
      <c r="I219" s="19" t="n">
        <v>0</v>
      </c>
      <c r="J219" s="19" t="n">
        <v>0.0237099256672244</v>
      </c>
      <c r="K219" s="19" t="n">
        <v>0.0208819802552122</v>
      </c>
      <c r="L219" s="19" t="n">
        <v>0.0363787160664552</v>
      </c>
      <c r="M219" s="19"/>
      <c r="N219" s="19" t="n">
        <v>0</v>
      </c>
      <c r="O219" s="19" t="n">
        <v>0.0392716645191348</v>
      </c>
      <c r="P219" s="19" t="n">
        <v>0.0150978195296165</v>
      </c>
      <c r="Q219" s="19" t="n">
        <v>0.0095039378412059</v>
      </c>
      <c r="R219" s="19" t="n">
        <v>0</v>
      </c>
      <c r="S219" s="19"/>
      <c r="T219" s="19" t="n">
        <v>0.0112593798451264</v>
      </c>
      <c r="U219" s="19" t="n">
        <v>0.00881280780702565</v>
      </c>
      <c r="V219" s="19" t="n">
        <v>0.0264670281324962</v>
      </c>
      <c r="W219" s="19" t="n">
        <v>0.0113555555600959</v>
      </c>
      <c r="X219" s="19"/>
      <c r="Y219" s="19" t="n">
        <v>0.0136385174614104</v>
      </c>
      <c r="Z219" s="19" t="n">
        <v>0.00627325991161824</v>
      </c>
      <c r="AA219" s="19" t="n">
        <v>0.0229708800545371</v>
      </c>
      <c r="AB219" s="19" t="n">
        <v>0.0132977698637043</v>
      </c>
      <c r="AC219" s="19" t="n">
        <v>0.0218595162504145</v>
      </c>
      <c r="AD219" s="19" t="n">
        <v>0.0409258596613997</v>
      </c>
      <c r="AE219" s="19"/>
      <c r="AF219" s="19" t="n">
        <v>0.0156063935284166</v>
      </c>
      <c r="AG219" s="19"/>
      <c r="AH219" s="19" t="n">
        <v>0.0157775032496803</v>
      </c>
      <c r="AI219" s="19"/>
      <c r="AJ219" s="19" t="n">
        <v>0.0148664267311868</v>
      </c>
      <c r="AK219" s="19" t="n">
        <v>0</v>
      </c>
      <c r="AL219" s="19" t="n">
        <v>0.00671796223545106</v>
      </c>
      <c r="AM219" s="19" t="n">
        <v>0.0360406315668998</v>
      </c>
      <c r="AN219" s="19" t="n">
        <v>0.0094390548073118</v>
      </c>
      <c r="AO219" s="19" t="n">
        <v>0</v>
      </c>
      <c r="AP219" s="19" t="n">
        <v>0.0282076200838543</v>
      </c>
      <c r="AQ219" s="19" t="n">
        <v>0</v>
      </c>
      <c r="AR219" s="19" t="n">
        <v>0</v>
      </c>
      <c r="AS219" s="19" t="n">
        <v>0.0348113374883942</v>
      </c>
      <c r="AT219" s="19" t="n">
        <v>0</v>
      </c>
      <c r="AU219" s="19" t="n">
        <v>0</v>
      </c>
    </row>
    <row r="220">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row>
    <row r="221">
      <c r="B221" s="7" t="s">
        <v>156</v>
      </c>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row>
    <row r="222">
      <c r="B222" s="26" t="s">
        <v>128</v>
      </c>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row>
    <row r="223">
      <c r="B223" t="s">
        <v>141</v>
      </c>
      <c r="C223" s="19" t="n">
        <v>0.174277178487848</v>
      </c>
      <c r="D223" s="19" t="n">
        <v>0.172703395347328</v>
      </c>
      <c r="E223" s="19" t="n">
        <v>0.177091944470585</v>
      </c>
      <c r="F223" s="19"/>
      <c r="G223" s="19" t="n">
        <v>0.277301587018677</v>
      </c>
      <c r="H223" s="19" t="n">
        <v>0.224192371240302</v>
      </c>
      <c r="I223" s="19" t="n">
        <v>0.191142512389815</v>
      </c>
      <c r="J223" s="19" t="n">
        <v>0.222555610600377</v>
      </c>
      <c r="K223" s="19" t="n">
        <v>0.104270951626892</v>
      </c>
      <c r="L223" s="19" t="n">
        <v>0.0742496092795779</v>
      </c>
      <c r="M223" s="19"/>
      <c r="N223" s="19" t="n">
        <v>0</v>
      </c>
      <c r="O223" s="19" t="n">
        <v>0.143874784675557</v>
      </c>
      <c r="P223" s="19" t="n">
        <v>0.201198144510052</v>
      </c>
      <c r="Q223" s="19" t="n">
        <v>0.192033271123821</v>
      </c>
      <c r="R223" s="19" t="n">
        <v>0.1480361121185</v>
      </c>
      <c r="S223" s="19"/>
      <c r="T223" s="19" t="n">
        <v>0.268498307695005</v>
      </c>
      <c r="U223" s="19" t="n">
        <v>0.18243770915071</v>
      </c>
      <c r="V223" s="19" t="n">
        <v>0.13619531260754</v>
      </c>
      <c r="W223" s="19" t="n">
        <v>0.217842855336103</v>
      </c>
      <c r="X223" s="19"/>
      <c r="Y223" s="19" t="n">
        <v>0.200236301683381</v>
      </c>
      <c r="Z223" s="19" t="n">
        <v>0.190218959791103</v>
      </c>
      <c r="AA223" s="19" t="n">
        <v>0.0832875937424611</v>
      </c>
      <c r="AB223" s="19" t="n">
        <v>0.128308115995591</v>
      </c>
      <c r="AC223" s="19" t="n">
        <v>0.331374800019521</v>
      </c>
      <c r="AD223" s="19" t="n">
        <v>0.138149933908333</v>
      </c>
      <c r="AE223" s="19"/>
      <c r="AF223" s="19" t="n">
        <v>0.143902699736081</v>
      </c>
      <c r="AG223" s="19"/>
      <c r="AH223" s="19" t="n">
        <v>0.174277178487848</v>
      </c>
      <c r="AI223" s="19"/>
      <c r="AJ223" s="19" t="n">
        <v>0.230768156576808</v>
      </c>
      <c r="AK223" s="19" t="n">
        <v>0.0644960684539049</v>
      </c>
      <c r="AL223" s="19" t="n">
        <v>0.19123766289021</v>
      </c>
      <c r="AM223" s="19" t="n">
        <v>0.142299643403075</v>
      </c>
      <c r="AN223" s="19" t="n">
        <v>0.196191241938517</v>
      </c>
      <c r="AO223" s="19" t="n">
        <v>0.175564303963774</v>
      </c>
      <c r="AP223" s="19" t="n">
        <v>0.12997776251307</v>
      </c>
      <c r="AQ223" s="19" t="n">
        <v>0.209378058787389</v>
      </c>
      <c r="AR223" s="19" t="n">
        <v>0.248030888853682</v>
      </c>
      <c r="AS223" s="19" t="n">
        <v>0.182340936189423</v>
      </c>
      <c r="AT223" s="19" t="n">
        <v>0.107323611399313</v>
      </c>
      <c r="AU223" s="19" t="n">
        <v>0.212506940113773</v>
      </c>
    </row>
    <row r="224">
      <c r="B224" t="s">
        <v>142</v>
      </c>
      <c r="C224" s="19" t="n">
        <v>0.45410899953494</v>
      </c>
      <c r="D224" s="19" t="n">
        <v>0.491432437942925</v>
      </c>
      <c r="E224" s="19" t="n">
        <v>0.413642105292231</v>
      </c>
      <c r="F224" s="19"/>
      <c r="G224" s="19" t="n">
        <v>0.442915488066961</v>
      </c>
      <c r="H224" s="19" t="n">
        <v>0.516304270905925</v>
      </c>
      <c r="I224" s="19" t="n">
        <v>0.506314012087197</v>
      </c>
      <c r="J224" s="19" t="n">
        <v>0.454915196025692</v>
      </c>
      <c r="K224" s="19" t="n">
        <v>0.422268760000021</v>
      </c>
      <c r="L224" s="19" t="n">
        <v>0.385263206819469</v>
      </c>
      <c r="M224" s="19"/>
      <c r="N224" s="19" t="n">
        <v>0.42233190353947</v>
      </c>
      <c r="O224" s="19" t="n">
        <v>0.40366257063165</v>
      </c>
      <c r="P224" s="19" t="n">
        <v>0.437771579688894</v>
      </c>
      <c r="Q224" s="19" t="n">
        <v>0.462529652811685</v>
      </c>
      <c r="R224" s="19" t="n">
        <v>0.530451302517588</v>
      </c>
      <c r="S224" s="19"/>
      <c r="T224" s="19" t="n">
        <v>0.379275505293451</v>
      </c>
      <c r="U224" s="19" t="n">
        <v>0.421576836667963</v>
      </c>
      <c r="V224" s="19" t="n">
        <v>0.473696317687484</v>
      </c>
      <c r="W224" s="19" t="n">
        <v>0.503966188081995</v>
      </c>
      <c r="X224" s="19"/>
      <c r="Y224" s="19" t="n">
        <v>0.54784639838802</v>
      </c>
      <c r="Z224" s="19" t="n">
        <v>0.373887217503171</v>
      </c>
      <c r="AA224" s="19" t="n">
        <v>0.360639440265733</v>
      </c>
      <c r="AB224" s="19" t="n">
        <v>0.377688297595891</v>
      </c>
      <c r="AC224" s="19" t="n">
        <v>0.394758002396011</v>
      </c>
      <c r="AD224" s="19" t="n">
        <v>0.425019765638941</v>
      </c>
      <c r="AE224" s="19"/>
      <c r="AF224" s="19" t="n">
        <v>0.456014083683141</v>
      </c>
      <c r="AG224" s="19"/>
      <c r="AH224" s="19" t="n">
        <v>0.45410899953494</v>
      </c>
      <c r="AI224" s="19"/>
      <c r="AJ224" s="19" t="n">
        <v>0.46112583617354</v>
      </c>
      <c r="AK224" s="19" t="n">
        <v>0.455751332114872</v>
      </c>
      <c r="AL224" s="19" t="n">
        <v>0.415404465375716</v>
      </c>
      <c r="AM224" s="19" t="n">
        <v>0.473626989751596</v>
      </c>
      <c r="AN224" s="19" t="n">
        <v>0.504961671354618</v>
      </c>
      <c r="AO224" s="19" t="n">
        <v>0.3926446905345</v>
      </c>
      <c r="AP224" s="19" t="n">
        <v>0.450389883755568</v>
      </c>
      <c r="AQ224" s="19" t="n">
        <v>0.448573015905451</v>
      </c>
      <c r="AR224" s="19" t="n">
        <v>0.439489257102897</v>
      </c>
      <c r="AS224" s="19" t="n">
        <v>0.47893128465369</v>
      </c>
      <c r="AT224" s="19" t="n">
        <v>0.413995466643047</v>
      </c>
      <c r="AU224" s="19" t="n">
        <v>0.478033976017953</v>
      </c>
    </row>
    <row r="225">
      <c r="B225" t="s">
        <v>143</v>
      </c>
      <c r="C225" s="19" t="n">
        <v>0.270710026419633</v>
      </c>
      <c r="D225" s="19" t="n">
        <v>0.251821274093026</v>
      </c>
      <c r="E225" s="19" t="n">
        <v>0.288327364026897</v>
      </c>
      <c r="F225" s="19"/>
      <c r="G225" s="19" t="n">
        <v>0.183038707788914</v>
      </c>
      <c r="H225" s="19" t="n">
        <v>0.202767695583091</v>
      </c>
      <c r="I225" s="19" t="n">
        <v>0.233820772197775</v>
      </c>
      <c r="J225" s="19" t="n">
        <v>0.238168768202252</v>
      </c>
      <c r="K225" s="19" t="n">
        <v>0.352167763694272</v>
      </c>
      <c r="L225" s="19" t="n">
        <v>0.372328394254585</v>
      </c>
      <c r="M225" s="19"/>
      <c r="N225" s="19" t="n">
        <v>0.399636003670427</v>
      </c>
      <c r="O225" s="19" t="n">
        <v>0.291897994185631</v>
      </c>
      <c r="P225" s="19" t="n">
        <v>0.279609013582492</v>
      </c>
      <c r="Q225" s="19" t="n">
        <v>0.245528838537972</v>
      </c>
      <c r="R225" s="19" t="n">
        <v>0.261695437977648</v>
      </c>
      <c r="S225" s="19"/>
      <c r="T225" s="19" t="n">
        <v>0.267449089794152</v>
      </c>
      <c r="U225" s="19" t="n">
        <v>0.274314053600209</v>
      </c>
      <c r="V225" s="19" t="n">
        <v>0.293497704943901</v>
      </c>
      <c r="W225" s="19" t="n">
        <v>0.2109042382993</v>
      </c>
      <c r="X225" s="19"/>
      <c r="Y225" s="19" t="n">
        <v>0.19901676266342</v>
      </c>
      <c r="Z225" s="19" t="n">
        <v>0.31596405616426</v>
      </c>
      <c r="AA225" s="19" t="n">
        <v>0.375276611107192</v>
      </c>
      <c r="AB225" s="19" t="n">
        <v>0.347539274197731</v>
      </c>
      <c r="AC225" s="19" t="n">
        <v>0.207817313678934</v>
      </c>
      <c r="AD225" s="19" t="n">
        <v>0.308101898301985</v>
      </c>
      <c r="AE225" s="19"/>
      <c r="AF225" s="19" t="n">
        <v>0.291399256479376</v>
      </c>
      <c r="AG225" s="19"/>
      <c r="AH225" s="19" t="n">
        <v>0.270710026419633</v>
      </c>
      <c r="AI225" s="19"/>
      <c r="AJ225" s="19" t="n">
        <v>0.261815554130398</v>
      </c>
      <c r="AK225" s="19" t="n">
        <v>0.352848103017789</v>
      </c>
      <c r="AL225" s="19" t="n">
        <v>0.273130178602607</v>
      </c>
      <c r="AM225" s="19" t="n">
        <v>0.28956604655597</v>
      </c>
      <c r="AN225" s="19" t="n">
        <v>0.259720552883978</v>
      </c>
      <c r="AO225" s="19" t="n">
        <v>0.339583120551044</v>
      </c>
      <c r="AP225" s="19" t="n">
        <v>0.286171915214185</v>
      </c>
      <c r="AQ225" s="19" t="n">
        <v>0.255511581563097</v>
      </c>
      <c r="AR225" s="19" t="n">
        <v>0.185257407915329</v>
      </c>
      <c r="AS225" s="19" t="n">
        <v>0.203541928796271</v>
      </c>
      <c r="AT225" s="19" t="n">
        <v>0.291120607628312</v>
      </c>
      <c r="AU225" s="19" t="n">
        <v>0.176085026987149</v>
      </c>
    </row>
    <row r="226">
      <c r="B226" t="s">
        <v>144</v>
      </c>
      <c r="C226" s="19" t="n">
        <v>0.0500500380300412</v>
      </c>
      <c r="D226" s="19" t="n">
        <v>0.0412587341488013</v>
      </c>
      <c r="E226" s="19" t="n">
        <v>0.0604815343123638</v>
      </c>
      <c r="F226" s="19"/>
      <c r="G226" s="19" t="n">
        <v>0.0761728169958414</v>
      </c>
      <c r="H226" s="19" t="n">
        <v>0.0186526452599327</v>
      </c>
      <c r="I226" s="19" t="n">
        <v>0.0313012757617373</v>
      </c>
      <c r="J226" s="19" t="n">
        <v>0.0311899681897014</v>
      </c>
      <c r="K226" s="19" t="n">
        <v>0.0724385592516888</v>
      </c>
      <c r="L226" s="19" t="n">
        <v>0.0762689001962847</v>
      </c>
      <c r="M226" s="19"/>
      <c r="N226" s="19" t="n">
        <v>0</v>
      </c>
      <c r="O226" s="19" t="n">
        <v>0.0711261822740834</v>
      </c>
      <c r="P226" s="19" t="n">
        <v>0.0473557854927573</v>
      </c>
      <c r="Q226" s="19" t="n">
        <v>0.0537291772469512</v>
      </c>
      <c r="R226" s="19" t="n">
        <v>0.0272280485807685</v>
      </c>
      <c r="S226" s="19"/>
      <c r="T226" s="19" t="n">
        <v>0.023239664496182</v>
      </c>
      <c r="U226" s="19" t="n">
        <v>0.0655028702477111</v>
      </c>
      <c r="V226" s="19" t="n">
        <v>0.0502178244420192</v>
      </c>
      <c r="W226" s="19" t="n">
        <v>0.0338506894426102</v>
      </c>
      <c r="X226" s="19"/>
      <c r="Y226" s="19" t="n">
        <v>0.0208388357211513</v>
      </c>
      <c r="Z226" s="19" t="n">
        <v>0.0709154071445564</v>
      </c>
      <c r="AA226" s="19" t="n">
        <v>0.0856374498548046</v>
      </c>
      <c r="AB226" s="19" t="n">
        <v>0.0568860504566677</v>
      </c>
      <c r="AC226" s="19" t="n">
        <v>0.0441903676551194</v>
      </c>
      <c r="AD226" s="19" t="n">
        <v>0.0872232378015901</v>
      </c>
      <c r="AE226" s="19"/>
      <c r="AF226" s="19" t="n">
        <v>0.0521154098140557</v>
      </c>
      <c r="AG226" s="19"/>
      <c r="AH226" s="19" t="n">
        <v>0.0500500380300412</v>
      </c>
      <c r="AI226" s="19"/>
      <c r="AJ226" s="19" t="n">
        <v>0.0146671483943961</v>
      </c>
      <c r="AK226" s="19" t="n">
        <v>0.0943936983518819</v>
      </c>
      <c r="AL226" s="19" t="n">
        <v>0.0820353165931452</v>
      </c>
      <c r="AM226" s="19" t="n">
        <v>0.0227305846282182</v>
      </c>
      <c r="AN226" s="19" t="n">
        <v>0.00902729169554622</v>
      </c>
      <c r="AO226" s="19" t="n">
        <v>0.0496636376247313</v>
      </c>
      <c r="AP226" s="19" t="n">
        <v>0.0707955449013353</v>
      </c>
      <c r="AQ226" s="19" t="n">
        <v>0.0530050256329139</v>
      </c>
      <c r="AR226" s="19" t="n">
        <v>0.0831240891814966</v>
      </c>
      <c r="AS226" s="19" t="n">
        <v>0.0747877136274256</v>
      </c>
      <c r="AT226" s="19" t="n">
        <v>0.0886664082371599</v>
      </c>
      <c r="AU226" s="19" t="n">
        <v>0.0300683748741669</v>
      </c>
    </row>
    <row r="227">
      <c r="B227" t="s">
        <v>145</v>
      </c>
      <c r="C227" s="19" t="n">
        <v>0.0116621978795122</v>
      </c>
      <c r="D227" s="19" t="n">
        <v>0.0120455427775118</v>
      </c>
      <c r="E227" s="19" t="n">
        <v>0.0112866699347774</v>
      </c>
      <c r="F227" s="19"/>
      <c r="G227" s="19" t="n">
        <v>0.0108190410880856</v>
      </c>
      <c r="H227" s="19" t="n">
        <v>0.0145946373532173</v>
      </c>
      <c r="I227" s="19" t="n">
        <v>0.0153204815896393</v>
      </c>
      <c r="J227" s="19" t="n">
        <v>0.00779550014250826</v>
      </c>
      <c r="K227" s="19" t="n">
        <v>0.0066813900602906</v>
      </c>
      <c r="L227" s="19" t="n">
        <v>0.0139725941916414</v>
      </c>
      <c r="M227" s="19"/>
      <c r="N227" s="19" t="n">
        <v>0</v>
      </c>
      <c r="O227" s="19" t="n">
        <v>0.0310827371579183</v>
      </c>
      <c r="P227" s="19" t="n">
        <v>0.00783486764127878</v>
      </c>
      <c r="Q227" s="19" t="n">
        <v>0.00921688287525039</v>
      </c>
      <c r="R227" s="19" t="n">
        <v>0</v>
      </c>
      <c r="S227" s="19"/>
      <c r="T227" s="19" t="n">
        <v>0</v>
      </c>
      <c r="U227" s="19" t="n">
        <v>0.0180507496177127</v>
      </c>
      <c r="V227" s="19" t="n">
        <v>0.0230133689766749</v>
      </c>
      <c r="W227" s="19" t="n">
        <v>0</v>
      </c>
      <c r="X227" s="19"/>
      <c r="Y227" s="19" t="n">
        <v>0.00845152731130629</v>
      </c>
      <c r="Z227" s="19" t="n">
        <v>0.0222187599031944</v>
      </c>
      <c r="AA227" s="19" t="n">
        <v>0.00785322509613479</v>
      </c>
      <c r="AB227" s="19" t="n">
        <v>0.0274928520115897</v>
      </c>
      <c r="AC227" s="19" t="n">
        <v>0</v>
      </c>
      <c r="AD227" s="19" t="n">
        <v>0</v>
      </c>
      <c r="AE227" s="19"/>
      <c r="AF227" s="19" t="n">
        <v>0.0144467598831557</v>
      </c>
      <c r="AG227" s="19"/>
      <c r="AH227" s="19" t="n">
        <v>0.0116621978795122</v>
      </c>
      <c r="AI227" s="19"/>
      <c r="AJ227" s="19" t="n">
        <v>0</v>
      </c>
      <c r="AK227" s="19" t="n">
        <v>0</v>
      </c>
      <c r="AL227" s="19" t="n">
        <v>0.0117651346789801</v>
      </c>
      <c r="AM227" s="19" t="n">
        <v>0.00824656282240755</v>
      </c>
      <c r="AN227" s="19" t="n">
        <v>0</v>
      </c>
      <c r="AO227" s="19" t="n">
        <v>0.0225639555275078</v>
      </c>
      <c r="AP227" s="19" t="n">
        <v>0.0205136475581989</v>
      </c>
      <c r="AQ227" s="19" t="n">
        <v>0.0335323181111487</v>
      </c>
      <c r="AR227" s="19" t="n">
        <v>0</v>
      </c>
      <c r="AS227" s="19" t="n">
        <v>0.0203979781490434</v>
      </c>
      <c r="AT227" s="19" t="n">
        <v>0</v>
      </c>
      <c r="AU227" s="19" t="n">
        <v>0.0338322412562509</v>
      </c>
    </row>
    <row r="228">
      <c r="B228" t="s">
        <v>66</v>
      </c>
      <c r="C228" s="19" t="n">
        <v>0.0391915596480261</v>
      </c>
      <c r="D228" s="19" t="n">
        <v>0.030738615690407</v>
      </c>
      <c r="E228" s="19" t="n">
        <v>0.0491703819631448</v>
      </c>
      <c r="F228" s="19"/>
      <c r="G228" s="19" t="n">
        <v>0.00975235904152042</v>
      </c>
      <c r="H228" s="19" t="n">
        <v>0.0234883796575326</v>
      </c>
      <c r="I228" s="19" t="n">
        <v>0.0221009459738359</v>
      </c>
      <c r="J228" s="19" t="n">
        <v>0.045374956839469</v>
      </c>
      <c r="K228" s="19" t="n">
        <v>0.0421725753668347</v>
      </c>
      <c r="L228" s="19" t="n">
        <v>0.077917295258442</v>
      </c>
      <c r="M228" s="19"/>
      <c r="N228" s="19" t="n">
        <v>0.178032092790103</v>
      </c>
      <c r="O228" s="19" t="n">
        <v>0.0583557310751604</v>
      </c>
      <c r="P228" s="19" t="n">
        <v>0.026230609084526</v>
      </c>
      <c r="Q228" s="19" t="n">
        <v>0.0369621774043203</v>
      </c>
      <c r="R228" s="19" t="n">
        <v>0.032589098805495</v>
      </c>
      <c r="S228" s="19"/>
      <c r="T228" s="19" t="n">
        <v>0.0615374327212105</v>
      </c>
      <c r="U228" s="19" t="n">
        <v>0.0381177807156951</v>
      </c>
      <c r="V228" s="19" t="n">
        <v>0.0233794713423814</v>
      </c>
      <c r="W228" s="19" t="n">
        <v>0.0334360288399919</v>
      </c>
      <c r="X228" s="19"/>
      <c r="Y228" s="19" t="n">
        <v>0.0236101742327204</v>
      </c>
      <c r="Z228" s="19" t="n">
        <v>0.0267955994937146</v>
      </c>
      <c r="AA228" s="19" t="n">
        <v>0.0873056799336746</v>
      </c>
      <c r="AB228" s="19" t="n">
        <v>0.0620854097425289</v>
      </c>
      <c r="AC228" s="19" t="n">
        <v>0.0218595162504145</v>
      </c>
      <c r="AD228" s="19" t="n">
        <v>0.0415051643491505</v>
      </c>
      <c r="AE228" s="19"/>
      <c r="AF228" s="19" t="n">
        <v>0.0421217904041905</v>
      </c>
      <c r="AG228" s="19"/>
      <c r="AH228" s="19" t="n">
        <v>0.0391915596480261</v>
      </c>
      <c r="AI228" s="19"/>
      <c r="AJ228" s="19" t="n">
        <v>0.0316233047248586</v>
      </c>
      <c r="AK228" s="19" t="n">
        <v>0.0325107980615527</v>
      </c>
      <c r="AL228" s="19" t="n">
        <v>0.0264272418593419</v>
      </c>
      <c r="AM228" s="19" t="n">
        <v>0.0635301728387337</v>
      </c>
      <c r="AN228" s="19" t="n">
        <v>0.0300992421273408</v>
      </c>
      <c r="AO228" s="19" t="n">
        <v>0.019980291798443</v>
      </c>
      <c r="AP228" s="19" t="n">
        <v>0.0421512460576426</v>
      </c>
      <c r="AQ228" s="19" t="n">
        <v>0</v>
      </c>
      <c r="AR228" s="19" t="n">
        <v>0.0440983569465956</v>
      </c>
      <c r="AS228" s="19" t="n">
        <v>0.0400001585841473</v>
      </c>
      <c r="AT228" s="19" t="n">
        <v>0.0988939060921683</v>
      </c>
      <c r="AU228" s="19" t="n">
        <v>0.0694734407507072</v>
      </c>
    </row>
    <row r="22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row>
    <row r="230">
      <c r="B230" s="7" t="s">
        <v>157</v>
      </c>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row>
    <row r="231">
      <c r="B231" s="26" t="s">
        <v>128</v>
      </c>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c r="AT231" s="19"/>
      <c r="AU231" s="19"/>
    </row>
    <row r="232">
      <c r="B232" t="s">
        <v>141</v>
      </c>
      <c r="C232" s="19" t="n">
        <v>0.0329227483200989</v>
      </c>
      <c r="D232" s="19" t="n">
        <v>0.0362874979421956</v>
      </c>
      <c r="E232" s="19" t="n">
        <v>0.0292286782407054</v>
      </c>
      <c r="F232" s="19"/>
      <c r="G232" s="19" t="n">
        <v>0.0980940700937925</v>
      </c>
      <c r="H232" s="19" t="n">
        <v>0.0359974346002284</v>
      </c>
      <c r="I232" s="19" t="n">
        <v>0.0400098438805475</v>
      </c>
      <c r="J232" s="19" t="n">
        <v>0.0271047054493817</v>
      </c>
      <c r="K232" s="19" t="n">
        <v>0.00701116936124292</v>
      </c>
      <c r="L232" s="19" t="n">
        <v>0.0138199413965077</v>
      </c>
      <c r="M232" s="19"/>
      <c r="N232" s="19" t="n">
        <v>0</v>
      </c>
      <c r="O232" s="19" t="n">
        <v>0.0297073634294408</v>
      </c>
      <c r="P232" s="19" t="n">
        <v>0.0301236761997762</v>
      </c>
      <c r="Q232" s="19" t="n">
        <v>0.0288621588353675</v>
      </c>
      <c r="R232" s="19" t="n">
        <v>0.0553728517971497</v>
      </c>
      <c r="S232" s="19"/>
      <c r="T232" s="19" t="n">
        <v>0.0845927644579433</v>
      </c>
      <c r="U232" s="19" t="n">
        <v>0.0168397004269367</v>
      </c>
      <c r="V232" s="19" t="n">
        <v>0.0210636103923948</v>
      </c>
      <c r="W232" s="19" t="n">
        <v>0.0501378979849181</v>
      </c>
      <c r="X232" s="19"/>
      <c r="Y232" s="19" t="n">
        <v>0.0414390577447754</v>
      </c>
      <c r="Z232" s="19" t="n">
        <v>0.0305825952139189</v>
      </c>
      <c r="AA232" s="19" t="n">
        <v>0.016678952097558</v>
      </c>
      <c r="AB232" s="19" t="n">
        <v>0.0267202465155257</v>
      </c>
      <c r="AC232" s="19" t="n">
        <v>0.0524374369017468</v>
      </c>
      <c r="AD232" s="19" t="n">
        <v>0.0153973423746639</v>
      </c>
      <c r="AE232" s="19"/>
      <c r="AF232" s="19" t="n">
        <v>0.0340195520301548</v>
      </c>
      <c r="AG232" s="19"/>
      <c r="AH232" s="19" t="n">
        <v>0.0329227483200989</v>
      </c>
      <c r="AI232" s="19"/>
      <c r="AJ232" s="19" t="n">
        <v>0.116430522764629</v>
      </c>
      <c r="AK232" s="19" t="n">
        <v>0.141299253500533</v>
      </c>
      <c r="AL232" s="19" t="n">
        <v>0.0233166137958126</v>
      </c>
      <c r="AM232" s="19" t="n">
        <v>0.0149459443795848</v>
      </c>
      <c r="AN232" s="19" t="n">
        <v>0.0428130590742827</v>
      </c>
      <c r="AO232" s="19" t="n">
        <v>0.0191414681469135</v>
      </c>
      <c r="AP232" s="19" t="n">
        <v>0.0241213280911408</v>
      </c>
      <c r="AQ232" s="19" t="n">
        <v>0</v>
      </c>
      <c r="AR232" s="19" t="n">
        <v>0</v>
      </c>
      <c r="AS232" s="19" t="n">
        <v>0.0195783979899879</v>
      </c>
      <c r="AT232" s="19" t="n">
        <v>0</v>
      </c>
      <c r="AU232" s="19" t="n">
        <v>0.0338322412562509</v>
      </c>
    </row>
    <row r="233">
      <c r="B233" t="s">
        <v>142</v>
      </c>
      <c r="C233" s="19" t="n">
        <v>0.0831614223794628</v>
      </c>
      <c r="D233" s="19" t="n">
        <v>0.0830979083619863</v>
      </c>
      <c r="E233" s="19" t="n">
        <v>0.0837112760369089</v>
      </c>
      <c r="F233" s="19"/>
      <c r="G233" s="19" t="n">
        <v>0.179453905216659</v>
      </c>
      <c r="H233" s="19" t="n">
        <v>0.141596784303154</v>
      </c>
      <c r="I233" s="19" t="n">
        <v>0.0797685684262082</v>
      </c>
      <c r="J233" s="19" t="n">
        <v>0.0369452746607793</v>
      </c>
      <c r="K233" s="19" t="n">
        <v>0.0692498085758034</v>
      </c>
      <c r="L233" s="19" t="n">
        <v>0.0261120922566397</v>
      </c>
      <c r="M233" s="19"/>
      <c r="N233" s="19" t="n">
        <v>0.149530530379022</v>
      </c>
      <c r="O233" s="19" t="n">
        <v>0.0987089524861813</v>
      </c>
      <c r="P233" s="19" t="n">
        <v>0.0549039878481423</v>
      </c>
      <c r="Q233" s="19" t="n">
        <v>0.106163709470737</v>
      </c>
      <c r="R233" s="19" t="n">
        <v>0.0736958128060034</v>
      </c>
      <c r="S233" s="19"/>
      <c r="T233" s="19" t="n">
        <v>0.0752481931771155</v>
      </c>
      <c r="U233" s="19" t="n">
        <v>0.106482318212487</v>
      </c>
      <c r="V233" s="19" t="n">
        <v>0.10263983413105</v>
      </c>
      <c r="W233" s="19" t="n">
        <v>0.0729280482956602</v>
      </c>
      <c r="X233" s="19"/>
      <c r="Y233" s="19" t="n">
        <v>0.0971176407130365</v>
      </c>
      <c r="Z233" s="19" t="n">
        <v>0.110102689847785</v>
      </c>
      <c r="AA233" s="19" t="n">
        <v>0.0312334636237361</v>
      </c>
      <c r="AB233" s="19" t="n">
        <v>0.0494270711239656</v>
      </c>
      <c r="AC233" s="19" t="n">
        <v>0.158773502941738</v>
      </c>
      <c r="AD233" s="19" t="n">
        <v>0.0408284713319271</v>
      </c>
      <c r="AE233" s="19"/>
      <c r="AF233" s="19" t="n">
        <v>0.0709957361092648</v>
      </c>
      <c r="AG233" s="19"/>
      <c r="AH233" s="19" t="n">
        <v>0.0831614223794628</v>
      </c>
      <c r="AI233" s="19"/>
      <c r="AJ233" s="19" t="n">
        <v>0.138408804799697</v>
      </c>
      <c r="AK233" s="19" t="n">
        <v>0.0874615342443663</v>
      </c>
      <c r="AL233" s="19" t="n">
        <v>0.0984215707905916</v>
      </c>
      <c r="AM233" s="19" t="n">
        <v>0.0810242352218763</v>
      </c>
      <c r="AN233" s="19" t="n">
        <v>0.0438150923301158</v>
      </c>
      <c r="AO233" s="19" t="n">
        <v>0.0802747546035397</v>
      </c>
      <c r="AP233" s="19" t="n">
        <v>0.0671742798995541</v>
      </c>
      <c r="AQ233" s="19" t="n">
        <v>0.0699109485207107</v>
      </c>
      <c r="AR233" s="19" t="n">
        <v>0.0415620445907483</v>
      </c>
      <c r="AS233" s="19" t="n">
        <v>0.0867548133640468</v>
      </c>
      <c r="AT233" s="19" t="n">
        <v>0.0645951371516415</v>
      </c>
      <c r="AU233" s="19" t="n">
        <v>0.145080298781961</v>
      </c>
    </row>
    <row r="234">
      <c r="B234" t="s">
        <v>143</v>
      </c>
      <c r="C234" s="19" t="n">
        <v>0.17985771132338</v>
      </c>
      <c r="D234" s="19" t="n">
        <v>0.192999286205428</v>
      </c>
      <c r="E234" s="19" t="n">
        <v>0.15999317747424</v>
      </c>
      <c r="F234" s="19"/>
      <c r="G234" s="19" t="n">
        <v>0.154906156312942</v>
      </c>
      <c r="H234" s="19" t="n">
        <v>0.24240736294824</v>
      </c>
      <c r="I234" s="19" t="n">
        <v>0.143341840447604</v>
      </c>
      <c r="J234" s="19" t="n">
        <v>0.140259063976906</v>
      </c>
      <c r="K234" s="19" t="n">
        <v>0.209246207837725</v>
      </c>
      <c r="L234" s="19" t="n">
        <v>0.174042357148311</v>
      </c>
      <c r="M234" s="19"/>
      <c r="N234" s="19" t="n">
        <v>0.142007683427335</v>
      </c>
      <c r="O234" s="19" t="n">
        <v>0.154593102779479</v>
      </c>
      <c r="P234" s="19" t="n">
        <v>0.169988428349493</v>
      </c>
      <c r="Q234" s="19" t="n">
        <v>0.221297292866646</v>
      </c>
      <c r="R234" s="19" t="n">
        <v>0.154614421618252</v>
      </c>
      <c r="S234" s="19"/>
      <c r="T234" s="19" t="n">
        <v>0.118983070502984</v>
      </c>
      <c r="U234" s="19" t="n">
        <v>0.163543034883413</v>
      </c>
      <c r="V234" s="19" t="n">
        <v>0.15846047258787</v>
      </c>
      <c r="W234" s="19" t="n">
        <v>0.202083248541957</v>
      </c>
      <c r="X234" s="19"/>
      <c r="Y234" s="19" t="n">
        <v>0.208094482091366</v>
      </c>
      <c r="Z234" s="19" t="n">
        <v>0.120980762800225</v>
      </c>
      <c r="AA234" s="19" t="n">
        <v>0.184757861114273</v>
      </c>
      <c r="AB234" s="19" t="n">
        <v>0.171740053948321</v>
      </c>
      <c r="AC234" s="19" t="n">
        <v>0.145655640286074</v>
      </c>
      <c r="AD234" s="19" t="n">
        <v>0.154384144866754</v>
      </c>
      <c r="AE234" s="19"/>
      <c r="AF234" s="19" t="n">
        <v>0.174815347033105</v>
      </c>
      <c r="AG234" s="19"/>
      <c r="AH234" s="19" t="n">
        <v>0.17985771132338</v>
      </c>
      <c r="AI234" s="19"/>
      <c r="AJ234" s="19" t="n">
        <v>0.183518988624913</v>
      </c>
      <c r="AK234" s="19" t="n">
        <v>0.211047190282438</v>
      </c>
      <c r="AL234" s="19" t="n">
        <v>0.196168879533956</v>
      </c>
      <c r="AM234" s="19" t="n">
        <v>0.213179488888075</v>
      </c>
      <c r="AN234" s="19" t="n">
        <v>0.172044808214159</v>
      </c>
      <c r="AO234" s="19" t="n">
        <v>0.188148319370646</v>
      </c>
      <c r="AP234" s="19" t="n">
        <v>0.151901243664068</v>
      </c>
      <c r="AQ234" s="19" t="n">
        <v>0.178119140569132</v>
      </c>
      <c r="AR234" s="19" t="n">
        <v>0.0427214480504665</v>
      </c>
      <c r="AS234" s="19" t="n">
        <v>0.135484469697727</v>
      </c>
      <c r="AT234" s="19" t="n">
        <v>0.140088194785824</v>
      </c>
      <c r="AU234" s="19" t="n">
        <v>0.18742416004466</v>
      </c>
    </row>
    <row r="235">
      <c r="B235" t="s">
        <v>144</v>
      </c>
      <c r="C235" s="19" t="n">
        <v>0.427714060664549</v>
      </c>
      <c r="D235" s="19" t="n">
        <v>0.392419558417285</v>
      </c>
      <c r="E235" s="19" t="n">
        <v>0.470893018905653</v>
      </c>
      <c r="F235" s="19"/>
      <c r="G235" s="19" t="n">
        <v>0.356221887398909</v>
      </c>
      <c r="H235" s="19" t="n">
        <v>0.412763595475751</v>
      </c>
      <c r="I235" s="19" t="n">
        <v>0.444500187200557</v>
      </c>
      <c r="J235" s="19" t="n">
        <v>0.466255582142083</v>
      </c>
      <c r="K235" s="19" t="n">
        <v>0.373571374506862</v>
      </c>
      <c r="L235" s="19" t="n">
        <v>0.485005595448971</v>
      </c>
      <c r="M235" s="19"/>
      <c r="N235" s="19" t="n">
        <v>0.342238748976464</v>
      </c>
      <c r="O235" s="19" t="n">
        <v>0.410693735665373</v>
      </c>
      <c r="P235" s="19" t="n">
        <v>0.430096724370411</v>
      </c>
      <c r="Q235" s="19" t="n">
        <v>0.39774012045308</v>
      </c>
      <c r="R235" s="19" t="n">
        <v>0.50121435919089</v>
      </c>
      <c r="S235" s="19"/>
      <c r="T235" s="19" t="n">
        <v>0.4372876347957</v>
      </c>
      <c r="U235" s="19" t="n">
        <v>0.451028732980408</v>
      </c>
      <c r="V235" s="19" t="n">
        <v>0.414515303593363</v>
      </c>
      <c r="W235" s="19" t="n">
        <v>0.381618659571169</v>
      </c>
      <c r="X235" s="19"/>
      <c r="Y235" s="19" t="n">
        <v>0.398042384701534</v>
      </c>
      <c r="Z235" s="19" t="n">
        <v>0.393076595625688</v>
      </c>
      <c r="AA235" s="19" t="n">
        <v>0.480890548893185</v>
      </c>
      <c r="AB235" s="19" t="n">
        <v>0.462515085823317</v>
      </c>
      <c r="AC235" s="19" t="n">
        <v>0.469784541358528</v>
      </c>
      <c r="AD235" s="19" t="n">
        <v>0.484051773664848</v>
      </c>
      <c r="AE235" s="19"/>
      <c r="AF235" s="19" t="n">
        <v>0.421045669565877</v>
      </c>
      <c r="AG235" s="19"/>
      <c r="AH235" s="19" t="n">
        <v>0.427714060664549</v>
      </c>
      <c r="AI235" s="19"/>
      <c r="AJ235" s="19" t="n">
        <v>0.318608143382759</v>
      </c>
      <c r="AK235" s="19" t="n">
        <v>0.427994761191105</v>
      </c>
      <c r="AL235" s="19" t="n">
        <v>0.436721692370374</v>
      </c>
      <c r="AM235" s="19" t="n">
        <v>0.43010101793845</v>
      </c>
      <c r="AN235" s="19" t="n">
        <v>0.416913787763172</v>
      </c>
      <c r="AO235" s="19" t="n">
        <v>0.371980752128645</v>
      </c>
      <c r="AP235" s="19" t="n">
        <v>0.49336758862847</v>
      </c>
      <c r="AQ235" s="19" t="n">
        <v>0.464272281574364</v>
      </c>
      <c r="AR235" s="19" t="n">
        <v>0.528758121637522</v>
      </c>
      <c r="AS235" s="19" t="n">
        <v>0.484858762662221</v>
      </c>
      <c r="AT235" s="19" t="n">
        <v>0.326701437295941</v>
      </c>
      <c r="AU235" s="19" t="n">
        <v>0.354551250090496</v>
      </c>
    </row>
    <row r="236">
      <c r="B236" t="s">
        <v>145</v>
      </c>
      <c r="C236" s="19" t="n">
        <v>0.247354801131179</v>
      </c>
      <c r="D236" s="19" t="n">
        <v>0.270684016495528</v>
      </c>
      <c r="E236" s="19" t="n">
        <v>0.221851652302158</v>
      </c>
      <c r="F236" s="19"/>
      <c r="G236" s="19" t="n">
        <v>0.17697209701533</v>
      </c>
      <c r="H236" s="19" t="n">
        <v>0.136769251868923</v>
      </c>
      <c r="I236" s="19" t="n">
        <v>0.285362597822941</v>
      </c>
      <c r="J236" s="19" t="n">
        <v>0.305725448103625</v>
      </c>
      <c r="K236" s="19" t="n">
        <v>0.307257280137804</v>
      </c>
      <c r="L236" s="19" t="n">
        <v>0.257505161613761</v>
      </c>
      <c r="M236" s="19"/>
      <c r="N236" s="19" t="n">
        <v>0.366223037217179</v>
      </c>
      <c r="O236" s="19" t="n">
        <v>0.235767382412684</v>
      </c>
      <c r="P236" s="19" t="n">
        <v>0.287400951294922</v>
      </c>
      <c r="Q236" s="19" t="n">
        <v>0.23126650814147</v>
      </c>
      <c r="R236" s="19" t="n">
        <v>0.207020326682225</v>
      </c>
      <c r="S236" s="19"/>
      <c r="T236" s="19" t="n">
        <v>0.219067569931379</v>
      </c>
      <c r="U236" s="19" t="n">
        <v>0.227255069568556</v>
      </c>
      <c r="V236" s="19" t="n">
        <v>0.28686731694372</v>
      </c>
      <c r="W236" s="19" t="n">
        <v>0.2818765900462</v>
      </c>
      <c r="X236" s="19"/>
      <c r="Y236" s="19" t="n">
        <v>0.234096187083482</v>
      </c>
      <c r="Z236" s="19" t="n">
        <v>0.318683602664126</v>
      </c>
      <c r="AA236" s="19" t="n">
        <v>0.234998234709098</v>
      </c>
      <c r="AB236" s="19" t="n">
        <v>0.247972299153531</v>
      </c>
      <c r="AC236" s="19" t="n">
        <v>0.151489362261499</v>
      </c>
      <c r="AD236" s="19" t="n">
        <v>0.284476407491905</v>
      </c>
      <c r="AE236" s="19"/>
      <c r="AF236" s="19" t="n">
        <v>0.273419664138141</v>
      </c>
      <c r="AG236" s="19"/>
      <c r="AH236" s="19" t="n">
        <v>0.247354801131179</v>
      </c>
      <c r="AI236" s="19"/>
      <c r="AJ236" s="19" t="n">
        <v>0.191241330741735</v>
      </c>
      <c r="AK236" s="19" t="n">
        <v>0.132197260781557</v>
      </c>
      <c r="AL236" s="19" t="n">
        <v>0.226271483436852</v>
      </c>
      <c r="AM236" s="19" t="n">
        <v>0.211002884521312</v>
      </c>
      <c r="AN236" s="19" t="n">
        <v>0.305357527926465</v>
      </c>
      <c r="AO236" s="19" t="n">
        <v>0.340454705750256</v>
      </c>
      <c r="AP236" s="19" t="n">
        <v>0.241031094276669</v>
      </c>
      <c r="AQ236" s="19" t="n">
        <v>0.287697629335793</v>
      </c>
      <c r="AR236" s="19" t="n">
        <v>0.336869740651742</v>
      </c>
      <c r="AS236" s="19" t="n">
        <v>0.215560884687742</v>
      </c>
      <c r="AT236" s="19" t="n">
        <v>0.468615230766594</v>
      </c>
      <c r="AU236" s="19" t="n">
        <v>0.223359184020791</v>
      </c>
    </row>
    <row r="237">
      <c r="B237" t="s">
        <v>66</v>
      </c>
      <c r="C237" s="19" t="n">
        <v>0.0289892561813308</v>
      </c>
      <c r="D237" s="19" t="n">
        <v>0.024511732577577</v>
      </c>
      <c r="E237" s="19" t="n">
        <v>0.0343221970403352</v>
      </c>
      <c r="F237" s="19"/>
      <c r="G237" s="19" t="n">
        <v>0.0343518839623673</v>
      </c>
      <c r="H237" s="19" t="n">
        <v>0.0304655708037035</v>
      </c>
      <c r="I237" s="19" t="n">
        <v>0.00701696222214244</v>
      </c>
      <c r="J237" s="19" t="n">
        <v>0.0237099256672244</v>
      </c>
      <c r="K237" s="19" t="n">
        <v>0.0336641595805631</v>
      </c>
      <c r="L237" s="19" t="n">
        <v>0.0435148521358097</v>
      </c>
      <c r="M237" s="19"/>
      <c r="N237" s="19" t="n">
        <v>0</v>
      </c>
      <c r="O237" s="19" t="n">
        <v>0.0705294632268424</v>
      </c>
      <c r="P237" s="19" t="n">
        <v>0.0274862319372554</v>
      </c>
      <c r="Q237" s="19" t="n">
        <v>0.0146702102326994</v>
      </c>
      <c r="R237" s="19" t="n">
        <v>0.00808222790547868</v>
      </c>
      <c r="S237" s="19"/>
      <c r="T237" s="19" t="n">
        <v>0.0648207671348778</v>
      </c>
      <c r="U237" s="19" t="n">
        <v>0.0348511439282002</v>
      </c>
      <c r="V237" s="19" t="n">
        <v>0.0164534623516028</v>
      </c>
      <c r="W237" s="19" t="n">
        <v>0.0113555555600959</v>
      </c>
      <c r="X237" s="19"/>
      <c r="Y237" s="19" t="n">
        <v>0.0212102476658062</v>
      </c>
      <c r="Z237" s="19" t="n">
        <v>0.026573753848258</v>
      </c>
      <c r="AA237" s="19" t="n">
        <v>0.0514409395621499</v>
      </c>
      <c r="AB237" s="19" t="n">
        <v>0.0416252434353399</v>
      </c>
      <c r="AC237" s="19" t="n">
        <v>0.0218595162504145</v>
      </c>
      <c r="AD237" s="19" t="n">
        <v>0.0208618602699017</v>
      </c>
      <c r="AE237" s="19"/>
      <c r="AF237" s="19" t="n">
        <v>0.025704031123457</v>
      </c>
      <c r="AG237" s="19"/>
      <c r="AH237" s="19" t="n">
        <v>0.0289892561813308</v>
      </c>
      <c r="AI237" s="19"/>
      <c r="AJ237" s="19" t="n">
        <v>0.051792209686267</v>
      </c>
      <c r="AK237" s="19" t="n">
        <v>0</v>
      </c>
      <c r="AL237" s="19" t="n">
        <v>0.019099760072414</v>
      </c>
      <c r="AM237" s="19" t="n">
        <v>0.0497464290507015</v>
      </c>
      <c r="AN237" s="19" t="n">
        <v>0.0190557246918051</v>
      </c>
      <c r="AO237" s="19" t="n">
        <v>0</v>
      </c>
      <c r="AP237" s="19" t="n">
        <v>0.0224044654400975</v>
      </c>
      <c r="AQ237" s="19" t="n">
        <v>0</v>
      </c>
      <c r="AR237" s="19" t="n">
        <v>0.0500886450695215</v>
      </c>
      <c r="AS237" s="19" t="n">
        <v>0.0577626715982758</v>
      </c>
      <c r="AT237" s="19" t="n">
        <v>0</v>
      </c>
      <c r="AU237" s="19" t="n">
        <v>0.0557528658058415</v>
      </c>
    </row>
    <row r="238">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c r="AU238" s="19"/>
    </row>
    <row r="239">
      <c r="B239" s="7" t="s">
        <v>158</v>
      </c>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c r="AM239" s="19"/>
      <c r="AN239" s="19"/>
      <c r="AO239" s="19"/>
      <c r="AP239" s="19"/>
      <c r="AQ239" s="19"/>
      <c r="AR239" s="19"/>
      <c r="AS239" s="19"/>
      <c r="AT239" s="19"/>
      <c r="AU239" s="19"/>
    </row>
    <row r="240">
      <c r="B240" s="26" t="s">
        <v>128</v>
      </c>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c r="AT240" s="19"/>
      <c r="AU240" s="19"/>
    </row>
    <row r="241">
      <c r="B241" t="s">
        <v>141</v>
      </c>
      <c r="C241" s="19" t="n">
        <v>0.0338341045761318</v>
      </c>
      <c r="D241" s="19" t="n">
        <v>0.0392433891052694</v>
      </c>
      <c r="E241" s="19" t="n">
        <v>0.0277859762253546</v>
      </c>
      <c r="F241" s="19"/>
      <c r="G241" s="19" t="n">
        <v>0.114369703095221</v>
      </c>
      <c r="H241" s="19" t="n">
        <v>0.0445908351535276</v>
      </c>
      <c r="I241" s="19" t="n">
        <v>0.039288692674432</v>
      </c>
      <c r="J241" s="19" t="n">
        <v>0.0206948547769386</v>
      </c>
      <c r="K241" s="19" t="n">
        <v>0.00741217927683484</v>
      </c>
      <c r="L241" s="19" t="n">
        <v>0.00653725830377956</v>
      </c>
      <c r="M241" s="19"/>
      <c r="N241" s="19" t="n">
        <v>0</v>
      </c>
      <c r="O241" s="19" t="n">
        <v>0.0301488444384675</v>
      </c>
      <c r="P241" s="19" t="n">
        <v>0.0377275438357866</v>
      </c>
      <c r="Q241" s="19" t="n">
        <v>0.0258572044366733</v>
      </c>
      <c r="R241" s="19" t="n">
        <v>0.050552698377725</v>
      </c>
      <c r="S241" s="19"/>
      <c r="T241" s="19" t="n">
        <v>0.0593911351654797</v>
      </c>
      <c r="U241" s="19" t="n">
        <v>0.0296730918055485</v>
      </c>
      <c r="V241" s="19" t="n">
        <v>0.0220960437055756</v>
      </c>
      <c r="W241" s="19" t="n">
        <v>0.0485592554138555</v>
      </c>
      <c r="X241" s="19"/>
      <c r="Y241" s="19" t="n">
        <v>0.0470553635109463</v>
      </c>
      <c r="Z241" s="19" t="n">
        <v>0.019630312154638</v>
      </c>
      <c r="AA241" s="19" t="n">
        <v>0.00788965849925065</v>
      </c>
      <c r="AB241" s="19" t="n">
        <v>0.0111573070577962</v>
      </c>
      <c r="AC241" s="19" t="n">
        <v>0.133089651561266</v>
      </c>
      <c r="AD241" s="19" t="n">
        <v>0</v>
      </c>
      <c r="AE241" s="19"/>
      <c r="AF241" s="19" t="n">
        <v>0.0215445782264419</v>
      </c>
      <c r="AG241" s="19"/>
      <c r="AH241" s="19" t="n">
        <v>0.0338341045761318</v>
      </c>
      <c r="AI241" s="19"/>
      <c r="AJ241" s="19" t="n">
        <v>0.13270971814813</v>
      </c>
      <c r="AK241" s="19" t="n">
        <v>0.0296016520428911</v>
      </c>
      <c r="AL241" s="19" t="n">
        <v>0.0356149818426507</v>
      </c>
      <c r="AM241" s="19" t="n">
        <v>0.0316405540791306</v>
      </c>
      <c r="AN241" s="19" t="n">
        <v>0.0229040935696315</v>
      </c>
      <c r="AO241" s="19" t="n">
        <v>0.0504986524274665</v>
      </c>
      <c r="AP241" s="19" t="n">
        <v>0.010119034607614</v>
      </c>
      <c r="AQ241" s="19" t="n">
        <v>0</v>
      </c>
      <c r="AR241" s="19" t="n">
        <v>0</v>
      </c>
      <c r="AS241" s="19" t="n">
        <v>0</v>
      </c>
      <c r="AT241" s="19" t="n">
        <v>0</v>
      </c>
      <c r="AU241" s="19" t="n">
        <v>0.0726842503908396</v>
      </c>
    </row>
    <row r="242">
      <c r="B242" t="s">
        <v>142</v>
      </c>
      <c r="C242" s="19" t="n">
        <v>0.0827701935600092</v>
      </c>
      <c r="D242" s="19" t="n">
        <v>0.0976732633201892</v>
      </c>
      <c r="E242" s="19" t="n">
        <v>0.0631819078320893</v>
      </c>
      <c r="F242" s="19"/>
      <c r="G242" s="19" t="n">
        <v>0.194844986493768</v>
      </c>
      <c r="H242" s="19" t="n">
        <v>0.132962653319305</v>
      </c>
      <c r="I242" s="19" t="n">
        <v>0.0807426339657273</v>
      </c>
      <c r="J242" s="19" t="n">
        <v>0.0366677035873126</v>
      </c>
      <c r="K242" s="19" t="n">
        <v>0.0569476792898052</v>
      </c>
      <c r="L242" s="19" t="n">
        <v>0.0335840307766035</v>
      </c>
      <c r="M242" s="19"/>
      <c r="N242" s="19" t="n">
        <v>0.136054315613863</v>
      </c>
      <c r="O242" s="19" t="n">
        <v>0.0664484855652946</v>
      </c>
      <c r="P242" s="19" t="n">
        <v>0.0551668954489673</v>
      </c>
      <c r="Q242" s="19" t="n">
        <v>0.123241735859104</v>
      </c>
      <c r="R242" s="19" t="n">
        <v>0.073553702783033</v>
      </c>
      <c r="S242" s="19"/>
      <c r="T242" s="19" t="n">
        <v>0.0707753825992623</v>
      </c>
      <c r="U242" s="19" t="n">
        <v>0.104011835665865</v>
      </c>
      <c r="V242" s="19" t="n">
        <v>0.0563539981376374</v>
      </c>
      <c r="W242" s="19" t="n">
        <v>0.0874431965266854</v>
      </c>
      <c r="X242" s="19"/>
      <c r="Y242" s="19" t="n">
        <v>0.091147722299004</v>
      </c>
      <c r="Z242" s="19" t="n">
        <v>0.0817243356345431</v>
      </c>
      <c r="AA242" s="19" t="n">
        <v>0.0487806734898499</v>
      </c>
      <c r="AB242" s="19" t="n">
        <v>0.113917232302391</v>
      </c>
      <c r="AC242" s="19" t="n">
        <v>0.0979480743958472</v>
      </c>
      <c r="AD242" s="19" t="n">
        <v>0.0551069580830558</v>
      </c>
      <c r="AE242" s="19"/>
      <c r="AF242" s="19" t="n">
        <v>0.0794365370381564</v>
      </c>
      <c r="AG242" s="19"/>
      <c r="AH242" s="19" t="n">
        <v>0.0827701935600092</v>
      </c>
      <c r="AI242" s="19"/>
      <c r="AJ242" s="19" t="n">
        <v>0.105684071756408</v>
      </c>
      <c r="AK242" s="19" t="n">
        <v>0.106404837089519</v>
      </c>
      <c r="AL242" s="19" t="n">
        <v>0.0941992946707837</v>
      </c>
      <c r="AM242" s="19" t="n">
        <v>0.0691029972156173</v>
      </c>
      <c r="AN242" s="19" t="n">
        <v>0.0489953630892988</v>
      </c>
      <c r="AO242" s="19" t="n">
        <v>0.0908726362964618</v>
      </c>
      <c r="AP242" s="19" t="n">
        <v>0.113664855649153</v>
      </c>
      <c r="AQ242" s="19" t="n">
        <v>0.036378630409562</v>
      </c>
      <c r="AR242" s="19" t="n">
        <v>0.0575351667918827</v>
      </c>
      <c r="AS242" s="19" t="n">
        <v>0.0400001585841473</v>
      </c>
      <c r="AT242" s="19" t="n">
        <v>0</v>
      </c>
      <c r="AU242" s="19" t="n">
        <v>0.205845129162649</v>
      </c>
    </row>
    <row r="243">
      <c r="B243" t="s">
        <v>143</v>
      </c>
      <c r="C243" s="19" t="n">
        <v>0.213638074795833</v>
      </c>
      <c r="D243" s="19" t="n">
        <v>0.204794305275591</v>
      </c>
      <c r="E243" s="19" t="n">
        <v>0.225067565491955</v>
      </c>
      <c r="F243" s="19"/>
      <c r="G243" s="19" t="n">
        <v>0.153783833907853</v>
      </c>
      <c r="H243" s="19" t="n">
        <v>0.216395131164356</v>
      </c>
      <c r="I243" s="19" t="n">
        <v>0.238767078764922</v>
      </c>
      <c r="J243" s="19" t="n">
        <v>0.211627452781403</v>
      </c>
      <c r="K243" s="19" t="n">
        <v>0.257858316580016</v>
      </c>
      <c r="L243" s="19" t="n">
        <v>0.18692659089109</v>
      </c>
      <c r="M243" s="19"/>
      <c r="N243" s="19" t="n">
        <v>0</v>
      </c>
      <c r="O243" s="19" t="n">
        <v>0.183301596345768</v>
      </c>
      <c r="P243" s="19" t="n">
        <v>0.193891830792279</v>
      </c>
      <c r="Q243" s="19" t="n">
        <v>0.224241264177555</v>
      </c>
      <c r="R243" s="19" t="n">
        <v>0.284121007580731</v>
      </c>
      <c r="S243" s="19"/>
      <c r="T243" s="19" t="n">
        <v>0.223828072891108</v>
      </c>
      <c r="U243" s="19" t="n">
        <v>0.198230782868186</v>
      </c>
      <c r="V243" s="19" t="n">
        <v>0.225745091704571</v>
      </c>
      <c r="W243" s="19" t="n">
        <v>0.200866956663547</v>
      </c>
      <c r="X243" s="19"/>
      <c r="Y243" s="19" t="n">
        <v>0.214419357439294</v>
      </c>
      <c r="Z243" s="19" t="n">
        <v>0.221652719638667</v>
      </c>
      <c r="AA243" s="19" t="n">
        <v>0.167513608867518</v>
      </c>
      <c r="AB243" s="19" t="n">
        <v>0.26752081741729</v>
      </c>
      <c r="AC243" s="19" t="n">
        <v>0.20336656279611</v>
      </c>
      <c r="AD243" s="19" t="n">
        <v>0.248451336635878</v>
      </c>
      <c r="AE243" s="19"/>
      <c r="AF243" s="19" t="n">
        <v>0.206962013608071</v>
      </c>
      <c r="AG243" s="19"/>
      <c r="AH243" s="19" t="n">
        <v>0.213638074795833</v>
      </c>
      <c r="AI243" s="19"/>
      <c r="AJ243" s="19" t="n">
        <v>0.186076093913494</v>
      </c>
      <c r="AK243" s="19" t="n">
        <v>0.205714068297153</v>
      </c>
      <c r="AL243" s="19" t="n">
        <v>0.222906298991162</v>
      </c>
      <c r="AM243" s="19" t="n">
        <v>0.242597714293017</v>
      </c>
      <c r="AN243" s="19" t="n">
        <v>0.214718407506838</v>
      </c>
      <c r="AO243" s="19" t="n">
        <v>0.224003147667594</v>
      </c>
      <c r="AP243" s="19" t="n">
        <v>0.176411468425089</v>
      </c>
      <c r="AQ243" s="19" t="n">
        <v>0.257058067619445</v>
      </c>
      <c r="AR243" s="19" t="n">
        <v>0.0425021278434404</v>
      </c>
      <c r="AS243" s="19" t="n">
        <v>0.316234234813157</v>
      </c>
      <c r="AT243" s="19" t="n">
        <v>0.189132119648799</v>
      </c>
      <c r="AU243" s="19" t="n">
        <v>0.0997267405395337</v>
      </c>
    </row>
    <row r="244">
      <c r="B244" t="s">
        <v>144</v>
      </c>
      <c r="C244" s="19" t="n">
        <v>0.372248129894371</v>
      </c>
      <c r="D244" s="19" t="n">
        <v>0.355294615590558</v>
      </c>
      <c r="E244" s="19" t="n">
        <v>0.391079462710046</v>
      </c>
      <c r="F244" s="19"/>
      <c r="G244" s="19" t="n">
        <v>0.29687917168418</v>
      </c>
      <c r="H244" s="19" t="n">
        <v>0.420588798315499</v>
      </c>
      <c r="I244" s="19" t="n">
        <v>0.30741704436613</v>
      </c>
      <c r="J244" s="19" t="n">
        <v>0.400825920256763</v>
      </c>
      <c r="K244" s="19" t="n">
        <v>0.357334796580822</v>
      </c>
      <c r="L244" s="19" t="n">
        <v>0.415437741569121</v>
      </c>
      <c r="M244" s="19"/>
      <c r="N244" s="19" t="n">
        <v>0.620126344578895</v>
      </c>
      <c r="O244" s="19" t="n">
        <v>0.380783149920953</v>
      </c>
      <c r="P244" s="19" t="n">
        <v>0.387466002813486</v>
      </c>
      <c r="Q244" s="19" t="n">
        <v>0.341266353131226</v>
      </c>
      <c r="R244" s="19" t="n">
        <v>0.369898699727305</v>
      </c>
      <c r="S244" s="19"/>
      <c r="T244" s="19" t="n">
        <v>0.345511447479522</v>
      </c>
      <c r="U244" s="19" t="n">
        <v>0.356017899377571</v>
      </c>
      <c r="V244" s="19" t="n">
        <v>0.413478236815024</v>
      </c>
      <c r="W244" s="19" t="n">
        <v>0.352459378933305</v>
      </c>
      <c r="X244" s="19"/>
      <c r="Y244" s="19" t="n">
        <v>0.364105575981087</v>
      </c>
      <c r="Z244" s="19" t="n">
        <v>0.318608254493201</v>
      </c>
      <c r="AA244" s="19" t="n">
        <v>0.429083111856769</v>
      </c>
      <c r="AB244" s="19" t="n">
        <v>0.409305090838557</v>
      </c>
      <c r="AC244" s="19" t="n">
        <v>0.33997418276039</v>
      </c>
      <c r="AD244" s="19" t="n">
        <v>0.361368406055686</v>
      </c>
      <c r="AE244" s="19"/>
      <c r="AF244" s="19" t="n">
        <v>0.38477354182118</v>
      </c>
      <c r="AG244" s="19"/>
      <c r="AH244" s="19" t="n">
        <v>0.372248129894371</v>
      </c>
      <c r="AI244" s="19"/>
      <c r="AJ244" s="19" t="n">
        <v>0.269148210391866</v>
      </c>
      <c r="AK244" s="19" t="n">
        <v>0.469995235806768</v>
      </c>
      <c r="AL244" s="19" t="n">
        <v>0.379732190254046</v>
      </c>
      <c r="AM244" s="19" t="n">
        <v>0.312674184611367</v>
      </c>
      <c r="AN244" s="19" t="n">
        <v>0.386210814739396</v>
      </c>
      <c r="AO244" s="19" t="n">
        <v>0.384541855623481</v>
      </c>
      <c r="AP244" s="19" t="n">
        <v>0.455072027559874</v>
      </c>
      <c r="AQ244" s="19" t="n">
        <v>0.50788053662081</v>
      </c>
      <c r="AR244" s="19" t="n">
        <v>0.470131946827077</v>
      </c>
      <c r="AS244" s="19" t="n">
        <v>0.376823925647649</v>
      </c>
      <c r="AT244" s="19" t="n">
        <v>0.328365229316808</v>
      </c>
      <c r="AU244" s="19" t="n">
        <v>0.218015037689848</v>
      </c>
    </row>
    <row r="245">
      <c r="B245" t="s">
        <v>145</v>
      </c>
      <c r="C245" s="19" t="n">
        <v>0.248549594266816</v>
      </c>
      <c r="D245" s="19" t="n">
        <v>0.263965743335874</v>
      </c>
      <c r="E245" s="19" t="n">
        <v>0.232184535659973</v>
      </c>
      <c r="F245" s="19"/>
      <c r="G245" s="19" t="n">
        <v>0.18720937902862</v>
      </c>
      <c r="H245" s="19" t="n">
        <v>0.156174996851559</v>
      </c>
      <c r="I245" s="19" t="n">
        <v>0.303234548984404</v>
      </c>
      <c r="J245" s="19" t="n">
        <v>0.294352401805884</v>
      </c>
      <c r="K245" s="19" t="n">
        <v>0.262785301578783</v>
      </c>
      <c r="L245" s="19" t="n">
        <v>0.273319340263889</v>
      </c>
      <c r="M245" s="19"/>
      <c r="N245" s="19" t="n">
        <v>0.0802627690387068</v>
      </c>
      <c r="O245" s="19" t="n">
        <v>0.248774610076167</v>
      </c>
      <c r="P245" s="19" t="n">
        <v>0.281346912734744</v>
      </c>
      <c r="Q245" s="19" t="n">
        <v>0.260814179014778</v>
      </c>
      <c r="R245" s="19" t="n">
        <v>0.181699449807682</v>
      </c>
      <c r="S245" s="19"/>
      <c r="T245" s="19" t="n">
        <v>0.230346161834605</v>
      </c>
      <c r="U245" s="19" t="n">
        <v>0.247790334215853</v>
      </c>
      <c r="V245" s="19" t="n">
        <v>0.245937287787145</v>
      </c>
      <c r="W245" s="19" t="n">
        <v>0.299243515060917</v>
      </c>
      <c r="X245" s="19"/>
      <c r="Y245" s="19" t="n">
        <v>0.255492933911523</v>
      </c>
      <c r="Z245" s="19" t="n">
        <v>0.310888464317932</v>
      </c>
      <c r="AA245" s="19" t="n">
        <v>0.251779251552418</v>
      </c>
      <c r="AB245" s="19" t="n">
        <v>0.17373936466293</v>
      </c>
      <c r="AC245" s="19" t="n">
        <v>0.133663811223437</v>
      </c>
      <c r="AD245" s="19" t="n">
        <v>0.234463937366602</v>
      </c>
      <c r="AE245" s="19"/>
      <c r="AF245" s="19" t="n">
        <v>0.261302671629965</v>
      </c>
      <c r="AG245" s="19"/>
      <c r="AH245" s="19" t="n">
        <v>0.248549594266816</v>
      </c>
      <c r="AI245" s="19"/>
      <c r="AJ245" s="19" t="n">
        <v>0.221418340723979</v>
      </c>
      <c r="AK245" s="19" t="n">
        <v>0.153389790352656</v>
      </c>
      <c r="AL245" s="19" t="n">
        <v>0.242141236622319</v>
      </c>
      <c r="AM245" s="19" t="n">
        <v>0.293970534335912</v>
      </c>
      <c r="AN245" s="19" t="n">
        <v>0.277110444281374</v>
      </c>
      <c r="AO245" s="19" t="n">
        <v>0.250083707984997</v>
      </c>
      <c r="AP245" s="19" t="n">
        <v>0.158335159856876</v>
      </c>
      <c r="AQ245" s="19" t="n">
        <v>0.198682765350182</v>
      </c>
      <c r="AR245" s="19" t="n">
        <v>0.379742113468078</v>
      </c>
      <c r="AS245" s="19" t="n">
        <v>0.212551945476665</v>
      </c>
      <c r="AT245" s="19" t="n">
        <v>0.348258797155955</v>
      </c>
      <c r="AU245" s="19" t="n">
        <v>0.33927516934476</v>
      </c>
    </row>
    <row r="246">
      <c r="B246" t="s">
        <v>66</v>
      </c>
      <c r="C246" s="19" t="n">
        <v>0.0489599029068383</v>
      </c>
      <c r="D246" s="19" t="n">
        <v>0.0390286833725183</v>
      </c>
      <c r="E246" s="19" t="n">
        <v>0.0607005520805822</v>
      </c>
      <c r="F246" s="19"/>
      <c r="G246" s="19" t="n">
        <v>0.052912925790358</v>
      </c>
      <c r="H246" s="19" t="n">
        <v>0.0292875851957527</v>
      </c>
      <c r="I246" s="19" t="n">
        <v>0.0305500012443852</v>
      </c>
      <c r="J246" s="19" t="n">
        <v>0.0358316667916993</v>
      </c>
      <c r="K246" s="19" t="n">
        <v>0.0576617266937386</v>
      </c>
      <c r="L246" s="19" t="n">
        <v>0.0841950381955166</v>
      </c>
      <c r="M246" s="19"/>
      <c r="N246" s="19" t="n">
        <v>0.163556570768535</v>
      </c>
      <c r="O246" s="19" t="n">
        <v>0.0905433136533499</v>
      </c>
      <c r="P246" s="19" t="n">
        <v>0.044400814374737</v>
      </c>
      <c r="Q246" s="19" t="n">
        <v>0.0245792633806638</v>
      </c>
      <c r="R246" s="19" t="n">
        <v>0.0401744417235242</v>
      </c>
      <c r="S246" s="19"/>
      <c r="T246" s="19" t="n">
        <v>0.0701478000300229</v>
      </c>
      <c r="U246" s="19" t="n">
        <v>0.0642760560669766</v>
      </c>
      <c r="V246" s="19" t="n">
        <v>0.036389341850047</v>
      </c>
      <c r="W246" s="19" t="n">
        <v>0.0114276974016893</v>
      </c>
      <c r="X246" s="19"/>
      <c r="Y246" s="19" t="n">
        <v>0.0277790468581464</v>
      </c>
      <c r="Z246" s="19" t="n">
        <v>0.0474959137610195</v>
      </c>
      <c r="AA246" s="19" t="n">
        <v>0.094953695734194</v>
      </c>
      <c r="AB246" s="19" t="n">
        <v>0.0243601877210361</v>
      </c>
      <c r="AC246" s="19" t="n">
        <v>0.0919577172629492</v>
      </c>
      <c r="AD246" s="19" t="n">
        <v>0.100609361858779</v>
      </c>
      <c r="AE246" s="19"/>
      <c r="AF246" s="19" t="n">
        <v>0.0459806576761857</v>
      </c>
      <c r="AG246" s="19"/>
      <c r="AH246" s="19" t="n">
        <v>0.0489599029068383</v>
      </c>
      <c r="AI246" s="19"/>
      <c r="AJ246" s="19" t="n">
        <v>0.084963565066123</v>
      </c>
      <c r="AK246" s="19" t="n">
        <v>0.0348944164110138</v>
      </c>
      <c r="AL246" s="19" t="n">
        <v>0.0254059976190381</v>
      </c>
      <c r="AM246" s="19" t="n">
        <v>0.050014015464956</v>
      </c>
      <c r="AN246" s="19" t="n">
        <v>0.0500608768134614</v>
      </c>
      <c r="AO246" s="19" t="n">
        <v>0</v>
      </c>
      <c r="AP246" s="19" t="n">
        <v>0.0863974539013936</v>
      </c>
      <c r="AQ246" s="19" t="n">
        <v>0</v>
      </c>
      <c r="AR246" s="19" t="n">
        <v>0.0500886450695215</v>
      </c>
      <c r="AS246" s="19" t="n">
        <v>0.0543897354783822</v>
      </c>
      <c r="AT246" s="19" t="n">
        <v>0.134243853878438</v>
      </c>
      <c r="AU246" s="19" t="n">
        <v>0.0644536728723694</v>
      </c>
    </row>
    <row r="247">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c r="AM247" s="19"/>
      <c r="AN247" s="19"/>
      <c r="AO247" s="19"/>
      <c r="AP247" s="19"/>
      <c r="AQ247" s="19"/>
      <c r="AR247" s="19"/>
      <c r="AS247" s="19"/>
      <c r="AT247" s="19"/>
      <c r="AU247" s="19"/>
    </row>
    <row r="248">
      <c r="B248" s="7" t="s">
        <v>161</v>
      </c>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c r="AM248" s="19"/>
      <c r="AN248" s="19"/>
      <c r="AO248" s="19"/>
      <c r="AP248" s="19"/>
      <c r="AQ248" s="19"/>
      <c r="AR248" s="19"/>
      <c r="AS248" s="19"/>
      <c r="AT248" s="19"/>
      <c r="AU248" s="19"/>
    </row>
    <row r="249">
      <c r="B249" s="26" t="s">
        <v>160</v>
      </c>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c r="AM249" s="19"/>
      <c r="AN249" s="19"/>
      <c r="AO249" s="19"/>
      <c r="AP249" s="19"/>
      <c r="AQ249" s="19"/>
      <c r="AR249" s="19"/>
      <c r="AS249" s="19"/>
      <c r="AT249" s="19"/>
      <c r="AU249" s="19"/>
    </row>
    <row r="250">
      <c r="B250" t="s">
        <v>141</v>
      </c>
      <c r="C250" s="19" t="n">
        <v>0.282415680877473</v>
      </c>
      <c r="D250" s="19" t="n">
        <v>0.358297444224292</v>
      </c>
      <c r="E250" s="19" t="n">
        <v>0.177482237027383</v>
      </c>
      <c r="F250" s="19"/>
      <c r="G250" s="19" t="n">
        <v>0.39050940480762</v>
      </c>
      <c r="H250" s="19" t="n">
        <v>0.399618965546863</v>
      </c>
      <c r="I250" s="19" t="n">
        <v>0.326172186591148</v>
      </c>
      <c r="J250" s="19" t="n">
        <v>0.254930574729331</v>
      </c>
      <c r="K250" s="19" t="n">
        <v>0.191317902652501</v>
      </c>
      <c r="L250" s="19" t="n">
        <v>0.129146987919997</v>
      </c>
      <c r="M250" s="19"/>
      <c r="N250" s="19" t="n">
        <v>0.235780460077406</v>
      </c>
      <c r="O250" s="19" t="n">
        <v>0.176353277504845</v>
      </c>
      <c r="P250" s="19" t="n">
        <v>0.287558288637588</v>
      </c>
      <c r="Q250" s="19" t="n">
        <v>0.360292599746271</v>
      </c>
      <c r="R250" s="19" t="n">
        <v>0.251635292732863</v>
      </c>
      <c r="S250" s="19"/>
      <c r="T250" s="19" t="n">
        <v>0.282816684771124</v>
      </c>
      <c r="U250" s="19" t="n">
        <v>0.280557560750783</v>
      </c>
      <c r="V250" s="19" t="n">
        <v>0.232352428973848</v>
      </c>
      <c r="W250" s="19" t="n">
        <v>0.336414181766244</v>
      </c>
      <c r="X250" s="19"/>
      <c r="Y250" s="19" t="n">
        <v>0.371952077135373</v>
      </c>
      <c r="Z250" s="19" t="n">
        <v>0.157682107528504</v>
      </c>
      <c r="AA250" s="19" t="n">
        <v>0.123419998492866</v>
      </c>
      <c r="AB250" s="19" t="n">
        <v>0.301561751660752</v>
      </c>
      <c r="AC250" s="19" t="n">
        <v>0.375936892140997</v>
      </c>
      <c r="AD250" s="19" t="n">
        <v>0.240137805555183</v>
      </c>
      <c r="AE250" s="19"/>
      <c r="AF250" s="19" t="n">
        <v>0.244869759846659</v>
      </c>
      <c r="AG250" s="19"/>
      <c r="AH250" s="19" t="n">
        <v>0.311482689504709</v>
      </c>
      <c r="AI250" s="19"/>
      <c r="AJ250" s="19" t="n">
        <v>0.439391357840207</v>
      </c>
      <c r="AK250" s="19" t="n">
        <v>0.339192632851144</v>
      </c>
      <c r="AL250" s="19" t="n">
        <v>0.302790771422395</v>
      </c>
      <c r="AM250" s="19" t="n">
        <v>0.283725420045287</v>
      </c>
      <c r="AN250" s="19" t="n">
        <v>0.236737716473496</v>
      </c>
      <c r="AO250" s="19" t="n">
        <v>0.329596348206972</v>
      </c>
      <c r="AP250" s="19" t="n">
        <v>0.214011318481941</v>
      </c>
      <c r="AQ250" s="19" t="n">
        <v>0.31538841487905</v>
      </c>
      <c r="AR250" s="19" t="n">
        <v>0.120734250973107</v>
      </c>
      <c r="AS250" s="19" t="n">
        <v>0.271077698983591</v>
      </c>
      <c r="AT250" s="19" t="n">
        <v>0.262598028752839</v>
      </c>
      <c r="AU250" s="19" t="n">
        <v>0.179504404607299</v>
      </c>
    </row>
    <row r="251">
      <c r="B251" t="s">
        <v>142</v>
      </c>
      <c r="C251" s="19" t="n">
        <v>0.486215072129924</v>
      </c>
      <c r="D251" s="19" t="n">
        <v>0.404201678845359</v>
      </c>
      <c r="E251" s="19" t="n">
        <v>0.599627668511583</v>
      </c>
      <c r="F251" s="19"/>
      <c r="G251" s="19" t="n">
        <v>0.397826367848801</v>
      </c>
      <c r="H251" s="19" t="n">
        <v>0.322268306489275</v>
      </c>
      <c r="I251" s="19" t="n">
        <v>0.481385653635791</v>
      </c>
      <c r="J251" s="19" t="n">
        <v>0.533775435334087</v>
      </c>
      <c r="K251" s="19" t="n">
        <v>0.616300143096739</v>
      </c>
      <c r="L251" s="19" t="n">
        <v>0.609835201742091</v>
      </c>
      <c r="M251" s="19"/>
      <c r="N251" s="19" t="n">
        <v>0.521693333602709</v>
      </c>
      <c r="O251" s="19" t="n">
        <v>0.576106323356338</v>
      </c>
      <c r="P251" s="19" t="n">
        <v>0.531190834796156</v>
      </c>
      <c r="Q251" s="19" t="n">
        <v>0.408000453806439</v>
      </c>
      <c r="R251" s="19" t="n">
        <v>0.435829697998409</v>
      </c>
      <c r="S251" s="19"/>
      <c r="T251" s="19" t="n">
        <v>0.510923816828985</v>
      </c>
      <c r="U251" s="19" t="n">
        <v>0.47480991837916</v>
      </c>
      <c r="V251" s="19" t="n">
        <v>0.536788146717212</v>
      </c>
      <c r="W251" s="19" t="n">
        <v>0.454454274283395</v>
      </c>
      <c r="X251" s="19"/>
      <c r="Y251" s="19" t="n">
        <v>0.420657776012843</v>
      </c>
      <c r="Z251" s="19" t="n">
        <v>0.5831776753804</v>
      </c>
      <c r="AA251" s="19" t="n">
        <v>0.588633243668799</v>
      </c>
      <c r="AB251" s="19" t="n">
        <v>0.430422159427165</v>
      </c>
      <c r="AC251" s="19" t="n">
        <v>0.388464126426392</v>
      </c>
      <c r="AD251" s="19" t="n">
        <v>0.676162627032852</v>
      </c>
      <c r="AE251" s="19"/>
      <c r="AF251" s="19" t="n">
        <v>0.489626219775264</v>
      </c>
      <c r="AG251" s="19"/>
      <c r="AH251" s="19" t="n">
        <v>0.461612391830627</v>
      </c>
      <c r="AI251" s="19"/>
      <c r="AJ251" s="19" t="n">
        <v>0.441633884889283</v>
      </c>
      <c r="AK251" s="19" t="n">
        <v>0.371861234844515</v>
      </c>
      <c r="AL251" s="19" t="n">
        <v>0.503493289630891</v>
      </c>
      <c r="AM251" s="19" t="n">
        <v>0.456740428019953</v>
      </c>
      <c r="AN251" s="19" t="n">
        <v>0.439387545317827</v>
      </c>
      <c r="AO251" s="19" t="n">
        <v>0.568411251717973</v>
      </c>
      <c r="AP251" s="19" t="n">
        <v>0.473391133849338</v>
      </c>
      <c r="AQ251" s="19" t="n">
        <v>0.469596873825915</v>
      </c>
      <c r="AR251" s="19" t="n">
        <v>0.756462127054496</v>
      </c>
      <c r="AS251" s="19" t="n">
        <v>0.542994928121503</v>
      </c>
      <c r="AT251" s="19" t="n">
        <v>0.383457430474056</v>
      </c>
      <c r="AU251" s="19" t="n">
        <v>0.566240608753283</v>
      </c>
    </row>
    <row r="252">
      <c r="B252" t="s">
        <v>143</v>
      </c>
      <c r="C252" s="19" t="n">
        <v>0.161973280794926</v>
      </c>
      <c r="D252" s="19" t="n">
        <v>0.168999419289736</v>
      </c>
      <c r="E252" s="19" t="n">
        <v>0.152257153009936</v>
      </c>
      <c r="F252" s="19"/>
      <c r="G252" s="19" t="n">
        <v>0.116781648058574</v>
      </c>
      <c r="H252" s="19" t="n">
        <v>0.188995707491155</v>
      </c>
      <c r="I252" s="19" t="n">
        <v>0.152498260367576</v>
      </c>
      <c r="J252" s="19" t="n">
        <v>0.151139686355513</v>
      </c>
      <c r="K252" s="19" t="n">
        <v>0.192381954250759</v>
      </c>
      <c r="L252" s="19" t="n">
        <v>0.15336591876549</v>
      </c>
      <c r="M252" s="19"/>
      <c r="N252" s="19" t="n">
        <v>0.242526206319885</v>
      </c>
      <c r="O252" s="19" t="n">
        <v>0.187554925845084</v>
      </c>
      <c r="P252" s="19" t="n">
        <v>0.0999088025631805</v>
      </c>
      <c r="Q252" s="19" t="n">
        <v>0.180924890427657</v>
      </c>
      <c r="R252" s="19" t="n">
        <v>0.218554099059966</v>
      </c>
      <c r="S252" s="19"/>
      <c r="T252" s="19" t="n">
        <v>0.17375617459267</v>
      </c>
      <c r="U252" s="19" t="n">
        <v>0.124296500289637</v>
      </c>
      <c r="V252" s="19" t="n">
        <v>0.193361030658506</v>
      </c>
      <c r="W252" s="19" t="n">
        <v>0.142376603804788</v>
      </c>
      <c r="X252" s="19"/>
      <c r="Y252" s="19" t="n">
        <v>0.142164116996455</v>
      </c>
      <c r="Z252" s="19" t="n">
        <v>0.215383772265126</v>
      </c>
      <c r="AA252" s="19" t="n">
        <v>0.154377462294326</v>
      </c>
      <c r="AB252" s="19" t="n">
        <v>0.216978209415098</v>
      </c>
      <c r="AC252" s="19" t="n">
        <v>0.160664162732963</v>
      </c>
      <c r="AD252" s="19" t="n">
        <v>0.0836995674119655</v>
      </c>
      <c r="AE252" s="19"/>
      <c r="AF252" s="19" t="n">
        <v>0.219244061831219</v>
      </c>
      <c r="AG252" s="19"/>
      <c r="AH252" s="19" t="n">
        <v>0.161985177622899</v>
      </c>
      <c r="AI252" s="19"/>
      <c r="AJ252" s="19" t="n">
        <v>0.11897475727051</v>
      </c>
      <c r="AK252" s="19" t="n">
        <v>0.206649182513933</v>
      </c>
      <c r="AL252" s="19" t="n">
        <v>0.132820543178866</v>
      </c>
      <c r="AM252" s="19" t="n">
        <v>0.224986321114707</v>
      </c>
      <c r="AN252" s="19" t="n">
        <v>0.193281736909336</v>
      </c>
      <c r="AO252" s="19" t="n">
        <v>0.0462518361351127</v>
      </c>
      <c r="AP252" s="19" t="n">
        <v>0.23864436936565</v>
      </c>
      <c r="AQ252" s="19" t="n">
        <v>0.0785782755207571</v>
      </c>
      <c r="AR252" s="19" t="n">
        <v>0.122803621972397</v>
      </c>
      <c r="AS252" s="19" t="n">
        <v>0.133697473266355</v>
      </c>
      <c r="AT252" s="19" t="n">
        <v>0.176972270386553</v>
      </c>
      <c r="AU252" s="19" t="n">
        <v>0.172530033135846</v>
      </c>
    </row>
    <row r="253">
      <c r="B253" t="s">
        <v>144</v>
      </c>
      <c r="C253" s="19" t="n">
        <v>0.0285990283580216</v>
      </c>
      <c r="D253" s="19" t="n">
        <v>0.0276098408795272</v>
      </c>
      <c r="E253" s="19" t="n">
        <v>0.0299669307914086</v>
      </c>
      <c r="F253" s="19"/>
      <c r="G253" s="19" t="n">
        <v>0.032465627912796</v>
      </c>
      <c r="H253" s="19" t="n">
        <v>0.0543769966740025</v>
      </c>
      <c r="I253" s="19" t="n">
        <v>0.0399438994054842</v>
      </c>
      <c r="J253" s="19" t="n">
        <v>0.0185195442603627</v>
      </c>
      <c r="K253" s="19" t="n">
        <v>0</v>
      </c>
      <c r="L253" s="19" t="n">
        <v>0.0163444308408191</v>
      </c>
      <c r="M253" s="19"/>
      <c r="N253" s="19" t="n">
        <v>0</v>
      </c>
      <c r="O253" s="19" t="n">
        <v>0.0234420472378161</v>
      </c>
      <c r="P253" s="19" t="n">
        <v>0.0476661332486118</v>
      </c>
      <c r="Q253" s="19" t="n">
        <v>0.0124904885851939</v>
      </c>
      <c r="R253" s="19" t="n">
        <v>0.0269654269509734</v>
      </c>
      <c r="S253" s="19"/>
      <c r="T253" s="19" t="n">
        <v>0</v>
      </c>
      <c r="U253" s="19" t="n">
        <v>0.0832529256492691</v>
      </c>
      <c r="V253" s="19" t="n">
        <v>0.0107003227844341</v>
      </c>
      <c r="W253" s="19" t="n">
        <v>0.0159290295665157</v>
      </c>
      <c r="X253" s="19"/>
      <c r="Y253" s="19" t="n">
        <v>0.0334686082401502</v>
      </c>
      <c r="Z253" s="19" t="n">
        <v>0.04375644482597</v>
      </c>
      <c r="AA253" s="19" t="n">
        <v>0.0202793846126457</v>
      </c>
      <c r="AB253" s="19" t="n">
        <v>0</v>
      </c>
      <c r="AC253" s="19" t="n">
        <v>0</v>
      </c>
      <c r="AD253" s="19" t="n">
        <v>0</v>
      </c>
      <c r="AE253" s="19"/>
      <c r="AF253" s="19" t="n">
        <v>0.0270466730955915</v>
      </c>
      <c r="AG253" s="19"/>
      <c r="AH253" s="19" t="n">
        <v>0.0327431560119616</v>
      </c>
      <c r="AI253" s="19"/>
      <c r="AJ253" s="19" t="n">
        <v>0</v>
      </c>
      <c r="AK253" s="19" t="n">
        <v>0</v>
      </c>
      <c r="AL253" s="19" t="n">
        <v>0.0205136214647204</v>
      </c>
      <c r="AM253" s="19" t="n">
        <v>0.0345478308200524</v>
      </c>
      <c r="AN253" s="19" t="n">
        <v>0.0256111983060134</v>
      </c>
      <c r="AO253" s="19" t="n">
        <v>0.0557405639399422</v>
      </c>
      <c r="AP253" s="19" t="n">
        <v>0.0466601453991138</v>
      </c>
      <c r="AQ253" s="19" t="n">
        <v>0.136436435774278</v>
      </c>
      <c r="AR253" s="19" t="n">
        <v>0</v>
      </c>
      <c r="AS253" s="19" t="n">
        <v>0</v>
      </c>
      <c r="AT253" s="19" t="n">
        <v>0</v>
      </c>
      <c r="AU253" s="19" t="n">
        <v>0</v>
      </c>
    </row>
    <row r="254">
      <c r="B254" t="s">
        <v>145</v>
      </c>
      <c r="C254" s="19" t="n">
        <v>0.00493653585753802</v>
      </c>
      <c r="D254" s="19" t="n">
        <v>0.00850635146589575</v>
      </c>
      <c r="E254" s="19" t="n">
        <v>0</v>
      </c>
      <c r="F254" s="19"/>
      <c r="G254" s="19" t="n">
        <v>0.037282628208826</v>
      </c>
      <c r="H254" s="19" t="n">
        <v>0</v>
      </c>
      <c r="I254" s="19" t="n">
        <v>0</v>
      </c>
      <c r="J254" s="19" t="n">
        <v>0</v>
      </c>
      <c r="K254" s="19" t="n">
        <v>0</v>
      </c>
      <c r="L254" s="19" t="n">
        <v>0</v>
      </c>
      <c r="M254" s="19"/>
      <c r="N254" s="19" t="n">
        <v>0</v>
      </c>
      <c r="O254" s="19" t="n">
        <v>0</v>
      </c>
      <c r="P254" s="19" t="n">
        <v>0</v>
      </c>
      <c r="Q254" s="19" t="n">
        <v>0.0164006910318829</v>
      </c>
      <c r="R254" s="19" t="n">
        <v>0</v>
      </c>
      <c r="S254" s="19"/>
      <c r="T254" s="19" t="n">
        <v>0</v>
      </c>
      <c r="U254" s="19" t="n">
        <v>0.0191412853425623</v>
      </c>
      <c r="V254" s="19" t="n">
        <v>0</v>
      </c>
      <c r="W254" s="19" t="n">
        <v>0</v>
      </c>
      <c r="X254" s="19"/>
      <c r="Y254" s="19" t="n">
        <v>0.00974904987691123</v>
      </c>
      <c r="Z254" s="19" t="n">
        <v>0</v>
      </c>
      <c r="AA254" s="19" t="n">
        <v>0</v>
      </c>
      <c r="AB254" s="19" t="n">
        <v>0</v>
      </c>
      <c r="AC254" s="19" t="n">
        <v>0</v>
      </c>
      <c r="AD254" s="19" t="n">
        <v>0</v>
      </c>
      <c r="AE254" s="19"/>
      <c r="AF254" s="19" t="n">
        <v>0</v>
      </c>
      <c r="AG254" s="19"/>
      <c r="AH254" s="19" t="n">
        <v>0.0056518620744216</v>
      </c>
      <c r="AI254" s="19"/>
      <c r="AJ254" s="19" t="n">
        <v>0</v>
      </c>
      <c r="AK254" s="19" t="n">
        <v>0</v>
      </c>
      <c r="AL254" s="19" t="n">
        <v>0.023557274922883</v>
      </c>
      <c r="AM254" s="19" t="n">
        <v>0</v>
      </c>
      <c r="AN254" s="19" t="n">
        <v>0</v>
      </c>
      <c r="AO254" s="19" t="n">
        <v>0</v>
      </c>
      <c r="AP254" s="19" t="n">
        <v>0</v>
      </c>
      <c r="AQ254" s="19" t="n">
        <v>0</v>
      </c>
      <c r="AR254" s="19" t="n">
        <v>0</v>
      </c>
      <c r="AS254" s="19" t="n">
        <v>0</v>
      </c>
      <c r="AT254" s="19" t="n">
        <v>0</v>
      </c>
      <c r="AU254" s="19" t="n">
        <v>0</v>
      </c>
    </row>
    <row r="255">
      <c r="B255" t="s">
        <v>66</v>
      </c>
      <c r="C255" s="19" t="n">
        <v>0.035860401982117</v>
      </c>
      <c r="D255" s="19" t="n">
        <v>0.0323852652951903</v>
      </c>
      <c r="E255" s="19" t="n">
        <v>0.0406660106596899</v>
      </c>
      <c r="F255" s="19"/>
      <c r="G255" s="19" t="n">
        <v>0.0251343231633828</v>
      </c>
      <c r="H255" s="19" t="n">
        <v>0.0347400237987043</v>
      </c>
      <c r="I255" s="19" t="n">
        <v>0</v>
      </c>
      <c r="J255" s="19" t="n">
        <v>0.0416347593207065</v>
      </c>
      <c r="K255" s="19" t="n">
        <v>0</v>
      </c>
      <c r="L255" s="19" t="n">
        <v>0.0913074607316036</v>
      </c>
      <c r="M255" s="19"/>
      <c r="N255" s="19" t="n">
        <v>0</v>
      </c>
      <c r="O255" s="19" t="n">
        <v>0.0365434260559168</v>
      </c>
      <c r="P255" s="19" t="n">
        <v>0.0336759407544633</v>
      </c>
      <c r="Q255" s="19" t="n">
        <v>0.0218908764025558</v>
      </c>
      <c r="R255" s="19" t="n">
        <v>0.0670154832577889</v>
      </c>
      <c r="S255" s="19"/>
      <c r="T255" s="19" t="n">
        <v>0.0325033238072213</v>
      </c>
      <c r="U255" s="19" t="n">
        <v>0.0179418095885886</v>
      </c>
      <c r="V255" s="19" t="n">
        <v>0.0267980708660008</v>
      </c>
      <c r="W255" s="19" t="n">
        <v>0.0508259105790578</v>
      </c>
      <c r="X255" s="19"/>
      <c r="Y255" s="19" t="n">
        <v>0.0220083717382675</v>
      </c>
      <c r="Z255" s="19" t="n">
        <v>0</v>
      </c>
      <c r="AA255" s="19" t="n">
        <v>0.113289910931364</v>
      </c>
      <c r="AB255" s="19" t="n">
        <v>0.0510378794969845</v>
      </c>
      <c r="AC255" s="19" t="n">
        <v>0.0749348186996477</v>
      </c>
      <c r="AD255" s="19" t="n">
        <v>0</v>
      </c>
      <c r="AE255" s="19"/>
      <c r="AF255" s="19" t="n">
        <v>0.0192132854512668</v>
      </c>
      <c r="AG255" s="19"/>
      <c r="AH255" s="19" t="n">
        <v>0.0265247229553816</v>
      </c>
      <c r="AI255" s="19"/>
      <c r="AJ255" s="19" t="n">
        <v>0</v>
      </c>
      <c r="AK255" s="19" t="n">
        <v>0.0822969497904081</v>
      </c>
      <c r="AL255" s="19" t="n">
        <v>0.0168244993802446</v>
      </c>
      <c r="AM255" s="19" t="n">
        <v>0</v>
      </c>
      <c r="AN255" s="19" t="n">
        <v>0.104981802993327</v>
      </c>
      <c r="AO255" s="19" t="n">
        <v>0</v>
      </c>
      <c r="AP255" s="19" t="n">
        <v>0.0272930329039572</v>
      </c>
      <c r="AQ255" s="19" t="n">
        <v>0</v>
      </c>
      <c r="AR255" s="19" t="n">
        <v>0</v>
      </c>
      <c r="AS255" s="19" t="n">
        <v>0.0522298996285512</v>
      </c>
      <c r="AT255" s="19" t="n">
        <v>0.176972270386553</v>
      </c>
      <c r="AU255" s="19" t="n">
        <v>0.0817249535035724</v>
      </c>
    </row>
    <row r="256">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c r="AM256" s="19"/>
      <c r="AN256" s="19"/>
      <c r="AO256" s="19"/>
      <c r="AP256" s="19"/>
      <c r="AQ256" s="19"/>
      <c r="AR256" s="19"/>
      <c r="AS256" s="19"/>
      <c r="AT256" s="19"/>
      <c r="AU256" s="19"/>
    </row>
    <row r="257">
      <c r="B257" s="7" t="s">
        <v>162</v>
      </c>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row>
    <row r="258">
      <c r="B258" s="26" t="s">
        <v>160</v>
      </c>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row>
    <row r="259">
      <c r="B259" t="s">
        <v>141</v>
      </c>
      <c r="C259" s="19" t="n">
        <v>0.207517021523974</v>
      </c>
      <c r="D259" s="19" t="n">
        <v>0.24972362202533</v>
      </c>
      <c r="E259" s="19" t="n">
        <v>0.149151430788161</v>
      </c>
      <c r="F259" s="19"/>
      <c r="G259" s="19" t="n">
        <v>0.345043911573961</v>
      </c>
      <c r="H259" s="19" t="n">
        <v>0.176218645441832</v>
      </c>
      <c r="I259" s="19" t="n">
        <v>0.236856628576361</v>
      </c>
      <c r="J259" s="19" t="n">
        <v>0.260611987556778</v>
      </c>
      <c r="K259" s="19" t="n">
        <v>0.219841640427333</v>
      </c>
      <c r="L259" s="19" t="n">
        <v>0.0815741985590078</v>
      </c>
      <c r="M259" s="19"/>
      <c r="N259" s="19" t="n">
        <v>0</v>
      </c>
      <c r="O259" s="19" t="n">
        <v>0.213072515510523</v>
      </c>
      <c r="P259" s="19" t="n">
        <v>0.228136662963796</v>
      </c>
      <c r="Q259" s="19" t="n">
        <v>0.172732176029338</v>
      </c>
      <c r="R259" s="19" t="n">
        <v>0.237047186922334</v>
      </c>
      <c r="S259" s="19"/>
      <c r="T259" s="19" t="n">
        <v>0.209542110459841</v>
      </c>
      <c r="U259" s="19" t="n">
        <v>0.225871737829831</v>
      </c>
      <c r="V259" s="19" t="n">
        <v>0.170789432302865</v>
      </c>
      <c r="W259" s="19" t="n">
        <v>0.257791003612867</v>
      </c>
      <c r="X259" s="19"/>
      <c r="Y259" s="19" t="n">
        <v>0.262673657047298</v>
      </c>
      <c r="Z259" s="19" t="n">
        <v>0.111287325074563</v>
      </c>
      <c r="AA259" s="19" t="n">
        <v>0.0817373909264234</v>
      </c>
      <c r="AB259" s="19" t="n">
        <v>0.29856344156433</v>
      </c>
      <c r="AC259" s="19" t="n">
        <v>0.393055023024777</v>
      </c>
      <c r="AD259" s="19" t="n">
        <v>0.0997644307624779</v>
      </c>
      <c r="AE259" s="19"/>
      <c r="AF259" s="19" t="n">
        <v>0.190799491025814</v>
      </c>
      <c r="AG259" s="19"/>
      <c r="AH259" s="19" t="n">
        <v>0.211553337835751</v>
      </c>
      <c r="AI259" s="19"/>
      <c r="AJ259" s="19" t="n">
        <v>0.247970592889146</v>
      </c>
      <c r="AK259" s="19" t="n">
        <v>0.259874587388519</v>
      </c>
      <c r="AL259" s="19" t="n">
        <v>0.277428577136057</v>
      </c>
      <c r="AM259" s="19" t="n">
        <v>0.240129965378291</v>
      </c>
      <c r="AN259" s="19" t="n">
        <v>0.229179918619451</v>
      </c>
      <c r="AO259" s="19" t="n">
        <v>0.189475104492756</v>
      </c>
      <c r="AP259" s="19" t="n">
        <v>0.104204003759035</v>
      </c>
      <c r="AQ259" s="19" t="n">
        <v>0.151764759571539</v>
      </c>
      <c r="AR259" s="19" t="n">
        <v>0.120734250973107</v>
      </c>
      <c r="AS259" s="19" t="n">
        <v>0.116776339866083</v>
      </c>
      <c r="AT259" s="19" t="n">
        <v>0</v>
      </c>
      <c r="AU259" s="19" t="n">
        <v>0.184793897631138</v>
      </c>
    </row>
    <row r="260">
      <c r="B260" t="s">
        <v>142</v>
      </c>
      <c r="C260" s="19" t="n">
        <v>0.523298164050365</v>
      </c>
      <c r="D260" s="19" t="n">
        <v>0.459900686631942</v>
      </c>
      <c r="E260" s="19" t="n">
        <v>0.610967655948149</v>
      </c>
      <c r="F260" s="19"/>
      <c r="G260" s="19" t="n">
        <v>0.364789390007781</v>
      </c>
      <c r="H260" s="19" t="n">
        <v>0.53153698468206</v>
      </c>
      <c r="I260" s="19" t="n">
        <v>0.569715206439968</v>
      </c>
      <c r="J260" s="19" t="n">
        <v>0.399115859311142</v>
      </c>
      <c r="K260" s="19" t="n">
        <v>0.559747647172759</v>
      </c>
      <c r="L260" s="19" t="n">
        <v>0.65635666968198</v>
      </c>
      <c r="M260" s="19"/>
      <c r="N260" s="19" t="n">
        <v>0.502160962676518</v>
      </c>
      <c r="O260" s="19" t="n">
        <v>0.4969819734605</v>
      </c>
      <c r="P260" s="19" t="n">
        <v>0.528835852947739</v>
      </c>
      <c r="Q260" s="19" t="n">
        <v>0.581634975190271</v>
      </c>
      <c r="R260" s="19" t="n">
        <v>0.437911144914044</v>
      </c>
      <c r="S260" s="19"/>
      <c r="T260" s="19" t="n">
        <v>0.342154086585383</v>
      </c>
      <c r="U260" s="19" t="n">
        <v>0.542701122554863</v>
      </c>
      <c r="V260" s="19" t="n">
        <v>0.557838006320217</v>
      </c>
      <c r="W260" s="19" t="n">
        <v>0.525746746276627</v>
      </c>
      <c r="X260" s="19"/>
      <c r="Y260" s="19" t="n">
        <v>0.549478977309407</v>
      </c>
      <c r="Z260" s="19" t="n">
        <v>0.539300102870875</v>
      </c>
      <c r="AA260" s="19" t="n">
        <v>0.651034129000007</v>
      </c>
      <c r="AB260" s="19" t="n">
        <v>0.229206431444469</v>
      </c>
      <c r="AC260" s="19" t="n">
        <v>0.138788418182639</v>
      </c>
      <c r="AD260" s="19" t="n">
        <v>0.505978498652634</v>
      </c>
      <c r="AE260" s="19"/>
      <c r="AF260" s="19" t="n">
        <v>0.510773181480125</v>
      </c>
      <c r="AG260" s="19"/>
      <c r="AH260" s="19" t="n">
        <v>0.519370462992887</v>
      </c>
      <c r="AI260" s="19"/>
      <c r="AJ260" s="19" t="n">
        <v>0.446788084977394</v>
      </c>
      <c r="AK260" s="19" t="n">
        <v>0.465361317315258</v>
      </c>
      <c r="AL260" s="19" t="n">
        <v>0.518484145760575</v>
      </c>
      <c r="AM260" s="19" t="n">
        <v>0.493836004727442</v>
      </c>
      <c r="AN260" s="19" t="n">
        <v>0.411229298381804</v>
      </c>
      <c r="AO260" s="19" t="n">
        <v>0.539572710446783</v>
      </c>
      <c r="AP260" s="19" t="n">
        <v>0.628070037250384</v>
      </c>
      <c r="AQ260" s="19" t="n">
        <v>0.540616239596855</v>
      </c>
      <c r="AR260" s="19" t="n">
        <v>0.537009199111399</v>
      </c>
      <c r="AS260" s="19" t="n">
        <v>0.743874071441854</v>
      </c>
      <c r="AT260" s="19" t="n">
        <v>0.646055459226895</v>
      </c>
      <c r="AU260" s="19" t="n">
        <v>0.552923866929367</v>
      </c>
    </row>
    <row r="261">
      <c r="B261" t="s">
        <v>143</v>
      </c>
      <c r="C261" s="19" t="n">
        <v>0.204162929376968</v>
      </c>
      <c r="D261" s="19" t="n">
        <v>0.228223835161543</v>
      </c>
      <c r="E261" s="19" t="n">
        <v>0.170890195655844</v>
      </c>
      <c r="F261" s="19"/>
      <c r="G261" s="19" t="n">
        <v>0.214111328947662</v>
      </c>
      <c r="H261" s="19" t="n">
        <v>0.256818000541356</v>
      </c>
      <c r="I261" s="19" t="n">
        <v>0.174042178219567</v>
      </c>
      <c r="J261" s="19" t="n">
        <v>0.25365912060266</v>
      </c>
      <c r="K261" s="19" t="n">
        <v>0.220410712399908</v>
      </c>
      <c r="L261" s="19" t="n">
        <v>0.106792382031381</v>
      </c>
      <c r="M261" s="19"/>
      <c r="N261" s="19" t="n">
        <v>0.497839037323483</v>
      </c>
      <c r="O261" s="19" t="n">
        <v>0.239941187727758</v>
      </c>
      <c r="P261" s="19" t="n">
        <v>0.166409002550915</v>
      </c>
      <c r="Q261" s="19" t="n">
        <v>0.197311628314792</v>
      </c>
      <c r="R261" s="19" t="n">
        <v>0.23234928302057</v>
      </c>
      <c r="S261" s="19"/>
      <c r="T261" s="19" t="n">
        <v>0.389702949848552</v>
      </c>
      <c r="U261" s="19" t="n">
        <v>0.159091864133278</v>
      </c>
      <c r="V261" s="19" t="n">
        <v>0.205512431013228</v>
      </c>
      <c r="W261" s="19" t="n">
        <v>0.164050843658642</v>
      </c>
      <c r="X261" s="19"/>
      <c r="Y261" s="19" t="n">
        <v>0.142473324564341</v>
      </c>
      <c r="Z261" s="19" t="n">
        <v>0.320589122801269</v>
      </c>
      <c r="AA261" s="19" t="n">
        <v>0.0938089411298933</v>
      </c>
      <c r="AB261" s="19" t="n">
        <v>0.421192247494217</v>
      </c>
      <c r="AC261" s="19" t="n">
        <v>0.343875643196979</v>
      </c>
      <c r="AD261" s="19" t="n">
        <v>0.394257070584888</v>
      </c>
      <c r="AE261" s="19"/>
      <c r="AF261" s="19" t="n">
        <v>0.23772425797535</v>
      </c>
      <c r="AG261" s="19"/>
      <c r="AH261" s="19" t="n">
        <v>0.208342747676491</v>
      </c>
      <c r="AI261" s="19"/>
      <c r="AJ261" s="19" t="n">
        <v>0.2768692758086</v>
      </c>
      <c r="AK261" s="19" t="n">
        <v>0.192467145505815</v>
      </c>
      <c r="AL261" s="19" t="n">
        <v>0.143147377738324</v>
      </c>
      <c r="AM261" s="19" t="n">
        <v>0.266034029894267</v>
      </c>
      <c r="AN261" s="19" t="n">
        <v>0.227663140538849</v>
      </c>
      <c r="AO261" s="19" t="n">
        <v>0.105006065553598</v>
      </c>
      <c r="AP261" s="19" t="n">
        <v>0.192316186952977</v>
      </c>
      <c r="AQ261" s="19" t="n">
        <v>0.307619000831605</v>
      </c>
      <c r="AR261" s="19" t="n">
        <v>0.229740736892736</v>
      </c>
      <c r="AS261" s="19" t="n">
        <v>0.139349588692063</v>
      </c>
      <c r="AT261" s="19" t="n">
        <v>0.176972270386553</v>
      </c>
      <c r="AU261" s="19" t="n">
        <v>0.262282235439495</v>
      </c>
    </row>
    <row r="262">
      <c r="B262" t="s">
        <v>144</v>
      </c>
      <c r="C262" s="19" t="n">
        <v>0.0194465935109469</v>
      </c>
      <c r="D262" s="19" t="n">
        <v>0.0171446047534325</v>
      </c>
      <c r="E262" s="19" t="n">
        <v>0.0226299092033637</v>
      </c>
      <c r="F262" s="19"/>
      <c r="G262" s="19" t="n">
        <v>0.0228759952771584</v>
      </c>
      <c r="H262" s="19" t="n">
        <v>0.0161628148576059</v>
      </c>
      <c r="I262" s="19" t="n">
        <v>0.0193859867641042</v>
      </c>
      <c r="J262" s="19" t="n">
        <v>0.0649873412722792</v>
      </c>
      <c r="K262" s="19" t="n">
        <v>0</v>
      </c>
      <c r="L262" s="19" t="n">
        <v>0</v>
      </c>
      <c r="M262" s="19"/>
      <c r="N262" s="19" t="n">
        <v>0</v>
      </c>
      <c r="O262" s="19" t="n">
        <v>0.0165177819243053</v>
      </c>
      <c r="P262" s="19" t="n">
        <v>0.0178060953572054</v>
      </c>
      <c r="Q262" s="19" t="n">
        <v>0.021488682539261</v>
      </c>
      <c r="R262" s="19" t="n">
        <v>0.0236232371715377</v>
      </c>
      <c r="S262" s="19"/>
      <c r="T262" s="19" t="n">
        <v>0.0260975292990032</v>
      </c>
      <c r="U262" s="19" t="n">
        <v>0.0255717052535012</v>
      </c>
      <c r="V262" s="19" t="n">
        <v>0.0124761989179989</v>
      </c>
      <c r="W262" s="19" t="n">
        <v>0.0250146377559757</v>
      </c>
      <c r="X262" s="19"/>
      <c r="Y262" s="19" t="n">
        <v>0.0214744989706237</v>
      </c>
      <c r="Z262" s="19" t="n">
        <v>0.0288234492532931</v>
      </c>
      <c r="AA262" s="19" t="n">
        <v>0</v>
      </c>
      <c r="AB262" s="19" t="n">
        <v>0</v>
      </c>
      <c r="AC262" s="19" t="n">
        <v>0.0682018985562033</v>
      </c>
      <c r="AD262" s="19" t="n">
        <v>0</v>
      </c>
      <c r="AE262" s="19"/>
      <c r="AF262" s="19" t="n">
        <v>0.0197839719939945</v>
      </c>
      <c r="AG262" s="19"/>
      <c r="AH262" s="19" t="n">
        <v>0.0222644922498403</v>
      </c>
      <c r="AI262" s="19"/>
      <c r="AJ262" s="19" t="n">
        <v>0</v>
      </c>
      <c r="AK262" s="19" t="n">
        <v>0</v>
      </c>
      <c r="AL262" s="19" t="n">
        <v>0.029464664161171</v>
      </c>
      <c r="AM262" s="19" t="n">
        <v>0</v>
      </c>
      <c r="AN262" s="19" t="n">
        <v>0.0233205864258175</v>
      </c>
      <c r="AO262" s="19" t="n">
        <v>0.0557405639399422</v>
      </c>
      <c r="AP262" s="19" t="n">
        <v>0.0243500281091861</v>
      </c>
      <c r="AQ262" s="19" t="n">
        <v>0</v>
      </c>
      <c r="AR262" s="19" t="n">
        <v>0.112515813022759</v>
      </c>
      <c r="AS262" s="19" t="n">
        <v>0</v>
      </c>
      <c r="AT262" s="19" t="n">
        <v>0</v>
      </c>
      <c r="AU262" s="19" t="n">
        <v>0</v>
      </c>
    </row>
    <row r="263">
      <c r="B263" t="s">
        <v>145</v>
      </c>
      <c r="C263" s="19" t="n">
        <v>0.00704139971347797</v>
      </c>
      <c r="D263" s="19" t="n">
        <v>0.00784171568577642</v>
      </c>
      <c r="E263" s="19" t="n">
        <v>0.00593467910713571</v>
      </c>
      <c r="F263" s="19"/>
      <c r="G263" s="19" t="n">
        <v>0.0531793741934368</v>
      </c>
      <c r="H263" s="19" t="n">
        <v>0</v>
      </c>
      <c r="I263" s="19" t="n">
        <v>0</v>
      </c>
      <c r="J263" s="19" t="n">
        <v>0</v>
      </c>
      <c r="K263" s="19" t="n">
        <v>0</v>
      </c>
      <c r="L263" s="19" t="n">
        <v>0</v>
      </c>
      <c r="M263" s="19"/>
      <c r="N263" s="19" t="n">
        <v>0</v>
      </c>
      <c r="O263" s="19" t="n">
        <v>0</v>
      </c>
      <c r="P263" s="19" t="n">
        <v>0.00741491627461696</v>
      </c>
      <c r="Q263" s="19" t="n">
        <v>0.0151192384464619</v>
      </c>
      <c r="R263" s="19" t="n">
        <v>0</v>
      </c>
      <c r="S263" s="19"/>
      <c r="T263" s="19" t="n">
        <v>0</v>
      </c>
      <c r="U263" s="19" t="n">
        <v>0.017645698995449</v>
      </c>
      <c r="V263" s="19" t="n">
        <v>0</v>
      </c>
      <c r="W263" s="19" t="n">
        <v>0</v>
      </c>
      <c r="X263" s="19"/>
      <c r="Y263" s="19" t="n">
        <v>0.00898731702395524</v>
      </c>
      <c r="Z263" s="19" t="n">
        <v>0</v>
      </c>
      <c r="AA263" s="19" t="n">
        <v>0</v>
      </c>
      <c r="AB263" s="19" t="n">
        <v>0</v>
      </c>
      <c r="AC263" s="19" t="n">
        <v>0.0560790170394015</v>
      </c>
      <c r="AD263" s="19" t="n">
        <v>0</v>
      </c>
      <c r="AE263" s="19"/>
      <c r="AF263" s="19" t="n">
        <v>0.00711274492277729</v>
      </c>
      <c r="AG263" s="19"/>
      <c r="AH263" s="19" t="n">
        <v>0.00806173015651851</v>
      </c>
      <c r="AI263" s="19"/>
      <c r="AJ263" s="19" t="n">
        <v>0.0283720463248598</v>
      </c>
      <c r="AK263" s="19" t="n">
        <v>0</v>
      </c>
      <c r="AL263" s="19" t="n">
        <v>0</v>
      </c>
      <c r="AM263" s="19" t="n">
        <v>0</v>
      </c>
      <c r="AN263" s="19" t="n">
        <v>0</v>
      </c>
      <c r="AO263" s="19" t="n">
        <v>0.0674717303170378</v>
      </c>
      <c r="AP263" s="19" t="n">
        <v>0</v>
      </c>
      <c r="AQ263" s="19" t="n">
        <v>0</v>
      </c>
      <c r="AR263" s="19" t="n">
        <v>0</v>
      </c>
      <c r="AS263" s="19" t="n">
        <v>0</v>
      </c>
      <c r="AT263" s="19" t="n">
        <v>0</v>
      </c>
      <c r="AU263" s="19" t="n">
        <v>0</v>
      </c>
    </row>
    <row r="264">
      <c r="B264" t="s">
        <v>66</v>
      </c>
      <c r="C264" s="19" t="n">
        <v>0.0385338918242678</v>
      </c>
      <c r="D264" s="19" t="n">
        <v>0.0371655357419758</v>
      </c>
      <c r="E264" s="19" t="n">
        <v>0.0404261292973461</v>
      </c>
      <c r="F264" s="19"/>
      <c r="G264" s="19" t="n">
        <v>0</v>
      </c>
      <c r="H264" s="19" t="n">
        <v>0.019263554477146</v>
      </c>
      <c r="I264" s="19" t="n">
        <v>0</v>
      </c>
      <c r="J264" s="19" t="n">
        <v>0.0216256912571413</v>
      </c>
      <c r="K264" s="19" t="n">
        <v>0</v>
      </c>
      <c r="L264" s="19" t="n">
        <v>0.155276749727631</v>
      </c>
      <c r="M264" s="19"/>
      <c r="N264" s="19" t="n">
        <v>0</v>
      </c>
      <c r="O264" s="19" t="n">
        <v>0.0334865413769135</v>
      </c>
      <c r="P264" s="19" t="n">
        <v>0.0513974699057276</v>
      </c>
      <c r="Q264" s="19" t="n">
        <v>0.0117132994798758</v>
      </c>
      <c r="R264" s="19" t="n">
        <v>0.0690691479715135</v>
      </c>
      <c r="S264" s="19"/>
      <c r="T264" s="19" t="n">
        <v>0.0325033238072213</v>
      </c>
      <c r="U264" s="19" t="n">
        <v>0.0291178712330777</v>
      </c>
      <c r="V264" s="19" t="n">
        <v>0.0533839314456911</v>
      </c>
      <c r="W264" s="19" t="n">
        <v>0.0273967686958881</v>
      </c>
      <c r="X264" s="19"/>
      <c r="Y264" s="19" t="n">
        <v>0.0149122250843747</v>
      </c>
      <c r="Z264" s="19" t="n">
        <v>0</v>
      </c>
      <c r="AA264" s="19" t="n">
        <v>0.173419538943677</v>
      </c>
      <c r="AB264" s="19" t="n">
        <v>0.0510378794969845</v>
      </c>
      <c r="AC264" s="19" t="n">
        <v>0</v>
      </c>
      <c r="AD264" s="19" t="n">
        <v>0</v>
      </c>
      <c r="AE264" s="19"/>
      <c r="AF264" s="19" t="n">
        <v>0.033806352601939</v>
      </c>
      <c r="AG264" s="19"/>
      <c r="AH264" s="19" t="n">
        <v>0.0304072290885112</v>
      </c>
      <c r="AI264" s="19"/>
      <c r="AJ264" s="19" t="n">
        <v>0</v>
      </c>
      <c r="AK264" s="19" t="n">
        <v>0.0822969497904081</v>
      </c>
      <c r="AL264" s="19" t="n">
        <v>0.0314752352038737</v>
      </c>
      <c r="AM264" s="19" t="n">
        <v>0</v>
      </c>
      <c r="AN264" s="19" t="n">
        <v>0.108607056034078</v>
      </c>
      <c r="AO264" s="19" t="n">
        <v>0.042733825249883</v>
      </c>
      <c r="AP264" s="19" t="n">
        <v>0.0510597439284178</v>
      </c>
      <c r="AQ264" s="19" t="n">
        <v>0</v>
      </c>
      <c r="AR264" s="19" t="n">
        <v>0</v>
      </c>
      <c r="AS264" s="19" t="n">
        <v>0</v>
      </c>
      <c r="AT264" s="19" t="n">
        <v>0.176972270386553</v>
      </c>
      <c r="AU264" s="19" t="n">
        <v>0</v>
      </c>
    </row>
    <row r="265">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c r="AM265" s="19"/>
      <c r="AN265" s="19"/>
      <c r="AO265" s="19"/>
      <c r="AP265" s="19"/>
      <c r="AQ265" s="19"/>
      <c r="AR265" s="19"/>
      <c r="AS265" s="19"/>
      <c r="AT265" s="19"/>
      <c r="AU265" s="19"/>
    </row>
    <row r="266">
      <c r="B266" s="7" t="s">
        <v>163</v>
      </c>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c r="AM266" s="19"/>
      <c r="AN266" s="19"/>
      <c r="AO266" s="19"/>
      <c r="AP266" s="19"/>
      <c r="AQ266" s="19"/>
      <c r="AR266" s="19"/>
      <c r="AS266" s="19"/>
      <c r="AT266" s="19"/>
      <c r="AU266" s="19"/>
    </row>
    <row r="267">
      <c r="B267" s="26" t="s">
        <v>160</v>
      </c>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c r="AL267" s="19"/>
      <c r="AM267" s="19"/>
      <c r="AN267" s="19"/>
      <c r="AO267" s="19"/>
      <c r="AP267" s="19"/>
      <c r="AQ267" s="19"/>
      <c r="AR267" s="19"/>
      <c r="AS267" s="19"/>
      <c r="AT267" s="19"/>
      <c r="AU267" s="19"/>
    </row>
    <row r="268">
      <c r="B268" t="s">
        <v>141</v>
      </c>
      <c r="C268" s="19" t="n">
        <v>0.192857564022962</v>
      </c>
      <c r="D268" s="19" t="n">
        <v>0.232078659030342</v>
      </c>
      <c r="E268" s="19" t="n">
        <v>0.138620493227895</v>
      </c>
      <c r="F268" s="19"/>
      <c r="G268" s="19" t="n">
        <v>0.233309777140736</v>
      </c>
      <c r="H268" s="19" t="n">
        <v>0.253014341334539</v>
      </c>
      <c r="I268" s="19" t="n">
        <v>0.216342937726177</v>
      </c>
      <c r="J268" s="19" t="n">
        <v>0.26350275170263</v>
      </c>
      <c r="K268" s="19" t="n">
        <v>0.133638038339947</v>
      </c>
      <c r="L268" s="19" t="n">
        <v>0.0670529332673296</v>
      </c>
      <c r="M268" s="19"/>
      <c r="N268" s="19" t="n">
        <v>0</v>
      </c>
      <c r="O268" s="19" t="n">
        <v>0.122818825977407</v>
      </c>
      <c r="P268" s="19" t="n">
        <v>0.213733676530888</v>
      </c>
      <c r="Q268" s="19" t="n">
        <v>0.240808770063851</v>
      </c>
      <c r="R268" s="19" t="n">
        <v>0.155131996490043</v>
      </c>
      <c r="S268" s="19"/>
      <c r="T268" s="19" t="n">
        <v>0.253438299458018</v>
      </c>
      <c r="U268" s="19" t="n">
        <v>0.167371789362311</v>
      </c>
      <c r="V268" s="19" t="n">
        <v>0.131796512643341</v>
      </c>
      <c r="W268" s="19" t="n">
        <v>0.276562953526952</v>
      </c>
      <c r="X268" s="19"/>
      <c r="Y268" s="19" t="n">
        <v>0.254930518539027</v>
      </c>
      <c r="Z268" s="19" t="n">
        <v>0.0792984961975668</v>
      </c>
      <c r="AA268" s="19" t="n">
        <v>0.0637201025435967</v>
      </c>
      <c r="AB268" s="19" t="n">
        <v>0.29856344156433</v>
      </c>
      <c r="AC268" s="19" t="n">
        <v>0.324853124468574</v>
      </c>
      <c r="AD268" s="19" t="n">
        <v>0.140373374792705</v>
      </c>
      <c r="AE268" s="19"/>
      <c r="AF268" s="19" t="n">
        <v>0.171614095660827</v>
      </c>
      <c r="AG268" s="19"/>
      <c r="AH268" s="19" t="n">
        <v>0.201091650670216</v>
      </c>
      <c r="AI268" s="19"/>
      <c r="AJ268" s="19" t="n">
        <v>0.247970592889146</v>
      </c>
      <c r="AK268" s="19" t="n">
        <v>0.237282666242368</v>
      </c>
      <c r="AL268" s="19" t="n">
        <v>0.231073179753471</v>
      </c>
      <c r="AM268" s="19" t="n">
        <v>0.078310022653628</v>
      </c>
      <c r="AN268" s="19" t="n">
        <v>0.250283831243525</v>
      </c>
      <c r="AO268" s="19" t="n">
        <v>0.146312554191842</v>
      </c>
      <c r="AP268" s="19" t="n">
        <v>0.112176899530399</v>
      </c>
      <c r="AQ268" s="19" t="n">
        <v>0.151764759571539</v>
      </c>
      <c r="AR268" s="19" t="n">
        <v>0.120734250973107</v>
      </c>
      <c r="AS268" s="19" t="n">
        <v>0.278154580890475</v>
      </c>
      <c r="AT268" s="19" t="n">
        <v>0</v>
      </c>
      <c r="AU268" s="19" t="n">
        <v>0.296482074246256</v>
      </c>
    </row>
    <row r="269">
      <c r="B269" t="s">
        <v>142</v>
      </c>
      <c r="C269" s="19" t="n">
        <v>0.525173409612474</v>
      </c>
      <c r="D269" s="19" t="n">
        <v>0.488074213000047</v>
      </c>
      <c r="E269" s="19" t="n">
        <v>0.576476203497493</v>
      </c>
      <c r="F269" s="19"/>
      <c r="G269" s="19" t="n">
        <v>0.477398080955365</v>
      </c>
      <c r="H269" s="19" t="n">
        <v>0.397182021848174</v>
      </c>
      <c r="I269" s="19" t="n">
        <v>0.549394894482728</v>
      </c>
      <c r="J269" s="19" t="n">
        <v>0.549618360061532</v>
      </c>
      <c r="K269" s="19" t="n">
        <v>0.530654093213793</v>
      </c>
      <c r="L269" s="19" t="n">
        <v>0.667512685549563</v>
      </c>
      <c r="M269" s="19"/>
      <c r="N269" s="19" t="n">
        <v>1</v>
      </c>
      <c r="O269" s="19" t="n">
        <v>0.57583455010843</v>
      </c>
      <c r="P269" s="19" t="n">
        <v>0.525609261080073</v>
      </c>
      <c r="Q269" s="19" t="n">
        <v>0.422493507374263</v>
      </c>
      <c r="R269" s="19" t="n">
        <v>0.619793802265896</v>
      </c>
      <c r="S269" s="19"/>
      <c r="T269" s="19" t="n">
        <v>0.432149227651584</v>
      </c>
      <c r="U269" s="19" t="n">
        <v>0.475044168009448</v>
      </c>
      <c r="V269" s="19" t="n">
        <v>0.616731354175988</v>
      </c>
      <c r="W269" s="19" t="n">
        <v>0.520975781513553</v>
      </c>
      <c r="X269" s="19"/>
      <c r="Y269" s="19" t="n">
        <v>0.502994835830227</v>
      </c>
      <c r="Z269" s="19" t="n">
        <v>0.591244778224561</v>
      </c>
      <c r="AA269" s="19" t="n">
        <v>0.64563558482601</v>
      </c>
      <c r="AB269" s="19" t="n">
        <v>0.337345918802408</v>
      </c>
      <c r="AC269" s="19" t="n">
        <v>0.299452580915602</v>
      </c>
      <c r="AD269" s="19" t="n">
        <v>0.571704386319611</v>
      </c>
      <c r="AE269" s="19"/>
      <c r="AF269" s="19" t="n">
        <v>0.515078984694526</v>
      </c>
      <c r="AG269" s="19"/>
      <c r="AH269" s="19" t="n">
        <v>0.516666491407025</v>
      </c>
      <c r="AI269" s="19"/>
      <c r="AJ269" s="19" t="n">
        <v>0.360013894034164</v>
      </c>
      <c r="AK269" s="19" t="n">
        <v>0.680420383967224</v>
      </c>
      <c r="AL269" s="19" t="n">
        <v>0.541570148892417</v>
      </c>
      <c r="AM269" s="19" t="n">
        <v>0.687957891197353</v>
      </c>
      <c r="AN269" s="19" t="n">
        <v>0.337115566035507</v>
      </c>
      <c r="AO269" s="19" t="n">
        <v>0.520470478449374</v>
      </c>
      <c r="AP269" s="19" t="n">
        <v>0.700434799030465</v>
      </c>
      <c r="AQ269" s="19" t="n">
        <v>0.68461158512095</v>
      </c>
      <c r="AR269" s="19" t="n">
        <v>0.656280492761733</v>
      </c>
      <c r="AS269" s="19" t="n">
        <v>0.454337727242442</v>
      </c>
      <c r="AT269" s="19" t="n">
        <v>0.383457430474056</v>
      </c>
      <c r="AU269" s="19" t="n">
        <v>0.351483488010599</v>
      </c>
    </row>
    <row r="270">
      <c r="B270" t="s">
        <v>143</v>
      </c>
      <c r="C270" s="19" t="n">
        <v>0.211900318162751</v>
      </c>
      <c r="D270" s="19" t="n">
        <v>0.200489083508315</v>
      </c>
      <c r="E270" s="19" t="n">
        <v>0.227680396248163</v>
      </c>
      <c r="F270" s="19"/>
      <c r="G270" s="19" t="n">
        <v>0.254922556823355</v>
      </c>
      <c r="H270" s="19" t="n">
        <v>0.227450156508295</v>
      </c>
      <c r="I270" s="19" t="n">
        <v>0.234262167791095</v>
      </c>
      <c r="J270" s="19" t="n">
        <v>0.145945279610452</v>
      </c>
      <c r="K270" s="19" t="n">
        <v>0.299659716536339</v>
      </c>
      <c r="L270" s="19" t="n">
        <v>0.136166473277558</v>
      </c>
      <c r="M270" s="19"/>
      <c r="N270" s="19" t="n">
        <v>0</v>
      </c>
      <c r="O270" s="19" t="n">
        <v>0.236260214106984</v>
      </c>
      <c r="P270" s="19" t="n">
        <v>0.214004729690259</v>
      </c>
      <c r="Q270" s="19" t="n">
        <v>0.256438270475374</v>
      </c>
      <c r="R270" s="19" t="n">
        <v>0.116113679268382</v>
      </c>
      <c r="S270" s="19"/>
      <c r="T270" s="19" t="n">
        <v>0.256888684537026</v>
      </c>
      <c r="U270" s="19" t="n">
        <v>0.229016948479203</v>
      </c>
      <c r="V270" s="19" t="n">
        <v>0.207425865622366</v>
      </c>
      <c r="W270" s="19" t="n">
        <v>0.164670619431764</v>
      </c>
      <c r="X270" s="19"/>
      <c r="Y270" s="19" t="n">
        <v>0.171043965178035</v>
      </c>
      <c r="Z270" s="19" t="n">
        <v>0.315932583994983</v>
      </c>
      <c r="AA270" s="19" t="n">
        <v>0.152631503698599</v>
      </c>
      <c r="AB270" s="19" t="n">
        <v>0.217985019237857</v>
      </c>
      <c r="AC270" s="19" t="n">
        <v>0.375694294615824</v>
      </c>
      <c r="AD270" s="19" t="n">
        <v>0.287922238887684</v>
      </c>
      <c r="AE270" s="19"/>
      <c r="AF270" s="19" t="n">
        <v>0.236089056318182</v>
      </c>
      <c r="AG270" s="19"/>
      <c r="AH270" s="19" t="n">
        <v>0.212430311598776</v>
      </c>
      <c r="AI270" s="19"/>
      <c r="AJ270" s="19" t="n">
        <v>0.277092242696117</v>
      </c>
      <c r="AK270" s="19" t="n">
        <v>0</v>
      </c>
      <c r="AL270" s="19" t="n">
        <v>0.210532171973868</v>
      </c>
      <c r="AM270" s="19" t="n">
        <v>0.206503017112287</v>
      </c>
      <c r="AN270" s="19" t="n">
        <v>0.248971157351693</v>
      </c>
      <c r="AO270" s="19" t="n">
        <v>0.210004673101804</v>
      </c>
      <c r="AP270" s="19" t="n">
        <v>0.160095268535179</v>
      </c>
      <c r="AQ270" s="19" t="n">
        <v>0.163623655307511</v>
      </c>
      <c r="AR270" s="19" t="n">
        <v>0.100181634292764</v>
      </c>
      <c r="AS270" s="19" t="n">
        <v>0.229768369469769</v>
      </c>
      <c r="AT270" s="19" t="n">
        <v>0.439570299139392</v>
      </c>
      <c r="AU270" s="19" t="n">
        <v>0.262282235439495</v>
      </c>
    </row>
    <row r="271">
      <c r="B271" t="s">
        <v>144</v>
      </c>
      <c r="C271" s="19" t="n">
        <v>0.0232287288064085</v>
      </c>
      <c r="D271" s="19" t="n">
        <v>0.0273955122444041</v>
      </c>
      <c r="E271" s="19" t="n">
        <v>0.0174666732525859</v>
      </c>
      <c r="F271" s="19"/>
      <c r="G271" s="19" t="n">
        <v>0.0343695850805449</v>
      </c>
      <c r="H271" s="19" t="n">
        <v>0.0537847423495072</v>
      </c>
      <c r="I271" s="19" t="n">
        <v>0</v>
      </c>
      <c r="J271" s="19" t="n">
        <v>0</v>
      </c>
      <c r="K271" s="19" t="n">
        <v>0.018008348752154</v>
      </c>
      <c r="L271" s="19" t="n">
        <v>0.0180347095704137</v>
      </c>
      <c r="M271" s="19"/>
      <c r="N271" s="19" t="n">
        <v>0</v>
      </c>
      <c r="O271" s="19" t="n">
        <v>0.0141601361052561</v>
      </c>
      <c r="P271" s="19" t="n">
        <v>0</v>
      </c>
      <c r="Q271" s="19" t="n">
        <v>0.0685461526066361</v>
      </c>
      <c r="R271" s="19" t="n">
        <v>0</v>
      </c>
      <c r="S271" s="19"/>
      <c r="T271" s="19" t="n">
        <v>0.0250204645461508</v>
      </c>
      <c r="U271" s="19" t="n">
        <v>0.0661556092803267</v>
      </c>
      <c r="V271" s="19" t="n">
        <v>0.014706976202287</v>
      </c>
      <c r="W271" s="19" t="n">
        <v>0</v>
      </c>
      <c r="X271" s="19"/>
      <c r="Y271" s="19" t="n">
        <v>0.0336944109535447</v>
      </c>
      <c r="Z271" s="19" t="n">
        <v>0</v>
      </c>
      <c r="AA271" s="19" t="n">
        <v>0</v>
      </c>
      <c r="AB271" s="19" t="n">
        <v>0.0950677408984205</v>
      </c>
      <c r="AC271" s="19" t="n">
        <v>0</v>
      </c>
      <c r="AD271" s="19" t="n">
        <v>0</v>
      </c>
      <c r="AE271" s="19"/>
      <c r="AF271" s="19" t="n">
        <v>0.0304294488507903</v>
      </c>
      <c r="AG271" s="19"/>
      <c r="AH271" s="19" t="n">
        <v>0.0265946759360602</v>
      </c>
      <c r="AI271" s="19"/>
      <c r="AJ271" s="19" t="n">
        <v>0.072251780336876</v>
      </c>
      <c r="AK271" s="19" t="n">
        <v>0</v>
      </c>
      <c r="AL271" s="19" t="n">
        <v>0</v>
      </c>
      <c r="AM271" s="19" t="n">
        <v>0.0272290690367322</v>
      </c>
      <c r="AN271" s="19" t="n">
        <v>0.0294111910291828</v>
      </c>
      <c r="AO271" s="19" t="n">
        <v>0.12321229425698</v>
      </c>
      <c r="AP271" s="19" t="n">
        <v>0</v>
      </c>
      <c r="AQ271" s="19" t="n">
        <v>0</v>
      </c>
      <c r="AR271" s="19" t="n">
        <v>0</v>
      </c>
      <c r="AS271" s="19" t="n">
        <v>0</v>
      </c>
      <c r="AT271" s="19" t="n">
        <v>0</v>
      </c>
      <c r="AU271" s="19" t="n">
        <v>0</v>
      </c>
    </row>
    <row r="272">
      <c r="B272" t="s">
        <v>145</v>
      </c>
      <c r="C272" s="19" t="n">
        <v>0.00810442346021229</v>
      </c>
      <c r="D272" s="19" t="n">
        <v>0.0139650711289269</v>
      </c>
      <c r="E272" s="19" t="n">
        <v>0</v>
      </c>
      <c r="F272" s="19"/>
      <c r="G272" s="19" t="n">
        <v>0</v>
      </c>
      <c r="H272" s="19" t="n">
        <v>0.034841716896143</v>
      </c>
      <c r="I272" s="19" t="n">
        <v>0</v>
      </c>
      <c r="J272" s="19" t="n">
        <v>0</v>
      </c>
      <c r="K272" s="19" t="n">
        <v>0</v>
      </c>
      <c r="L272" s="19" t="n">
        <v>0</v>
      </c>
      <c r="M272" s="19"/>
      <c r="N272" s="19" t="n">
        <v>0</v>
      </c>
      <c r="O272" s="19" t="n">
        <v>0</v>
      </c>
      <c r="P272" s="19" t="n">
        <v>0.0129763919443169</v>
      </c>
      <c r="Q272" s="19" t="n">
        <v>0</v>
      </c>
      <c r="R272" s="19" t="n">
        <v>0.0222961196745702</v>
      </c>
      <c r="S272" s="19"/>
      <c r="T272" s="19" t="n">
        <v>0</v>
      </c>
      <c r="U272" s="19" t="n">
        <v>0.0314246845289292</v>
      </c>
      <c r="V272" s="19" t="n">
        <v>0</v>
      </c>
      <c r="W272" s="19" t="n">
        <v>0</v>
      </c>
      <c r="X272" s="19"/>
      <c r="Y272" s="19" t="n">
        <v>0.0160052374412659</v>
      </c>
      <c r="Z272" s="19" t="n">
        <v>0</v>
      </c>
      <c r="AA272" s="19" t="n">
        <v>0</v>
      </c>
      <c r="AB272" s="19" t="n">
        <v>0</v>
      </c>
      <c r="AC272" s="19" t="n">
        <v>0</v>
      </c>
      <c r="AD272" s="19" t="n">
        <v>0</v>
      </c>
      <c r="AE272" s="19"/>
      <c r="AF272" s="19" t="n">
        <v>0.0126668694388738</v>
      </c>
      <c r="AG272" s="19"/>
      <c r="AH272" s="19" t="n">
        <v>0.00927879081844058</v>
      </c>
      <c r="AI272" s="19"/>
      <c r="AJ272" s="19" t="n">
        <v>0.0426714900436964</v>
      </c>
      <c r="AK272" s="19" t="n">
        <v>0</v>
      </c>
      <c r="AL272" s="19" t="n">
        <v>0</v>
      </c>
      <c r="AM272" s="19" t="n">
        <v>0</v>
      </c>
      <c r="AN272" s="19" t="n">
        <v>0.0256111983060134</v>
      </c>
      <c r="AO272" s="19" t="n">
        <v>0</v>
      </c>
      <c r="AP272" s="19" t="n">
        <v>0</v>
      </c>
      <c r="AQ272" s="19" t="n">
        <v>0</v>
      </c>
      <c r="AR272" s="19" t="n">
        <v>0</v>
      </c>
      <c r="AS272" s="19" t="n">
        <v>0</v>
      </c>
      <c r="AT272" s="19" t="n">
        <v>0</v>
      </c>
      <c r="AU272" s="19" t="n">
        <v>0</v>
      </c>
    </row>
    <row r="273">
      <c r="B273" t="s">
        <v>66</v>
      </c>
      <c r="C273" s="19" t="n">
        <v>0.0387355559351914</v>
      </c>
      <c r="D273" s="19" t="n">
        <v>0.0379974610879655</v>
      </c>
      <c r="E273" s="19" t="n">
        <v>0.039756233773863</v>
      </c>
      <c r="F273" s="19"/>
      <c r="G273" s="19" t="n">
        <v>0</v>
      </c>
      <c r="H273" s="19" t="n">
        <v>0.033727021063341</v>
      </c>
      <c r="I273" s="19" t="n">
        <v>0</v>
      </c>
      <c r="J273" s="19" t="n">
        <v>0.040933608625386</v>
      </c>
      <c r="K273" s="19" t="n">
        <v>0.0180398031577664</v>
      </c>
      <c r="L273" s="19" t="n">
        <v>0.111233198335135</v>
      </c>
      <c r="M273" s="19"/>
      <c r="N273" s="19" t="n">
        <v>0</v>
      </c>
      <c r="O273" s="19" t="n">
        <v>0.0509262737019228</v>
      </c>
      <c r="P273" s="19" t="n">
        <v>0.0336759407544633</v>
      </c>
      <c r="Q273" s="19" t="n">
        <v>0.0117132994798758</v>
      </c>
      <c r="R273" s="19" t="n">
        <v>0.0866644023011086</v>
      </c>
      <c r="S273" s="19"/>
      <c r="T273" s="19" t="n">
        <v>0.0325033238072213</v>
      </c>
      <c r="U273" s="19" t="n">
        <v>0.0309868003397821</v>
      </c>
      <c r="V273" s="19" t="n">
        <v>0.0293392913560179</v>
      </c>
      <c r="W273" s="19" t="n">
        <v>0.0377906455277313</v>
      </c>
      <c r="X273" s="19"/>
      <c r="Y273" s="19" t="n">
        <v>0.0213310320579007</v>
      </c>
      <c r="Z273" s="19" t="n">
        <v>0.0135241415828889</v>
      </c>
      <c r="AA273" s="19" t="n">
        <v>0.138012808931795</v>
      </c>
      <c r="AB273" s="19" t="n">
        <v>0.0510378794969845</v>
      </c>
      <c r="AC273" s="19" t="n">
        <v>0</v>
      </c>
      <c r="AD273" s="19" t="n">
        <v>0</v>
      </c>
      <c r="AE273" s="19"/>
      <c r="AF273" s="19" t="n">
        <v>0.034121545036801</v>
      </c>
      <c r="AG273" s="19"/>
      <c r="AH273" s="19" t="n">
        <v>0.0339380795694817</v>
      </c>
      <c r="AI273" s="19"/>
      <c r="AJ273" s="19" t="n">
        <v>0</v>
      </c>
      <c r="AK273" s="19" t="n">
        <v>0.0822969497904081</v>
      </c>
      <c r="AL273" s="19" t="n">
        <v>0.0168244993802446</v>
      </c>
      <c r="AM273" s="19" t="n">
        <v>0</v>
      </c>
      <c r="AN273" s="19" t="n">
        <v>0.108607056034078</v>
      </c>
      <c r="AO273" s="19" t="n">
        <v>0</v>
      </c>
      <c r="AP273" s="19" t="n">
        <v>0.0272930329039572</v>
      </c>
      <c r="AQ273" s="19" t="n">
        <v>0</v>
      </c>
      <c r="AR273" s="19" t="n">
        <v>0.122803621972397</v>
      </c>
      <c r="AS273" s="19" t="n">
        <v>0.0377393223973138</v>
      </c>
      <c r="AT273" s="19" t="n">
        <v>0.176972270386553</v>
      </c>
      <c r="AU273" s="19" t="n">
        <v>0.0897522023036494</v>
      </c>
    </row>
    <row r="274">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c r="AM274" s="19"/>
      <c r="AN274" s="19"/>
      <c r="AO274" s="19"/>
      <c r="AP274" s="19"/>
      <c r="AQ274" s="19"/>
      <c r="AR274" s="19"/>
      <c r="AS274" s="19"/>
      <c r="AT274" s="19"/>
      <c r="AU274" s="19"/>
    </row>
    <row r="275">
      <c r="B275" s="7" t="s">
        <v>164</v>
      </c>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c r="AL275" s="19"/>
      <c r="AM275" s="19"/>
      <c r="AN275" s="19"/>
      <c r="AO275" s="19"/>
      <c r="AP275" s="19"/>
      <c r="AQ275" s="19"/>
      <c r="AR275" s="19"/>
      <c r="AS275" s="19"/>
      <c r="AT275" s="19"/>
      <c r="AU275" s="19"/>
    </row>
    <row r="276">
      <c r="B276" s="26" t="s">
        <v>160</v>
      </c>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row>
    <row r="277">
      <c r="B277" t="s">
        <v>141</v>
      </c>
      <c r="C277" s="19" t="n">
        <v>0.187207094433295</v>
      </c>
      <c r="D277" s="19" t="n">
        <v>0.224608928995487</v>
      </c>
      <c r="E277" s="19" t="n">
        <v>0.13548579627389</v>
      </c>
      <c r="F277" s="19"/>
      <c r="G277" s="19" t="n">
        <v>0.306019929009783</v>
      </c>
      <c r="H277" s="19" t="n">
        <v>0.132634680491641</v>
      </c>
      <c r="I277" s="19" t="n">
        <v>0.315235019735963</v>
      </c>
      <c r="J277" s="19" t="n">
        <v>0.222007892200062</v>
      </c>
      <c r="K277" s="19" t="n">
        <v>0.173839453371681</v>
      </c>
      <c r="L277" s="19" t="n">
        <v>0.0643417801865746</v>
      </c>
      <c r="M277" s="19"/>
      <c r="N277" s="19" t="n">
        <v>0</v>
      </c>
      <c r="O277" s="19" t="n">
        <v>0.174669116226741</v>
      </c>
      <c r="P277" s="19" t="n">
        <v>0.202878353058774</v>
      </c>
      <c r="Q277" s="19" t="n">
        <v>0.203455195410194</v>
      </c>
      <c r="R277" s="19" t="n">
        <v>0.153529785797175</v>
      </c>
      <c r="S277" s="19"/>
      <c r="T277" s="19" t="n">
        <v>0.33015758737813</v>
      </c>
      <c r="U277" s="19" t="n">
        <v>0.167859023055002</v>
      </c>
      <c r="V277" s="19" t="n">
        <v>0.166868999454649</v>
      </c>
      <c r="W277" s="19" t="n">
        <v>0.191448710349239</v>
      </c>
      <c r="X277" s="19"/>
      <c r="Y277" s="19" t="n">
        <v>0.224643292282152</v>
      </c>
      <c r="Z277" s="19" t="n">
        <v>0.142501801811716</v>
      </c>
      <c r="AA277" s="19" t="n">
        <v>0.0603562340428301</v>
      </c>
      <c r="AB277" s="19" t="n">
        <v>0.338979862034891</v>
      </c>
      <c r="AC277" s="19" t="n">
        <v>0.324853124468574</v>
      </c>
      <c r="AD277" s="19" t="n">
        <v>0</v>
      </c>
      <c r="AE277" s="19"/>
      <c r="AF277" s="19" t="n">
        <v>0.168878328681764</v>
      </c>
      <c r="AG277" s="19"/>
      <c r="AH277" s="19" t="n">
        <v>0.199105281841952</v>
      </c>
      <c r="AI277" s="19"/>
      <c r="AJ277" s="19" t="n">
        <v>0.214045855684128</v>
      </c>
      <c r="AK277" s="19" t="n">
        <v>0</v>
      </c>
      <c r="AL277" s="19" t="n">
        <v>0.2643978486922</v>
      </c>
      <c r="AM277" s="19" t="n">
        <v>0.150493623943555</v>
      </c>
      <c r="AN277" s="19" t="n">
        <v>0.18830188738169</v>
      </c>
      <c r="AO277" s="19" t="n">
        <v>0.208577336490164</v>
      </c>
      <c r="AP277" s="19" t="n">
        <v>0.0997227477846333</v>
      </c>
      <c r="AQ277" s="19" t="n">
        <v>0.0717078734529715</v>
      </c>
      <c r="AR277" s="19" t="n">
        <v>0.120734250973107</v>
      </c>
      <c r="AS277" s="19" t="n">
        <v>0.264977786995517</v>
      </c>
      <c r="AT277" s="19" t="n">
        <v>0</v>
      </c>
      <c r="AU277" s="19" t="n">
        <v>0.296482074246256</v>
      </c>
    </row>
    <row r="278">
      <c r="B278" t="s">
        <v>142</v>
      </c>
      <c r="C278" s="19" t="n">
        <v>0.480016060989392</v>
      </c>
      <c r="D278" s="19" t="n">
        <v>0.444446545009732</v>
      </c>
      <c r="E278" s="19" t="n">
        <v>0.529203529008124</v>
      </c>
      <c r="F278" s="19"/>
      <c r="G278" s="19" t="n">
        <v>0.428653365167928</v>
      </c>
      <c r="H278" s="19" t="n">
        <v>0.479572289127399</v>
      </c>
      <c r="I278" s="19" t="n">
        <v>0.410105508810025</v>
      </c>
      <c r="J278" s="19" t="n">
        <v>0.433452172679139</v>
      </c>
      <c r="K278" s="19" t="n">
        <v>0.422317344143352</v>
      </c>
      <c r="L278" s="19" t="n">
        <v>0.642251687685127</v>
      </c>
      <c r="M278" s="19"/>
      <c r="N278" s="19" t="n">
        <v>0.744687168996402</v>
      </c>
      <c r="O278" s="19" t="n">
        <v>0.574215492830296</v>
      </c>
      <c r="P278" s="19" t="n">
        <v>0.462553081568664</v>
      </c>
      <c r="Q278" s="19" t="n">
        <v>0.442496594296616</v>
      </c>
      <c r="R278" s="19" t="n">
        <v>0.460839483008456</v>
      </c>
      <c r="S278" s="19"/>
      <c r="T278" s="19" t="n">
        <v>0.39453947541747</v>
      </c>
      <c r="U278" s="19" t="n">
        <v>0.478120404141701</v>
      </c>
      <c r="V278" s="19" t="n">
        <v>0.558595435681532</v>
      </c>
      <c r="W278" s="19" t="n">
        <v>0.430557324479857</v>
      </c>
      <c r="X278" s="19"/>
      <c r="Y278" s="19" t="n">
        <v>0.44756793116648</v>
      </c>
      <c r="Z278" s="19" t="n">
        <v>0.499910669432956</v>
      </c>
      <c r="AA278" s="19" t="n">
        <v>0.591916350935336</v>
      </c>
      <c r="AB278" s="19" t="n">
        <v>0.350046287241245</v>
      </c>
      <c r="AC278" s="19" t="n">
        <v>0.449513664107914</v>
      </c>
      <c r="AD278" s="19" t="n">
        <v>0.61973895731952</v>
      </c>
      <c r="AE278" s="19"/>
      <c r="AF278" s="19" t="n">
        <v>0.471121258977482</v>
      </c>
      <c r="AG278" s="19"/>
      <c r="AH278" s="19" t="n">
        <v>0.471088522393352</v>
      </c>
      <c r="AI278" s="19"/>
      <c r="AJ278" s="19" t="n">
        <v>0.273755667368313</v>
      </c>
      <c r="AK278" s="19" t="n">
        <v>0.600789567591281</v>
      </c>
      <c r="AL278" s="19" t="n">
        <v>0.468883737866429</v>
      </c>
      <c r="AM278" s="19" t="n">
        <v>0.515493156762364</v>
      </c>
      <c r="AN278" s="19" t="n">
        <v>0.440395128416048</v>
      </c>
      <c r="AO278" s="19" t="n">
        <v>0.436120940020777</v>
      </c>
      <c r="AP278" s="19" t="n">
        <v>0.69402147983886</v>
      </c>
      <c r="AQ278" s="19" t="n">
        <v>0.528045083776826</v>
      </c>
      <c r="AR278" s="19" t="n">
        <v>0.77908411473413</v>
      </c>
      <c r="AS278" s="19" t="n">
        <v>0.299420541480604</v>
      </c>
      <c r="AT278" s="19" t="n">
        <v>0.646055459226895</v>
      </c>
      <c r="AU278" s="19" t="n">
        <v>0.427918948490333</v>
      </c>
    </row>
    <row r="279">
      <c r="B279" t="s">
        <v>143</v>
      </c>
      <c r="C279" s="19" t="n">
        <v>0.249326201122934</v>
      </c>
      <c r="D279" s="19" t="n">
        <v>0.237188468369161</v>
      </c>
      <c r="E279" s="19" t="n">
        <v>0.266110920431106</v>
      </c>
      <c r="F279" s="19"/>
      <c r="G279" s="19" t="n">
        <v>0.171747696844827</v>
      </c>
      <c r="H279" s="19" t="n">
        <v>0.269640670794157</v>
      </c>
      <c r="I279" s="19" t="n">
        <v>0.234715572048528</v>
      </c>
      <c r="J279" s="19" t="n">
        <v>0.276446446851742</v>
      </c>
      <c r="K279" s="19" t="n">
        <v>0.385834853732814</v>
      </c>
      <c r="L279" s="19" t="n">
        <v>0.167261497106537</v>
      </c>
      <c r="M279" s="19"/>
      <c r="N279" s="19" t="n">
        <v>0.255312831003598</v>
      </c>
      <c r="O279" s="19" t="n">
        <v>0.17119357218035</v>
      </c>
      <c r="P279" s="19" t="n">
        <v>0.26697888620314</v>
      </c>
      <c r="Q279" s="19" t="n">
        <v>0.289956458033074</v>
      </c>
      <c r="R279" s="19" t="n">
        <v>0.226103986098294</v>
      </c>
      <c r="S279" s="19"/>
      <c r="T279" s="19" t="n">
        <v>0.17226874657818</v>
      </c>
      <c r="U279" s="19" t="n">
        <v>0.26322286920746</v>
      </c>
      <c r="V279" s="19" t="n">
        <v>0.219236434971103</v>
      </c>
      <c r="W279" s="19" t="n">
        <v>0.300282538886251</v>
      </c>
      <c r="X279" s="19"/>
      <c r="Y279" s="19" t="n">
        <v>0.252147000480445</v>
      </c>
      <c r="Z279" s="19" t="n">
        <v>0.304016272586534</v>
      </c>
      <c r="AA279" s="19" t="n">
        <v>0.191212715483129</v>
      </c>
      <c r="AB279" s="19" t="n">
        <v>0.219908660107003</v>
      </c>
      <c r="AC279" s="19" t="n">
        <v>0.136403797112407</v>
      </c>
      <c r="AD279" s="19" t="n">
        <v>0.38026104268048</v>
      </c>
      <c r="AE279" s="19"/>
      <c r="AF279" s="19" t="n">
        <v>0.269249151362262</v>
      </c>
      <c r="AG279" s="19"/>
      <c r="AH279" s="19" t="n">
        <v>0.244673611668678</v>
      </c>
      <c r="AI279" s="19"/>
      <c r="AJ279" s="19" t="n">
        <v>0.36364342938387</v>
      </c>
      <c r="AK279" s="19" t="n">
        <v>0.0935000824707427</v>
      </c>
      <c r="AL279" s="19" t="n">
        <v>0.213144292591678</v>
      </c>
      <c r="AM279" s="19" t="n">
        <v>0.299465388474028</v>
      </c>
      <c r="AN279" s="19" t="n">
        <v>0.211622384108625</v>
      </c>
      <c r="AO279" s="19" t="n">
        <v>0.240806930130631</v>
      </c>
      <c r="AP279" s="19" t="n">
        <v>0.156652622182621</v>
      </c>
      <c r="AQ279" s="19" t="n">
        <v>0.334806220364838</v>
      </c>
      <c r="AR279" s="19" t="n">
        <v>0.100181634292764</v>
      </c>
      <c r="AS279" s="19" t="n">
        <v>0.435601671523879</v>
      </c>
      <c r="AT279" s="19" t="n">
        <v>0.176972270386553</v>
      </c>
      <c r="AU279" s="19" t="n">
        <v>0.275598977263411</v>
      </c>
    </row>
    <row r="280">
      <c r="B280" t="s">
        <v>144</v>
      </c>
      <c r="C280" s="19" t="n">
        <v>0.0405960560457076</v>
      </c>
      <c r="D280" s="19" t="n">
        <v>0.0492659422135103</v>
      </c>
      <c r="E280" s="19" t="n">
        <v>0.0286068642656254</v>
      </c>
      <c r="F280" s="19"/>
      <c r="G280" s="19" t="n">
        <v>0.0935790089774609</v>
      </c>
      <c r="H280" s="19" t="n">
        <v>0.0666815088195801</v>
      </c>
      <c r="I280" s="19" t="n">
        <v>0.0399438994054842</v>
      </c>
      <c r="J280" s="19" t="n">
        <v>0.0464677970119165</v>
      </c>
      <c r="K280" s="19" t="n">
        <v>0</v>
      </c>
      <c r="L280" s="19" t="n">
        <v>0</v>
      </c>
      <c r="M280" s="19"/>
      <c r="N280" s="19" t="n">
        <v>0</v>
      </c>
      <c r="O280" s="19" t="n">
        <v>0.0473666809125041</v>
      </c>
      <c r="P280" s="19" t="n">
        <v>0.0339137384149591</v>
      </c>
      <c r="Q280" s="19" t="n">
        <v>0.0399336877372912</v>
      </c>
      <c r="R280" s="19" t="n">
        <v>0.0505886641225111</v>
      </c>
      <c r="S280" s="19"/>
      <c r="T280" s="19" t="n">
        <v>0.0455104022728472</v>
      </c>
      <c r="U280" s="19" t="n">
        <v>0.0438072645019259</v>
      </c>
      <c r="V280" s="19" t="n">
        <v>0.0259598385366986</v>
      </c>
      <c r="W280" s="19" t="n">
        <v>0.0503146575887662</v>
      </c>
      <c r="X280" s="19"/>
      <c r="Y280" s="19" t="n">
        <v>0.0519976143813902</v>
      </c>
      <c r="Z280" s="19" t="n">
        <v>0.0535712561687948</v>
      </c>
      <c r="AA280" s="19" t="n">
        <v>0</v>
      </c>
      <c r="AB280" s="19" t="n">
        <v>0</v>
      </c>
      <c r="AC280" s="19" t="n">
        <v>0.0892294143111054</v>
      </c>
      <c r="AD280" s="19" t="n">
        <v>0</v>
      </c>
      <c r="AE280" s="19"/>
      <c r="AF280" s="19" t="n">
        <v>0.0501918448031308</v>
      </c>
      <c r="AG280" s="19"/>
      <c r="AH280" s="19" t="n">
        <v>0.0464786068930243</v>
      </c>
      <c r="AI280" s="19"/>
      <c r="AJ280" s="19" t="n">
        <v>0</v>
      </c>
      <c r="AK280" s="19" t="n">
        <v>0.223413400147568</v>
      </c>
      <c r="AL280" s="19" t="n">
        <v>0.0367496214694483</v>
      </c>
      <c r="AM280" s="19" t="n">
        <v>0.0345478308200524</v>
      </c>
      <c r="AN280" s="19" t="n">
        <v>0.0510735440595595</v>
      </c>
      <c r="AO280" s="19" t="n">
        <v>0.114494793358428</v>
      </c>
      <c r="AP280" s="19" t="n">
        <v>0.0223101172899277</v>
      </c>
      <c r="AQ280" s="19" t="n">
        <v>0.0654408224053644</v>
      </c>
      <c r="AR280" s="19" t="n">
        <v>0</v>
      </c>
      <c r="AS280" s="19" t="n">
        <v>0</v>
      </c>
      <c r="AT280" s="19" t="n">
        <v>0</v>
      </c>
      <c r="AU280" s="19" t="n">
        <v>0</v>
      </c>
    </row>
    <row r="281">
      <c r="B281" t="s">
        <v>145</v>
      </c>
      <c r="C281" s="19" t="n">
        <v>0.0100882774636159</v>
      </c>
      <c r="D281" s="19" t="n">
        <v>0.0173835329606599</v>
      </c>
      <c r="E281" s="19" t="n">
        <v>0</v>
      </c>
      <c r="F281" s="19"/>
      <c r="G281" s="19" t="n">
        <v>0</v>
      </c>
      <c r="H281" s="19" t="n">
        <v>0.0322072962900762</v>
      </c>
      <c r="I281" s="19" t="n">
        <v>0</v>
      </c>
      <c r="J281" s="19" t="n">
        <v>0</v>
      </c>
      <c r="K281" s="19" t="n">
        <v>0.018008348752154</v>
      </c>
      <c r="L281" s="19" t="n">
        <v>0</v>
      </c>
      <c r="M281" s="19"/>
      <c r="N281" s="19" t="n">
        <v>0</v>
      </c>
      <c r="O281" s="19" t="n">
        <v>0.0141601361052561</v>
      </c>
      <c r="P281" s="19" t="n">
        <v>0</v>
      </c>
      <c r="Q281" s="19" t="n">
        <v>0.0124447650429482</v>
      </c>
      <c r="R281" s="19" t="n">
        <v>0.0222961196745702</v>
      </c>
      <c r="S281" s="19"/>
      <c r="T281" s="19" t="n">
        <v>0.0250204645461508</v>
      </c>
      <c r="U281" s="19" t="n">
        <v>0.0290486295053226</v>
      </c>
      <c r="V281" s="19" t="n">
        <v>0</v>
      </c>
      <c r="W281" s="19" t="n">
        <v>0</v>
      </c>
      <c r="X281" s="19"/>
      <c r="Y281" s="19" t="n">
        <v>0.0147950638024079</v>
      </c>
      <c r="Z281" s="19" t="n">
        <v>0</v>
      </c>
      <c r="AA281" s="19" t="n">
        <v>0</v>
      </c>
      <c r="AB281" s="19" t="n">
        <v>0.0400273111198767</v>
      </c>
      <c r="AC281" s="19" t="n">
        <v>0</v>
      </c>
      <c r="AD281" s="19" t="n">
        <v>0</v>
      </c>
      <c r="AE281" s="19"/>
      <c r="AF281" s="19" t="n">
        <v>0.0157675489344936</v>
      </c>
      <c r="AG281" s="19"/>
      <c r="AH281" s="19" t="n">
        <v>0.0115501141768853</v>
      </c>
      <c r="AI281" s="19"/>
      <c r="AJ281" s="19" t="n">
        <v>0.114923270380572</v>
      </c>
      <c r="AK281" s="19" t="n">
        <v>0</v>
      </c>
      <c r="AL281" s="19" t="n">
        <v>0</v>
      </c>
      <c r="AM281" s="19" t="n">
        <v>0</v>
      </c>
      <c r="AN281" s="19" t="n">
        <v>0</v>
      </c>
      <c r="AO281" s="19" t="n">
        <v>0</v>
      </c>
      <c r="AP281" s="19" t="n">
        <v>0</v>
      </c>
      <c r="AQ281" s="19" t="n">
        <v>0</v>
      </c>
      <c r="AR281" s="19" t="n">
        <v>0</v>
      </c>
      <c r="AS281" s="19" t="n">
        <v>0</v>
      </c>
      <c r="AT281" s="19" t="n">
        <v>0</v>
      </c>
      <c r="AU281" s="19" t="n">
        <v>0</v>
      </c>
    </row>
    <row r="282">
      <c r="B282" t="s">
        <v>66</v>
      </c>
      <c r="C282" s="19" t="n">
        <v>0.032766309945055</v>
      </c>
      <c r="D282" s="19" t="n">
        <v>0.0271065824514488</v>
      </c>
      <c r="E282" s="19" t="n">
        <v>0.040592890021255</v>
      </c>
      <c r="F282" s="19"/>
      <c r="G282" s="19" t="n">
        <v>0</v>
      </c>
      <c r="H282" s="19" t="n">
        <v>0.019263554477146</v>
      </c>
      <c r="I282" s="19" t="n">
        <v>0</v>
      </c>
      <c r="J282" s="19" t="n">
        <v>0.0216256912571413</v>
      </c>
      <c r="K282" s="19" t="n">
        <v>0</v>
      </c>
      <c r="L282" s="19" t="n">
        <v>0.126145035021761</v>
      </c>
      <c r="M282" s="19"/>
      <c r="N282" s="19" t="n">
        <v>0</v>
      </c>
      <c r="O282" s="19" t="n">
        <v>0.0183950017448525</v>
      </c>
      <c r="P282" s="19" t="n">
        <v>0.0336759407544633</v>
      </c>
      <c r="Q282" s="19" t="n">
        <v>0.0117132994798758</v>
      </c>
      <c r="R282" s="19" t="n">
        <v>0.0866419612989928</v>
      </c>
      <c r="S282" s="19"/>
      <c r="T282" s="19" t="n">
        <v>0.0325033238072213</v>
      </c>
      <c r="U282" s="19" t="n">
        <v>0.0179418095885886</v>
      </c>
      <c r="V282" s="19" t="n">
        <v>0.0293392913560179</v>
      </c>
      <c r="W282" s="19" t="n">
        <v>0.0273967686958881</v>
      </c>
      <c r="X282" s="19"/>
      <c r="Y282" s="19" t="n">
        <v>0.00884909788712543</v>
      </c>
      <c r="Z282" s="19" t="n">
        <v>0</v>
      </c>
      <c r="AA282" s="19" t="n">
        <v>0.156514699538705</v>
      </c>
      <c r="AB282" s="19" t="n">
        <v>0.0510378794969845</v>
      </c>
      <c r="AC282" s="19" t="n">
        <v>0</v>
      </c>
      <c r="AD282" s="19" t="n">
        <v>0</v>
      </c>
      <c r="AE282" s="19"/>
      <c r="AF282" s="19" t="n">
        <v>0.0247918672408682</v>
      </c>
      <c r="AG282" s="19"/>
      <c r="AH282" s="19" t="n">
        <v>0.0271038630261077</v>
      </c>
      <c r="AI282" s="19"/>
      <c r="AJ282" s="19" t="n">
        <v>0.0336317771831174</v>
      </c>
      <c r="AK282" s="19" t="n">
        <v>0.0822969497904081</v>
      </c>
      <c r="AL282" s="19" t="n">
        <v>0.0168244993802446</v>
      </c>
      <c r="AM282" s="19" t="n">
        <v>0</v>
      </c>
      <c r="AN282" s="19" t="n">
        <v>0.108607056034078</v>
      </c>
      <c r="AO282" s="19" t="n">
        <v>0</v>
      </c>
      <c r="AP282" s="19" t="n">
        <v>0.0272930329039572</v>
      </c>
      <c r="AQ282" s="19" t="n">
        <v>0</v>
      </c>
      <c r="AR282" s="19" t="n">
        <v>0</v>
      </c>
      <c r="AS282" s="19" t="n">
        <v>0</v>
      </c>
      <c r="AT282" s="19" t="n">
        <v>0.176972270386553</v>
      </c>
      <c r="AU282" s="19" t="n">
        <v>0</v>
      </c>
    </row>
    <row r="283">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c r="AL283" s="19"/>
      <c r="AM283" s="19"/>
      <c r="AN283" s="19"/>
      <c r="AO283" s="19"/>
      <c r="AP283" s="19"/>
      <c r="AQ283" s="19"/>
      <c r="AR283" s="19"/>
      <c r="AS283" s="19"/>
      <c r="AT283" s="19"/>
      <c r="AU283" s="19"/>
    </row>
    <row r="284">
      <c r="B284" s="7" t="s">
        <v>165</v>
      </c>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c r="AL284" s="19"/>
      <c r="AM284" s="19"/>
      <c r="AN284" s="19"/>
      <c r="AO284" s="19"/>
      <c r="AP284" s="19"/>
      <c r="AQ284" s="19"/>
      <c r="AR284" s="19"/>
      <c r="AS284" s="19"/>
      <c r="AT284" s="19"/>
      <c r="AU284" s="19"/>
    </row>
    <row r="285">
      <c r="B285" s="26" t="s">
        <v>160</v>
      </c>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c r="AM285" s="19"/>
      <c r="AN285" s="19"/>
      <c r="AO285" s="19"/>
      <c r="AP285" s="19"/>
      <c r="AQ285" s="19"/>
      <c r="AR285" s="19"/>
      <c r="AS285" s="19"/>
      <c r="AT285" s="19"/>
      <c r="AU285" s="19"/>
    </row>
    <row r="286">
      <c r="B286" t="s">
        <v>141</v>
      </c>
      <c r="C286" s="19" t="n">
        <v>0.190229245246092</v>
      </c>
      <c r="D286" s="19" t="n">
        <v>0.233741702751821</v>
      </c>
      <c r="E286" s="19" t="n">
        <v>0.130057844173237</v>
      </c>
      <c r="F286" s="19"/>
      <c r="G286" s="19" t="n">
        <v>0.224033526293334</v>
      </c>
      <c r="H286" s="19" t="n">
        <v>0.202859435642771</v>
      </c>
      <c r="I286" s="19" t="n">
        <v>0.26026306347785</v>
      </c>
      <c r="J286" s="19" t="n">
        <v>0.218355993016788</v>
      </c>
      <c r="K286" s="19" t="n">
        <v>0.175607804787414</v>
      </c>
      <c r="L286" s="19" t="n">
        <v>0.0922600766773649</v>
      </c>
      <c r="M286" s="19"/>
      <c r="N286" s="19" t="n">
        <v>0.235780460077406</v>
      </c>
      <c r="O286" s="19" t="n">
        <v>0.170623770416201</v>
      </c>
      <c r="P286" s="19" t="n">
        <v>0.225472922312528</v>
      </c>
      <c r="Q286" s="19" t="n">
        <v>0.162858384842852</v>
      </c>
      <c r="R286" s="19" t="n">
        <v>0.187021835200513</v>
      </c>
      <c r="S286" s="19"/>
      <c r="T286" s="19" t="n">
        <v>0.301005346458044</v>
      </c>
      <c r="U286" s="19" t="n">
        <v>0.183642902206068</v>
      </c>
      <c r="V286" s="19" t="n">
        <v>0.156383088194957</v>
      </c>
      <c r="W286" s="19" t="n">
        <v>0.207351091459002</v>
      </c>
      <c r="X286" s="19"/>
      <c r="Y286" s="19" t="n">
        <v>0.220468166318671</v>
      </c>
      <c r="Z286" s="19" t="n">
        <v>0.160985333650118</v>
      </c>
      <c r="AA286" s="19" t="n">
        <v>0.07765249104356</v>
      </c>
      <c r="AB286" s="19" t="n">
        <v>0.285000491699682</v>
      </c>
      <c r="AC286" s="19" t="n">
        <v>0.27458459631309</v>
      </c>
      <c r="AD286" s="19" t="n">
        <v>0.140373374792705</v>
      </c>
      <c r="AE286" s="19"/>
      <c r="AF286" s="19" t="n">
        <v>0.170970602827953</v>
      </c>
      <c r="AG286" s="19"/>
      <c r="AH286" s="19" t="n">
        <v>0.207972849782888</v>
      </c>
      <c r="AI286" s="19"/>
      <c r="AJ286" s="19" t="n">
        <v>0.312146867430533</v>
      </c>
      <c r="AK286" s="19" t="n">
        <v>0.0934761064533089</v>
      </c>
      <c r="AL286" s="19" t="n">
        <v>0.209867414055833</v>
      </c>
      <c r="AM286" s="19" t="n">
        <v>0.158662574939943</v>
      </c>
      <c r="AN286" s="19" t="n">
        <v>0.18830188738169</v>
      </c>
      <c r="AO286" s="19" t="n">
        <v>0.251739886791079</v>
      </c>
      <c r="AP286" s="19" t="n">
        <v>0.135943610554859</v>
      </c>
      <c r="AQ286" s="19" t="n">
        <v>0.0717078734529715</v>
      </c>
      <c r="AR286" s="19" t="n">
        <v>0.120734250973107</v>
      </c>
      <c r="AS286" s="19" t="n">
        <v>0.252776844916369</v>
      </c>
      <c r="AT286" s="19" t="n">
        <v>0</v>
      </c>
      <c r="AU286" s="19" t="n">
        <v>0.184793897631138</v>
      </c>
    </row>
    <row r="287">
      <c r="B287" t="s">
        <v>142</v>
      </c>
      <c r="C287" s="19" t="n">
        <v>0.502069193641552</v>
      </c>
      <c r="D287" s="19" t="n">
        <v>0.46464513288303</v>
      </c>
      <c r="E287" s="19" t="n">
        <v>0.553821227398307</v>
      </c>
      <c r="F287" s="19"/>
      <c r="G287" s="19" t="n">
        <v>0.49730268296673</v>
      </c>
      <c r="H287" s="19" t="n">
        <v>0.394238619195124</v>
      </c>
      <c r="I287" s="19" t="n">
        <v>0.539913473416927</v>
      </c>
      <c r="J287" s="19" t="n">
        <v>0.523426621992545</v>
      </c>
      <c r="K287" s="19" t="n">
        <v>0.497352806774826</v>
      </c>
      <c r="L287" s="19" t="n">
        <v>0.592159058244613</v>
      </c>
      <c r="M287" s="19"/>
      <c r="N287" s="19" t="n">
        <v>0.255312831003598</v>
      </c>
      <c r="O287" s="19" t="n">
        <v>0.56673298516009</v>
      </c>
      <c r="P287" s="19" t="n">
        <v>0.516318462734326</v>
      </c>
      <c r="Q287" s="19" t="n">
        <v>0.514838203363497</v>
      </c>
      <c r="R287" s="19" t="n">
        <v>0.397362091484172</v>
      </c>
      <c r="S287" s="19"/>
      <c r="T287" s="19" t="n">
        <v>0.538368346667513</v>
      </c>
      <c r="U287" s="19" t="n">
        <v>0.468924485846446</v>
      </c>
      <c r="V287" s="19" t="n">
        <v>0.591247535472964</v>
      </c>
      <c r="W287" s="19" t="n">
        <v>0.456705613998573</v>
      </c>
      <c r="X287" s="19"/>
      <c r="Y287" s="19" t="n">
        <v>0.483609106210025</v>
      </c>
      <c r="Z287" s="19" t="n">
        <v>0.498613463518012</v>
      </c>
      <c r="AA287" s="19" t="n">
        <v>0.593760223374692</v>
      </c>
      <c r="AB287" s="19" t="n">
        <v>0.350908868667055</v>
      </c>
      <c r="AC287" s="19" t="n">
        <v>0.567984090819601</v>
      </c>
      <c r="AD287" s="19" t="n">
        <v>0.571704386319611</v>
      </c>
      <c r="AE287" s="19"/>
      <c r="AF287" s="19" t="n">
        <v>0.507348714210497</v>
      </c>
      <c r="AG287" s="19"/>
      <c r="AH287" s="19" t="n">
        <v>0.500881992618474</v>
      </c>
      <c r="AI287" s="19"/>
      <c r="AJ287" s="19" t="n">
        <v>0.321803803037261</v>
      </c>
      <c r="AK287" s="19" t="n">
        <v>0.521471522128656</v>
      </c>
      <c r="AL287" s="19" t="n">
        <v>0.526438823251188</v>
      </c>
      <c r="AM287" s="19" t="n">
        <v>0.519115376326875</v>
      </c>
      <c r="AN287" s="19" t="n">
        <v>0.457750965521154</v>
      </c>
      <c r="AO287" s="19" t="n">
        <v>0.501617108164583</v>
      </c>
      <c r="AP287" s="19" t="n">
        <v>0.577204971830833</v>
      </c>
      <c r="AQ287" s="19" t="n">
        <v>0.435440794240256</v>
      </c>
      <c r="AR287" s="19" t="n">
        <v>0.77908411473413</v>
      </c>
      <c r="AS287" s="19" t="n">
        <v>0.387912352142651</v>
      </c>
      <c r="AT287" s="19" t="n">
        <v>0.646055459226895</v>
      </c>
      <c r="AU287" s="19" t="n">
        <v>0.745745013360582</v>
      </c>
    </row>
    <row r="288">
      <c r="B288" t="s">
        <v>143</v>
      </c>
      <c r="C288" s="19" t="n">
        <v>0.211315450140046</v>
      </c>
      <c r="D288" s="19" t="n">
        <v>0.207534621334484</v>
      </c>
      <c r="E288" s="19" t="n">
        <v>0.216543786563409</v>
      </c>
      <c r="F288" s="19"/>
      <c r="G288" s="19" t="n">
        <v>0.186039539341155</v>
      </c>
      <c r="H288" s="19" t="n">
        <v>0.266414596626995</v>
      </c>
      <c r="I288" s="19" t="n">
        <v>0.159879563699739</v>
      </c>
      <c r="J288" s="19" t="n">
        <v>0.192927003373297</v>
      </c>
      <c r="K288" s="19" t="n">
        <v>0.246253886822814</v>
      </c>
      <c r="L288" s="19" t="n">
        <v>0.188555399039877</v>
      </c>
      <c r="M288" s="19"/>
      <c r="N288" s="19" t="n">
        <v>0.508906708918996</v>
      </c>
      <c r="O288" s="19" t="n">
        <v>0.159768433232298</v>
      </c>
      <c r="P288" s="19" t="n">
        <v>0.156746753209436</v>
      </c>
      <c r="Q288" s="19" t="n">
        <v>0.254119155525798</v>
      </c>
      <c r="R288" s="19" t="n">
        <v>0.279199802004944</v>
      </c>
      <c r="S288" s="19"/>
      <c r="T288" s="19" t="n">
        <v>0.0431871233690015</v>
      </c>
      <c r="U288" s="19" t="n">
        <v>0.181380627572403</v>
      </c>
      <c r="V288" s="19" t="n">
        <v>0.199451456367987</v>
      </c>
      <c r="W288" s="19" t="n">
        <v>0.271283715543665</v>
      </c>
      <c r="X288" s="19"/>
      <c r="Y288" s="19" t="n">
        <v>0.214063680011549</v>
      </c>
      <c r="Z288" s="19" t="n">
        <v>0.280742536038635</v>
      </c>
      <c r="AA288" s="19" t="n">
        <v>0.170980189533183</v>
      </c>
      <c r="AB288" s="19" t="n">
        <v>0.219046078681192</v>
      </c>
      <c r="AC288" s="19" t="n">
        <v>0.0892294143111054</v>
      </c>
      <c r="AD288" s="19" t="n">
        <v>0.106914488153564</v>
      </c>
      <c r="AE288" s="19"/>
      <c r="AF288" s="19" t="n">
        <v>0.225710311211001</v>
      </c>
      <c r="AG288" s="19"/>
      <c r="AH288" s="19" t="n">
        <v>0.205651913656929</v>
      </c>
      <c r="AI288" s="19"/>
      <c r="AJ288" s="19" t="n">
        <v>0.251126059151634</v>
      </c>
      <c r="AK288" s="19" t="n">
        <v>0.302755421627627</v>
      </c>
      <c r="AL288" s="19" t="n">
        <v>0.136614603338493</v>
      </c>
      <c r="AM288" s="19" t="n">
        <v>0.322222048733183</v>
      </c>
      <c r="AN288" s="19" t="n">
        <v>0.177383668268623</v>
      </c>
      <c r="AO288" s="19" t="n">
        <v>0.190902441104396</v>
      </c>
      <c r="AP288" s="19" t="n">
        <v>0.191108738717755</v>
      </c>
      <c r="AQ288" s="19" t="n">
        <v>0.427410509901408</v>
      </c>
      <c r="AR288" s="19" t="n">
        <v>0.100181634292764</v>
      </c>
      <c r="AS288" s="19" t="n">
        <v>0.256275770165055</v>
      </c>
      <c r="AT288" s="19" t="n">
        <v>0.176972270386553</v>
      </c>
      <c r="AU288" s="19" t="n">
        <v>0.0694610890082807</v>
      </c>
    </row>
    <row r="289">
      <c r="B289" t="s">
        <v>144</v>
      </c>
      <c r="C289" s="19" t="n">
        <v>0.0504433343736894</v>
      </c>
      <c r="D289" s="19" t="n">
        <v>0.044567400998104</v>
      </c>
      <c r="E289" s="19" t="n">
        <v>0.0585688957436298</v>
      </c>
      <c r="F289" s="19"/>
      <c r="G289" s="19" t="n">
        <v>0.0926242513987805</v>
      </c>
      <c r="H289" s="19" t="n">
        <v>0.086065855360485</v>
      </c>
      <c r="I289" s="19" t="n">
        <v>0.0399438994054842</v>
      </c>
      <c r="J289" s="19" t="n">
        <v>0.0436646903602295</v>
      </c>
      <c r="K289" s="19" t="n">
        <v>0.040875849316473</v>
      </c>
      <c r="L289" s="19" t="n">
        <v>0</v>
      </c>
      <c r="M289" s="19"/>
      <c r="N289" s="19" t="n">
        <v>0</v>
      </c>
      <c r="O289" s="19" t="n">
        <v>0.0341736820608654</v>
      </c>
      <c r="P289" s="19" t="n">
        <v>0.0583840541740446</v>
      </c>
      <c r="Q289" s="19" t="n">
        <v>0.0564709567879766</v>
      </c>
      <c r="R289" s="19" t="n">
        <v>0.0450510036642875</v>
      </c>
      <c r="S289" s="19"/>
      <c r="T289" s="19" t="n">
        <v>0.0261737101897491</v>
      </c>
      <c r="U289" s="19" t="n">
        <v>0.121340928896891</v>
      </c>
      <c r="V289" s="19" t="n">
        <v>0.0107003227844341</v>
      </c>
      <c r="W289" s="19" t="n">
        <v>0.0372628103028729</v>
      </c>
      <c r="X289" s="19"/>
      <c r="Y289" s="19" t="n">
        <v>0.0656124176714256</v>
      </c>
      <c r="Z289" s="19" t="n">
        <v>0.0596586667932345</v>
      </c>
      <c r="AA289" s="19" t="n">
        <v>0</v>
      </c>
      <c r="AB289" s="19" t="n">
        <v>0</v>
      </c>
      <c r="AC289" s="19" t="n">
        <v>0.0682018985562033</v>
      </c>
      <c r="AD289" s="19" t="n">
        <v>0.0836995674119655</v>
      </c>
      <c r="AE289" s="19"/>
      <c r="AF289" s="19" t="n">
        <v>0.0554709888497564</v>
      </c>
      <c r="AG289" s="19"/>
      <c r="AH289" s="19" t="n">
        <v>0.0468832425765951</v>
      </c>
      <c r="AI289" s="19"/>
      <c r="AJ289" s="19" t="n">
        <v>0.0426714900436964</v>
      </c>
      <c r="AK289" s="19" t="n">
        <v>0</v>
      </c>
      <c r="AL289" s="19" t="n">
        <v>0.0802645511653912</v>
      </c>
      <c r="AM289" s="19" t="n">
        <v>0</v>
      </c>
      <c r="AN289" s="19" t="n">
        <v>0.0679564227944541</v>
      </c>
      <c r="AO289" s="19" t="n">
        <v>0.0557405639399422</v>
      </c>
      <c r="AP289" s="19" t="n">
        <v>0.0684496459925955</v>
      </c>
      <c r="AQ289" s="19" t="n">
        <v>0.0654408224053644</v>
      </c>
      <c r="AR289" s="19" t="n">
        <v>0</v>
      </c>
      <c r="AS289" s="19" t="n">
        <v>0.0522298996285512</v>
      </c>
      <c r="AT289" s="19" t="n">
        <v>0</v>
      </c>
      <c r="AU289" s="19" t="n">
        <v>0</v>
      </c>
    </row>
    <row r="290">
      <c r="B290" t="s">
        <v>145</v>
      </c>
      <c r="C290" s="19" t="n">
        <v>0.00984418965597574</v>
      </c>
      <c r="D290" s="19" t="n">
        <v>0.0169629350474175</v>
      </c>
      <c r="E290" s="19" t="n">
        <v>0</v>
      </c>
      <c r="F290" s="19"/>
      <c r="G290" s="19" t="n">
        <v>0</v>
      </c>
      <c r="H290" s="19" t="n">
        <v>0.0311579386974789</v>
      </c>
      <c r="I290" s="19" t="n">
        <v>0</v>
      </c>
      <c r="J290" s="19" t="n">
        <v>0</v>
      </c>
      <c r="K290" s="19" t="n">
        <v>0.018008348752154</v>
      </c>
      <c r="L290" s="19" t="n">
        <v>0</v>
      </c>
      <c r="M290" s="19"/>
      <c r="N290" s="19" t="n">
        <v>0</v>
      </c>
      <c r="O290" s="19" t="n">
        <v>0.0332559786546954</v>
      </c>
      <c r="P290" s="19" t="n">
        <v>0</v>
      </c>
      <c r="Q290" s="19" t="n">
        <v>0</v>
      </c>
      <c r="R290" s="19" t="n">
        <v>0.0222961196745702</v>
      </c>
      <c r="S290" s="19"/>
      <c r="T290" s="19" t="n">
        <v>0.0587621495084708</v>
      </c>
      <c r="U290" s="19" t="n">
        <v>0.0145243147526613</v>
      </c>
      <c r="V290" s="19" t="n">
        <v>0</v>
      </c>
      <c r="W290" s="19" t="n">
        <v>0</v>
      </c>
      <c r="X290" s="19"/>
      <c r="Y290" s="19" t="n">
        <v>0.00739753190120396</v>
      </c>
      <c r="Z290" s="19" t="n">
        <v>0</v>
      </c>
      <c r="AA290" s="19" t="n">
        <v>0</v>
      </c>
      <c r="AB290" s="19" t="n">
        <v>0.0940066814550858</v>
      </c>
      <c r="AC290" s="19" t="n">
        <v>0</v>
      </c>
      <c r="AD290" s="19" t="n">
        <v>0</v>
      </c>
      <c r="AE290" s="19"/>
      <c r="AF290" s="19" t="n">
        <v>0.0153860500646261</v>
      </c>
      <c r="AG290" s="19"/>
      <c r="AH290" s="19" t="n">
        <v>0.0112706569496632</v>
      </c>
      <c r="AI290" s="19"/>
      <c r="AJ290" s="19" t="n">
        <v>0.072251780336876</v>
      </c>
      <c r="AK290" s="19" t="n">
        <v>0</v>
      </c>
      <c r="AL290" s="19" t="n">
        <v>0</v>
      </c>
      <c r="AM290" s="19" t="n">
        <v>0</v>
      </c>
      <c r="AN290" s="19" t="n">
        <v>0</v>
      </c>
      <c r="AO290" s="19" t="n">
        <v>0</v>
      </c>
      <c r="AP290" s="19" t="n">
        <v>0</v>
      </c>
      <c r="AQ290" s="19" t="n">
        <v>0</v>
      </c>
      <c r="AR290" s="19" t="n">
        <v>0</v>
      </c>
      <c r="AS290" s="19" t="n">
        <v>0.0508051331473745</v>
      </c>
      <c r="AT290" s="19" t="n">
        <v>0</v>
      </c>
      <c r="AU290" s="19" t="n">
        <v>0</v>
      </c>
    </row>
    <row r="291">
      <c r="B291" t="s">
        <v>66</v>
      </c>
      <c r="C291" s="19" t="n">
        <v>0.0360985869426455</v>
      </c>
      <c r="D291" s="19" t="n">
        <v>0.0325482069851429</v>
      </c>
      <c r="E291" s="19" t="n">
        <v>0.0410082461214172</v>
      </c>
      <c r="F291" s="19"/>
      <c r="G291" s="19" t="n">
        <v>0</v>
      </c>
      <c r="H291" s="19" t="n">
        <v>0.019263554477146</v>
      </c>
      <c r="I291" s="19" t="n">
        <v>0</v>
      </c>
      <c r="J291" s="19" t="n">
        <v>0.0216256912571413</v>
      </c>
      <c r="K291" s="19" t="n">
        <v>0.0219013035463191</v>
      </c>
      <c r="L291" s="19" t="n">
        <v>0.127025466038145</v>
      </c>
      <c r="M291" s="19"/>
      <c r="N291" s="19" t="n">
        <v>0</v>
      </c>
      <c r="O291" s="19" t="n">
        <v>0.0354451504758501</v>
      </c>
      <c r="P291" s="19" t="n">
        <v>0.0430778075696654</v>
      </c>
      <c r="Q291" s="19" t="n">
        <v>0.0117132994798758</v>
      </c>
      <c r="R291" s="19" t="n">
        <v>0.0690691479715135</v>
      </c>
      <c r="S291" s="19"/>
      <c r="T291" s="19" t="n">
        <v>0.0325033238072213</v>
      </c>
      <c r="U291" s="19" t="n">
        <v>0.0301867407255314</v>
      </c>
      <c r="V291" s="19" t="n">
        <v>0.0422175971796576</v>
      </c>
      <c r="W291" s="19" t="n">
        <v>0.0273967686958881</v>
      </c>
      <c r="X291" s="19"/>
      <c r="Y291" s="19" t="n">
        <v>0.00884909788712543</v>
      </c>
      <c r="Z291" s="19" t="n">
        <v>0</v>
      </c>
      <c r="AA291" s="19" t="n">
        <v>0.157607096048564</v>
      </c>
      <c r="AB291" s="19" t="n">
        <v>0.0510378794969845</v>
      </c>
      <c r="AC291" s="19" t="n">
        <v>0</v>
      </c>
      <c r="AD291" s="19" t="n">
        <v>0.0973081833221549</v>
      </c>
      <c r="AE291" s="19"/>
      <c r="AF291" s="19" t="n">
        <v>0.025113332836167</v>
      </c>
      <c r="AG291" s="19"/>
      <c r="AH291" s="19" t="n">
        <v>0.0273393444154516</v>
      </c>
      <c r="AI291" s="19"/>
      <c r="AJ291" s="19" t="n">
        <v>0</v>
      </c>
      <c r="AK291" s="19" t="n">
        <v>0.0822969497904081</v>
      </c>
      <c r="AL291" s="19" t="n">
        <v>0.0468146081890946</v>
      </c>
      <c r="AM291" s="19" t="n">
        <v>0</v>
      </c>
      <c r="AN291" s="19" t="n">
        <v>0.108607056034078</v>
      </c>
      <c r="AO291" s="19" t="n">
        <v>0</v>
      </c>
      <c r="AP291" s="19" t="n">
        <v>0.0272930329039572</v>
      </c>
      <c r="AQ291" s="19" t="n">
        <v>0</v>
      </c>
      <c r="AR291" s="19" t="n">
        <v>0</v>
      </c>
      <c r="AS291" s="19" t="n">
        <v>0</v>
      </c>
      <c r="AT291" s="19" t="n">
        <v>0.176972270386553</v>
      </c>
      <c r="AU291" s="19" t="n">
        <v>0</v>
      </c>
    </row>
    <row r="292">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c r="AL292" s="19"/>
      <c r="AM292" s="19"/>
      <c r="AN292" s="19"/>
      <c r="AO292" s="19"/>
      <c r="AP292" s="19"/>
      <c r="AQ292" s="19"/>
      <c r="AR292" s="19"/>
      <c r="AS292" s="19"/>
      <c r="AT292" s="19"/>
      <c r="AU292" s="19"/>
    </row>
    <row r="293">
      <c r="B293" s="7" t="s">
        <v>166</v>
      </c>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c r="AL293" s="19"/>
      <c r="AM293" s="19"/>
      <c r="AN293" s="19"/>
      <c r="AO293" s="19"/>
      <c r="AP293" s="19"/>
      <c r="AQ293" s="19"/>
      <c r="AR293" s="19"/>
      <c r="AS293" s="19"/>
      <c r="AT293" s="19"/>
      <c r="AU293" s="19"/>
    </row>
    <row r="294">
      <c r="B294" s="26" t="s">
        <v>160</v>
      </c>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row>
    <row r="295">
      <c r="B295" t="s">
        <v>141</v>
      </c>
      <c r="C295" s="19" t="n">
        <v>0.163011761441116</v>
      </c>
      <c r="D295" s="19" t="n">
        <v>0.189946871445149</v>
      </c>
      <c r="E295" s="19" t="n">
        <v>0.125764421256278</v>
      </c>
      <c r="F295" s="19"/>
      <c r="G295" s="19" t="n">
        <v>0.137296790924507</v>
      </c>
      <c r="H295" s="19" t="n">
        <v>0.114684192451613</v>
      </c>
      <c r="I295" s="19" t="n">
        <v>0.244697765227995</v>
      </c>
      <c r="J295" s="19" t="n">
        <v>0.259305940085909</v>
      </c>
      <c r="K295" s="19" t="n">
        <v>0.195911677137633</v>
      </c>
      <c r="L295" s="19" t="n">
        <v>0.0809201474325763</v>
      </c>
      <c r="M295" s="19"/>
      <c r="N295" s="19" t="n">
        <v>0</v>
      </c>
      <c r="O295" s="19" t="n">
        <v>0.114432700612772</v>
      </c>
      <c r="P295" s="19" t="n">
        <v>0.184291774242926</v>
      </c>
      <c r="Q295" s="19" t="n">
        <v>0.188010802190699</v>
      </c>
      <c r="R295" s="19" t="n">
        <v>0.14009139740106</v>
      </c>
      <c r="S295" s="19"/>
      <c r="T295" s="19" t="n">
        <v>0.131868905805275</v>
      </c>
      <c r="U295" s="19" t="n">
        <v>0.134984617765109</v>
      </c>
      <c r="V295" s="19" t="n">
        <v>0.164393849324858</v>
      </c>
      <c r="W295" s="19" t="n">
        <v>0.183891273736704</v>
      </c>
      <c r="X295" s="19"/>
      <c r="Y295" s="19" t="n">
        <v>0.203012833789968</v>
      </c>
      <c r="Z295" s="19" t="n">
        <v>0.119832711247691</v>
      </c>
      <c r="AA295" s="19" t="n">
        <v>0.10052016282566</v>
      </c>
      <c r="AB295" s="19" t="n">
        <v>0.137881075194826</v>
      </c>
      <c r="AC295" s="19" t="n">
        <v>0.201387448389908</v>
      </c>
      <c r="AD295" s="19" t="n">
        <v>0.0997644307624779</v>
      </c>
      <c r="AE295" s="19"/>
      <c r="AF295" s="19" t="n">
        <v>0.139452246450972</v>
      </c>
      <c r="AG295" s="19"/>
      <c r="AH295" s="19" t="n">
        <v>0.176811430334545</v>
      </c>
      <c r="AI295" s="19"/>
      <c r="AJ295" s="19" t="n">
        <v>0.20529910284545</v>
      </c>
      <c r="AK295" s="19" t="n">
        <v>0</v>
      </c>
      <c r="AL295" s="19" t="n">
        <v>0.177401866470268</v>
      </c>
      <c r="AM295" s="19" t="n">
        <v>0.0947575558729842</v>
      </c>
      <c r="AN295" s="19" t="n">
        <v>0.143776335690696</v>
      </c>
      <c r="AO295" s="19" t="n">
        <v>0.26733156590865</v>
      </c>
      <c r="AP295" s="19" t="n">
        <v>0.104873868948647</v>
      </c>
      <c r="AQ295" s="19" t="n">
        <v>0.151764759571539</v>
      </c>
      <c r="AR295" s="19" t="n">
        <v>0.120734250973107</v>
      </c>
      <c r="AS295" s="19" t="n">
        <v>0.298054242414774</v>
      </c>
      <c r="AT295" s="19" t="n">
        <v>0.262598028752839</v>
      </c>
      <c r="AU295" s="19" t="n">
        <v>0.184793897631138</v>
      </c>
    </row>
    <row r="296">
      <c r="B296" t="s">
        <v>142</v>
      </c>
      <c r="C296" s="19" t="n">
        <v>0.52255732643226</v>
      </c>
      <c r="D296" s="19" t="n">
        <v>0.50457795444653</v>
      </c>
      <c r="E296" s="19" t="n">
        <v>0.547420183296848</v>
      </c>
      <c r="F296" s="19"/>
      <c r="G296" s="19" t="n">
        <v>0.450813937151966</v>
      </c>
      <c r="H296" s="19" t="n">
        <v>0.529288588459263</v>
      </c>
      <c r="I296" s="19" t="n">
        <v>0.548188313163006</v>
      </c>
      <c r="J296" s="19" t="n">
        <v>0.490474302560643</v>
      </c>
      <c r="K296" s="19" t="n">
        <v>0.554258498444381</v>
      </c>
      <c r="L296" s="19" t="n">
        <v>0.546264978737456</v>
      </c>
      <c r="M296" s="19"/>
      <c r="N296" s="19" t="n">
        <v>0.255312831003598</v>
      </c>
      <c r="O296" s="19" t="n">
        <v>0.514641126264136</v>
      </c>
      <c r="P296" s="19" t="n">
        <v>0.505512156219028</v>
      </c>
      <c r="Q296" s="19" t="n">
        <v>0.54061402411293</v>
      </c>
      <c r="R296" s="19" t="n">
        <v>0.551596382215181</v>
      </c>
      <c r="S296" s="19"/>
      <c r="T296" s="19" t="n">
        <v>0.537801994902826</v>
      </c>
      <c r="U296" s="19" t="n">
        <v>0.508358883530678</v>
      </c>
      <c r="V296" s="19" t="n">
        <v>0.520823090789068</v>
      </c>
      <c r="W296" s="19" t="n">
        <v>0.547045626814932</v>
      </c>
      <c r="X296" s="19"/>
      <c r="Y296" s="19" t="n">
        <v>0.518838385494318</v>
      </c>
      <c r="Z296" s="19" t="n">
        <v>0.573497024132718</v>
      </c>
      <c r="AA296" s="19" t="n">
        <v>0.512540678975997</v>
      </c>
      <c r="AB296" s="19" t="n">
        <v>0.395718784797653</v>
      </c>
      <c r="AC296" s="19" t="n">
        <v>0.500024789788571</v>
      </c>
      <c r="AD296" s="19" t="n">
        <v>0.612313330349838</v>
      </c>
      <c r="AE296" s="19"/>
      <c r="AF296" s="19" t="n">
        <v>0.538539413538054</v>
      </c>
      <c r="AG296" s="19"/>
      <c r="AH296" s="19" t="n">
        <v>0.52693132393531</v>
      </c>
      <c r="AI296" s="19"/>
      <c r="AJ296" s="19" t="n">
        <v>0.47132305766604</v>
      </c>
      <c r="AK296" s="19" t="n">
        <v>0.581116574001399</v>
      </c>
      <c r="AL296" s="19" t="n">
        <v>0.484879339729235</v>
      </c>
      <c r="AM296" s="19" t="n">
        <v>0.694327321780884</v>
      </c>
      <c r="AN296" s="19" t="n">
        <v>0.390921010854195</v>
      </c>
      <c r="AO296" s="19" t="n">
        <v>0.520470478449374</v>
      </c>
      <c r="AP296" s="19" t="n">
        <v>0.57921828915339</v>
      </c>
      <c r="AQ296" s="19" t="n">
        <v>0.554236772651375</v>
      </c>
      <c r="AR296" s="19" t="n">
        <v>0.652086744130711</v>
      </c>
      <c r="AS296" s="19" t="n">
        <v>0.574808361749711</v>
      </c>
      <c r="AT296" s="19" t="n">
        <v>0.383457430474056</v>
      </c>
      <c r="AU296" s="19" t="n">
        <v>0.463171664625717</v>
      </c>
    </row>
    <row r="297">
      <c r="B297" t="s">
        <v>143</v>
      </c>
      <c r="C297" s="19" t="n">
        <v>0.212182227385271</v>
      </c>
      <c r="D297" s="19" t="n">
        <v>0.196518247597195</v>
      </c>
      <c r="E297" s="19" t="n">
        <v>0.23384323354888</v>
      </c>
      <c r="F297" s="19"/>
      <c r="G297" s="19" t="n">
        <v>0.273513029970429</v>
      </c>
      <c r="H297" s="19" t="n">
        <v>0.202992224621457</v>
      </c>
      <c r="I297" s="19" t="n">
        <v>0.1565662804452</v>
      </c>
      <c r="J297" s="19" t="n">
        <v>0.160790125544107</v>
      </c>
      <c r="K297" s="19" t="n">
        <v>0.231790021260219</v>
      </c>
      <c r="L297" s="19" t="n">
        <v>0.246669838808206</v>
      </c>
      <c r="M297" s="19"/>
      <c r="N297" s="19" t="n">
        <v>0.744687168996402</v>
      </c>
      <c r="O297" s="19" t="n">
        <v>0.267598107275125</v>
      </c>
      <c r="P297" s="19" t="n">
        <v>0.23553482276982</v>
      </c>
      <c r="Q297" s="19" t="n">
        <v>0.205490289250455</v>
      </c>
      <c r="R297" s="19" t="n">
        <v>0.0797932905379577</v>
      </c>
      <c r="S297" s="19"/>
      <c r="T297" s="19" t="n">
        <v>0.26360632837578</v>
      </c>
      <c r="U297" s="19" t="n">
        <v>0.237447982885831</v>
      </c>
      <c r="V297" s="19" t="n">
        <v>0.241625281516389</v>
      </c>
      <c r="W297" s="19" t="n">
        <v>0.148225468702787</v>
      </c>
      <c r="X297" s="19"/>
      <c r="Y297" s="19" t="n">
        <v>0.175464589429473</v>
      </c>
      <c r="Z297" s="19" t="n">
        <v>0.261889760133485</v>
      </c>
      <c r="AA297" s="19" t="n">
        <v>0.230424458659637</v>
      </c>
      <c r="AB297" s="19" t="n">
        <v>0.302876578327033</v>
      </c>
      <c r="AC297" s="19" t="n">
        <v>0.162183964709114</v>
      </c>
      <c r="AD297" s="19" t="n">
        <v>0.287922238887684</v>
      </c>
      <c r="AE297" s="19"/>
      <c r="AF297" s="19" t="n">
        <v>0.224349175624395</v>
      </c>
      <c r="AG297" s="19"/>
      <c r="AH297" s="19" t="n">
        <v>0.198229876901322</v>
      </c>
      <c r="AI297" s="19"/>
      <c r="AJ297" s="19" t="n">
        <v>0.204403082218</v>
      </c>
      <c r="AK297" s="19" t="n">
        <v>0.336586476208193</v>
      </c>
      <c r="AL297" s="19" t="n">
        <v>0.1753076707759</v>
      </c>
      <c r="AM297" s="19" t="n">
        <v>0.176367291526079</v>
      </c>
      <c r="AN297" s="19" t="n">
        <v>0.31306749733582</v>
      </c>
      <c r="AO297" s="19" t="n">
        <v>0.156457391702034</v>
      </c>
      <c r="AP297" s="19" t="n">
        <v>0.288614808994006</v>
      </c>
      <c r="AQ297" s="19" t="n">
        <v>0.228557645371721</v>
      </c>
      <c r="AR297" s="19" t="n">
        <v>0.104375382923785</v>
      </c>
      <c r="AS297" s="19" t="n">
        <v>0.0893980734382016</v>
      </c>
      <c r="AT297" s="19" t="n">
        <v>0.176972270386553</v>
      </c>
      <c r="AU297" s="19" t="n">
        <v>0.15921329131193</v>
      </c>
    </row>
    <row r="298">
      <c r="B298" t="s">
        <v>144</v>
      </c>
      <c r="C298" s="19" t="n">
        <v>0.0499118535502742</v>
      </c>
      <c r="D298" s="19" t="n">
        <v>0.0491597655554473</v>
      </c>
      <c r="E298" s="19" t="n">
        <v>0.0509518818771702</v>
      </c>
      <c r="F298" s="19"/>
      <c r="G298" s="19" t="n">
        <v>0.101093613744271</v>
      </c>
      <c r="H298" s="19" t="n">
        <v>0.0879368749260721</v>
      </c>
      <c r="I298" s="19" t="n">
        <v>0.050547641163799</v>
      </c>
      <c r="J298" s="19" t="n">
        <v>0.0225733793429213</v>
      </c>
      <c r="K298" s="19" t="n">
        <v>0.0180398031577664</v>
      </c>
      <c r="L298" s="19" t="n">
        <v>0.0149118366866261</v>
      </c>
      <c r="M298" s="19"/>
      <c r="N298" s="19" t="n">
        <v>0</v>
      </c>
      <c r="O298" s="19" t="n">
        <v>0.0472204328525191</v>
      </c>
      <c r="P298" s="19" t="n">
        <v>0.0409853060137628</v>
      </c>
      <c r="Q298" s="19" t="n">
        <v>0.0377708939341577</v>
      </c>
      <c r="R298" s="19" t="n">
        <v>0.0959351706985846</v>
      </c>
      <c r="S298" s="19"/>
      <c r="T298" s="19" t="n">
        <v>0</v>
      </c>
      <c r="U298" s="19" t="n">
        <v>0.0545561153833763</v>
      </c>
      <c r="V298" s="19" t="n">
        <v>0.0438184870136672</v>
      </c>
      <c r="W298" s="19" t="n">
        <v>0.069092255554326</v>
      </c>
      <c r="X298" s="19"/>
      <c r="Y298" s="19" t="n">
        <v>0.0563687270467998</v>
      </c>
      <c r="Z298" s="19" t="n">
        <v>0.044780504486106</v>
      </c>
      <c r="AA298" s="19" t="n">
        <v>0.0185018906069105</v>
      </c>
      <c r="AB298" s="19" t="n">
        <v>0.0577419961399628</v>
      </c>
      <c r="AC298" s="19" t="n">
        <v>0.136403797112407</v>
      </c>
      <c r="AD298" s="19" t="n">
        <v>0</v>
      </c>
      <c r="AE298" s="19"/>
      <c r="AF298" s="19" t="n">
        <v>0.0555455530212744</v>
      </c>
      <c r="AG298" s="19"/>
      <c r="AH298" s="19" t="n">
        <v>0.0485171281323968</v>
      </c>
      <c r="AI298" s="19"/>
      <c r="AJ298" s="19" t="n">
        <v>0.0763032672268138</v>
      </c>
      <c r="AK298" s="19" t="n">
        <v>0</v>
      </c>
      <c r="AL298" s="19" t="n">
        <v>0.105082387030682</v>
      </c>
      <c r="AM298" s="19" t="n">
        <v>0.0345478308200524</v>
      </c>
      <c r="AN298" s="19" t="n">
        <v>0.0203075136593927</v>
      </c>
      <c r="AO298" s="19" t="n">
        <v>0.0557405639399422</v>
      </c>
      <c r="AP298" s="19" t="n">
        <v>0</v>
      </c>
      <c r="AQ298" s="19" t="n">
        <v>0.0654408224053644</v>
      </c>
      <c r="AR298" s="19" t="n">
        <v>0</v>
      </c>
      <c r="AS298" s="19" t="n">
        <v>0.0377393223973138</v>
      </c>
      <c r="AT298" s="19" t="n">
        <v>0</v>
      </c>
      <c r="AU298" s="19" t="n">
        <v>0.103068944127565</v>
      </c>
    </row>
    <row r="299">
      <c r="B299" t="s">
        <v>145</v>
      </c>
      <c r="C299" s="19" t="n">
        <v>0.0126511349210042</v>
      </c>
      <c r="D299" s="19" t="n">
        <v>0.0217996998677124</v>
      </c>
      <c r="E299" s="19" t="n">
        <v>0</v>
      </c>
      <c r="F299" s="19"/>
      <c r="G299" s="19" t="n">
        <v>0.037282628208826</v>
      </c>
      <c r="H299" s="19" t="n">
        <v>0.0161036481450381</v>
      </c>
      <c r="I299" s="19" t="n">
        <v>0</v>
      </c>
      <c r="J299" s="19" t="n">
        <v>0.0259226438410335</v>
      </c>
      <c r="K299" s="19" t="n">
        <v>0</v>
      </c>
      <c r="L299" s="19" t="n">
        <v>0</v>
      </c>
      <c r="M299" s="19"/>
      <c r="N299" s="19" t="n">
        <v>0</v>
      </c>
      <c r="O299" s="19" t="n">
        <v>0</v>
      </c>
      <c r="P299" s="19" t="n">
        <v>0</v>
      </c>
      <c r="Q299" s="19" t="n">
        <v>0.0164006910318829</v>
      </c>
      <c r="R299" s="19" t="n">
        <v>0.0459193568461079</v>
      </c>
      <c r="S299" s="19"/>
      <c r="T299" s="19" t="n">
        <v>0</v>
      </c>
      <c r="U299" s="19" t="n">
        <v>0.0336656000952236</v>
      </c>
      <c r="V299" s="19" t="n">
        <v>0</v>
      </c>
      <c r="W299" s="19" t="n">
        <v>0.0139547296635202</v>
      </c>
      <c r="X299" s="19"/>
      <c r="Y299" s="19" t="n">
        <v>0.0249844321815409</v>
      </c>
      <c r="Z299" s="19" t="n">
        <v>0</v>
      </c>
      <c r="AA299" s="19" t="n">
        <v>0</v>
      </c>
      <c r="AB299" s="19" t="n">
        <v>0</v>
      </c>
      <c r="AC299" s="19" t="n">
        <v>0</v>
      </c>
      <c r="AD299" s="19" t="n">
        <v>0</v>
      </c>
      <c r="AE299" s="19"/>
      <c r="AF299" s="19" t="n">
        <v>0.0120575904738848</v>
      </c>
      <c r="AG299" s="19"/>
      <c r="AH299" s="19" t="n">
        <v>0.0144843411902359</v>
      </c>
      <c r="AI299" s="19"/>
      <c r="AJ299" s="19" t="n">
        <v>0.0426714900436964</v>
      </c>
      <c r="AK299" s="19" t="n">
        <v>0</v>
      </c>
      <c r="AL299" s="19" t="n">
        <v>0.023557274922883</v>
      </c>
      <c r="AM299" s="19" t="n">
        <v>0</v>
      </c>
      <c r="AN299" s="19" t="n">
        <v>0.0233205864258175</v>
      </c>
      <c r="AO299" s="19" t="n">
        <v>0</v>
      </c>
      <c r="AP299" s="19" t="n">
        <v>0</v>
      </c>
      <c r="AQ299" s="19" t="n">
        <v>0</v>
      </c>
      <c r="AR299" s="19" t="n">
        <v>0</v>
      </c>
      <c r="AS299" s="19" t="n">
        <v>0</v>
      </c>
      <c r="AT299" s="19" t="n">
        <v>0</v>
      </c>
      <c r="AU299" s="19" t="n">
        <v>0</v>
      </c>
    </row>
    <row r="300">
      <c r="B300" t="s">
        <v>66</v>
      </c>
      <c r="C300" s="19" t="n">
        <v>0.039685696270075</v>
      </c>
      <c r="D300" s="19" t="n">
        <v>0.0379974610879655</v>
      </c>
      <c r="E300" s="19" t="n">
        <v>0.0420202800208236</v>
      </c>
      <c r="F300" s="19"/>
      <c r="G300" s="19" t="n">
        <v>0</v>
      </c>
      <c r="H300" s="19" t="n">
        <v>0.0489944713965565</v>
      </c>
      <c r="I300" s="19" t="n">
        <v>0</v>
      </c>
      <c r="J300" s="19" t="n">
        <v>0.040933608625386</v>
      </c>
      <c r="K300" s="19" t="n">
        <v>0</v>
      </c>
      <c r="L300" s="19" t="n">
        <v>0.111233198335135</v>
      </c>
      <c r="M300" s="19"/>
      <c r="N300" s="19" t="n">
        <v>0</v>
      </c>
      <c r="O300" s="19" t="n">
        <v>0.0561076329954481</v>
      </c>
      <c r="P300" s="19" t="n">
        <v>0.0336759407544633</v>
      </c>
      <c r="Q300" s="19" t="n">
        <v>0.0117132994798758</v>
      </c>
      <c r="R300" s="19" t="n">
        <v>0.0866644023011086</v>
      </c>
      <c r="S300" s="19"/>
      <c r="T300" s="19" t="n">
        <v>0.0667227709161189</v>
      </c>
      <c r="U300" s="19" t="n">
        <v>0.0309868003397821</v>
      </c>
      <c r="V300" s="19" t="n">
        <v>0.0293392913560179</v>
      </c>
      <c r="W300" s="19" t="n">
        <v>0.0377906455277313</v>
      </c>
      <c r="X300" s="19"/>
      <c r="Y300" s="19" t="n">
        <v>0.0213310320579007</v>
      </c>
      <c r="Z300" s="19" t="n">
        <v>0</v>
      </c>
      <c r="AA300" s="19" t="n">
        <v>0.138012808931795</v>
      </c>
      <c r="AB300" s="19" t="n">
        <v>0.105781565540525</v>
      </c>
      <c r="AC300" s="19" t="n">
        <v>0</v>
      </c>
      <c r="AD300" s="19" t="n">
        <v>0</v>
      </c>
      <c r="AE300" s="19"/>
      <c r="AF300" s="19" t="n">
        <v>0.0300560208914198</v>
      </c>
      <c r="AG300" s="19"/>
      <c r="AH300" s="19" t="n">
        <v>0.0350258995061903</v>
      </c>
      <c r="AI300" s="19"/>
      <c r="AJ300" s="19" t="n">
        <v>0</v>
      </c>
      <c r="AK300" s="19" t="n">
        <v>0.0822969497904081</v>
      </c>
      <c r="AL300" s="19" t="n">
        <v>0.0337714610710326</v>
      </c>
      <c r="AM300" s="19" t="n">
        <v>0</v>
      </c>
      <c r="AN300" s="19" t="n">
        <v>0.108607056034078</v>
      </c>
      <c r="AO300" s="19" t="n">
        <v>0</v>
      </c>
      <c r="AP300" s="19" t="n">
        <v>0.0272930329039572</v>
      </c>
      <c r="AQ300" s="19" t="n">
        <v>0</v>
      </c>
      <c r="AR300" s="19" t="n">
        <v>0.122803621972397</v>
      </c>
      <c r="AS300" s="19" t="n">
        <v>0</v>
      </c>
      <c r="AT300" s="19" t="n">
        <v>0.176972270386553</v>
      </c>
      <c r="AU300" s="19" t="n">
        <v>0.0897522023036494</v>
      </c>
    </row>
    <row r="301">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c r="AL301" s="19"/>
      <c r="AM301" s="19"/>
      <c r="AN301" s="19"/>
      <c r="AO301" s="19"/>
      <c r="AP301" s="19"/>
      <c r="AQ301" s="19"/>
      <c r="AR301" s="19"/>
      <c r="AS301" s="19"/>
      <c r="AT301" s="19"/>
      <c r="AU301" s="19"/>
    </row>
    <row r="302">
      <c r="B302" s="7" t="s">
        <v>167</v>
      </c>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row>
    <row r="303">
      <c r="B303" s="26" t="s">
        <v>160</v>
      </c>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c r="AL303" s="19"/>
      <c r="AM303" s="19"/>
      <c r="AN303" s="19"/>
      <c r="AO303" s="19"/>
      <c r="AP303" s="19"/>
      <c r="AQ303" s="19"/>
      <c r="AR303" s="19"/>
      <c r="AS303" s="19"/>
      <c r="AT303" s="19"/>
      <c r="AU303" s="19"/>
    </row>
    <row r="304">
      <c r="B304" t="s">
        <v>141</v>
      </c>
      <c r="C304" s="19" t="n">
        <v>0.245558467790651</v>
      </c>
      <c r="D304" s="19" t="n">
        <v>0.299106072699577</v>
      </c>
      <c r="E304" s="19" t="n">
        <v>0.171509917187837</v>
      </c>
      <c r="F304" s="19"/>
      <c r="G304" s="19" t="n">
        <v>0.274134914827814</v>
      </c>
      <c r="H304" s="19" t="n">
        <v>0.25323507605152</v>
      </c>
      <c r="I304" s="19" t="n">
        <v>0.348554220927479</v>
      </c>
      <c r="J304" s="19" t="n">
        <v>0.296492943275467</v>
      </c>
      <c r="K304" s="19" t="n">
        <v>0.2378814435851</v>
      </c>
      <c r="L304" s="19" t="n">
        <v>0.110950430152293</v>
      </c>
      <c r="M304" s="19"/>
      <c r="N304" s="19" t="n">
        <v>0</v>
      </c>
      <c r="O304" s="19" t="n">
        <v>0.1694623697005</v>
      </c>
      <c r="P304" s="19" t="n">
        <v>0.254439832221142</v>
      </c>
      <c r="Q304" s="19" t="n">
        <v>0.318029133080519</v>
      </c>
      <c r="R304" s="19" t="n">
        <v>0.198178202985564</v>
      </c>
      <c r="S304" s="19"/>
      <c r="T304" s="19" t="n">
        <v>0.23553766127886</v>
      </c>
      <c r="U304" s="19" t="n">
        <v>0.25359077805642</v>
      </c>
      <c r="V304" s="19" t="n">
        <v>0.239646726205721</v>
      </c>
      <c r="W304" s="19" t="n">
        <v>0.26418442787881</v>
      </c>
      <c r="X304" s="19"/>
      <c r="Y304" s="19" t="n">
        <v>0.326485177502066</v>
      </c>
      <c r="Z304" s="19" t="n">
        <v>0.124811466657452</v>
      </c>
      <c r="AA304" s="19" t="n">
        <v>0.137780294991211</v>
      </c>
      <c r="AB304" s="19" t="n">
        <v>0.290047093490025</v>
      </c>
      <c r="AC304" s="19" t="n">
        <v>0.27458459631309</v>
      </c>
      <c r="AD304" s="19" t="n">
        <v>0.0997644307624779</v>
      </c>
      <c r="AE304" s="19"/>
      <c r="AF304" s="19" t="n">
        <v>0.22678938524307</v>
      </c>
      <c r="AG304" s="19"/>
      <c r="AH304" s="19" t="n">
        <v>0.259081642248966</v>
      </c>
      <c r="AI304" s="19"/>
      <c r="AJ304" s="19" t="n">
        <v>0.357224220254606</v>
      </c>
      <c r="AK304" s="19" t="n">
        <v>0.12993729369426</v>
      </c>
      <c r="AL304" s="19" t="n">
        <v>0.230471139694232</v>
      </c>
      <c r="AM304" s="19" t="n">
        <v>0.269401533793741</v>
      </c>
      <c r="AN304" s="19" t="n">
        <v>0.17649180914425</v>
      </c>
      <c r="AO304" s="19" t="n">
        <v>0.256946834809794</v>
      </c>
      <c r="AP304" s="19" t="n">
        <v>0.190728337125012</v>
      </c>
      <c r="AQ304" s="19" t="n">
        <v>0.323376557992187</v>
      </c>
      <c r="AR304" s="19" t="n">
        <v>0.227671365893446</v>
      </c>
      <c r="AS304" s="19" t="n">
        <v>0.388634535066101</v>
      </c>
      <c r="AT304" s="19" t="n">
        <v>0</v>
      </c>
      <c r="AU304" s="19" t="n">
        <v>0.274546099934787</v>
      </c>
    </row>
    <row r="305">
      <c r="B305" t="s">
        <v>142</v>
      </c>
      <c r="C305" s="19" t="n">
        <v>0.511659929602414</v>
      </c>
      <c r="D305" s="19" t="n">
        <v>0.460959634273471</v>
      </c>
      <c r="E305" s="19" t="n">
        <v>0.581771065116844</v>
      </c>
      <c r="F305" s="19"/>
      <c r="G305" s="19" t="n">
        <v>0.394605185838514</v>
      </c>
      <c r="H305" s="19" t="n">
        <v>0.493086764164042</v>
      </c>
      <c r="I305" s="19" t="n">
        <v>0.413984796451411</v>
      </c>
      <c r="J305" s="19" t="n">
        <v>0.464939420725953</v>
      </c>
      <c r="K305" s="19" t="n">
        <v>0.615721602214049</v>
      </c>
      <c r="L305" s="19" t="n">
        <v>0.641033192101884</v>
      </c>
      <c r="M305" s="19"/>
      <c r="N305" s="19" t="n">
        <v>0.757473793680115</v>
      </c>
      <c r="O305" s="19" t="n">
        <v>0.522776959247358</v>
      </c>
      <c r="P305" s="19" t="n">
        <v>0.562216340223068</v>
      </c>
      <c r="Q305" s="19" t="n">
        <v>0.487782000117686</v>
      </c>
      <c r="R305" s="19" t="n">
        <v>0.424055025198452</v>
      </c>
      <c r="S305" s="19"/>
      <c r="T305" s="19" t="n">
        <v>0.544500267536144</v>
      </c>
      <c r="U305" s="19" t="n">
        <v>0.5640159563129</v>
      </c>
      <c r="V305" s="19" t="n">
        <v>0.548657733909873</v>
      </c>
      <c r="W305" s="19" t="n">
        <v>0.432957610364674</v>
      </c>
      <c r="X305" s="19"/>
      <c r="Y305" s="19" t="n">
        <v>0.452003941378769</v>
      </c>
      <c r="Z305" s="19" t="n">
        <v>0.594534017390264</v>
      </c>
      <c r="AA305" s="19" t="n">
        <v>0.609644892886851</v>
      </c>
      <c r="AB305" s="19" t="n">
        <v>0.39967996819031</v>
      </c>
      <c r="AC305" s="19" t="n">
        <v>0.499782192263398</v>
      </c>
      <c r="AD305" s="19" t="n">
        <v>0.709621513671993</v>
      </c>
      <c r="AE305" s="19"/>
      <c r="AF305" s="19" t="n">
        <v>0.530315253074138</v>
      </c>
      <c r="AG305" s="19"/>
      <c r="AH305" s="19" t="n">
        <v>0.520632840742919</v>
      </c>
      <c r="AI305" s="19"/>
      <c r="AJ305" s="19" t="n">
        <v>0.379114655822264</v>
      </c>
      <c r="AK305" s="19" t="n">
        <v>0.69426567404459</v>
      </c>
      <c r="AL305" s="19" t="n">
        <v>0.453594781187182</v>
      </c>
      <c r="AM305" s="19" t="n">
        <v>0.541283339453064</v>
      </c>
      <c r="AN305" s="19" t="n">
        <v>0.448506784359184</v>
      </c>
      <c r="AO305" s="19" t="n">
        <v>0.582306535696666</v>
      </c>
      <c r="AP305" s="19" t="n">
        <v>0.684395332391299</v>
      </c>
      <c r="AQ305" s="19" t="n">
        <v>0.518578330065879</v>
      </c>
      <c r="AR305" s="19" t="n">
        <v>0.772328634106554</v>
      </c>
      <c r="AS305" s="19" t="n">
        <v>0.437650284895539</v>
      </c>
      <c r="AT305" s="19" t="n">
        <v>0.646055459226895</v>
      </c>
      <c r="AU305" s="19" t="n">
        <v>0.441235690314249</v>
      </c>
    </row>
    <row r="306">
      <c r="B306" t="s">
        <v>143</v>
      </c>
      <c r="C306" s="19" t="n">
        <v>0.171818598426096</v>
      </c>
      <c r="D306" s="19" t="n">
        <v>0.162338306020235</v>
      </c>
      <c r="E306" s="19" t="n">
        <v>0.184928464182722</v>
      </c>
      <c r="F306" s="19"/>
      <c r="G306" s="19" t="n">
        <v>0.258513627535088</v>
      </c>
      <c r="H306" s="19" t="n">
        <v>0.197628875627212</v>
      </c>
      <c r="I306" s="19" t="n">
        <v>0.168318915499228</v>
      </c>
      <c r="J306" s="19" t="n">
        <v>0.152732101210326</v>
      </c>
      <c r="K306" s="19" t="n">
        <v>0.122333544746392</v>
      </c>
      <c r="L306" s="19" t="n">
        <v>0.136783179410688</v>
      </c>
      <c r="M306" s="19"/>
      <c r="N306" s="19" t="n">
        <v>0.242526206319885</v>
      </c>
      <c r="O306" s="19" t="n">
        <v>0.263609413295344</v>
      </c>
      <c r="P306" s="19" t="n">
        <v>0.0946988255317347</v>
      </c>
      <c r="Q306" s="19" t="n">
        <v>0.149536791144171</v>
      </c>
      <c r="R306" s="19" t="n">
        <v>0.260793439601325</v>
      </c>
      <c r="S306" s="19"/>
      <c r="T306" s="19" t="n">
        <v>0.115774634915179</v>
      </c>
      <c r="U306" s="19" t="n">
        <v>0.106627090608314</v>
      </c>
      <c r="V306" s="19" t="n">
        <v>0.171655925743954</v>
      </c>
      <c r="W306" s="19" t="n">
        <v>0.218504036251836</v>
      </c>
      <c r="X306" s="19"/>
      <c r="Y306" s="19" t="n">
        <v>0.163962747890598</v>
      </c>
      <c r="Z306" s="19" t="n">
        <v>0.227083259783489</v>
      </c>
      <c r="AA306" s="19" t="n">
        <v>0.114562003190143</v>
      </c>
      <c r="AB306" s="19" t="n">
        <v>0.25923505882268</v>
      </c>
      <c r="AC306" s="19" t="n">
        <v>0.225633211423512</v>
      </c>
      <c r="AD306" s="19" t="n">
        <v>0</v>
      </c>
      <c r="AE306" s="19"/>
      <c r="AF306" s="19" t="n">
        <v>0.171336236209021</v>
      </c>
      <c r="AG306" s="19"/>
      <c r="AH306" s="19" t="n">
        <v>0.158092970513644</v>
      </c>
      <c r="AI306" s="19"/>
      <c r="AJ306" s="19" t="n">
        <v>0.26366112392313</v>
      </c>
      <c r="AK306" s="19" t="n">
        <v>0.0935000824707427</v>
      </c>
      <c r="AL306" s="19" t="n">
        <v>0.247685889302475</v>
      </c>
      <c r="AM306" s="19" t="n">
        <v>0.151878202731507</v>
      </c>
      <c r="AN306" s="19" t="n">
        <v>0.165521492821181</v>
      </c>
      <c r="AO306" s="19" t="n">
        <v>0.160746629493541</v>
      </c>
      <c r="AP306" s="19" t="n">
        <v>0.0519454285166918</v>
      </c>
      <c r="AQ306" s="19" t="n">
        <v>0.0926042895365701</v>
      </c>
      <c r="AR306" s="19" t="n">
        <v>0</v>
      </c>
      <c r="AS306" s="19" t="n">
        <v>0.173715180038359</v>
      </c>
      <c r="AT306" s="19" t="n">
        <v>0.176972270386553</v>
      </c>
      <c r="AU306" s="19" t="n">
        <v>0.284218209750964</v>
      </c>
    </row>
    <row r="307">
      <c r="B307" t="s">
        <v>144</v>
      </c>
      <c r="C307" s="19" t="n">
        <v>0.0411489831733871</v>
      </c>
      <c r="D307" s="19" t="n">
        <v>0.0504894045552674</v>
      </c>
      <c r="E307" s="19" t="n">
        <v>0.0282325387026379</v>
      </c>
      <c r="F307" s="19"/>
      <c r="G307" s="19" t="n">
        <v>0.0727462717985835</v>
      </c>
      <c r="H307" s="19" t="n">
        <v>0.0367857296800788</v>
      </c>
      <c r="I307" s="19" t="n">
        <v>0.0691420671218831</v>
      </c>
      <c r="J307" s="19" t="n">
        <v>0.0642098435311125</v>
      </c>
      <c r="K307" s="19" t="n">
        <v>0.0240634094544587</v>
      </c>
      <c r="L307" s="19" t="n">
        <v>0</v>
      </c>
      <c r="M307" s="19"/>
      <c r="N307" s="19" t="n">
        <v>0</v>
      </c>
      <c r="O307" s="19" t="n">
        <v>0.0257562560119458</v>
      </c>
      <c r="P307" s="19" t="n">
        <v>0.0549690612695914</v>
      </c>
      <c r="Q307" s="19" t="n">
        <v>0.0329387761777486</v>
      </c>
      <c r="R307" s="19" t="n">
        <v>0.0479041842431456</v>
      </c>
      <c r="S307" s="19"/>
      <c r="T307" s="19" t="n">
        <v>0.0716841124625963</v>
      </c>
      <c r="U307" s="19" t="n">
        <v>0.0578243654337771</v>
      </c>
      <c r="V307" s="19" t="n">
        <v>0.0107003227844341</v>
      </c>
      <c r="W307" s="19" t="n">
        <v>0.0569571568087918</v>
      </c>
      <c r="X307" s="19"/>
      <c r="Y307" s="19" t="n">
        <v>0.0486990353414411</v>
      </c>
      <c r="Z307" s="19" t="n">
        <v>0.0535712561687948</v>
      </c>
      <c r="AA307" s="19" t="n">
        <v>0</v>
      </c>
      <c r="AB307" s="19" t="n">
        <v>0</v>
      </c>
      <c r="AC307" s="19" t="n">
        <v>0</v>
      </c>
      <c r="AD307" s="19" t="n">
        <v>0.190614055565529</v>
      </c>
      <c r="AE307" s="19"/>
      <c r="AF307" s="19" t="n">
        <v>0.0513815603732153</v>
      </c>
      <c r="AG307" s="19"/>
      <c r="AH307" s="19" t="n">
        <v>0.0384687723324393</v>
      </c>
      <c r="AI307" s="19"/>
      <c r="AJ307" s="19" t="n">
        <v>0</v>
      </c>
      <c r="AK307" s="19" t="n">
        <v>0</v>
      </c>
      <c r="AL307" s="19" t="n">
        <v>0.051423690435867</v>
      </c>
      <c r="AM307" s="19" t="n">
        <v>0.0374369240216877</v>
      </c>
      <c r="AN307" s="19" t="n">
        <v>0.100872857641306</v>
      </c>
      <c r="AO307" s="19" t="n">
        <v>0</v>
      </c>
      <c r="AP307" s="19" t="n">
        <v>0.0456378690630401</v>
      </c>
      <c r="AQ307" s="19" t="n">
        <v>0.0654408224053644</v>
      </c>
      <c r="AR307" s="19" t="n">
        <v>0</v>
      </c>
      <c r="AS307" s="19" t="n">
        <v>0</v>
      </c>
      <c r="AT307" s="19" t="n">
        <v>0</v>
      </c>
      <c r="AU307" s="19" t="n">
        <v>0</v>
      </c>
    </row>
    <row r="308">
      <c r="B308" t="s">
        <v>145</v>
      </c>
      <c r="C308" s="19" t="n">
        <v>0</v>
      </c>
      <c r="D308" s="19" t="n">
        <v>0</v>
      </c>
      <c r="E308" s="19" t="n">
        <v>0</v>
      </c>
      <c r="F308" s="19"/>
      <c r="G308" s="19" t="n">
        <v>0</v>
      </c>
      <c r="H308" s="19" t="n">
        <v>0</v>
      </c>
      <c r="I308" s="19" t="n">
        <v>0</v>
      </c>
      <c r="J308" s="19" t="n">
        <v>0</v>
      </c>
      <c r="K308" s="19" t="n">
        <v>0</v>
      </c>
      <c r="L308" s="19" t="n">
        <v>0</v>
      </c>
      <c r="M308" s="19"/>
      <c r="N308" s="19" t="n">
        <v>0</v>
      </c>
      <c r="O308" s="19" t="n">
        <v>0</v>
      </c>
      <c r="P308" s="19" t="n">
        <v>0</v>
      </c>
      <c r="Q308" s="19" t="n">
        <v>0</v>
      </c>
      <c r="R308" s="19" t="n">
        <v>0</v>
      </c>
      <c r="S308" s="19"/>
      <c r="T308" s="19" t="n">
        <v>0</v>
      </c>
      <c r="U308" s="19" t="n">
        <v>0</v>
      </c>
      <c r="V308" s="19" t="n">
        <v>0</v>
      </c>
      <c r="W308" s="19" t="n">
        <v>0</v>
      </c>
      <c r="X308" s="19"/>
      <c r="Y308" s="19" t="n">
        <v>0</v>
      </c>
      <c r="Z308" s="19" t="n">
        <v>0</v>
      </c>
      <c r="AA308" s="19" t="n">
        <v>0</v>
      </c>
      <c r="AB308" s="19" t="n">
        <v>0</v>
      </c>
      <c r="AC308" s="19" t="n">
        <v>0</v>
      </c>
      <c r="AD308" s="19" t="n">
        <v>0</v>
      </c>
      <c r="AE308" s="19"/>
      <c r="AF308" s="19" t="n">
        <v>0</v>
      </c>
      <c r="AG308" s="19"/>
      <c r="AH308" s="19" t="n">
        <v>0</v>
      </c>
      <c r="AI308" s="19"/>
      <c r="AJ308" s="19" t="n">
        <v>0</v>
      </c>
      <c r="AK308" s="19" t="n">
        <v>0</v>
      </c>
      <c r="AL308" s="19" t="n">
        <v>0</v>
      </c>
      <c r="AM308" s="19" t="n">
        <v>0</v>
      </c>
      <c r="AN308" s="19" t="n">
        <v>0</v>
      </c>
      <c r="AO308" s="19" t="n">
        <v>0</v>
      </c>
      <c r="AP308" s="19" t="n">
        <v>0</v>
      </c>
      <c r="AQ308" s="19" t="n">
        <v>0</v>
      </c>
      <c r="AR308" s="19" t="n">
        <v>0</v>
      </c>
      <c r="AS308" s="19" t="n">
        <v>0</v>
      </c>
      <c r="AT308" s="19" t="n">
        <v>0</v>
      </c>
      <c r="AU308" s="19" t="n">
        <v>0</v>
      </c>
    </row>
    <row r="309">
      <c r="B309" t="s">
        <v>66</v>
      </c>
      <c r="C309" s="19" t="n">
        <v>0.0298140210074514</v>
      </c>
      <c r="D309" s="19" t="n">
        <v>0.0271065824514488</v>
      </c>
      <c r="E309" s="19" t="n">
        <v>0.0335580148099593</v>
      </c>
      <c r="F309" s="19"/>
      <c r="G309" s="19" t="n">
        <v>0</v>
      </c>
      <c r="H309" s="19" t="n">
        <v>0.019263554477146</v>
      </c>
      <c r="I309" s="19" t="n">
        <v>0</v>
      </c>
      <c r="J309" s="19" t="n">
        <v>0.0216256912571413</v>
      </c>
      <c r="K309" s="19" t="n">
        <v>0</v>
      </c>
      <c r="L309" s="19" t="n">
        <v>0.111233198335135</v>
      </c>
      <c r="M309" s="19"/>
      <c r="N309" s="19" t="n">
        <v>0</v>
      </c>
      <c r="O309" s="19" t="n">
        <v>0.0183950017448525</v>
      </c>
      <c r="P309" s="19" t="n">
        <v>0.0336759407544633</v>
      </c>
      <c r="Q309" s="19" t="n">
        <v>0.0117132994798758</v>
      </c>
      <c r="R309" s="19" t="n">
        <v>0.0690691479715135</v>
      </c>
      <c r="S309" s="19"/>
      <c r="T309" s="19" t="n">
        <v>0.0325033238072213</v>
      </c>
      <c r="U309" s="19" t="n">
        <v>0.0179418095885886</v>
      </c>
      <c r="V309" s="19" t="n">
        <v>0.0293392913560179</v>
      </c>
      <c r="W309" s="19" t="n">
        <v>0.0273967686958881</v>
      </c>
      <c r="X309" s="19"/>
      <c r="Y309" s="19" t="n">
        <v>0.00884909788712543</v>
      </c>
      <c r="Z309" s="19" t="n">
        <v>0</v>
      </c>
      <c r="AA309" s="19" t="n">
        <v>0.138012808931795</v>
      </c>
      <c r="AB309" s="19" t="n">
        <v>0.0510378794969845</v>
      </c>
      <c r="AC309" s="19" t="n">
        <v>0</v>
      </c>
      <c r="AD309" s="19" t="n">
        <v>0</v>
      </c>
      <c r="AE309" s="19"/>
      <c r="AF309" s="19" t="n">
        <v>0.0201775651005557</v>
      </c>
      <c r="AG309" s="19"/>
      <c r="AH309" s="19" t="n">
        <v>0.0237237741620316</v>
      </c>
      <c r="AI309" s="19"/>
      <c r="AJ309" s="19" t="n">
        <v>0</v>
      </c>
      <c r="AK309" s="19" t="n">
        <v>0.0822969497904081</v>
      </c>
      <c r="AL309" s="19" t="n">
        <v>0.0168244993802446</v>
      </c>
      <c r="AM309" s="19" t="n">
        <v>0</v>
      </c>
      <c r="AN309" s="19" t="n">
        <v>0.108607056034078</v>
      </c>
      <c r="AO309" s="19" t="n">
        <v>0</v>
      </c>
      <c r="AP309" s="19" t="n">
        <v>0.0272930329039572</v>
      </c>
      <c r="AQ309" s="19" t="n">
        <v>0</v>
      </c>
      <c r="AR309" s="19" t="n">
        <v>0</v>
      </c>
      <c r="AS309" s="19" t="n">
        <v>0</v>
      </c>
      <c r="AT309" s="19" t="n">
        <v>0.176972270386553</v>
      </c>
      <c r="AU309" s="19" t="n">
        <v>0</v>
      </c>
    </row>
    <row r="310">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c r="AL310" s="19"/>
      <c r="AM310" s="19"/>
      <c r="AN310" s="19"/>
      <c r="AO310" s="19"/>
      <c r="AP310" s="19"/>
      <c r="AQ310" s="19"/>
      <c r="AR310" s="19"/>
      <c r="AS310" s="19"/>
      <c r="AT310" s="19"/>
      <c r="AU310" s="19"/>
    </row>
    <row r="311">
      <c r="B311" s="7" t="s">
        <v>168</v>
      </c>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c r="AL311" s="19"/>
      <c r="AM311" s="19"/>
      <c r="AN311" s="19"/>
      <c r="AO311" s="19"/>
      <c r="AP311" s="19"/>
      <c r="AQ311" s="19"/>
      <c r="AR311" s="19"/>
      <c r="AS311" s="19"/>
      <c r="AT311" s="19"/>
      <c r="AU311" s="19"/>
    </row>
    <row r="312">
      <c r="B312" s="26" t="s">
        <v>160</v>
      </c>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c r="AL312" s="19"/>
      <c r="AM312" s="19"/>
      <c r="AN312" s="19"/>
      <c r="AO312" s="19"/>
      <c r="AP312" s="19"/>
      <c r="AQ312" s="19"/>
      <c r="AR312" s="19"/>
      <c r="AS312" s="19"/>
      <c r="AT312" s="19"/>
      <c r="AU312" s="19"/>
    </row>
    <row r="313">
      <c r="B313" t="s">
        <v>141</v>
      </c>
      <c r="C313" s="19" t="n">
        <v>0.266127165378445</v>
      </c>
      <c r="D313" s="19" t="n">
        <v>0.313503181967329</v>
      </c>
      <c r="E313" s="19" t="n">
        <v>0.200613023939096</v>
      </c>
      <c r="F313" s="19"/>
      <c r="G313" s="19" t="n">
        <v>0.325646380980413</v>
      </c>
      <c r="H313" s="19" t="n">
        <v>0.300820381088551</v>
      </c>
      <c r="I313" s="19" t="n">
        <v>0.295545047104881</v>
      </c>
      <c r="J313" s="19" t="n">
        <v>0.358654874533879</v>
      </c>
      <c r="K313" s="19" t="n">
        <v>0.195237242852894</v>
      </c>
      <c r="L313" s="19" t="n">
        <v>0.144878822065078</v>
      </c>
      <c r="M313" s="19"/>
      <c r="N313" s="19" t="n">
        <v>0</v>
      </c>
      <c r="O313" s="19" t="n">
        <v>0.209241241181167</v>
      </c>
      <c r="P313" s="19" t="n">
        <v>0.300994691310381</v>
      </c>
      <c r="Q313" s="19" t="n">
        <v>0.296040756031886</v>
      </c>
      <c r="R313" s="19" t="n">
        <v>0.223507510559094</v>
      </c>
      <c r="S313" s="19"/>
      <c r="T313" s="19" t="n">
        <v>0.196449159631446</v>
      </c>
      <c r="U313" s="19" t="n">
        <v>0.258232394352306</v>
      </c>
      <c r="V313" s="19" t="n">
        <v>0.240280932777365</v>
      </c>
      <c r="W313" s="19" t="n">
        <v>0.338397832039134</v>
      </c>
      <c r="X313" s="19"/>
      <c r="Y313" s="19" t="n">
        <v>0.354441104651217</v>
      </c>
      <c r="Z313" s="19" t="n">
        <v>0.153396815047294</v>
      </c>
      <c r="AA313" s="19" t="n">
        <v>0.159593971671796</v>
      </c>
      <c r="AB313" s="19" t="n">
        <v>0.192624761238367</v>
      </c>
      <c r="AC313" s="19" t="n">
        <v>0.432015909180399</v>
      </c>
      <c r="AD313" s="19" t="n">
        <v>0</v>
      </c>
      <c r="AE313" s="19"/>
      <c r="AF313" s="19" t="n">
        <v>0.237802016301718</v>
      </c>
      <c r="AG313" s="19"/>
      <c r="AH313" s="19" t="n">
        <v>0.2752786692471</v>
      </c>
      <c r="AI313" s="19"/>
      <c r="AJ313" s="19" t="n">
        <v>0.276342639214006</v>
      </c>
      <c r="AK313" s="19" t="n">
        <v>0.339192632851144</v>
      </c>
      <c r="AL313" s="19" t="n">
        <v>0.237836918209583</v>
      </c>
      <c r="AM313" s="19" t="n">
        <v>0.277920596307409</v>
      </c>
      <c r="AN313" s="19" t="n">
        <v>0.245060313249475</v>
      </c>
      <c r="AO313" s="19" t="n">
        <v>0.26733156590865</v>
      </c>
      <c r="AP313" s="19" t="n">
        <v>0.300832044476384</v>
      </c>
      <c r="AQ313" s="19" t="n">
        <v>0.244392801510136</v>
      </c>
      <c r="AR313" s="19" t="n">
        <v>0.120734250973107</v>
      </c>
      <c r="AS313" s="19" t="n">
        <v>0.389007295498663</v>
      </c>
      <c r="AT313" s="19" t="n">
        <v>0</v>
      </c>
      <c r="AU313" s="19" t="n">
        <v>0.274546099934787</v>
      </c>
    </row>
    <row r="314">
      <c r="B314" t="s">
        <v>142</v>
      </c>
      <c r="C314" s="19" t="n">
        <v>0.504905059705658</v>
      </c>
      <c r="D314" s="19" t="n">
        <v>0.439292525122893</v>
      </c>
      <c r="E314" s="19" t="n">
        <v>0.595637653544245</v>
      </c>
      <c r="F314" s="19"/>
      <c r="G314" s="19" t="n">
        <v>0.427112582789862</v>
      </c>
      <c r="H314" s="19" t="n">
        <v>0.448069535172223</v>
      </c>
      <c r="I314" s="19" t="n">
        <v>0.512040180537207</v>
      </c>
      <c r="J314" s="19" t="n">
        <v>0.420995636751953</v>
      </c>
      <c r="K314" s="19" t="n">
        <v>0.567668054882808</v>
      </c>
      <c r="L314" s="19" t="n">
        <v>0.63784899892282</v>
      </c>
      <c r="M314" s="19"/>
      <c r="N314" s="19" t="n">
        <v>0.757473793680115</v>
      </c>
      <c r="O314" s="19" t="n">
        <v>0.65768857149583</v>
      </c>
      <c r="P314" s="19" t="n">
        <v>0.521234969722593</v>
      </c>
      <c r="Q314" s="19" t="n">
        <v>0.414694293891784</v>
      </c>
      <c r="R314" s="19" t="n">
        <v>0.449469336457419</v>
      </c>
      <c r="S314" s="19"/>
      <c r="T314" s="19" t="n">
        <v>0.529404218348633</v>
      </c>
      <c r="U314" s="19" t="n">
        <v>0.49705233282065</v>
      </c>
      <c r="V314" s="19" t="n">
        <v>0.590696009053309</v>
      </c>
      <c r="W314" s="19" t="n">
        <v>0.423285834443417</v>
      </c>
      <c r="X314" s="19"/>
      <c r="Y314" s="19" t="n">
        <v>0.443667572964072</v>
      </c>
      <c r="Z314" s="19" t="n">
        <v>0.543143601240366</v>
      </c>
      <c r="AA314" s="19" t="n">
        <v>0.587142461213659</v>
      </c>
      <c r="AB314" s="19" t="n">
        <v>0.429865877660672</v>
      </c>
      <c r="AC314" s="19" t="n">
        <v>0.567984090819601</v>
      </c>
      <c r="AD314" s="19" t="n">
        <v>0.893085511846436</v>
      </c>
      <c r="AE314" s="19"/>
      <c r="AF314" s="19" t="n">
        <v>0.514665806932246</v>
      </c>
      <c r="AG314" s="19"/>
      <c r="AH314" s="19" t="n">
        <v>0.491789303351413</v>
      </c>
      <c r="AI314" s="19"/>
      <c r="AJ314" s="19" t="n">
        <v>0.484998175974298</v>
      </c>
      <c r="AK314" s="19" t="n">
        <v>0.371861234844515</v>
      </c>
      <c r="AL314" s="19" t="n">
        <v>0.491150629649058</v>
      </c>
      <c r="AM314" s="19" t="n">
        <v>0.557108796279963</v>
      </c>
      <c r="AN314" s="19" t="n">
        <v>0.458003753186207</v>
      </c>
      <c r="AO314" s="19" t="n">
        <v>0.563204303699257</v>
      </c>
      <c r="AP314" s="19" t="n">
        <v>0.548314890023572</v>
      </c>
      <c r="AQ314" s="19" t="n">
        <v>0.611182619602449</v>
      </c>
      <c r="AR314" s="19" t="n">
        <v>0.643946314031737</v>
      </c>
      <c r="AS314" s="19" t="n">
        <v>0.395363498003775</v>
      </c>
      <c r="AT314" s="19" t="n">
        <v>0.646055459226895</v>
      </c>
      <c r="AU314" s="19" t="n">
        <v>0.454552432138165</v>
      </c>
    </row>
    <row r="315">
      <c r="B315" t="s">
        <v>143</v>
      </c>
      <c r="C315" s="19" t="n">
        <v>0.131198406642637</v>
      </c>
      <c r="D315" s="19" t="n">
        <v>0.134363999801291</v>
      </c>
      <c r="E315" s="19" t="n">
        <v>0.126820851650306</v>
      </c>
      <c r="F315" s="19"/>
      <c r="G315" s="19" t="n">
        <v>0.0816831701589392</v>
      </c>
      <c r="H315" s="19" t="n">
        <v>0.159313130439218</v>
      </c>
      <c r="I315" s="19" t="n">
        <v>0.0718060953440043</v>
      </c>
      <c r="J315" s="19" t="n">
        <v>0.15225600044511</v>
      </c>
      <c r="K315" s="19" t="n">
        <v>0.201046550354378</v>
      </c>
      <c r="L315" s="19" t="n">
        <v>0.106038980676967</v>
      </c>
      <c r="M315" s="19"/>
      <c r="N315" s="19" t="n">
        <v>0.242526206319885</v>
      </c>
      <c r="O315" s="19" t="n">
        <v>0.0863301804689862</v>
      </c>
      <c r="P315" s="19" t="n">
        <v>0.0851396774626413</v>
      </c>
      <c r="Q315" s="19" t="n">
        <v>0.193114420772202</v>
      </c>
      <c r="R315" s="19" t="n">
        <v>0.153550255751181</v>
      </c>
      <c r="S315" s="19"/>
      <c r="T315" s="19" t="n">
        <v>0.0686858086300985</v>
      </c>
      <c r="U315" s="19" t="n">
        <v>0.13351128812262</v>
      </c>
      <c r="V315" s="19" t="n">
        <v>0.128983444028874</v>
      </c>
      <c r="W315" s="19" t="n">
        <v>0.137944441700978</v>
      </c>
      <c r="X315" s="19"/>
      <c r="Y315" s="19" t="n">
        <v>0.110445016984318</v>
      </c>
      <c r="Z315" s="19" t="n">
        <v>0.221172735949276</v>
      </c>
      <c r="AA315" s="19" t="n">
        <v>0.11525075818275</v>
      </c>
      <c r="AB315" s="19" t="n">
        <v>0.167624377679526</v>
      </c>
      <c r="AC315" s="19" t="n">
        <v>0</v>
      </c>
      <c r="AD315" s="19" t="n">
        <v>0.106914488153564</v>
      </c>
      <c r="AE315" s="19"/>
      <c r="AF315" s="19" t="n">
        <v>0.139690077651606</v>
      </c>
      <c r="AG315" s="19"/>
      <c r="AH315" s="19" t="n">
        <v>0.136076253392754</v>
      </c>
      <c r="AI315" s="19"/>
      <c r="AJ315" s="19" t="n">
        <v>0.209078894518516</v>
      </c>
      <c r="AK315" s="19" t="n">
        <v>0.0935000824707427</v>
      </c>
      <c r="AL315" s="19" t="n">
        <v>0.136954059894611</v>
      </c>
      <c r="AM315" s="19" t="n">
        <v>0.127533683390941</v>
      </c>
      <c r="AN315" s="19" t="n">
        <v>0.109260914383069</v>
      </c>
      <c r="AO315" s="19" t="n">
        <v>0.0462518361351127</v>
      </c>
      <c r="AP315" s="19" t="n">
        <v>0.10124991530616</v>
      </c>
      <c r="AQ315" s="19" t="n">
        <v>0.0789837564820503</v>
      </c>
      <c r="AR315" s="19" t="n">
        <v>0.122803621972397</v>
      </c>
      <c r="AS315" s="19" t="n">
        <v>0.177889884100248</v>
      </c>
      <c r="AT315" s="19" t="n">
        <v>0.176972270386553</v>
      </c>
      <c r="AU315" s="19" t="n">
        <v>0.270901467927048</v>
      </c>
    </row>
    <row r="316">
      <c r="B316" t="s">
        <v>144</v>
      </c>
      <c r="C316" s="19" t="n">
        <v>0.0580432771545354</v>
      </c>
      <c r="D316" s="19" t="n">
        <v>0.0857337106570377</v>
      </c>
      <c r="E316" s="19" t="n">
        <v>0.0197514344117779</v>
      </c>
      <c r="F316" s="19"/>
      <c r="G316" s="19" t="n">
        <v>0.165557866070786</v>
      </c>
      <c r="H316" s="19" t="n">
        <v>0.041103133632041</v>
      </c>
      <c r="I316" s="19" t="n">
        <v>0.120608677013908</v>
      </c>
      <c r="J316" s="19" t="n">
        <v>0.0464677970119165</v>
      </c>
      <c r="K316" s="19" t="n">
        <v>0.018008348752154</v>
      </c>
      <c r="L316" s="19" t="n">
        <v>0</v>
      </c>
      <c r="M316" s="19"/>
      <c r="N316" s="19" t="n">
        <v>0</v>
      </c>
      <c r="O316" s="19" t="n">
        <v>0.0141601361052561</v>
      </c>
      <c r="P316" s="19" t="n">
        <v>0.0483817837975731</v>
      </c>
      <c r="Q316" s="19" t="n">
        <v>0.0719467412390587</v>
      </c>
      <c r="R316" s="19" t="n">
        <v>0.104403749260792</v>
      </c>
      <c r="S316" s="19"/>
      <c r="T316" s="19" t="n">
        <v>0.172957489582601</v>
      </c>
      <c r="U316" s="19" t="n">
        <v>0.0649143709239163</v>
      </c>
      <c r="V316" s="19" t="n">
        <v>0.0107003227844341</v>
      </c>
      <c r="W316" s="19" t="n">
        <v>0.072975123120584</v>
      </c>
      <c r="X316" s="19"/>
      <c r="Y316" s="19" t="n">
        <v>0.0681590884412212</v>
      </c>
      <c r="Z316" s="19" t="n">
        <v>0.0687627061801748</v>
      </c>
      <c r="AA316" s="19" t="n">
        <v>0</v>
      </c>
      <c r="AB316" s="19" t="n">
        <v>0.158847103924451</v>
      </c>
      <c r="AC316" s="19" t="n">
        <v>0</v>
      </c>
      <c r="AD316" s="19" t="n">
        <v>0</v>
      </c>
      <c r="AE316" s="19"/>
      <c r="AF316" s="19" t="n">
        <v>0.0835990098684927</v>
      </c>
      <c r="AG316" s="19"/>
      <c r="AH316" s="19" t="n">
        <v>0.061783626258901</v>
      </c>
      <c r="AI316" s="19"/>
      <c r="AJ316" s="19" t="n">
        <v>0.0295802902931796</v>
      </c>
      <c r="AK316" s="19" t="n">
        <v>0.11314910004319</v>
      </c>
      <c r="AL316" s="19" t="n">
        <v>0.100286931175715</v>
      </c>
      <c r="AM316" s="19" t="n">
        <v>0.0374369240216877</v>
      </c>
      <c r="AN316" s="19" t="n">
        <v>0.0790679631471709</v>
      </c>
      <c r="AO316" s="19" t="n">
        <v>0.0674717303170378</v>
      </c>
      <c r="AP316" s="19" t="n">
        <v>0.0223101172899277</v>
      </c>
      <c r="AQ316" s="19" t="n">
        <v>0.0654408224053644</v>
      </c>
      <c r="AR316" s="19" t="n">
        <v>0.112515813022759</v>
      </c>
      <c r="AS316" s="19" t="n">
        <v>0</v>
      </c>
      <c r="AT316" s="19" t="n">
        <v>0</v>
      </c>
      <c r="AU316" s="19" t="n">
        <v>0</v>
      </c>
    </row>
    <row r="317">
      <c r="B317" t="s">
        <v>145</v>
      </c>
      <c r="C317" s="19" t="n">
        <v>0.00731089628368412</v>
      </c>
      <c r="D317" s="19" t="n">
        <v>0</v>
      </c>
      <c r="E317" s="19" t="n">
        <v>0.0174208026807127</v>
      </c>
      <c r="F317" s="19"/>
      <c r="G317" s="19" t="n">
        <v>0</v>
      </c>
      <c r="H317" s="19" t="n">
        <v>0.0314302651908214</v>
      </c>
      <c r="I317" s="19" t="n">
        <v>0</v>
      </c>
      <c r="J317" s="19" t="n">
        <v>0</v>
      </c>
      <c r="K317" s="19" t="n">
        <v>0</v>
      </c>
      <c r="L317" s="19" t="n">
        <v>0</v>
      </c>
      <c r="M317" s="19"/>
      <c r="N317" s="19" t="n">
        <v>0</v>
      </c>
      <c r="O317" s="19" t="n">
        <v>0</v>
      </c>
      <c r="P317" s="19" t="n">
        <v>0.010572936952348</v>
      </c>
      <c r="Q317" s="19" t="n">
        <v>0.0124904885851939</v>
      </c>
      <c r="R317" s="19" t="n">
        <v>0</v>
      </c>
      <c r="S317" s="19"/>
      <c r="T317" s="19" t="n">
        <v>0</v>
      </c>
      <c r="U317" s="19" t="n">
        <v>0.0283478041919193</v>
      </c>
      <c r="V317" s="19" t="n">
        <v>0</v>
      </c>
      <c r="W317" s="19" t="n">
        <v>0</v>
      </c>
      <c r="X317" s="19"/>
      <c r="Y317" s="19" t="n">
        <v>0.0144381190720466</v>
      </c>
      <c r="Z317" s="19" t="n">
        <v>0</v>
      </c>
      <c r="AA317" s="19" t="n">
        <v>0</v>
      </c>
      <c r="AB317" s="19" t="n">
        <v>0</v>
      </c>
      <c r="AC317" s="19" t="n">
        <v>0</v>
      </c>
      <c r="AD317" s="19" t="n">
        <v>0</v>
      </c>
      <c r="AE317" s="19"/>
      <c r="AF317" s="19" t="n">
        <v>0</v>
      </c>
      <c r="AG317" s="19"/>
      <c r="AH317" s="19" t="n">
        <v>0.00837027799011907</v>
      </c>
      <c r="AI317" s="19"/>
      <c r="AJ317" s="19" t="n">
        <v>0</v>
      </c>
      <c r="AK317" s="19" t="n">
        <v>0</v>
      </c>
      <c r="AL317" s="19" t="n">
        <v>0.016946961690788</v>
      </c>
      <c r="AM317" s="19" t="n">
        <v>0</v>
      </c>
      <c r="AN317" s="19" t="n">
        <v>0</v>
      </c>
      <c r="AO317" s="19" t="n">
        <v>0.0557405639399422</v>
      </c>
      <c r="AP317" s="19" t="n">
        <v>0</v>
      </c>
      <c r="AQ317" s="19" t="n">
        <v>0</v>
      </c>
      <c r="AR317" s="19" t="n">
        <v>0</v>
      </c>
      <c r="AS317" s="19" t="n">
        <v>0</v>
      </c>
      <c r="AT317" s="19" t="n">
        <v>0</v>
      </c>
      <c r="AU317" s="19" t="n">
        <v>0</v>
      </c>
    </row>
    <row r="318">
      <c r="B318" t="s">
        <v>66</v>
      </c>
      <c r="C318" s="19" t="n">
        <v>0.0324151948350405</v>
      </c>
      <c r="D318" s="19" t="n">
        <v>0.0271065824514488</v>
      </c>
      <c r="E318" s="19" t="n">
        <v>0.039756233773863</v>
      </c>
      <c r="F318" s="19"/>
      <c r="G318" s="19" t="n">
        <v>0</v>
      </c>
      <c r="H318" s="19" t="n">
        <v>0.019263554477146</v>
      </c>
      <c r="I318" s="19" t="n">
        <v>0</v>
      </c>
      <c r="J318" s="19" t="n">
        <v>0.0216256912571413</v>
      </c>
      <c r="K318" s="19" t="n">
        <v>0.0180398031577664</v>
      </c>
      <c r="L318" s="19" t="n">
        <v>0.111233198335135</v>
      </c>
      <c r="M318" s="19"/>
      <c r="N318" s="19" t="n">
        <v>0</v>
      </c>
      <c r="O318" s="19" t="n">
        <v>0.0325798707487609</v>
      </c>
      <c r="P318" s="19" t="n">
        <v>0.0336759407544633</v>
      </c>
      <c r="Q318" s="19" t="n">
        <v>0.0117132994798758</v>
      </c>
      <c r="R318" s="19" t="n">
        <v>0.0690691479715135</v>
      </c>
      <c r="S318" s="19"/>
      <c r="T318" s="19" t="n">
        <v>0.0325033238072213</v>
      </c>
      <c r="U318" s="19" t="n">
        <v>0.0179418095885886</v>
      </c>
      <c r="V318" s="19" t="n">
        <v>0.0293392913560179</v>
      </c>
      <c r="W318" s="19" t="n">
        <v>0.0273967686958881</v>
      </c>
      <c r="X318" s="19"/>
      <c r="Y318" s="19" t="n">
        <v>0.00884909788712543</v>
      </c>
      <c r="Z318" s="19" t="n">
        <v>0.0135241415828889</v>
      </c>
      <c r="AA318" s="19" t="n">
        <v>0.138012808931795</v>
      </c>
      <c r="AB318" s="19" t="n">
        <v>0.0510378794969845</v>
      </c>
      <c r="AC318" s="19" t="n">
        <v>0</v>
      </c>
      <c r="AD318" s="19" t="n">
        <v>0</v>
      </c>
      <c r="AE318" s="19"/>
      <c r="AF318" s="19" t="n">
        <v>0.0242430892459369</v>
      </c>
      <c r="AG318" s="19"/>
      <c r="AH318" s="19" t="n">
        <v>0.0267018697597128</v>
      </c>
      <c r="AI318" s="19"/>
      <c r="AJ318" s="19" t="n">
        <v>0</v>
      </c>
      <c r="AK318" s="19" t="n">
        <v>0.0822969497904081</v>
      </c>
      <c r="AL318" s="19" t="n">
        <v>0.0168244993802446</v>
      </c>
      <c r="AM318" s="19" t="n">
        <v>0</v>
      </c>
      <c r="AN318" s="19" t="n">
        <v>0.108607056034078</v>
      </c>
      <c r="AO318" s="19" t="n">
        <v>0</v>
      </c>
      <c r="AP318" s="19" t="n">
        <v>0.0272930329039572</v>
      </c>
      <c r="AQ318" s="19" t="n">
        <v>0</v>
      </c>
      <c r="AR318" s="19" t="n">
        <v>0</v>
      </c>
      <c r="AS318" s="19" t="n">
        <v>0.0377393223973138</v>
      </c>
      <c r="AT318" s="19" t="n">
        <v>0.176972270386553</v>
      </c>
      <c r="AU318" s="19" t="n">
        <v>0</v>
      </c>
    </row>
    <row r="3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c r="AL319" s="19"/>
      <c r="AM319" s="19"/>
      <c r="AN319" s="19"/>
      <c r="AO319" s="19"/>
      <c r="AP319" s="19"/>
      <c r="AQ319" s="19"/>
      <c r="AR319" s="19"/>
      <c r="AS319" s="19"/>
      <c r="AT319" s="19"/>
      <c r="AU319" s="19"/>
    </row>
    <row r="320">
      <c r="B320" s="7" t="s">
        <v>169</v>
      </c>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c r="AL320" s="19"/>
      <c r="AM320" s="19"/>
      <c r="AN320" s="19"/>
      <c r="AO320" s="19"/>
      <c r="AP320" s="19"/>
      <c r="AQ320" s="19"/>
      <c r="AR320" s="19"/>
      <c r="AS320" s="19"/>
      <c r="AT320" s="19"/>
      <c r="AU320" s="19"/>
    </row>
    <row r="321">
      <c r="B321" s="26" t="s">
        <v>160</v>
      </c>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c r="AL321" s="19"/>
      <c r="AM321" s="19"/>
      <c r="AN321" s="19"/>
      <c r="AO321" s="19"/>
      <c r="AP321" s="19"/>
      <c r="AQ321" s="19"/>
      <c r="AR321" s="19"/>
      <c r="AS321" s="19"/>
      <c r="AT321" s="19"/>
      <c r="AU321" s="19"/>
    </row>
    <row r="322">
      <c r="B322" t="s">
        <v>141</v>
      </c>
      <c r="C322" s="19" t="n">
        <v>0.225844696266226</v>
      </c>
      <c r="D322" s="19" t="n">
        <v>0.252853069827306</v>
      </c>
      <c r="E322" s="19" t="n">
        <v>0.188496043236108</v>
      </c>
      <c r="F322" s="19"/>
      <c r="G322" s="19" t="n">
        <v>0.243472947923587</v>
      </c>
      <c r="H322" s="19" t="n">
        <v>0.212692896240484</v>
      </c>
      <c r="I322" s="19" t="n">
        <v>0.299876718084114</v>
      </c>
      <c r="J322" s="19" t="n">
        <v>0.297072116799709</v>
      </c>
      <c r="K322" s="19" t="n">
        <v>0.21610174290751</v>
      </c>
      <c r="L322" s="19" t="n">
        <v>0.129280391365004</v>
      </c>
      <c r="M322" s="19"/>
      <c r="N322" s="19" t="n">
        <v>0.235780460077406</v>
      </c>
      <c r="O322" s="19" t="n">
        <v>0.150224998957051</v>
      </c>
      <c r="P322" s="19" t="n">
        <v>0.273556774978643</v>
      </c>
      <c r="Q322" s="19" t="n">
        <v>0.271880413193698</v>
      </c>
      <c r="R322" s="19" t="n">
        <v>0.129821783175445</v>
      </c>
      <c r="S322" s="19"/>
      <c r="T322" s="19" t="n">
        <v>0.150938757358599</v>
      </c>
      <c r="U322" s="19" t="n">
        <v>0.236973979079042</v>
      </c>
      <c r="V322" s="19" t="n">
        <v>0.243995734680823</v>
      </c>
      <c r="W322" s="19" t="n">
        <v>0.229472777012459</v>
      </c>
      <c r="X322" s="19"/>
      <c r="Y322" s="19" t="n">
        <v>0.287139508082077</v>
      </c>
      <c r="Z322" s="19" t="n">
        <v>0.168532972889576</v>
      </c>
      <c r="AA322" s="19" t="n">
        <v>0.10052016282566</v>
      </c>
      <c r="AB322" s="19" t="n">
        <v>0.305407187156873</v>
      </c>
      <c r="AC322" s="19" t="n">
        <v>0.201387448389908</v>
      </c>
      <c r="AD322" s="19" t="n">
        <v>0.0997644307624779</v>
      </c>
      <c r="AE322" s="19"/>
      <c r="AF322" s="19" t="n">
        <v>0.202211933217704</v>
      </c>
      <c r="AG322" s="19"/>
      <c r="AH322" s="19" t="n">
        <v>0.246159962965477</v>
      </c>
      <c r="AI322" s="19"/>
      <c r="AJ322" s="19" t="n">
        <v>0.20529910284545</v>
      </c>
      <c r="AK322" s="19" t="n">
        <v>0.339192632851144</v>
      </c>
      <c r="AL322" s="19" t="n">
        <v>0.203410295739753</v>
      </c>
      <c r="AM322" s="19" t="n">
        <v>0.187006482128709</v>
      </c>
      <c r="AN322" s="19" t="n">
        <v>0.241198142614491</v>
      </c>
      <c r="AO322" s="19" t="n">
        <v>0.372758898507887</v>
      </c>
      <c r="AP322" s="19" t="n">
        <v>0.218722039826248</v>
      </c>
      <c r="AQ322" s="19" t="n">
        <v>0.151764759571539</v>
      </c>
      <c r="AR322" s="19" t="n">
        <v>0.120734250973107</v>
      </c>
      <c r="AS322" s="19" t="n">
        <v>0.285972262722737</v>
      </c>
      <c r="AT322" s="19" t="n">
        <v>0.262598028752839</v>
      </c>
      <c r="AU322" s="19" t="n">
        <v>0.171477155807222</v>
      </c>
    </row>
    <row r="323">
      <c r="B323" t="s">
        <v>142</v>
      </c>
      <c r="C323" s="19" t="n">
        <v>0.496402798047026</v>
      </c>
      <c r="D323" s="19" t="n">
        <v>0.430231713365512</v>
      </c>
      <c r="E323" s="19" t="n">
        <v>0.587907785446853</v>
      </c>
      <c r="F323" s="19"/>
      <c r="G323" s="19" t="n">
        <v>0.385952084838434</v>
      </c>
      <c r="H323" s="19" t="n">
        <v>0.478839966483179</v>
      </c>
      <c r="I323" s="19" t="n">
        <v>0.526787502309558</v>
      </c>
      <c r="J323" s="19" t="n">
        <v>0.449525808701554</v>
      </c>
      <c r="K323" s="19" t="n">
        <v>0.558371378056519</v>
      </c>
      <c r="L323" s="19" t="n">
        <v>0.560582104812861</v>
      </c>
      <c r="M323" s="19"/>
      <c r="N323" s="19" t="n">
        <v>0.497839037323483</v>
      </c>
      <c r="O323" s="19" t="n">
        <v>0.530437971552189</v>
      </c>
      <c r="P323" s="19" t="n">
        <v>0.508162415352732</v>
      </c>
      <c r="Q323" s="19" t="n">
        <v>0.468259497239741</v>
      </c>
      <c r="R323" s="19" t="n">
        <v>0.486063655620412</v>
      </c>
      <c r="S323" s="19"/>
      <c r="T323" s="19" t="n">
        <v>0.445643807140563</v>
      </c>
      <c r="U323" s="19" t="n">
        <v>0.533326228709866</v>
      </c>
      <c r="V323" s="19" t="n">
        <v>0.509152518892425</v>
      </c>
      <c r="W323" s="19" t="n">
        <v>0.497523854658414</v>
      </c>
      <c r="X323" s="19"/>
      <c r="Y323" s="19" t="n">
        <v>0.477369223736879</v>
      </c>
      <c r="Z323" s="19" t="n">
        <v>0.512721687286149</v>
      </c>
      <c r="AA323" s="19" t="n">
        <v>0.563928048431883</v>
      </c>
      <c r="AB323" s="19" t="n">
        <v>0.285109442648823</v>
      </c>
      <c r="AC323" s="19" t="n">
        <v>0.624063107859003</v>
      </c>
      <c r="AD323" s="19" t="n">
        <v>0.612313330349838</v>
      </c>
      <c r="AE323" s="19"/>
      <c r="AF323" s="19" t="n">
        <v>0.493562766094769</v>
      </c>
      <c r="AG323" s="19"/>
      <c r="AH323" s="19" t="n">
        <v>0.474982809404421</v>
      </c>
      <c r="AI323" s="19"/>
      <c r="AJ323" s="19" t="n">
        <v>0.502053056208419</v>
      </c>
      <c r="AK323" s="19" t="n">
        <v>0.294297585454726</v>
      </c>
      <c r="AL323" s="19" t="n">
        <v>0.511994404574357</v>
      </c>
      <c r="AM323" s="19" t="n">
        <v>0.555548703511689</v>
      </c>
      <c r="AN323" s="19" t="n">
        <v>0.377019843061581</v>
      </c>
      <c r="AO323" s="19" t="n">
        <v>0.348905718854728</v>
      </c>
      <c r="AP323" s="19" t="n">
        <v>0.572460415557792</v>
      </c>
      <c r="AQ323" s="19" t="n">
        <v>0.769656964907704</v>
      </c>
      <c r="AR323" s="19" t="n">
        <v>0.652466834231506</v>
      </c>
      <c r="AS323" s="19" t="n">
        <v>0.496949116889284</v>
      </c>
      <c r="AT323" s="19" t="n">
        <v>0.383457430474056</v>
      </c>
      <c r="AU323" s="19" t="n">
        <v>0.519316011810082</v>
      </c>
    </row>
    <row r="324">
      <c r="B324" t="s">
        <v>143</v>
      </c>
      <c r="C324" s="19" t="n">
        <v>0.159491519708197</v>
      </c>
      <c r="D324" s="19" t="n">
        <v>0.179646777782534</v>
      </c>
      <c r="E324" s="19" t="n">
        <v>0.131619728804222</v>
      </c>
      <c r="F324" s="19"/>
      <c r="G324" s="19" t="n">
        <v>0.203716037876992</v>
      </c>
      <c r="H324" s="19" t="n">
        <v>0.15924349244085</v>
      </c>
      <c r="I324" s="19" t="n">
        <v>0.135660191354831</v>
      </c>
      <c r="J324" s="19" t="n">
        <v>0.124216261642007</v>
      </c>
      <c r="K324" s="19" t="n">
        <v>0.146185339772561</v>
      </c>
      <c r="L324" s="19" t="n">
        <v>0.183992468800373</v>
      </c>
      <c r="M324" s="19"/>
      <c r="N324" s="19" t="n">
        <v>0.266380502599111</v>
      </c>
      <c r="O324" s="19" t="n">
        <v>0.169089409400029</v>
      </c>
      <c r="P324" s="19" t="n">
        <v>0.101670563842398</v>
      </c>
      <c r="Q324" s="19" t="n">
        <v>0.181621501829998</v>
      </c>
      <c r="R324" s="19" t="n">
        <v>0.217500354113517</v>
      </c>
      <c r="S324" s="19"/>
      <c r="T324" s="19" t="n">
        <v>0.178980202025162</v>
      </c>
      <c r="U324" s="19" t="n">
        <v>0.107483981916082</v>
      </c>
      <c r="V324" s="19" t="n">
        <v>0.177261205274154</v>
      </c>
      <c r="W324" s="19" t="n">
        <v>0.170246400842563</v>
      </c>
      <c r="X324" s="19"/>
      <c r="Y324" s="19" t="n">
        <v>0.131400575201192</v>
      </c>
      <c r="Z324" s="19" t="n">
        <v>0.205915772503156</v>
      </c>
      <c r="AA324" s="19" t="n">
        <v>0.165177961305361</v>
      </c>
      <c r="AB324" s="19" t="n">
        <v>0.254736348659061</v>
      </c>
      <c r="AC324" s="19" t="n">
        <v>0.174549443751089</v>
      </c>
      <c r="AD324" s="19" t="n">
        <v>0.0836995674119655</v>
      </c>
      <c r="AE324" s="19"/>
      <c r="AF324" s="19" t="n">
        <v>0.182710521545722</v>
      </c>
      <c r="AG324" s="19"/>
      <c r="AH324" s="19" t="n">
        <v>0.161799421629981</v>
      </c>
      <c r="AI324" s="19"/>
      <c r="AJ324" s="19" t="n">
        <v>0.144209745517394</v>
      </c>
      <c r="AK324" s="19" t="n">
        <v>0</v>
      </c>
      <c r="AL324" s="19" t="n">
        <v>0.176672729244726</v>
      </c>
      <c r="AM324" s="19" t="n">
        <v>0.158528161864445</v>
      </c>
      <c r="AN324" s="19" t="n">
        <v>0.161950825619462</v>
      </c>
      <c r="AO324" s="19" t="n">
        <v>0.222594818697443</v>
      </c>
      <c r="AP324" s="19" t="n">
        <v>0.159214394422074</v>
      </c>
      <c r="AQ324" s="19" t="n">
        <v>0.0785782755207571</v>
      </c>
      <c r="AR324" s="19" t="n">
        <v>0.226798914795387</v>
      </c>
      <c r="AS324" s="19" t="n">
        <v>0.128534164843291</v>
      </c>
      <c r="AT324" s="19" t="n">
        <v>0.176972270386553</v>
      </c>
      <c r="AU324" s="19" t="n">
        <v>0.206137888255131</v>
      </c>
    </row>
    <row r="325">
      <c r="B325" t="s">
        <v>144</v>
      </c>
      <c r="C325" s="19" t="n">
        <v>0.0592542414394947</v>
      </c>
      <c r="D325" s="19" t="n">
        <v>0.0807152345289574</v>
      </c>
      <c r="E325" s="19" t="n">
        <v>0.029576808891866</v>
      </c>
      <c r="F325" s="19"/>
      <c r="G325" s="19" t="n">
        <v>0.0616470296496075</v>
      </c>
      <c r="H325" s="19" t="n">
        <v>0.0986145948139829</v>
      </c>
      <c r="I325" s="19" t="n">
        <v>0.0376755882514978</v>
      </c>
      <c r="J325" s="19" t="n">
        <v>0.107560121599588</v>
      </c>
      <c r="K325" s="19" t="n">
        <v>0.0240634094544587</v>
      </c>
      <c r="L325" s="19" t="n">
        <v>0.0149118366866261</v>
      </c>
      <c r="M325" s="19"/>
      <c r="N325" s="19" t="n">
        <v>0</v>
      </c>
      <c r="O325" s="19" t="n">
        <v>0.0371510978234335</v>
      </c>
      <c r="P325" s="19" t="n">
        <v>0.0735324382565616</v>
      </c>
      <c r="Q325" s="19" t="n">
        <v>0.037725170391912</v>
      </c>
      <c r="R325" s="19" t="n">
        <v>0.0975450591191131</v>
      </c>
      <c r="S325" s="19"/>
      <c r="T325" s="19" t="n">
        <v>0.112394057330766</v>
      </c>
      <c r="U325" s="19" t="n">
        <v>0.0417481960322754</v>
      </c>
      <c r="V325" s="19" t="n">
        <v>0.0402512497965799</v>
      </c>
      <c r="W325" s="19" t="n">
        <v>0.075360198790676</v>
      </c>
      <c r="X325" s="19"/>
      <c r="Y325" s="19" t="n">
        <v>0.0696325131948199</v>
      </c>
      <c r="Z325" s="19" t="n">
        <v>0.0563872534779878</v>
      </c>
      <c r="AA325" s="19" t="n">
        <v>0.0185018906069105</v>
      </c>
      <c r="AB325" s="19" t="n">
        <v>0.103709142038258</v>
      </c>
      <c r="AC325" s="19" t="n">
        <v>0</v>
      </c>
      <c r="AD325" s="19" t="n">
        <v>0.106914488153564</v>
      </c>
      <c r="AE325" s="19"/>
      <c r="AF325" s="19" t="n">
        <v>0.0812067512768173</v>
      </c>
      <c r="AG325" s="19"/>
      <c r="AH325" s="19" t="n">
        <v>0.0599111515554702</v>
      </c>
      <c r="AI325" s="19"/>
      <c r="AJ325" s="19" t="n">
        <v>0.148438095428737</v>
      </c>
      <c r="AK325" s="19" t="n">
        <v>0.206649182513933</v>
      </c>
      <c r="AL325" s="19" t="n">
        <v>0.0555145520400868</v>
      </c>
      <c r="AM325" s="19" t="n">
        <v>0.0345478308200524</v>
      </c>
      <c r="AN325" s="19" t="n">
        <v>0.0834711750366457</v>
      </c>
      <c r="AO325" s="19" t="n">
        <v>0</v>
      </c>
      <c r="AP325" s="19" t="n">
        <v>0.0223101172899277</v>
      </c>
      <c r="AQ325" s="19" t="n">
        <v>0</v>
      </c>
      <c r="AR325" s="19" t="n">
        <v>0</v>
      </c>
      <c r="AS325" s="19" t="n">
        <v>0.0508051331473745</v>
      </c>
      <c r="AT325" s="19" t="n">
        <v>0</v>
      </c>
      <c r="AU325" s="19" t="n">
        <v>0.103068944127565</v>
      </c>
    </row>
    <row r="326">
      <c r="B326" t="s">
        <v>145</v>
      </c>
      <c r="C326" s="19" t="n">
        <v>0.0199019868494883</v>
      </c>
      <c r="D326" s="19" t="n">
        <v>0.0240049975105484</v>
      </c>
      <c r="E326" s="19" t="n">
        <v>0.0142281197722187</v>
      </c>
      <c r="F326" s="19"/>
      <c r="G326" s="19" t="n">
        <v>0.10521189971138</v>
      </c>
      <c r="H326" s="19" t="n">
        <v>0.0161628148576059</v>
      </c>
      <c r="I326" s="19" t="n">
        <v>0</v>
      </c>
      <c r="J326" s="19" t="n">
        <v>0</v>
      </c>
      <c r="K326" s="19" t="n">
        <v>0.0153370231048662</v>
      </c>
      <c r="L326" s="19" t="n">
        <v>0</v>
      </c>
      <c r="M326" s="19"/>
      <c r="N326" s="19" t="n">
        <v>0</v>
      </c>
      <c r="O326" s="19" t="n">
        <v>0.0612579505613115</v>
      </c>
      <c r="P326" s="19" t="n">
        <v>0</v>
      </c>
      <c r="Q326" s="19" t="n">
        <v>0.0288001178647751</v>
      </c>
      <c r="R326" s="19" t="n">
        <v>0</v>
      </c>
      <c r="S326" s="19"/>
      <c r="T326" s="19" t="n">
        <v>0.0455104022728472</v>
      </c>
      <c r="U326" s="19" t="n">
        <v>0.0502808735372039</v>
      </c>
      <c r="V326" s="19" t="n">
        <v>0</v>
      </c>
      <c r="W326" s="19" t="n">
        <v>0</v>
      </c>
      <c r="X326" s="19"/>
      <c r="Y326" s="19" t="n">
        <v>0.0256090818979061</v>
      </c>
      <c r="Z326" s="19" t="n">
        <v>0.0245565364653499</v>
      </c>
      <c r="AA326" s="19" t="n">
        <v>0.013859127898391</v>
      </c>
      <c r="AB326" s="19" t="n">
        <v>0</v>
      </c>
      <c r="AC326" s="19" t="n">
        <v>0</v>
      </c>
      <c r="AD326" s="19" t="n">
        <v>0</v>
      </c>
      <c r="AE326" s="19"/>
      <c r="AF326" s="19" t="n">
        <v>0.0111291708834398</v>
      </c>
      <c r="AG326" s="19"/>
      <c r="AH326" s="19" t="n">
        <v>0.0227858741284133</v>
      </c>
      <c r="AI326" s="19"/>
      <c r="AJ326" s="19" t="n">
        <v>0</v>
      </c>
      <c r="AK326" s="19" t="n">
        <v>0.0775636493897891</v>
      </c>
      <c r="AL326" s="19" t="n">
        <v>0.0205136214647204</v>
      </c>
      <c r="AM326" s="19" t="n">
        <v>0.0374369240216877</v>
      </c>
      <c r="AN326" s="19" t="n">
        <v>0.027752957633742</v>
      </c>
      <c r="AO326" s="19" t="n">
        <v>0.0557405639399422</v>
      </c>
      <c r="AP326" s="19" t="n">
        <v>0</v>
      </c>
      <c r="AQ326" s="19" t="n">
        <v>0</v>
      </c>
      <c r="AR326" s="19" t="n">
        <v>0</v>
      </c>
      <c r="AS326" s="19" t="n">
        <v>0</v>
      </c>
      <c r="AT326" s="19" t="n">
        <v>0</v>
      </c>
      <c r="AU326" s="19" t="n">
        <v>0</v>
      </c>
    </row>
    <row r="327">
      <c r="B327" t="s">
        <v>66</v>
      </c>
      <c r="C327" s="19" t="n">
        <v>0.0391047576895678</v>
      </c>
      <c r="D327" s="19" t="n">
        <v>0.0325482069851429</v>
      </c>
      <c r="E327" s="19" t="n">
        <v>0.0481715138487324</v>
      </c>
      <c r="F327" s="19"/>
      <c r="G327" s="19" t="n">
        <v>0</v>
      </c>
      <c r="H327" s="19" t="n">
        <v>0.0344462351638985</v>
      </c>
      <c r="I327" s="19" t="n">
        <v>0</v>
      </c>
      <c r="J327" s="19" t="n">
        <v>0.0216256912571413</v>
      </c>
      <c r="K327" s="19" t="n">
        <v>0.0399411067040856</v>
      </c>
      <c r="L327" s="19" t="n">
        <v>0.111233198335135</v>
      </c>
      <c r="M327" s="19"/>
      <c r="N327" s="19" t="n">
        <v>0</v>
      </c>
      <c r="O327" s="19" t="n">
        <v>0.0518385717059861</v>
      </c>
      <c r="P327" s="19" t="n">
        <v>0.0430778075696654</v>
      </c>
      <c r="Q327" s="19" t="n">
        <v>0.0117132994798758</v>
      </c>
      <c r="R327" s="19" t="n">
        <v>0.0690691479715135</v>
      </c>
      <c r="S327" s="19"/>
      <c r="T327" s="19" t="n">
        <v>0.066532773872063</v>
      </c>
      <c r="U327" s="19" t="n">
        <v>0.0301867407255314</v>
      </c>
      <c r="V327" s="19" t="n">
        <v>0.0293392913560179</v>
      </c>
      <c r="W327" s="19" t="n">
        <v>0.0273967686958881</v>
      </c>
      <c r="X327" s="19"/>
      <c r="Y327" s="19" t="n">
        <v>0.00884909788712543</v>
      </c>
      <c r="Z327" s="19" t="n">
        <v>0.0318857773777819</v>
      </c>
      <c r="AA327" s="19" t="n">
        <v>0.138012808931795</v>
      </c>
      <c r="AB327" s="19" t="n">
        <v>0.0510378794969845</v>
      </c>
      <c r="AC327" s="19" t="n">
        <v>0</v>
      </c>
      <c r="AD327" s="19" t="n">
        <v>0.0973081833221549</v>
      </c>
      <c r="AE327" s="19"/>
      <c r="AF327" s="19" t="n">
        <v>0.0291788569815482</v>
      </c>
      <c r="AG327" s="19"/>
      <c r="AH327" s="19" t="n">
        <v>0.0343607803162378</v>
      </c>
      <c r="AI327" s="19"/>
      <c r="AJ327" s="19" t="n">
        <v>0</v>
      </c>
      <c r="AK327" s="19" t="n">
        <v>0.0822969497904081</v>
      </c>
      <c r="AL327" s="19" t="n">
        <v>0.0318943969363571</v>
      </c>
      <c r="AM327" s="19" t="n">
        <v>0.0269318976534165</v>
      </c>
      <c r="AN327" s="19" t="n">
        <v>0.108607056034078</v>
      </c>
      <c r="AO327" s="19" t="n">
        <v>0</v>
      </c>
      <c r="AP327" s="19" t="n">
        <v>0.0272930329039572</v>
      </c>
      <c r="AQ327" s="19" t="n">
        <v>0</v>
      </c>
      <c r="AR327" s="19" t="n">
        <v>0</v>
      </c>
      <c r="AS327" s="19" t="n">
        <v>0.0377393223973138</v>
      </c>
      <c r="AT327" s="19" t="n">
        <v>0.176972270386553</v>
      </c>
      <c r="AU327" s="19" t="n">
        <v>0</v>
      </c>
    </row>
    <row r="328">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row>
    <row r="329">
      <c r="B329" s="7" t="s">
        <v>170</v>
      </c>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row>
    <row r="330">
      <c r="B330" s="26" t="s">
        <v>160</v>
      </c>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c r="AL330" s="19"/>
      <c r="AM330" s="19"/>
      <c r="AN330" s="19"/>
      <c r="AO330" s="19"/>
      <c r="AP330" s="19"/>
      <c r="AQ330" s="19"/>
      <c r="AR330" s="19"/>
      <c r="AS330" s="19"/>
      <c r="AT330" s="19"/>
      <c r="AU330" s="19"/>
    </row>
    <row r="331">
      <c r="B331" t="s">
        <v>141</v>
      </c>
      <c r="C331" s="19" t="n">
        <v>0.0867417604801361</v>
      </c>
      <c r="D331" s="19" t="n">
        <v>0.0959513813712422</v>
      </c>
      <c r="E331" s="19" t="n">
        <v>0.0740061940668917</v>
      </c>
      <c r="F331" s="19"/>
      <c r="G331" s="19" t="n">
        <v>0.132124527481218</v>
      </c>
      <c r="H331" s="19" t="n">
        <v>0.136609447929225</v>
      </c>
      <c r="I331" s="19" t="n">
        <v>0.0920669083071138</v>
      </c>
      <c r="J331" s="19" t="n">
        <v>0.121710577817155</v>
      </c>
      <c r="K331" s="19" t="n">
        <v>0.0180398031577664</v>
      </c>
      <c r="L331" s="19" t="n">
        <v>0.0170379036884239</v>
      </c>
      <c r="M331" s="19"/>
      <c r="N331" s="19" t="n">
        <v>0</v>
      </c>
      <c r="O331" s="19" t="n">
        <v>0.0326775901781053</v>
      </c>
      <c r="P331" s="19" t="n">
        <v>0.123459247571289</v>
      </c>
      <c r="Q331" s="19" t="n">
        <v>0.0520517872413079</v>
      </c>
      <c r="R331" s="19" t="n">
        <v>0.140555138890245</v>
      </c>
      <c r="S331" s="19"/>
      <c r="T331" s="19" t="n">
        <v>0.150460995212021</v>
      </c>
      <c r="U331" s="19" t="n">
        <v>0.0735285989745184</v>
      </c>
      <c r="V331" s="19" t="n">
        <v>0.0502336496434703</v>
      </c>
      <c r="W331" s="19" t="n">
        <v>0.123018421588314</v>
      </c>
      <c r="X331" s="19"/>
      <c r="Y331" s="19" t="n">
        <v>0.115247865599656</v>
      </c>
      <c r="Z331" s="19" t="n">
        <v>0.0591574727502535</v>
      </c>
      <c r="AA331" s="19" t="n">
        <v>0.0211398124080194</v>
      </c>
      <c r="AB331" s="19" t="n">
        <v>0.0949835462368882</v>
      </c>
      <c r="AC331" s="19" t="n">
        <v>0.168237051118204</v>
      </c>
      <c r="AD331" s="19" t="n">
        <v>0</v>
      </c>
      <c r="AE331" s="19"/>
      <c r="AF331" s="19" t="n">
        <v>0.0627783730505003</v>
      </c>
      <c r="AG331" s="19"/>
      <c r="AH331" s="19" t="n">
        <v>0.09308505916768</v>
      </c>
      <c r="AI331" s="19"/>
      <c r="AJ331" s="19" t="n">
        <v>0.235726685436725</v>
      </c>
      <c r="AK331" s="19" t="n">
        <v>0</v>
      </c>
      <c r="AL331" s="19" t="n">
        <v>0.0716857949539281</v>
      </c>
      <c r="AM331" s="19" t="n">
        <v>0.0827825410914018</v>
      </c>
      <c r="AN331" s="19" t="n">
        <v>0.0625965758519933</v>
      </c>
      <c r="AO331" s="19" t="n">
        <v>0.146312554191842</v>
      </c>
      <c r="AP331" s="19" t="n">
        <v>0</v>
      </c>
      <c r="AQ331" s="19" t="n">
        <v>0</v>
      </c>
      <c r="AR331" s="19" t="n">
        <v>0</v>
      </c>
      <c r="AS331" s="19" t="n">
        <v>0.236285737231356</v>
      </c>
      <c r="AT331" s="19" t="n">
        <v>0</v>
      </c>
      <c r="AU331" s="19" t="n">
        <v>0.0897522023036494</v>
      </c>
    </row>
    <row r="332">
      <c r="B332" t="s">
        <v>142</v>
      </c>
      <c r="C332" s="19" t="n">
        <v>0.14453933547851</v>
      </c>
      <c r="D332" s="19" t="n">
        <v>0.164120976613735</v>
      </c>
      <c r="E332" s="19" t="n">
        <v>0.117460773384947</v>
      </c>
      <c r="F332" s="19"/>
      <c r="G332" s="19" t="n">
        <v>0.290757792787757</v>
      </c>
      <c r="H332" s="19" t="n">
        <v>0.241662826982791</v>
      </c>
      <c r="I332" s="19" t="n">
        <v>0.155897477461531</v>
      </c>
      <c r="J332" s="19" t="n">
        <v>0.0173742259091235</v>
      </c>
      <c r="K332" s="19" t="n">
        <v>0.120417048964203</v>
      </c>
      <c r="L332" s="19" t="n">
        <v>0.0405318751076496</v>
      </c>
      <c r="M332" s="19"/>
      <c r="N332" s="19" t="n">
        <v>0</v>
      </c>
      <c r="O332" s="19" t="n">
        <v>0.187969524358269</v>
      </c>
      <c r="P332" s="19" t="n">
        <v>0.0641413180585566</v>
      </c>
      <c r="Q332" s="19" t="n">
        <v>0.20766131995954</v>
      </c>
      <c r="R332" s="19" t="n">
        <v>0.154882293246707</v>
      </c>
      <c r="S332" s="19"/>
      <c r="T332" s="19" t="n">
        <v>0.184027055195579</v>
      </c>
      <c r="U332" s="19" t="n">
        <v>0.170552282928769</v>
      </c>
      <c r="V332" s="19" t="n">
        <v>0.089694358158586</v>
      </c>
      <c r="W332" s="19" t="n">
        <v>0.187730975670185</v>
      </c>
      <c r="X332" s="19"/>
      <c r="Y332" s="19" t="n">
        <v>0.172214054174537</v>
      </c>
      <c r="Z332" s="19" t="n">
        <v>0.139803355899097</v>
      </c>
      <c r="AA332" s="19" t="n">
        <v>0.0502900035115907</v>
      </c>
      <c r="AB332" s="19" t="n">
        <v>0.141948353535155</v>
      </c>
      <c r="AC332" s="19" t="n">
        <v>0.136403797112407</v>
      </c>
      <c r="AD332" s="19" t="n">
        <v>0.220524789938337</v>
      </c>
      <c r="AE332" s="19"/>
      <c r="AF332" s="19" t="n">
        <v>0.149064437821441</v>
      </c>
      <c r="AG332" s="19"/>
      <c r="AH332" s="19" t="n">
        <v>0.143935260208943</v>
      </c>
      <c r="AI332" s="19"/>
      <c r="AJ332" s="19" t="n">
        <v>0.101009309514362</v>
      </c>
      <c r="AK332" s="19" t="n">
        <v>0.259874587388519</v>
      </c>
      <c r="AL332" s="19" t="n">
        <v>0.251681080016491</v>
      </c>
      <c r="AM332" s="19" t="n">
        <v>0.226843742766008</v>
      </c>
      <c r="AN332" s="19" t="n">
        <v>0.104183205813159</v>
      </c>
      <c r="AO332" s="19" t="n">
        <v>0</v>
      </c>
      <c r="AP332" s="19" t="n">
        <v>0.0536881066951291</v>
      </c>
      <c r="AQ332" s="19" t="n">
        <v>0.135154176893802</v>
      </c>
      <c r="AR332" s="19" t="n">
        <v>0</v>
      </c>
      <c r="AS332" s="19" t="n">
        <v>0.076332262688141</v>
      </c>
      <c r="AT332" s="19" t="n">
        <v>0.180227375050019</v>
      </c>
      <c r="AU332" s="19" t="n">
        <v>0.214757120742683</v>
      </c>
    </row>
    <row r="333">
      <c r="B333" t="s">
        <v>143</v>
      </c>
      <c r="C333" s="19" t="n">
        <v>0.158506523288494</v>
      </c>
      <c r="D333" s="19" t="n">
        <v>0.158135624763237</v>
      </c>
      <c r="E333" s="19" t="n">
        <v>0.159019422012213</v>
      </c>
      <c r="F333" s="19"/>
      <c r="G333" s="19" t="n">
        <v>0.126507505370412</v>
      </c>
      <c r="H333" s="19" t="n">
        <v>0.164499869049636</v>
      </c>
      <c r="I333" s="19" t="n">
        <v>0.17830935244024</v>
      </c>
      <c r="J333" s="19" t="n">
        <v>0.0821999753876311</v>
      </c>
      <c r="K333" s="19" t="n">
        <v>0.248847443944917</v>
      </c>
      <c r="L333" s="19" t="n">
        <v>0.152104267161146</v>
      </c>
      <c r="M333" s="19"/>
      <c r="N333" s="19" t="n">
        <v>0.744687168996402</v>
      </c>
      <c r="O333" s="19" t="n">
        <v>0.156814530420105</v>
      </c>
      <c r="P333" s="19" t="n">
        <v>0.150831728164642</v>
      </c>
      <c r="Q333" s="19" t="n">
        <v>0.184674227316744</v>
      </c>
      <c r="R333" s="19" t="n">
        <v>0.0878624568114934</v>
      </c>
      <c r="S333" s="19"/>
      <c r="T333" s="19" t="n">
        <v>0.178407510310648</v>
      </c>
      <c r="U333" s="19" t="n">
        <v>0.193668627331367</v>
      </c>
      <c r="V333" s="19" t="n">
        <v>0.130525976487472</v>
      </c>
      <c r="W333" s="19" t="n">
        <v>0.124283419524318</v>
      </c>
      <c r="X333" s="19"/>
      <c r="Y333" s="19" t="n">
        <v>0.146048485942993</v>
      </c>
      <c r="Z333" s="19" t="n">
        <v>0.226225603190771</v>
      </c>
      <c r="AA333" s="19" t="n">
        <v>0.155062928598996</v>
      </c>
      <c r="AB333" s="19" t="n">
        <v>0.149086268807571</v>
      </c>
      <c r="AC333" s="19" t="n">
        <v>0</v>
      </c>
      <c r="AD333" s="19" t="n">
        <v>0.204222671475719</v>
      </c>
      <c r="AE333" s="19"/>
      <c r="AF333" s="19" t="n">
        <v>0.150385410905215</v>
      </c>
      <c r="AG333" s="19"/>
      <c r="AH333" s="19" t="n">
        <v>0.152981503689232</v>
      </c>
      <c r="AI333" s="19"/>
      <c r="AJ333" s="19" t="n">
        <v>0.112945046690838</v>
      </c>
      <c r="AK333" s="19" t="n">
        <v>0.107345372548108</v>
      </c>
      <c r="AL333" s="19" t="n">
        <v>0.139181438277252</v>
      </c>
      <c r="AM333" s="19" t="n">
        <v>0.126274897909259</v>
      </c>
      <c r="AN333" s="19" t="n">
        <v>0.218547881957027</v>
      </c>
      <c r="AO333" s="19" t="n">
        <v>0.171572171440934</v>
      </c>
      <c r="AP333" s="19" t="n">
        <v>0.0985168650288835</v>
      </c>
      <c r="AQ333" s="19" t="n">
        <v>0.151052499487482</v>
      </c>
      <c r="AR333" s="19" t="n">
        <v>0.212697447315523</v>
      </c>
      <c r="AS333" s="19" t="n">
        <v>0.168144288394464</v>
      </c>
      <c r="AT333" s="19" t="n">
        <v>0.176972270386553</v>
      </c>
      <c r="AU333" s="19" t="n">
        <v>0.365351179567061</v>
      </c>
    </row>
    <row r="334">
      <c r="B334" t="s">
        <v>144</v>
      </c>
      <c r="C334" s="19" t="n">
        <v>0.354707092768644</v>
      </c>
      <c r="D334" s="19" t="n">
        <v>0.286998457485018</v>
      </c>
      <c r="E334" s="19" t="n">
        <v>0.448338289057897</v>
      </c>
      <c r="F334" s="19"/>
      <c r="G334" s="19" t="n">
        <v>0.275538300490772</v>
      </c>
      <c r="H334" s="19" t="n">
        <v>0.305099725695446</v>
      </c>
      <c r="I334" s="19" t="n">
        <v>0.219614472992909</v>
      </c>
      <c r="J334" s="19" t="n">
        <v>0.553955354091644</v>
      </c>
      <c r="K334" s="19" t="n">
        <v>0.388574812587268</v>
      </c>
      <c r="L334" s="19" t="n">
        <v>0.382522273604529</v>
      </c>
      <c r="M334" s="19"/>
      <c r="N334" s="19" t="n">
        <v>0.255312831003598</v>
      </c>
      <c r="O334" s="19" t="n">
        <v>0.337046168191311</v>
      </c>
      <c r="P334" s="19" t="n">
        <v>0.416847635134617</v>
      </c>
      <c r="Q334" s="19" t="n">
        <v>0.315781576990901</v>
      </c>
      <c r="R334" s="19" t="n">
        <v>0.32643038305429</v>
      </c>
      <c r="S334" s="19"/>
      <c r="T334" s="19" t="n">
        <v>0.229132240148417</v>
      </c>
      <c r="U334" s="19" t="n">
        <v>0.303507310795033</v>
      </c>
      <c r="V334" s="19" t="n">
        <v>0.444595188356331</v>
      </c>
      <c r="W334" s="19" t="n">
        <v>0.322182180775728</v>
      </c>
      <c r="X334" s="19"/>
      <c r="Y334" s="19" t="n">
        <v>0.304050192628634</v>
      </c>
      <c r="Z334" s="19" t="n">
        <v>0.418882829045872</v>
      </c>
      <c r="AA334" s="19" t="n">
        <v>0.354102990070203</v>
      </c>
      <c r="AB334" s="19" t="n">
        <v>0.411323366586714</v>
      </c>
      <c r="AC334" s="19" t="n">
        <v>0.482664061379618</v>
      </c>
      <c r="AD334" s="19" t="n">
        <v>0.479445816986597</v>
      </c>
      <c r="AE334" s="19"/>
      <c r="AF334" s="19" t="n">
        <v>0.389119113037956</v>
      </c>
      <c r="AG334" s="19"/>
      <c r="AH334" s="19" t="n">
        <v>0.354873623112092</v>
      </c>
      <c r="AI334" s="19"/>
      <c r="AJ334" s="19" t="n">
        <v>0.416914855172758</v>
      </c>
      <c r="AK334" s="19" t="n">
        <v>0.472919440883175</v>
      </c>
      <c r="AL334" s="19" t="n">
        <v>0.314736485463015</v>
      </c>
      <c r="AM334" s="19" t="n">
        <v>0.295105879199678</v>
      </c>
      <c r="AN334" s="19" t="n">
        <v>0.259725299350843</v>
      </c>
      <c r="AO334" s="19" t="n">
        <v>0.446951429152627</v>
      </c>
      <c r="AP334" s="19" t="n">
        <v>0.540639964434523</v>
      </c>
      <c r="AQ334" s="19" t="n">
        <v>0.478461794858234</v>
      </c>
      <c r="AR334" s="19" t="n">
        <v>0.56027311070147</v>
      </c>
      <c r="AS334" s="19" t="n">
        <v>0.303977034484628</v>
      </c>
      <c r="AT334" s="19" t="n">
        <v>0</v>
      </c>
      <c r="AU334" s="19" t="n">
        <v>0.171477155807222</v>
      </c>
    </row>
    <row r="335">
      <c r="B335" t="s">
        <v>145</v>
      </c>
      <c r="C335" s="19" t="n">
        <v>0.217659432594359</v>
      </c>
      <c r="D335" s="19" t="n">
        <v>0.263337053625638</v>
      </c>
      <c r="E335" s="19" t="n">
        <v>0.154493925227529</v>
      </c>
      <c r="F335" s="19"/>
      <c r="G335" s="19" t="n">
        <v>0.175071873869841</v>
      </c>
      <c r="H335" s="19" t="n">
        <v>0.120370335667976</v>
      </c>
      <c r="I335" s="19" t="n">
        <v>0.354111788798206</v>
      </c>
      <c r="J335" s="19" t="n">
        <v>0.203134175537305</v>
      </c>
      <c r="K335" s="19" t="n">
        <v>0.206081088188079</v>
      </c>
      <c r="L335" s="19" t="n">
        <v>0.283819815485926</v>
      </c>
      <c r="M335" s="19"/>
      <c r="N335" s="19" t="n">
        <v>0</v>
      </c>
      <c r="O335" s="19" t="n">
        <v>0.239146037166761</v>
      </c>
      <c r="P335" s="19" t="n">
        <v>0.202391682723972</v>
      </c>
      <c r="Q335" s="19" t="n">
        <v>0.228117789011631</v>
      </c>
      <c r="R335" s="19" t="n">
        <v>0.221200580025752</v>
      </c>
      <c r="S335" s="19"/>
      <c r="T335" s="19" t="n">
        <v>0.225468875326113</v>
      </c>
      <c r="U335" s="19" t="n">
        <v>0.219744129782604</v>
      </c>
      <c r="V335" s="19" t="n">
        <v>0.255611535998122</v>
      </c>
      <c r="W335" s="19" t="n">
        <v>0.215388233745568</v>
      </c>
      <c r="X335" s="19"/>
      <c r="Y335" s="19" t="n">
        <v>0.253590303767054</v>
      </c>
      <c r="Z335" s="19" t="n">
        <v>0.127296308855566</v>
      </c>
      <c r="AA335" s="19" t="n">
        <v>0.265571041873593</v>
      </c>
      <c r="AB335" s="19" t="n">
        <v>0.151620585336687</v>
      </c>
      <c r="AC335" s="19" t="n">
        <v>0.212695090389771</v>
      </c>
      <c r="AD335" s="19" t="n">
        <v>0.095806721599347</v>
      </c>
      <c r="AE335" s="19"/>
      <c r="AF335" s="19" t="n">
        <v>0.219867236369551</v>
      </c>
      <c r="AG335" s="19"/>
      <c r="AH335" s="19" t="n">
        <v>0.222205096402774</v>
      </c>
      <c r="AI335" s="19"/>
      <c r="AJ335" s="19" t="n">
        <v>0.104646574007831</v>
      </c>
      <c r="AK335" s="19" t="n">
        <v>0.0775636493897891</v>
      </c>
      <c r="AL335" s="19" t="n">
        <v>0.205890701909069</v>
      </c>
      <c r="AM335" s="19" t="n">
        <v>0.268992939033653</v>
      </c>
      <c r="AN335" s="19" t="n">
        <v>0.246339980992899</v>
      </c>
      <c r="AO335" s="19" t="n">
        <v>0.235163845214597</v>
      </c>
      <c r="AP335" s="19" t="n">
        <v>0.279862030937507</v>
      </c>
      <c r="AQ335" s="19" t="n">
        <v>0.235331528760482</v>
      </c>
      <c r="AR335" s="19" t="n">
        <v>0.106295191009901</v>
      </c>
      <c r="AS335" s="19" t="n">
        <v>0.177521354804097</v>
      </c>
      <c r="AT335" s="19" t="n">
        <v>0.465828084176875</v>
      </c>
      <c r="AU335" s="19" t="n">
        <v>0.158662341579385</v>
      </c>
    </row>
    <row r="336">
      <c r="B336" t="s">
        <v>66</v>
      </c>
      <c r="C336" s="19" t="n">
        <v>0.037845855389858</v>
      </c>
      <c r="D336" s="19" t="n">
        <v>0.031456506141129</v>
      </c>
      <c r="E336" s="19" t="n">
        <v>0.0466813962505229</v>
      </c>
      <c r="F336" s="19"/>
      <c r="G336" s="19" t="n">
        <v>0</v>
      </c>
      <c r="H336" s="19" t="n">
        <v>0.0317577946749256</v>
      </c>
      <c r="I336" s="19" t="n">
        <v>0</v>
      </c>
      <c r="J336" s="19" t="n">
        <v>0.0216256912571413</v>
      </c>
      <c r="K336" s="19" t="n">
        <v>0.0180398031577664</v>
      </c>
      <c r="L336" s="19" t="n">
        <v>0.123983864952325</v>
      </c>
      <c r="M336" s="19"/>
      <c r="N336" s="19" t="n">
        <v>0</v>
      </c>
      <c r="O336" s="19" t="n">
        <v>0.0463461496854477</v>
      </c>
      <c r="P336" s="19" t="n">
        <v>0.0423283883469222</v>
      </c>
      <c r="Q336" s="19" t="n">
        <v>0.0117132994798758</v>
      </c>
      <c r="R336" s="19" t="n">
        <v>0.0690691479715135</v>
      </c>
      <c r="S336" s="19"/>
      <c r="T336" s="19" t="n">
        <v>0.0325033238072213</v>
      </c>
      <c r="U336" s="19" t="n">
        <v>0.0389990501877083</v>
      </c>
      <c r="V336" s="19" t="n">
        <v>0.0293392913560179</v>
      </c>
      <c r="W336" s="19" t="n">
        <v>0.0273967686958881</v>
      </c>
      <c r="X336" s="19"/>
      <c r="Y336" s="19" t="n">
        <v>0.00884909788712543</v>
      </c>
      <c r="Z336" s="19" t="n">
        <v>0.0286344302584398</v>
      </c>
      <c r="AA336" s="19" t="n">
        <v>0.153833223537597</v>
      </c>
      <c r="AB336" s="19" t="n">
        <v>0.0510378794969845</v>
      </c>
      <c r="AC336" s="19" t="n">
        <v>0</v>
      </c>
      <c r="AD336" s="19" t="n">
        <v>0</v>
      </c>
      <c r="AE336" s="19"/>
      <c r="AF336" s="19" t="n">
        <v>0.0287854288153375</v>
      </c>
      <c r="AG336" s="19"/>
      <c r="AH336" s="19" t="n">
        <v>0.0329194574192781</v>
      </c>
      <c r="AI336" s="19"/>
      <c r="AJ336" s="19" t="n">
        <v>0.0287575291774862</v>
      </c>
      <c r="AK336" s="19" t="n">
        <v>0.0822969497904081</v>
      </c>
      <c r="AL336" s="19" t="n">
        <v>0.0168244993802446</v>
      </c>
      <c r="AM336" s="19" t="n">
        <v>0</v>
      </c>
      <c r="AN336" s="19" t="n">
        <v>0.108607056034078</v>
      </c>
      <c r="AO336" s="19" t="n">
        <v>0</v>
      </c>
      <c r="AP336" s="19" t="n">
        <v>0.0272930329039572</v>
      </c>
      <c r="AQ336" s="19" t="n">
        <v>0</v>
      </c>
      <c r="AR336" s="19" t="n">
        <v>0.120734250973107</v>
      </c>
      <c r="AS336" s="19" t="n">
        <v>0.0377393223973138</v>
      </c>
      <c r="AT336" s="19" t="n">
        <v>0.176972270386553</v>
      </c>
      <c r="AU336" s="19" t="n">
        <v>0</v>
      </c>
    </row>
    <row r="337">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c r="AL337" s="19"/>
      <c r="AM337" s="19"/>
      <c r="AN337" s="19"/>
      <c r="AO337" s="19"/>
      <c r="AP337" s="19"/>
      <c r="AQ337" s="19"/>
      <c r="AR337" s="19"/>
      <c r="AS337" s="19"/>
      <c r="AT337" s="19"/>
      <c r="AU337" s="19"/>
    </row>
    <row r="338">
      <c r="B338" s="7" t="s">
        <v>171</v>
      </c>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row>
    <row r="339">
      <c r="B339" s="26" t="s">
        <v>160</v>
      </c>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c r="AL339" s="19"/>
      <c r="AM339" s="19"/>
      <c r="AN339" s="19"/>
      <c r="AO339" s="19"/>
      <c r="AP339" s="19"/>
      <c r="AQ339" s="19"/>
      <c r="AR339" s="19"/>
      <c r="AS339" s="19"/>
      <c r="AT339" s="19"/>
      <c r="AU339" s="19"/>
    </row>
    <row r="340">
      <c r="B340" t="s">
        <v>141</v>
      </c>
      <c r="C340" s="19" t="n">
        <v>0.0361606889273486</v>
      </c>
      <c r="D340" s="19" t="n">
        <v>0.0319284600493456</v>
      </c>
      <c r="E340" s="19" t="n">
        <v>0.0420132460075113</v>
      </c>
      <c r="F340" s="19"/>
      <c r="G340" s="19" t="n">
        <v>0.0643144436101576</v>
      </c>
      <c r="H340" s="19" t="n">
        <v>0.0675759450444065</v>
      </c>
      <c r="I340" s="19" t="n">
        <v>0.0240081959527549</v>
      </c>
      <c r="J340" s="19" t="n">
        <v>0.0389999171662648</v>
      </c>
      <c r="K340" s="19" t="n">
        <v>0.0180398031577664</v>
      </c>
      <c r="L340" s="19" t="n">
        <v>0</v>
      </c>
      <c r="M340" s="19"/>
      <c r="N340" s="19" t="n">
        <v>0</v>
      </c>
      <c r="O340" s="19" t="n">
        <v>0.0135817476286661</v>
      </c>
      <c r="P340" s="19" t="n">
        <v>0.0534750931737952</v>
      </c>
      <c r="Q340" s="19" t="n">
        <v>0.028600115552307</v>
      </c>
      <c r="R340" s="19" t="n">
        <v>0.0422611305230498</v>
      </c>
      <c r="S340" s="19"/>
      <c r="T340" s="19" t="n">
        <v>0.0899515430290741</v>
      </c>
      <c r="U340" s="19" t="n">
        <v>0.0145243147526613</v>
      </c>
      <c r="V340" s="19" t="n">
        <v>0.032475712308727</v>
      </c>
      <c r="W340" s="19" t="n">
        <v>0.0359138221047521</v>
      </c>
      <c r="X340" s="19"/>
      <c r="Y340" s="19" t="n">
        <v>0.0511855565508926</v>
      </c>
      <c r="Z340" s="19" t="n">
        <v>0.0135241415828889</v>
      </c>
      <c r="AA340" s="19" t="n">
        <v>0</v>
      </c>
      <c r="AB340" s="19" t="n">
        <v>0.0410041759016791</v>
      </c>
      <c r="AC340" s="19" t="n">
        <v>0.112158034078803</v>
      </c>
      <c r="AD340" s="19" t="n">
        <v>0</v>
      </c>
      <c r="AE340" s="19"/>
      <c r="AF340" s="19" t="n">
        <v>0.0342495036317672</v>
      </c>
      <c r="AG340" s="19"/>
      <c r="AH340" s="19" t="n">
        <v>0.0383550786356043</v>
      </c>
      <c r="AI340" s="19"/>
      <c r="AJ340" s="19" t="n">
        <v>0.177891300953639</v>
      </c>
      <c r="AK340" s="19" t="n">
        <v>0</v>
      </c>
      <c r="AL340" s="19" t="n">
        <v>0.0194614215897496</v>
      </c>
      <c r="AM340" s="19" t="n">
        <v>0.0345478308200524</v>
      </c>
      <c r="AN340" s="19" t="n">
        <v>0.0194549523988717</v>
      </c>
      <c r="AO340" s="19" t="n">
        <v>0</v>
      </c>
      <c r="AP340" s="19" t="n">
        <v>0</v>
      </c>
      <c r="AQ340" s="19" t="n">
        <v>0</v>
      </c>
      <c r="AR340" s="19" t="n">
        <v>0</v>
      </c>
      <c r="AS340" s="19" t="n">
        <v>0.076332262688141</v>
      </c>
      <c r="AT340" s="19" t="n">
        <v>0</v>
      </c>
      <c r="AU340" s="19" t="n">
        <v>0.0897522023036494</v>
      </c>
    </row>
    <row r="341">
      <c r="B341" t="s">
        <v>142</v>
      </c>
      <c r="C341" s="19" t="n">
        <v>0.148661743373254</v>
      </c>
      <c r="D341" s="19" t="n">
        <v>0.161987179222452</v>
      </c>
      <c r="E341" s="19" t="n">
        <v>0.130234603401969</v>
      </c>
      <c r="F341" s="19"/>
      <c r="G341" s="19" t="n">
        <v>0.293846703196427</v>
      </c>
      <c r="H341" s="19" t="n">
        <v>0.280432047235731</v>
      </c>
      <c r="I341" s="19" t="n">
        <v>0.157638776124964</v>
      </c>
      <c r="J341" s="19" t="n">
        <v>0.0212673318720524</v>
      </c>
      <c r="K341" s="19" t="n">
        <v>0.0781604167442125</v>
      </c>
      <c r="L341" s="19" t="n">
        <v>0.0402749103715085</v>
      </c>
      <c r="M341" s="19"/>
      <c r="N341" s="19" t="n">
        <v>0</v>
      </c>
      <c r="O341" s="19" t="n">
        <v>0.105290050298543</v>
      </c>
      <c r="P341" s="19" t="n">
        <v>0.0811935676985047</v>
      </c>
      <c r="Q341" s="19" t="n">
        <v>0.185038318293277</v>
      </c>
      <c r="R341" s="19" t="n">
        <v>0.276104296554184</v>
      </c>
      <c r="S341" s="19"/>
      <c r="T341" s="19" t="n">
        <v>0.0813087319623463</v>
      </c>
      <c r="U341" s="19" t="n">
        <v>0.12665759050226</v>
      </c>
      <c r="V341" s="19" t="n">
        <v>0.0939749783194131</v>
      </c>
      <c r="W341" s="19" t="n">
        <v>0.276248900971511</v>
      </c>
      <c r="X341" s="19"/>
      <c r="Y341" s="19" t="n">
        <v>0.213888371436584</v>
      </c>
      <c r="Z341" s="19" t="n">
        <v>0.115446271433682</v>
      </c>
      <c r="AA341" s="19" t="n">
        <v>0.0303768868946174</v>
      </c>
      <c r="AB341" s="19" t="n">
        <v>0.111721366475172</v>
      </c>
      <c r="AC341" s="19" t="n">
        <v>0.136403797112407</v>
      </c>
      <c r="AD341" s="19" t="n">
        <v>0</v>
      </c>
      <c r="AE341" s="19"/>
      <c r="AF341" s="19" t="n">
        <v>0.107430041310067</v>
      </c>
      <c r="AG341" s="19"/>
      <c r="AH341" s="19" t="n">
        <v>0.147068082460033</v>
      </c>
      <c r="AI341" s="19"/>
      <c r="AJ341" s="19" t="n">
        <v>0.141702575868324</v>
      </c>
      <c r="AK341" s="19" t="n">
        <v>0.223413400147568</v>
      </c>
      <c r="AL341" s="19" t="n">
        <v>0.267522111746702</v>
      </c>
      <c r="AM341" s="19" t="n">
        <v>0.175449908632212</v>
      </c>
      <c r="AN341" s="19" t="n">
        <v>0.0771142932644026</v>
      </c>
      <c r="AO341" s="19" t="n">
        <v>0</v>
      </c>
      <c r="AP341" s="19" t="n">
        <v>0.0769710880520584</v>
      </c>
      <c r="AQ341" s="19" t="n">
        <v>0.158045111941935</v>
      </c>
      <c r="AR341" s="19" t="n">
        <v>0</v>
      </c>
      <c r="AS341" s="19" t="n">
        <v>0.161378241024392</v>
      </c>
      <c r="AT341" s="19" t="n">
        <v>0.180227375050019</v>
      </c>
      <c r="AU341" s="19" t="n">
        <v>0.214757120742683</v>
      </c>
    </row>
    <row r="342">
      <c r="B342" t="s">
        <v>143</v>
      </c>
      <c r="C342" s="19" t="n">
        <v>0.138352085754851</v>
      </c>
      <c r="D342" s="19" t="n">
        <v>0.132760536715677</v>
      </c>
      <c r="E342" s="19" t="n">
        <v>0.146084384943202</v>
      </c>
      <c r="F342" s="19"/>
      <c r="G342" s="19" t="n">
        <v>0.090885256899456</v>
      </c>
      <c r="H342" s="19" t="n">
        <v>0.181155354375852</v>
      </c>
      <c r="I342" s="19" t="n">
        <v>0.111451279885483</v>
      </c>
      <c r="J342" s="19" t="n">
        <v>0.104293286586761</v>
      </c>
      <c r="K342" s="19" t="n">
        <v>0.203984310402868</v>
      </c>
      <c r="L342" s="19" t="n">
        <v>0.11732934214744</v>
      </c>
      <c r="M342" s="19"/>
      <c r="N342" s="19" t="n">
        <v>0.502160962676518</v>
      </c>
      <c r="O342" s="19" t="n">
        <v>0.174680447776886</v>
      </c>
      <c r="P342" s="19" t="n">
        <v>0.143378020868543</v>
      </c>
      <c r="Q342" s="19" t="n">
        <v>0.145410214768813</v>
      </c>
      <c r="R342" s="19" t="n">
        <v>0.0505886641225111</v>
      </c>
      <c r="S342" s="19"/>
      <c r="T342" s="19" t="n">
        <v>0.129729563421675</v>
      </c>
      <c r="U342" s="19" t="n">
        <v>0.125740449384388</v>
      </c>
      <c r="V342" s="19" t="n">
        <v>0.154622478739665</v>
      </c>
      <c r="W342" s="19" t="n">
        <v>0.149390238261969</v>
      </c>
      <c r="X342" s="19"/>
      <c r="Y342" s="19" t="n">
        <v>0.146562317136543</v>
      </c>
      <c r="Z342" s="19" t="n">
        <v>0.177070311746621</v>
      </c>
      <c r="AA342" s="19" t="n">
        <v>0.11191587220425</v>
      </c>
      <c r="AB342" s="19" t="n">
        <v>0.134942938921</v>
      </c>
      <c r="AC342" s="19" t="n">
        <v>0</v>
      </c>
      <c r="AD342" s="19" t="n">
        <v>0.106914488153564</v>
      </c>
      <c r="AE342" s="19"/>
      <c r="AF342" s="19" t="n">
        <v>0.140907340727204</v>
      </c>
      <c r="AG342" s="19"/>
      <c r="AH342" s="19" t="n">
        <v>0.132452280906562</v>
      </c>
      <c r="AI342" s="19"/>
      <c r="AJ342" s="19" t="n">
        <v>0.139925209492006</v>
      </c>
      <c r="AK342" s="19" t="n">
        <v>0.107345372548108</v>
      </c>
      <c r="AL342" s="19" t="n">
        <v>0.125430296524988</v>
      </c>
      <c r="AM342" s="19" t="n">
        <v>0.15285761894332</v>
      </c>
      <c r="AN342" s="19" t="n">
        <v>0.149947905476068</v>
      </c>
      <c r="AO342" s="19" t="n">
        <v>0.141636939490739</v>
      </c>
      <c r="AP342" s="19" t="n">
        <v>0.0735685219805836</v>
      </c>
      <c r="AQ342" s="19" t="n">
        <v>0</v>
      </c>
      <c r="AR342" s="19" t="n">
        <v>0.212697447315523</v>
      </c>
      <c r="AS342" s="19" t="n">
        <v>0.22212780105778</v>
      </c>
      <c r="AT342" s="19" t="n">
        <v>0.176972270386553</v>
      </c>
      <c r="AU342" s="19" t="n">
        <v>0.275598977263411</v>
      </c>
    </row>
    <row r="343">
      <c r="B343" t="s">
        <v>144</v>
      </c>
      <c r="C343" s="19" t="n">
        <v>0.388792434236048</v>
      </c>
      <c r="D343" s="19" t="n">
        <v>0.340493370277547</v>
      </c>
      <c r="E343" s="19" t="n">
        <v>0.455583015956416</v>
      </c>
      <c r="F343" s="19"/>
      <c r="G343" s="19" t="n">
        <v>0.398869397490931</v>
      </c>
      <c r="H343" s="19" t="n">
        <v>0.252412269729831</v>
      </c>
      <c r="I343" s="19" t="n">
        <v>0.340380718897969</v>
      </c>
      <c r="J343" s="19" t="n">
        <v>0.510828713348128</v>
      </c>
      <c r="K343" s="19" t="n">
        <v>0.47943447586913</v>
      </c>
      <c r="L343" s="19" t="n">
        <v>0.416060858379887</v>
      </c>
      <c r="M343" s="19"/>
      <c r="N343" s="19" t="n">
        <v>0.497839037323483</v>
      </c>
      <c r="O343" s="19" t="n">
        <v>0.334698163215655</v>
      </c>
      <c r="P343" s="19" t="n">
        <v>0.435010256863435</v>
      </c>
      <c r="Q343" s="19" t="n">
        <v>0.416569203694447</v>
      </c>
      <c r="R343" s="19" t="n">
        <v>0.298050407402716</v>
      </c>
      <c r="S343" s="19"/>
      <c r="T343" s="19" t="n">
        <v>0.436230275102807</v>
      </c>
      <c r="U343" s="19" t="n">
        <v>0.395788593591235</v>
      </c>
      <c r="V343" s="19" t="n">
        <v>0.403880244266379</v>
      </c>
      <c r="W343" s="19" t="n">
        <v>0.270965254796585</v>
      </c>
      <c r="X343" s="19"/>
      <c r="Y343" s="19" t="n">
        <v>0.316911334340481</v>
      </c>
      <c r="Z343" s="19" t="n">
        <v>0.476798323107107</v>
      </c>
      <c r="AA343" s="19" t="n">
        <v>0.435593384116245</v>
      </c>
      <c r="AB343" s="19" t="n">
        <v>0.425813671481466</v>
      </c>
      <c r="AC343" s="19" t="n">
        <v>0.538743078419019</v>
      </c>
      <c r="AD343" s="19" t="n">
        <v>0.479445816986597</v>
      </c>
      <c r="AE343" s="19"/>
      <c r="AF343" s="19" t="n">
        <v>0.442109693664275</v>
      </c>
      <c r="AG343" s="19"/>
      <c r="AH343" s="19" t="n">
        <v>0.39623241013002</v>
      </c>
      <c r="AI343" s="19"/>
      <c r="AJ343" s="19" t="n">
        <v>0.377613472342487</v>
      </c>
      <c r="AK343" s="19" t="n">
        <v>0.415904521670817</v>
      </c>
      <c r="AL343" s="19" t="n">
        <v>0.306587322755103</v>
      </c>
      <c r="AM343" s="19" t="n">
        <v>0.402224655124358</v>
      </c>
      <c r="AN343" s="19" t="n">
        <v>0.349968601449691</v>
      </c>
      <c r="AO343" s="19" t="n">
        <v>0.544145857619288</v>
      </c>
      <c r="AP343" s="19" t="n">
        <v>0.568093503268861</v>
      </c>
      <c r="AQ343" s="19" t="n">
        <v>0.527639602815533</v>
      </c>
      <c r="AR343" s="19" t="n">
        <v>0.436827564818635</v>
      </c>
      <c r="AS343" s="19" t="n">
        <v>0.339404991891355</v>
      </c>
      <c r="AT343" s="19" t="n">
        <v>0</v>
      </c>
      <c r="AU343" s="19" t="n">
        <v>0.171477155807222</v>
      </c>
    </row>
    <row r="344">
      <c r="B344" t="s">
        <v>145</v>
      </c>
      <c r="C344" s="19" t="n">
        <v>0.230404555935021</v>
      </c>
      <c r="D344" s="19" t="n">
        <v>0.276706320646815</v>
      </c>
      <c r="E344" s="19" t="n">
        <v>0.166375948622102</v>
      </c>
      <c r="F344" s="19"/>
      <c r="G344" s="19" t="n">
        <v>0.116413550432283</v>
      </c>
      <c r="H344" s="19" t="n">
        <v>0.17220312235306</v>
      </c>
      <c r="I344" s="19" t="n">
        <v>0.346007338288644</v>
      </c>
      <c r="J344" s="19" t="n">
        <v>0.302985059769653</v>
      </c>
      <c r="K344" s="19" t="n">
        <v>0.16240008396417</v>
      </c>
      <c r="L344" s="19" t="n">
        <v>0.286843982173788</v>
      </c>
      <c r="M344" s="19"/>
      <c r="N344" s="19" t="n">
        <v>0</v>
      </c>
      <c r="O344" s="19" t="n">
        <v>0.276129965149868</v>
      </c>
      <c r="P344" s="19" t="n">
        <v>0.212618719598403</v>
      </c>
      <c r="Q344" s="19" t="n">
        <v>0.21266884821128</v>
      </c>
      <c r="R344" s="19" t="n">
        <v>0.263926353426026</v>
      </c>
      <c r="S344" s="19"/>
      <c r="T344" s="19" t="n">
        <v>0.184766160404029</v>
      </c>
      <c r="U344" s="19" t="n">
        <v>0.251801382498894</v>
      </c>
      <c r="V344" s="19" t="n">
        <v>0.285707295009799</v>
      </c>
      <c r="W344" s="19" t="n">
        <v>0.229290052698951</v>
      </c>
      <c r="X344" s="19"/>
      <c r="Y344" s="19" t="n">
        <v>0.255959240853384</v>
      </c>
      <c r="Z344" s="19" t="n">
        <v>0.173625648422249</v>
      </c>
      <c r="AA344" s="19" t="n">
        <v>0.249040240511734</v>
      </c>
      <c r="AB344" s="19" t="n">
        <v>0.235479967723699</v>
      </c>
      <c r="AC344" s="19" t="n">
        <v>0.106347545194886</v>
      </c>
      <c r="AD344" s="19" t="n">
        <v>0.236180096392052</v>
      </c>
      <c r="AE344" s="19"/>
      <c r="AF344" s="19" t="n">
        <v>0.228941964635812</v>
      </c>
      <c r="AG344" s="19"/>
      <c r="AH344" s="19" t="n">
        <v>0.236816561760728</v>
      </c>
      <c r="AI344" s="19"/>
      <c r="AJ344" s="19" t="n">
        <v>0.134109912166057</v>
      </c>
      <c r="AK344" s="19" t="n">
        <v>0.171039755843098</v>
      </c>
      <c r="AL344" s="19" t="n">
        <v>0.234453714623471</v>
      </c>
      <c r="AM344" s="19" t="n">
        <v>0.213064156032374</v>
      </c>
      <c r="AN344" s="19" t="n">
        <v>0.267154233743145</v>
      </c>
      <c r="AO344" s="19" t="n">
        <v>0.314217202889973</v>
      </c>
      <c r="AP344" s="19" t="n">
        <v>0.25407385379454</v>
      </c>
      <c r="AQ344" s="19" t="n">
        <v>0.314315285242532</v>
      </c>
      <c r="AR344" s="19" t="n">
        <v>0.229740736892736</v>
      </c>
      <c r="AS344" s="19" t="n">
        <v>0.125278058543705</v>
      </c>
      <c r="AT344" s="19" t="n">
        <v>0.465828084176875</v>
      </c>
      <c r="AU344" s="19" t="n">
        <v>0.158662341579385</v>
      </c>
    </row>
    <row r="345">
      <c r="B345" t="s">
        <v>66</v>
      </c>
      <c r="C345" s="19" t="n">
        <v>0.0576284917734774</v>
      </c>
      <c r="D345" s="19" t="n">
        <v>0.0561241330881633</v>
      </c>
      <c r="E345" s="19" t="n">
        <v>0.0597088010687993</v>
      </c>
      <c r="F345" s="19"/>
      <c r="G345" s="19" t="n">
        <v>0.0356706483707456</v>
      </c>
      <c r="H345" s="19" t="n">
        <v>0.0462212612611206</v>
      </c>
      <c r="I345" s="19" t="n">
        <v>0.020513690850184</v>
      </c>
      <c r="J345" s="19" t="n">
        <v>0.0216256912571413</v>
      </c>
      <c r="K345" s="19" t="n">
        <v>0.057980909861852</v>
      </c>
      <c r="L345" s="19" t="n">
        <v>0.139490906927376</v>
      </c>
      <c r="M345" s="19"/>
      <c r="N345" s="19" t="n">
        <v>0</v>
      </c>
      <c r="O345" s="19" t="n">
        <v>0.0956196259303827</v>
      </c>
      <c r="P345" s="19" t="n">
        <v>0.0743243417973185</v>
      </c>
      <c r="Q345" s="19" t="n">
        <v>0.0117132994798758</v>
      </c>
      <c r="R345" s="19" t="n">
        <v>0.0690691479715135</v>
      </c>
      <c r="S345" s="19"/>
      <c r="T345" s="19" t="n">
        <v>0.0780137260800684</v>
      </c>
      <c r="U345" s="19" t="n">
        <v>0.0854876692705628</v>
      </c>
      <c r="V345" s="19" t="n">
        <v>0.0293392913560179</v>
      </c>
      <c r="W345" s="19" t="n">
        <v>0.038191731166232</v>
      </c>
      <c r="X345" s="19"/>
      <c r="Y345" s="19" t="n">
        <v>0.0154931796821156</v>
      </c>
      <c r="Z345" s="19" t="n">
        <v>0.0435353037074524</v>
      </c>
      <c r="AA345" s="19" t="n">
        <v>0.173073616273153</v>
      </c>
      <c r="AB345" s="19" t="n">
        <v>0.0510378794969845</v>
      </c>
      <c r="AC345" s="19" t="n">
        <v>0.106347545194886</v>
      </c>
      <c r="AD345" s="19" t="n">
        <v>0.177459598467787</v>
      </c>
      <c r="AE345" s="19"/>
      <c r="AF345" s="19" t="n">
        <v>0.0463614560308745</v>
      </c>
      <c r="AG345" s="19"/>
      <c r="AH345" s="19" t="n">
        <v>0.0490755861070531</v>
      </c>
      <c r="AI345" s="19"/>
      <c r="AJ345" s="19" t="n">
        <v>0.0287575291774862</v>
      </c>
      <c r="AK345" s="19" t="n">
        <v>0.0822969497904081</v>
      </c>
      <c r="AL345" s="19" t="n">
        <v>0.0465451327599861</v>
      </c>
      <c r="AM345" s="19" t="n">
        <v>0.0218558304476846</v>
      </c>
      <c r="AN345" s="19" t="n">
        <v>0.13636001366782</v>
      </c>
      <c r="AO345" s="19" t="n">
        <v>0</v>
      </c>
      <c r="AP345" s="19" t="n">
        <v>0.0272930329039572</v>
      </c>
      <c r="AQ345" s="19" t="n">
        <v>0</v>
      </c>
      <c r="AR345" s="19" t="n">
        <v>0.120734250973107</v>
      </c>
      <c r="AS345" s="19" t="n">
        <v>0.0754786447946276</v>
      </c>
      <c r="AT345" s="19" t="n">
        <v>0.176972270386553</v>
      </c>
      <c r="AU345" s="19" t="n">
        <v>0.0897522023036494</v>
      </c>
    </row>
    <row r="346">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c r="AH346" s="19"/>
      <c r="AI346" s="19"/>
      <c r="AJ346" s="19"/>
      <c r="AK346" s="19"/>
      <c r="AL346" s="19"/>
      <c r="AM346" s="19"/>
      <c r="AN346" s="19"/>
      <c r="AO346" s="19"/>
      <c r="AP346" s="19"/>
      <c r="AQ346" s="19"/>
      <c r="AR346" s="19"/>
      <c r="AS346" s="19"/>
      <c r="AT346" s="19"/>
      <c r="AU346" s="19"/>
    </row>
    <row r="347">
      <c r="B347" s="7" t="s">
        <v>178</v>
      </c>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row>
    <row r="348">
      <c r="B348" s="26" t="s">
        <v>128</v>
      </c>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c r="AL348" s="19"/>
      <c r="AM348" s="19"/>
      <c r="AN348" s="19"/>
      <c r="AO348" s="19"/>
      <c r="AP348" s="19"/>
      <c r="AQ348" s="19"/>
      <c r="AR348" s="19"/>
      <c r="AS348" s="19"/>
      <c r="AT348" s="19"/>
      <c r="AU348" s="19"/>
    </row>
    <row r="349">
      <c r="B349" t="s">
        <v>175</v>
      </c>
      <c r="C349" s="19" t="n">
        <v>0.616406156064362</v>
      </c>
      <c r="D349" s="19" t="n">
        <v>0.622399721711753</v>
      </c>
      <c r="E349" s="19" t="n">
        <v>0.607291701252305</v>
      </c>
      <c r="F349" s="19"/>
      <c r="G349" s="19" t="n">
        <v>0.676294100736944</v>
      </c>
      <c r="H349" s="19" t="n">
        <v>0.66575043462005</v>
      </c>
      <c r="I349" s="19" t="n">
        <v>0.609216674561079</v>
      </c>
      <c r="J349" s="19" t="n">
        <v>0.597299190066939</v>
      </c>
      <c r="K349" s="19" t="n">
        <v>0.591023293596843</v>
      </c>
      <c r="L349" s="19" t="n">
        <v>0.579807908078691</v>
      </c>
      <c r="M349" s="19"/>
      <c r="N349" s="19" t="n">
        <v>0.416445667437392</v>
      </c>
      <c r="O349" s="19" t="n">
        <v>0.559111296935221</v>
      </c>
      <c r="P349" s="19" t="n">
        <v>0.620672576743711</v>
      </c>
      <c r="Q349" s="19" t="n">
        <v>0.665050445644827</v>
      </c>
      <c r="R349" s="19" t="n">
        <v>0.605189275291043</v>
      </c>
      <c r="S349" s="19"/>
      <c r="T349" s="19" t="n">
        <v>0.512405400944345</v>
      </c>
      <c r="U349" s="19" t="n">
        <v>0.639876678020348</v>
      </c>
      <c r="V349" s="19" t="n">
        <v>0.621455814841574</v>
      </c>
      <c r="W349" s="19" t="n">
        <v>0.649964932990393</v>
      </c>
      <c r="X349" s="19"/>
      <c r="Y349" s="19" t="n">
        <v>0.642788730307101</v>
      </c>
      <c r="Z349" s="19" t="n">
        <v>0.594172112827746</v>
      </c>
      <c r="AA349" s="19" t="n">
        <v>0.586643355469592</v>
      </c>
      <c r="AB349" s="19" t="n">
        <v>0.637305436687134</v>
      </c>
      <c r="AC349" s="19" t="n">
        <v>0.717601475038141</v>
      </c>
      <c r="AD349" s="19" t="n">
        <v>0.471318133713732</v>
      </c>
      <c r="AE349" s="19"/>
      <c r="AF349" s="19" t="n">
        <v>0.586830207177597</v>
      </c>
      <c r="AG349" s="19"/>
      <c r="AH349" s="19" t="n">
        <v>0.616406156064362</v>
      </c>
      <c r="AI349" s="19"/>
      <c r="AJ349" s="19" t="n">
        <v>0.65125315495478</v>
      </c>
      <c r="AK349" s="19" t="n">
        <v>0.69239646186942</v>
      </c>
      <c r="AL349" s="19" t="n">
        <v>0.637942150085278</v>
      </c>
      <c r="AM349" s="19" t="n">
        <v>0.567931640036028</v>
      </c>
      <c r="AN349" s="19" t="n">
        <v>0.625114520037162</v>
      </c>
      <c r="AO349" s="19" t="n">
        <v>0.612833606127776</v>
      </c>
      <c r="AP349" s="19" t="n">
        <v>0.618008044976986</v>
      </c>
      <c r="AQ349" s="19" t="n">
        <v>0.531278123600841</v>
      </c>
      <c r="AR349" s="19" t="n">
        <v>0.770248023196018</v>
      </c>
      <c r="AS349" s="19" t="n">
        <v>0.619914927874521</v>
      </c>
      <c r="AT349" s="19" t="n">
        <v>0.531394307807584</v>
      </c>
      <c r="AU349" s="19" t="n">
        <v>0.591462565718455</v>
      </c>
    </row>
    <row r="350">
      <c r="B350" t="s">
        <v>176</v>
      </c>
      <c r="C350" s="19" t="n">
        <v>0.383593843935638</v>
      </c>
      <c r="D350" s="19" t="n">
        <v>0.377600278288247</v>
      </c>
      <c r="E350" s="19" t="n">
        <v>0.392708298747695</v>
      </c>
      <c r="F350" s="19"/>
      <c r="G350" s="19" t="n">
        <v>0.323705899263056</v>
      </c>
      <c r="H350" s="19" t="n">
        <v>0.33424956537995</v>
      </c>
      <c r="I350" s="19" t="n">
        <v>0.390783325438921</v>
      </c>
      <c r="J350" s="19" t="n">
        <v>0.402700809933061</v>
      </c>
      <c r="K350" s="19" t="n">
        <v>0.408976706403157</v>
      </c>
      <c r="L350" s="19" t="n">
        <v>0.420192091921309</v>
      </c>
      <c r="M350" s="19"/>
      <c r="N350" s="19" t="n">
        <v>0.583554332562608</v>
      </c>
      <c r="O350" s="19" t="n">
        <v>0.440888703064779</v>
      </c>
      <c r="P350" s="19" t="n">
        <v>0.379327423256289</v>
      </c>
      <c r="Q350" s="19" t="n">
        <v>0.334949554355173</v>
      </c>
      <c r="R350" s="19" t="n">
        <v>0.394810724708957</v>
      </c>
      <c r="S350" s="19"/>
      <c r="T350" s="19" t="n">
        <v>0.487594599055656</v>
      </c>
      <c r="U350" s="19" t="n">
        <v>0.360123321979652</v>
      </c>
      <c r="V350" s="19" t="n">
        <v>0.378544185158426</v>
      </c>
      <c r="W350" s="19" t="n">
        <v>0.350035067009607</v>
      </c>
      <c r="X350" s="19"/>
      <c r="Y350" s="19" t="n">
        <v>0.357211269692899</v>
      </c>
      <c r="Z350" s="19" t="n">
        <v>0.405827887172254</v>
      </c>
      <c r="AA350" s="19" t="n">
        <v>0.413356644530408</v>
      </c>
      <c r="AB350" s="19" t="n">
        <v>0.362694563312866</v>
      </c>
      <c r="AC350" s="19" t="n">
        <v>0.282398524961859</v>
      </c>
      <c r="AD350" s="19" t="n">
        <v>0.528681866286268</v>
      </c>
      <c r="AE350" s="19"/>
      <c r="AF350" s="19" t="n">
        <v>0.413169792822403</v>
      </c>
      <c r="AG350" s="19"/>
      <c r="AH350" s="19" t="n">
        <v>0.383593843935638</v>
      </c>
      <c r="AI350" s="19"/>
      <c r="AJ350" s="19" t="n">
        <v>0.34874684504522</v>
      </c>
      <c r="AK350" s="19" t="n">
        <v>0.30760353813058</v>
      </c>
      <c r="AL350" s="19" t="n">
        <v>0.362057849914722</v>
      </c>
      <c r="AM350" s="19" t="n">
        <v>0.432068359963972</v>
      </c>
      <c r="AN350" s="19" t="n">
        <v>0.374885479962838</v>
      </c>
      <c r="AO350" s="19" t="n">
        <v>0.387166393872224</v>
      </c>
      <c r="AP350" s="19" t="n">
        <v>0.381991955023014</v>
      </c>
      <c r="AQ350" s="19" t="n">
        <v>0.468721876399159</v>
      </c>
      <c r="AR350" s="19" t="n">
        <v>0.229751976803982</v>
      </c>
      <c r="AS350" s="19" t="n">
        <v>0.380085072125479</v>
      </c>
      <c r="AT350" s="19" t="n">
        <v>0.468605692192417</v>
      </c>
      <c r="AU350" s="19" t="n">
        <v>0.408537434281545</v>
      </c>
    </row>
    <row r="351">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c r="AL351" s="19"/>
      <c r="AM351" s="19"/>
      <c r="AN351" s="19"/>
      <c r="AO351" s="19"/>
      <c r="AP351" s="19"/>
      <c r="AQ351" s="19"/>
      <c r="AR351" s="19"/>
      <c r="AS351" s="19"/>
      <c r="AT351" s="19"/>
      <c r="AU351" s="19"/>
    </row>
    <row r="352">
      <c r="B352" s="7" t="s">
        <v>179</v>
      </c>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c r="AL352" s="19"/>
      <c r="AM352" s="19"/>
      <c r="AN352" s="19"/>
      <c r="AO352" s="19"/>
      <c r="AP352" s="19"/>
      <c r="AQ352" s="19"/>
      <c r="AR352" s="19"/>
      <c r="AS352" s="19"/>
      <c r="AT352" s="19"/>
      <c r="AU352" s="19"/>
    </row>
    <row r="353">
      <c r="B353" s="26" t="s">
        <v>128</v>
      </c>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c r="AL353" s="19"/>
      <c r="AM353" s="19"/>
      <c r="AN353" s="19"/>
      <c r="AO353" s="19"/>
      <c r="AP353" s="19"/>
      <c r="AQ353" s="19"/>
      <c r="AR353" s="19"/>
      <c r="AS353" s="19"/>
      <c r="AT353" s="19"/>
      <c r="AU353" s="19"/>
    </row>
    <row r="354">
      <c r="B354" t="s">
        <v>175</v>
      </c>
      <c r="C354" s="19" t="n">
        <v>0.645707355579398</v>
      </c>
      <c r="D354" s="19" t="n">
        <v>0.62183173328024</v>
      </c>
      <c r="E354" s="19" t="n">
        <v>0.676958779104508</v>
      </c>
      <c r="F354" s="19"/>
      <c r="G354" s="19" t="n">
        <v>0.63079838564415</v>
      </c>
      <c r="H354" s="19" t="n">
        <v>0.692321045519702</v>
      </c>
      <c r="I354" s="19" t="n">
        <v>0.725999240599585</v>
      </c>
      <c r="J354" s="19" t="n">
        <v>0.665198676649024</v>
      </c>
      <c r="K354" s="19" t="n">
        <v>0.591948312114644</v>
      </c>
      <c r="L354" s="19" t="n">
        <v>0.573468351544505</v>
      </c>
      <c r="M354" s="19"/>
      <c r="N354" s="19" t="n">
        <v>0.519750983699795</v>
      </c>
      <c r="O354" s="19" t="n">
        <v>0.582410857688822</v>
      </c>
      <c r="P354" s="19" t="n">
        <v>0.672788275012913</v>
      </c>
      <c r="Q354" s="19" t="n">
        <v>0.656438552654648</v>
      </c>
      <c r="R354" s="19" t="n">
        <v>0.661368978116578</v>
      </c>
      <c r="S354" s="19"/>
      <c r="T354" s="19" t="n">
        <v>0.640235885335958</v>
      </c>
      <c r="U354" s="19" t="n">
        <v>0.646371162759292</v>
      </c>
      <c r="V354" s="19" t="n">
        <v>0.646557761858657</v>
      </c>
      <c r="W354" s="19" t="n">
        <v>0.682719499379829</v>
      </c>
      <c r="X354" s="19"/>
      <c r="Y354" s="19" t="n">
        <v>0.64594304633355</v>
      </c>
      <c r="Z354" s="19" t="n">
        <v>0.636087663427739</v>
      </c>
      <c r="AA354" s="19" t="n">
        <v>0.616908823051871</v>
      </c>
      <c r="AB354" s="19" t="n">
        <v>0.683027674970292</v>
      </c>
      <c r="AC354" s="19" t="n">
        <v>0.728154472133581</v>
      </c>
      <c r="AD354" s="19" t="n">
        <v>0.633731264444161</v>
      </c>
      <c r="AE354" s="19"/>
      <c r="AF354" s="19" t="n">
        <v>0.649472233486229</v>
      </c>
      <c r="AG354" s="19"/>
      <c r="AH354" s="19" t="n">
        <v>0.645707355579398</v>
      </c>
      <c r="AI354" s="19"/>
      <c r="AJ354" s="19" t="n">
        <v>0.790258569815616</v>
      </c>
      <c r="AK354" s="19" t="n">
        <v>0.635347597429907</v>
      </c>
      <c r="AL354" s="19" t="n">
        <v>0.632827089040952</v>
      </c>
      <c r="AM354" s="19" t="n">
        <v>0.64931492858751</v>
      </c>
      <c r="AN354" s="19" t="n">
        <v>0.627456985385537</v>
      </c>
      <c r="AO354" s="19" t="n">
        <v>0.564586009191238</v>
      </c>
      <c r="AP354" s="19" t="n">
        <v>0.578119363962804</v>
      </c>
      <c r="AQ354" s="19" t="n">
        <v>0.674709697968722</v>
      </c>
      <c r="AR354" s="19" t="n">
        <v>0.779475450413397</v>
      </c>
      <c r="AS354" s="19" t="n">
        <v>0.701191516239878</v>
      </c>
      <c r="AT354" s="19" t="n">
        <v>0.773089841014859</v>
      </c>
      <c r="AU354" s="19" t="n">
        <v>0.58601079260851</v>
      </c>
    </row>
    <row r="355">
      <c r="B355" t="s">
        <v>176</v>
      </c>
      <c r="C355" s="19" t="n">
        <v>0.354292644420602</v>
      </c>
      <c r="D355" s="19" t="n">
        <v>0.37816826671976</v>
      </c>
      <c r="E355" s="19" t="n">
        <v>0.323041220895492</v>
      </c>
      <c r="F355" s="19"/>
      <c r="G355" s="19" t="n">
        <v>0.36920161435585</v>
      </c>
      <c r="H355" s="19" t="n">
        <v>0.307678954480298</v>
      </c>
      <c r="I355" s="19" t="n">
        <v>0.274000759400415</v>
      </c>
      <c r="J355" s="19" t="n">
        <v>0.334801323350976</v>
      </c>
      <c r="K355" s="19" t="n">
        <v>0.408051687885356</v>
      </c>
      <c r="L355" s="19" t="n">
        <v>0.426531648455495</v>
      </c>
      <c r="M355" s="19"/>
      <c r="N355" s="19" t="n">
        <v>0.480249016300205</v>
      </c>
      <c r="O355" s="19" t="n">
        <v>0.417589142311178</v>
      </c>
      <c r="P355" s="19" t="n">
        <v>0.327211724987087</v>
      </c>
      <c r="Q355" s="19" t="n">
        <v>0.343561447345352</v>
      </c>
      <c r="R355" s="19" t="n">
        <v>0.338631021883422</v>
      </c>
      <c r="S355" s="19"/>
      <c r="T355" s="19" t="n">
        <v>0.359764114664042</v>
      </c>
      <c r="U355" s="19" t="n">
        <v>0.353628837240708</v>
      </c>
      <c r="V355" s="19" t="n">
        <v>0.353442238141343</v>
      </c>
      <c r="W355" s="19" t="n">
        <v>0.317280500620171</v>
      </c>
      <c r="X355" s="19"/>
      <c r="Y355" s="19" t="n">
        <v>0.35405695366645</v>
      </c>
      <c r="Z355" s="19" t="n">
        <v>0.363912336572261</v>
      </c>
      <c r="AA355" s="19" t="n">
        <v>0.383091176948129</v>
      </c>
      <c r="AB355" s="19" t="n">
        <v>0.316972325029708</v>
      </c>
      <c r="AC355" s="19" t="n">
        <v>0.271845527866419</v>
      </c>
      <c r="AD355" s="19" t="n">
        <v>0.366268735555839</v>
      </c>
      <c r="AE355" s="19"/>
      <c r="AF355" s="19" t="n">
        <v>0.350527766513771</v>
      </c>
      <c r="AG355" s="19"/>
      <c r="AH355" s="19" t="n">
        <v>0.354292644420602</v>
      </c>
      <c r="AI355" s="19"/>
      <c r="AJ355" s="19" t="n">
        <v>0.209741430184384</v>
      </c>
      <c r="AK355" s="19" t="n">
        <v>0.364652402570093</v>
      </c>
      <c r="AL355" s="19" t="n">
        <v>0.367172910959048</v>
      </c>
      <c r="AM355" s="19" t="n">
        <v>0.35068507141249</v>
      </c>
      <c r="AN355" s="19" t="n">
        <v>0.372543014614463</v>
      </c>
      <c r="AO355" s="19" t="n">
        <v>0.435413990808761</v>
      </c>
      <c r="AP355" s="19" t="n">
        <v>0.421880636037196</v>
      </c>
      <c r="AQ355" s="19" t="n">
        <v>0.325290302031278</v>
      </c>
      <c r="AR355" s="19" t="n">
        <v>0.220524549586603</v>
      </c>
      <c r="AS355" s="19" t="n">
        <v>0.298808483760122</v>
      </c>
      <c r="AT355" s="19" t="n">
        <v>0.226910158985141</v>
      </c>
      <c r="AU355" s="19" t="n">
        <v>0.41398920739149</v>
      </c>
    </row>
    <row r="356">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c r="AL356" s="19"/>
      <c r="AM356" s="19"/>
      <c r="AN356" s="19"/>
      <c r="AO356" s="19"/>
      <c r="AP356" s="19"/>
      <c r="AQ356" s="19"/>
      <c r="AR356" s="19"/>
      <c r="AS356" s="19"/>
      <c r="AT356" s="19"/>
      <c r="AU356" s="19"/>
    </row>
    <row r="357">
      <c r="B357" s="7" t="s">
        <v>180</v>
      </c>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c r="AL357" s="19"/>
      <c r="AM357" s="19"/>
      <c r="AN357" s="19"/>
      <c r="AO357" s="19"/>
      <c r="AP357" s="19"/>
      <c r="AQ357" s="19"/>
      <c r="AR357" s="19"/>
      <c r="AS357" s="19"/>
      <c r="AT357" s="19"/>
      <c r="AU357" s="19"/>
    </row>
    <row r="358">
      <c r="B358" s="26" t="s">
        <v>128</v>
      </c>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c r="AL358" s="19"/>
      <c r="AM358" s="19"/>
      <c r="AN358" s="19"/>
      <c r="AO358" s="19"/>
      <c r="AP358" s="19"/>
      <c r="AQ358" s="19"/>
      <c r="AR358" s="19"/>
      <c r="AS358" s="19"/>
      <c r="AT358" s="19"/>
      <c r="AU358" s="19"/>
    </row>
    <row r="359">
      <c r="B359" t="s">
        <v>175</v>
      </c>
      <c r="C359" s="19" t="n">
        <v>0.656547168637485</v>
      </c>
      <c r="D359" s="19" t="n">
        <v>0.631025068197516</v>
      </c>
      <c r="E359" s="19" t="n">
        <v>0.689760655658911</v>
      </c>
      <c r="F359" s="19"/>
      <c r="G359" s="19" t="n">
        <v>0.762313368447975</v>
      </c>
      <c r="H359" s="19" t="n">
        <v>0.727848038160968</v>
      </c>
      <c r="I359" s="19" t="n">
        <v>0.718076997483198</v>
      </c>
      <c r="J359" s="19" t="n">
        <v>0.661617509072097</v>
      </c>
      <c r="K359" s="19" t="n">
        <v>0.584224626741927</v>
      </c>
      <c r="L359" s="19" t="n">
        <v>0.535173500368565</v>
      </c>
      <c r="M359" s="19"/>
      <c r="N359" s="19" t="n">
        <v>0.436473829868136</v>
      </c>
      <c r="O359" s="19" t="n">
        <v>0.59726554652014</v>
      </c>
      <c r="P359" s="19" t="n">
        <v>0.705361811306064</v>
      </c>
      <c r="Q359" s="19" t="n">
        <v>0.661559478754444</v>
      </c>
      <c r="R359" s="19" t="n">
        <v>0.633417167240837</v>
      </c>
      <c r="S359" s="19"/>
      <c r="T359" s="19" t="n">
        <v>0.702365153573279</v>
      </c>
      <c r="U359" s="19" t="n">
        <v>0.678417561801867</v>
      </c>
      <c r="V359" s="19" t="n">
        <v>0.637310015023244</v>
      </c>
      <c r="W359" s="19" t="n">
        <v>0.660907656158085</v>
      </c>
      <c r="X359" s="19"/>
      <c r="Y359" s="19" t="n">
        <v>0.697936014910222</v>
      </c>
      <c r="Z359" s="19" t="n">
        <v>0.629171514712835</v>
      </c>
      <c r="AA359" s="19" t="n">
        <v>0.542094274638788</v>
      </c>
      <c r="AB359" s="19" t="n">
        <v>0.631211973099343</v>
      </c>
      <c r="AC359" s="19" t="n">
        <v>0.73762220130919</v>
      </c>
      <c r="AD359" s="19" t="n">
        <v>0.727633066525757</v>
      </c>
      <c r="AE359" s="19"/>
      <c r="AF359" s="19" t="n">
        <v>0.640029520802851</v>
      </c>
      <c r="AG359" s="19"/>
      <c r="AH359" s="19" t="n">
        <v>0.656547168637485</v>
      </c>
      <c r="AI359" s="19"/>
      <c r="AJ359" s="19" t="n">
        <v>0.730586462129153</v>
      </c>
      <c r="AK359" s="19" t="n">
        <v>0.653640614581829</v>
      </c>
      <c r="AL359" s="19" t="n">
        <v>0.635483744158422</v>
      </c>
      <c r="AM359" s="19" t="n">
        <v>0.670678973840845</v>
      </c>
      <c r="AN359" s="19" t="n">
        <v>0.638377517357431</v>
      </c>
      <c r="AO359" s="19" t="n">
        <v>0.614611716946145</v>
      </c>
      <c r="AP359" s="19" t="n">
        <v>0.610321388962699</v>
      </c>
      <c r="AQ359" s="19" t="n">
        <v>0.64941166348995</v>
      </c>
      <c r="AR359" s="19" t="n">
        <v>0.913399515209964</v>
      </c>
      <c r="AS359" s="19" t="n">
        <v>0.685253885693006</v>
      </c>
      <c r="AT359" s="19" t="n">
        <v>0.673183077033385</v>
      </c>
      <c r="AU359" s="19" t="n">
        <v>0.648029297512206</v>
      </c>
    </row>
    <row r="360">
      <c r="B360" t="s">
        <v>176</v>
      </c>
      <c r="C360" s="19" t="n">
        <v>0.343452831362515</v>
      </c>
      <c r="D360" s="19" t="n">
        <v>0.368974931802484</v>
      </c>
      <c r="E360" s="19" t="n">
        <v>0.310239344341089</v>
      </c>
      <c r="F360" s="19"/>
      <c r="G360" s="19" t="n">
        <v>0.237686631552025</v>
      </c>
      <c r="H360" s="19" t="n">
        <v>0.272151961839032</v>
      </c>
      <c r="I360" s="19" t="n">
        <v>0.281923002516802</v>
      </c>
      <c r="J360" s="19" t="n">
        <v>0.338382490927903</v>
      </c>
      <c r="K360" s="19" t="n">
        <v>0.415775373258073</v>
      </c>
      <c r="L360" s="19" t="n">
        <v>0.464826499631435</v>
      </c>
      <c r="M360" s="19"/>
      <c r="N360" s="19" t="n">
        <v>0.563526170131864</v>
      </c>
      <c r="O360" s="19" t="n">
        <v>0.40273445347986</v>
      </c>
      <c r="P360" s="19" t="n">
        <v>0.294638188693935</v>
      </c>
      <c r="Q360" s="19" t="n">
        <v>0.338440521245556</v>
      </c>
      <c r="R360" s="19" t="n">
        <v>0.366582832759163</v>
      </c>
      <c r="S360" s="19"/>
      <c r="T360" s="19" t="n">
        <v>0.297634846426721</v>
      </c>
      <c r="U360" s="19" t="n">
        <v>0.321582438198133</v>
      </c>
      <c r="V360" s="19" t="n">
        <v>0.362689984976756</v>
      </c>
      <c r="W360" s="19" t="n">
        <v>0.339092343841915</v>
      </c>
      <c r="X360" s="19"/>
      <c r="Y360" s="19" t="n">
        <v>0.302063985089778</v>
      </c>
      <c r="Z360" s="19" t="n">
        <v>0.370828485287165</v>
      </c>
      <c r="AA360" s="19" t="n">
        <v>0.457905725361212</v>
      </c>
      <c r="AB360" s="19" t="n">
        <v>0.368788026900657</v>
      </c>
      <c r="AC360" s="19" t="n">
        <v>0.26237779869081</v>
      </c>
      <c r="AD360" s="19" t="n">
        <v>0.272366933474243</v>
      </c>
      <c r="AE360" s="19"/>
      <c r="AF360" s="19" t="n">
        <v>0.359970479197149</v>
      </c>
      <c r="AG360" s="19"/>
      <c r="AH360" s="19" t="n">
        <v>0.343452831362515</v>
      </c>
      <c r="AI360" s="19"/>
      <c r="AJ360" s="19" t="n">
        <v>0.269413537870847</v>
      </c>
      <c r="AK360" s="19" t="n">
        <v>0.346359385418171</v>
      </c>
      <c r="AL360" s="19" t="n">
        <v>0.364516255841578</v>
      </c>
      <c r="AM360" s="19" t="n">
        <v>0.329321026159155</v>
      </c>
      <c r="AN360" s="19" t="n">
        <v>0.361622482642569</v>
      </c>
      <c r="AO360" s="19" t="n">
        <v>0.385388283053855</v>
      </c>
      <c r="AP360" s="19" t="n">
        <v>0.389678611037301</v>
      </c>
      <c r="AQ360" s="19" t="n">
        <v>0.35058833651005</v>
      </c>
      <c r="AR360" s="19" t="n">
        <v>0.086600484790036</v>
      </c>
      <c r="AS360" s="19" t="n">
        <v>0.314746114306994</v>
      </c>
      <c r="AT360" s="19" t="n">
        <v>0.326816922966615</v>
      </c>
      <c r="AU360" s="19" t="n">
        <v>0.351970702487794</v>
      </c>
    </row>
    <row r="361">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c r="AL361" s="19"/>
      <c r="AM361" s="19"/>
      <c r="AN361" s="19"/>
      <c r="AO361" s="19"/>
      <c r="AP361" s="19"/>
      <c r="AQ361" s="19"/>
      <c r="AR361" s="19"/>
      <c r="AS361" s="19"/>
      <c r="AT361" s="19"/>
      <c r="AU361" s="19"/>
    </row>
    <row r="362">
      <c r="B362" s="7" t="s">
        <v>186</v>
      </c>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c r="AL362" s="19"/>
      <c r="AM362" s="19"/>
      <c r="AN362" s="19"/>
      <c r="AO362" s="19"/>
      <c r="AP362" s="19"/>
      <c r="AQ362" s="19"/>
      <c r="AR362" s="19"/>
      <c r="AS362" s="19"/>
      <c r="AT362" s="19"/>
      <c r="AU362" s="19"/>
    </row>
    <row r="363">
      <c r="B363" s="26" t="s">
        <v>187</v>
      </c>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c r="AL363" s="19"/>
      <c r="AM363" s="19"/>
      <c r="AN363" s="19"/>
      <c r="AO363" s="19"/>
      <c r="AP363" s="19"/>
      <c r="AQ363" s="19"/>
      <c r="AR363" s="19"/>
      <c r="AS363" s="19"/>
      <c r="AT363" s="19"/>
      <c r="AU363" s="19"/>
    </row>
    <row r="364">
      <c r="B364" t="s">
        <v>181</v>
      </c>
      <c r="C364" s="19" t="n">
        <v>0.487912630020234</v>
      </c>
      <c r="D364" s="19" t="n">
        <v>0.500853361974979</v>
      </c>
      <c r="E364" s="19" t="n">
        <v>0.474195772981048</v>
      </c>
      <c r="F364" s="19"/>
      <c r="G364" s="19" t="n">
        <v>0.451386490720834</v>
      </c>
      <c r="H364" s="19" t="n">
        <v>0.453500388763438</v>
      </c>
      <c r="I364" s="19" t="n">
        <v>0.472671783391086</v>
      </c>
      <c r="J364" s="19" t="n">
        <v>0.56064144722072</v>
      </c>
      <c r="K364" s="19" t="n">
        <v>0.483756234867602</v>
      </c>
      <c r="L364" s="19" t="n">
        <v>0.499633277045071</v>
      </c>
      <c r="M364" s="19"/>
      <c r="N364" s="19" t="n">
        <v>0.839774899050965</v>
      </c>
      <c r="O364" s="19" t="n">
        <v>0.484954829977704</v>
      </c>
      <c r="P364" s="19" t="n">
        <v>0.483168062762482</v>
      </c>
      <c r="Q364" s="19" t="n">
        <v>0.471098885205726</v>
      </c>
      <c r="R364" s="19" t="n">
        <v>0.496023337123142</v>
      </c>
      <c r="S364" s="19"/>
      <c r="T364" s="19" t="n">
        <v>0.597030076265209</v>
      </c>
      <c r="U364" s="19" t="n">
        <v>0.465251147335972</v>
      </c>
      <c r="V364" s="19" t="n">
        <v>0.500475101404595</v>
      </c>
      <c r="W364" s="19" t="n">
        <v>0.475013745110959</v>
      </c>
      <c r="X364" s="19"/>
      <c r="Y364" s="19" t="n">
        <v>0.441054487545398</v>
      </c>
      <c r="Z364" s="19" t="n">
        <v>0.529836271212081</v>
      </c>
      <c r="AA364" s="19" t="n">
        <v>0.515741949742415</v>
      </c>
      <c r="AB364" s="19" t="n">
        <v>0.544276246119321</v>
      </c>
      <c r="AC364" s="19" t="n">
        <v>0.469077846475662</v>
      </c>
      <c r="AD364" s="19" t="n">
        <v>0.608666363073124</v>
      </c>
      <c r="AE364" s="19"/>
      <c r="AF364" s="19" t="n">
        <v>0.475153266330338</v>
      </c>
      <c r="AG364" s="19"/>
      <c r="AH364" s="19" t="n">
        <v>0.487912630020234</v>
      </c>
      <c r="AI364" s="19"/>
      <c r="AJ364" s="19" t="n">
        <v>0.556535746107208</v>
      </c>
      <c r="AK364" s="19" t="n">
        <v>0.44119522888193</v>
      </c>
      <c r="AL364" s="19" t="n">
        <v>0.463753150700969</v>
      </c>
      <c r="AM364" s="19" t="n">
        <v>0.492260696978558</v>
      </c>
      <c r="AN364" s="19" t="n">
        <v>0.499112825431331</v>
      </c>
      <c r="AO364" s="19" t="n">
        <v>0.532440410721592</v>
      </c>
      <c r="AP364" s="19" t="n">
        <v>0.534723960287119</v>
      </c>
      <c r="AQ364" s="19" t="n">
        <v>0.39541683797482</v>
      </c>
      <c r="AR364" s="19" t="n">
        <v>0.420033235095339</v>
      </c>
      <c r="AS364" s="19" t="n">
        <v>0.376991294474482</v>
      </c>
      <c r="AT364" s="19" t="n">
        <v>0.386224353101997</v>
      </c>
      <c r="AU364" s="19" t="n">
        <v>0.665949786378498</v>
      </c>
    </row>
    <row r="365">
      <c r="B365" t="s">
        <v>182</v>
      </c>
      <c r="C365" s="19" t="n">
        <v>0.428102620698914</v>
      </c>
      <c r="D365" s="19" t="n">
        <v>0.418109031792041</v>
      </c>
      <c r="E365" s="19" t="n">
        <v>0.438695578718857</v>
      </c>
      <c r="F365" s="19"/>
      <c r="G365" s="19" t="n">
        <v>0.438011330007067</v>
      </c>
      <c r="H365" s="19" t="n">
        <v>0.463645464510639</v>
      </c>
      <c r="I365" s="19" t="n">
        <v>0.425966769906159</v>
      </c>
      <c r="J365" s="19" t="n">
        <v>0.357642807554798</v>
      </c>
      <c r="K365" s="19" t="n">
        <v>0.435785416292545</v>
      </c>
      <c r="L365" s="19" t="n">
        <v>0.445560027453697</v>
      </c>
      <c r="M365" s="19"/>
      <c r="N365" s="19" t="n">
        <v>0.160225100949034</v>
      </c>
      <c r="O365" s="19" t="n">
        <v>0.415441140461843</v>
      </c>
      <c r="P365" s="19" t="n">
        <v>0.429491065661029</v>
      </c>
      <c r="Q365" s="19" t="n">
        <v>0.442455209799356</v>
      </c>
      <c r="R365" s="19" t="n">
        <v>0.4401682070692</v>
      </c>
      <c r="S365" s="19"/>
      <c r="T365" s="19" t="n">
        <v>0.343698330836343</v>
      </c>
      <c r="U365" s="19" t="n">
        <v>0.430885101536182</v>
      </c>
      <c r="V365" s="19" t="n">
        <v>0.420704178262831</v>
      </c>
      <c r="W365" s="19" t="n">
        <v>0.467577275555877</v>
      </c>
      <c r="X365" s="19"/>
      <c r="Y365" s="19" t="n">
        <v>0.47649493644245</v>
      </c>
      <c r="Z365" s="19" t="n">
        <v>0.364345119134236</v>
      </c>
      <c r="AA365" s="19" t="n">
        <v>0.410809942349186</v>
      </c>
      <c r="AB365" s="19" t="n">
        <v>0.418184376674901</v>
      </c>
      <c r="AC365" s="19" t="n">
        <v>0.356112787629632</v>
      </c>
      <c r="AD365" s="19" t="n">
        <v>0.329091982128886</v>
      </c>
      <c r="AE365" s="19"/>
      <c r="AF365" s="19" t="n">
        <v>0.438602066548454</v>
      </c>
      <c r="AG365" s="19"/>
      <c r="AH365" s="19" t="n">
        <v>0.428102620698914</v>
      </c>
      <c r="AI365" s="19"/>
      <c r="AJ365" s="19" t="n">
        <v>0.443464253892792</v>
      </c>
      <c r="AK365" s="19" t="n">
        <v>0.445749931352852</v>
      </c>
      <c r="AL365" s="19" t="n">
        <v>0.421814521642539</v>
      </c>
      <c r="AM365" s="19" t="n">
        <v>0.406151692230734</v>
      </c>
      <c r="AN365" s="19" t="n">
        <v>0.415379148484774</v>
      </c>
      <c r="AO365" s="19" t="n">
        <v>0.427594101008817</v>
      </c>
      <c r="AP365" s="19" t="n">
        <v>0.392195230392437</v>
      </c>
      <c r="AQ365" s="19" t="n">
        <v>0.553766762889728</v>
      </c>
      <c r="AR365" s="19" t="n">
        <v>0.506154091572398</v>
      </c>
      <c r="AS365" s="19" t="n">
        <v>0.43924467868455</v>
      </c>
      <c r="AT365" s="19" t="n">
        <v>0.613775646898003</v>
      </c>
      <c r="AU365" s="19" t="n">
        <v>0.334050213621502</v>
      </c>
    </row>
    <row r="366">
      <c r="B366" t="s">
        <v>183</v>
      </c>
      <c r="C366" s="19" t="n">
        <v>0.06165593543141</v>
      </c>
      <c r="D366" s="19" t="n">
        <v>0.064020658409463</v>
      </c>
      <c r="E366" s="19" t="n">
        <v>0.0591493873365524</v>
      </c>
      <c r="F366" s="19"/>
      <c r="G366" s="19" t="n">
        <v>0.0751835512091201</v>
      </c>
      <c r="H366" s="19" t="n">
        <v>0.0682269155513488</v>
      </c>
      <c r="I366" s="19" t="n">
        <v>0.0703626594005593</v>
      </c>
      <c r="J366" s="19" t="n">
        <v>0.04483691826202</v>
      </c>
      <c r="K366" s="19" t="n">
        <v>0.0699260734092848</v>
      </c>
      <c r="L366" s="19" t="n">
        <v>0.0449258679978177</v>
      </c>
      <c r="M366" s="19"/>
      <c r="N366" s="19" t="n">
        <v>0</v>
      </c>
      <c r="O366" s="19" t="n">
        <v>0.0893913629300967</v>
      </c>
      <c r="P366" s="19" t="n">
        <v>0.0606651823809601</v>
      </c>
      <c r="Q366" s="19" t="n">
        <v>0.0556764992972938</v>
      </c>
      <c r="R366" s="19" t="n">
        <v>0.0499204217699808</v>
      </c>
      <c r="S366" s="19"/>
      <c r="T366" s="19" t="n">
        <v>0.0246439112391559</v>
      </c>
      <c r="U366" s="19" t="n">
        <v>0.0795004824759872</v>
      </c>
      <c r="V366" s="19" t="n">
        <v>0.0788207203325734</v>
      </c>
      <c r="W366" s="19" t="n">
        <v>0.032272809359858</v>
      </c>
      <c r="X366" s="19"/>
      <c r="Y366" s="19" t="n">
        <v>0.0533422938312901</v>
      </c>
      <c r="Z366" s="19" t="n">
        <v>0.0842633123210565</v>
      </c>
      <c r="AA366" s="19" t="n">
        <v>0.0734481079083989</v>
      </c>
      <c r="AB366" s="19" t="n">
        <v>0.0185695071872145</v>
      </c>
      <c r="AC366" s="19" t="n">
        <v>0.174809365894707</v>
      </c>
      <c r="AD366" s="19" t="n">
        <v>0</v>
      </c>
      <c r="AE366" s="19"/>
      <c r="AF366" s="19" t="n">
        <v>0.0673924896896831</v>
      </c>
      <c r="AG366" s="19"/>
      <c r="AH366" s="19" t="n">
        <v>0.06165593543141</v>
      </c>
      <c r="AI366" s="19"/>
      <c r="AJ366" s="19" t="n">
        <v>0</v>
      </c>
      <c r="AK366" s="19" t="n">
        <v>0.0465912709241917</v>
      </c>
      <c r="AL366" s="19" t="n">
        <v>0.0712102226841042</v>
      </c>
      <c r="AM366" s="19" t="n">
        <v>0.078687758435195</v>
      </c>
      <c r="AN366" s="19" t="n">
        <v>0.0855080260838951</v>
      </c>
      <c r="AO366" s="19" t="n">
        <v>0.0399654882695912</v>
      </c>
      <c r="AP366" s="19" t="n">
        <v>0.0574961930096979</v>
      </c>
      <c r="AQ366" s="19" t="n">
        <v>0.0508163991354516</v>
      </c>
      <c r="AR366" s="19" t="n">
        <v>0</v>
      </c>
      <c r="AS366" s="19" t="n">
        <v>0.134652747515221</v>
      </c>
      <c r="AT366" s="19" t="n">
        <v>0</v>
      </c>
      <c r="AU366" s="19" t="n">
        <v>0</v>
      </c>
    </row>
    <row r="367">
      <c r="B367" t="s">
        <v>184</v>
      </c>
      <c r="C367" s="19" t="n">
        <v>0.0108554071361242</v>
      </c>
      <c r="D367" s="19" t="n">
        <v>0.0136823848028587</v>
      </c>
      <c r="E367" s="19" t="n">
        <v>0.00785888046026284</v>
      </c>
      <c r="F367" s="19"/>
      <c r="G367" s="19" t="n">
        <v>0.0354186280629786</v>
      </c>
      <c r="H367" s="19" t="n">
        <v>0.0146272311745739</v>
      </c>
      <c r="I367" s="19" t="n">
        <v>0.011258177707025</v>
      </c>
      <c r="J367" s="19" t="n">
        <v>0.0111647234020176</v>
      </c>
      <c r="K367" s="19" t="n">
        <v>0</v>
      </c>
      <c r="L367" s="19" t="n">
        <v>0</v>
      </c>
      <c r="M367" s="19"/>
      <c r="N367" s="19" t="n">
        <v>0</v>
      </c>
      <c r="O367" s="19" t="n">
        <v>0.0102126666303565</v>
      </c>
      <c r="P367" s="19" t="n">
        <v>0.0117792884285151</v>
      </c>
      <c r="Q367" s="19" t="n">
        <v>0.0165854379925728</v>
      </c>
      <c r="R367" s="19" t="n">
        <v>0</v>
      </c>
      <c r="S367" s="19"/>
      <c r="T367" s="19" t="n">
        <v>0.0193605336794772</v>
      </c>
      <c r="U367" s="19" t="n">
        <v>0.0167300132295482</v>
      </c>
      <c r="V367" s="19" t="n">
        <v>0</v>
      </c>
      <c r="W367" s="19" t="n">
        <v>0.00831703864884922</v>
      </c>
      <c r="X367" s="19"/>
      <c r="Y367" s="19" t="n">
        <v>0.0110388274038789</v>
      </c>
      <c r="Z367" s="19" t="n">
        <v>0.0114842518302603</v>
      </c>
      <c r="AA367" s="19" t="n">
        <v>0</v>
      </c>
      <c r="AB367" s="19" t="n">
        <v>0.0189698700185639</v>
      </c>
      <c r="AC367" s="19" t="n">
        <v>0</v>
      </c>
      <c r="AD367" s="19" t="n">
        <v>0.0336636860930513</v>
      </c>
      <c r="AE367" s="19"/>
      <c r="AF367" s="19" t="n">
        <v>0.0108726628334682</v>
      </c>
      <c r="AG367" s="19"/>
      <c r="AH367" s="19" t="n">
        <v>0.0108554071361242</v>
      </c>
      <c r="AI367" s="19"/>
      <c r="AJ367" s="19" t="n">
        <v>0</v>
      </c>
      <c r="AK367" s="19" t="n">
        <v>0.0664635688410257</v>
      </c>
      <c r="AL367" s="19" t="n">
        <v>0.0228371963503777</v>
      </c>
      <c r="AM367" s="19" t="n">
        <v>0.010659163786628</v>
      </c>
      <c r="AN367" s="19" t="n">
        <v>0</v>
      </c>
      <c r="AO367" s="19" t="n">
        <v>0</v>
      </c>
      <c r="AP367" s="19" t="n">
        <v>0</v>
      </c>
      <c r="AQ367" s="19" t="n">
        <v>0</v>
      </c>
      <c r="AR367" s="19" t="n">
        <v>0.073812673332263</v>
      </c>
      <c r="AS367" s="19" t="n">
        <v>0</v>
      </c>
      <c r="AT367" s="19" t="n">
        <v>0</v>
      </c>
      <c r="AU367" s="19" t="n">
        <v>0</v>
      </c>
    </row>
    <row r="368">
      <c r="B368" t="s">
        <v>185</v>
      </c>
      <c r="C368" s="19" t="n">
        <v>0.00814691714804391</v>
      </c>
      <c r="D368" s="19" t="n">
        <v>0</v>
      </c>
      <c r="E368" s="19" t="n">
        <v>0.0167824486017982</v>
      </c>
      <c r="F368" s="19"/>
      <c r="G368" s="19" t="n">
        <v>0</v>
      </c>
      <c r="H368" s="19" t="n">
        <v>0</v>
      </c>
      <c r="I368" s="19" t="n">
        <v>0.0111612733003186</v>
      </c>
      <c r="J368" s="19" t="n">
        <v>0.025714103560445</v>
      </c>
      <c r="K368" s="19" t="n">
        <v>0.0105322754305679</v>
      </c>
      <c r="L368" s="19" t="n">
        <v>0</v>
      </c>
      <c r="M368" s="19"/>
      <c r="N368" s="19" t="n">
        <v>0</v>
      </c>
      <c r="O368" s="19" t="n">
        <v>0</v>
      </c>
      <c r="P368" s="19" t="n">
        <v>0.0050021575818732</v>
      </c>
      <c r="Q368" s="19" t="n">
        <v>0.0141839677050518</v>
      </c>
      <c r="R368" s="19" t="n">
        <v>0.0138880340376766</v>
      </c>
      <c r="S368" s="19"/>
      <c r="T368" s="19" t="n">
        <v>0</v>
      </c>
      <c r="U368" s="19" t="n">
        <v>0.00763325542231009</v>
      </c>
      <c r="V368" s="19" t="n">
        <v>0</v>
      </c>
      <c r="W368" s="19" t="n">
        <v>0.0168191313244577</v>
      </c>
      <c r="X368" s="19"/>
      <c r="Y368" s="19" t="n">
        <v>0.014279694718917</v>
      </c>
      <c r="Z368" s="19" t="n">
        <v>0.0100710455023669</v>
      </c>
      <c r="AA368" s="19" t="n">
        <v>0</v>
      </c>
      <c r="AB368" s="19" t="n">
        <v>0</v>
      </c>
      <c r="AC368" s="19" t="n">
        <v>0</v>
      </c>
      <c r="AD368" s="19" t="n">
        <v>0</v>
      </c>
      <c r="AE368" s="19"/>
      <c r="AF368" s="19" t="n">
        <v>0.00267949218543595</v>
      </c>
      <c r="AG368" s="19"/>
      <c r="AH368" s="19" t="n">
        <v>0.00814691714804391</v>
      </c>
      <c r="AI368" s="19"/>
      <c r="AJ368" s="19" t="n">
        <v>0</v>
      </c>
      <c r="AK368" s="19" t="n">
        <v>0</v>
      </c>
      <c r="AL368" s="19" t="n">
        <v>0.0203849086220097</v>
      </c>
      <c r="AM368" s="19" t="n">
        <v>0.012240688568885</v>
      </c>
      <c r="AN368" s="19" t="n">
        <v>0</v>
      </c>
      <c r="AO368" s="19" t="n">
        <v>0</v>
      </c>
      <c r="AP368" s="19" t="n">
        <v>0.0155846163107461</v>
      </c>
      <c r="AQ368" s="19" t="n">
        <v>0</v>
      </c>
      <c r="AR368" s="19" t="n">
        <v>0</v>
      </c>
      <c r="AS368" s="19" t="n">
        <v>0</v>
      </c>
      <c r="AT368" s="19" t="n">
        <v>0</v>
      </c>
      <c r="AU368" s="19" t="n">
        <v>0</v>
      </c>
    </row>
    <row r="369">
      <c r="B369" t="s">
        <v>66</v>
      </c>
      <c r="C369" s="19" t="n">
        <v>0.00332648956527463</v>
      </c>
      <c r="D369" s="19" t="n">
        <v>0.00333456302065782</v>
      </c>
      <c r="E369" s="19" t="n">
        <v>0.00331793190148167</v>
      </c>
      <c r="F369" s="19"/>
      <c r="G369" s="19" t="n">
        <v>0</v>
      </c>
      <c r="H369" s="19" t="n">
        <v>0</v>
      </c>
      <c r="I369" s="19" t="n">
        <v>0.00857933629485114</v>
      </c>
      <c r="J369" s="19" t="n">
        <v>0</v>
      </c>
      <c r="K369" s="19" t="n">
        <v>0</v>
      </c>
      <c r="L369" s="19" t="n">
        <v>0.00988082750341488</v>
      </c>
      <c r="M369" s="19"/>
      <c r="N369" s="19" t="n">
        <v>0</v>
      </c>
      <c r="O369" s="19" t="n">
        <v>0</v>
      </c>
      <c r="P369" s="19" t="n">
        <v>0.00989424318514081</v>
      </c>
      <c r="Q369" s="19" t="n">
        <v>0</v>
      </c>
      <c r="R369" s="19" t="n">
        <v>0</v>
      </c>
      <c r="S369" s="19"/>
      <c r="T369" s="19" t="n">
        <v>0.0152671479798145</v>
      </c>
      <c r="U369" s="19" t="n">
        <v>0</v>
      </c>
      <c r="V369" s="19" t="n">
        <v>0</v>
      </c>
      <c r="W369" s="19" t="n">
        <v>0</v>
      </c>
      <c r="X369" s="19"/>
      <c r="Y369" s="19" t="n">
        <v>0.00378976005806628</v>
      </c>
      <c r="Z369" s="19" t="n">
        <v>0</v>
      </c>
      <c r="AA369" s="19" t="n">
        <v>0</v>
      </c>
      <c r="AB369" s="19" t="n">
        <v>0</v>
      </c>
      <c r="AC369" s="19" t="n">
        <v>0</v>
      </c>
      <c r="AD369" s="19" t="n">
        <v>0.028577968704939</v>
      </c>
      <c r="AE369" s="19"/>
      <c r="AF369" s="19" t="n">
        <v>0.00530002241262054</v>
      </c>
      <c r="AG369" s="19"/>
      <c r="AH369" s="19" t="n">
        <v>0.00332648956527463</v>
      </c>
      <c r="AI369" s="19"/>
      <c r="AJ369" s="19" t="n">
        <v>0</v>
      </c>
      <c r="AK369" s="19" t="n">
        <v>0</v>
      </c>
      <c r="AL369" s="19" t="n">
        <v>0</v>
      </c>
      <c r="AM369" s="19" t="n">
        <v>0</v>
      </c>
      <c r="AN369" s="19" t="n">
        <v>0</v>
      </c>
      <c r="AO369" s="19" t="n">
        <v>0</v>
      </c>
      <c r="AP369" s="19" t="n">
        <v>0</v>
      </c>
      <c r="AQ369" s="19" t="n">
        <v>0</v>
      </c>
      <c r="AR369" s="19" t="n">
        <v>0</v>
      </c>
      <c r="AS369" s="19" t="n">
        <v>0.0491112793257467</v>
      </c>
      <c r="AT369" s="19" t="n">
        <v>0</v>
      </c>
      <c r="AU369" s="19" t="n">
        <v>0</v>
      </c>
    </row>
    <row r="370">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c r="AH370" s="19"/>
      <c r="AI370" s="19"/>
      <c r="AJ370" s="19"/>
      <c r="AK370" s="19"/>
      <c r="AL370" s="19"/>
      <c r="AM370" s="19"/>
      <c r="AN370" s="19"/>
      <c r="AO370" s="19"/>
      <c r="AP370" s="19"/>
      <c r="AQ370" s="19"/>
      <c r="AR370" s="19"/>
      <c r="AS370" s="19"/>
      <c r="AT370" s="19"/>
      <c r="AU370" s="19"/>
    </row>
    <row r="371">
      <c r="B371" s="7" t="s">
        <v>201</v>
      </c>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c r="AH371" s="19"/>
      <c r="AI371" s="19"/>
      <c r="AJ371" s="19"/>
      <c r="AK371" s="19"/>
      <c r="AL371" s="19"/>
      <c r="AM371" s="19"/>
      <c r="AN371" s="19"/>
      <c r="AO371" s="19"/>
      <c r="AP371" s="19"/>
      <c r="AQ371" s="19"/>
      <c r="AR371" s="19"/>
      <c r="AS371" s="19"/>
      <c r="AT371" s="19"/>
      <c r="AU371" s="19"/>
    </row>
    <row r="372">
      <c r="B372" s="26" t="s">
        <v>128</v>
      </c>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c r="AH372" s="19"/>
      <c r="AI372" s="19"/>
      <c r="AJ372" s="19"/>
      <c r="AK372" s="19"/>
      <c r="AL372" s="19"/>
      <c r="AM372" s="19"/>
      <c r="AN372" s="19"/>
      <c r="AO372" s="19"/>
      <c r="AP372" s="19"/>
      <c r="AQ372" s="19"/>
      <c r="AR372" s="19"/>
      <c r="AS372" s="19"/>
      <c r="AT372" s="19"/>
      <c r="AU372" s="19"/>
    </row>
    <row r="373">
      <c r="B373" t="s">
        <v>192</v>
      </c>
      <c r="C373" s="19" t="n">
        <v>0.0364654439298483</v>
      </c>
      <c r="D373" s="19" t="n">
        <v>0.0448484043491629</v>
      </c>
      <c r="E373" s="19" t="n">
        <v>0.0270009361803665</v>
      </c>
      <c r="F373" s="19"/>
      <c r="G373" s="19" t="n">
        <v>0.0746591391846933</v>
      </c>
      <c r="H373" s="19" t="n">
        <v>0.0575343319823218</v>
      </c>
      <c r="I373" s="19" t="n">
        <v>0.0746777816180828</v>
      </c>
      <c r="J373" s="19" t="n">
        <v>0.0154962774908319</v>
      </c>
      <c r="K373" s="19" t="n">
        <v>0.0056870757239702</v>
      </c>
      <c r="L373" s="19" t="n">
        <v>0.00676704820467564</v>
      </c>
      <c r="M373" s="19"/>
      <c r="N373" s="19" t="n">
        <v>0</v>
      </c>
      <c r="O373" s="19" t="n">
        <v>0.0283500351526249</v>
      </c>
      <c r="P373" s="19" t="n">
        <v>0.0291299720504286</v>
      </c>
      <c r="Q373" s="19" t="n">
        <v>0.0362291081016164</v>
      </c>
      <c r="R373" s="19" t="n">
        <v>0.0680932131456017</v>
      </c>
      <c r="S373" s="19"/>
      <c r="T373" s="19" t="n">
        <v>0.061513159512459</v>
      </c>
      <c r="U373" s="19" t="n">
        <v>0.0478159450331618</v>
      </c>
      <c r="V373" s="19" t="n">
        <v>0.0111794983786795</v>
      </c>
      <c r="W373" s="19" t="n">
        <v>0.0568356999548058</v>
      </c>
      <c r="X373" s="19"/>
      <c r="Y373" s="19" t="n">
        <v>0.0442386383259326</v>
      </c>
      <c r="Z373" s="19" t="n">
        <v>0.0455881190977295</v>
      </c>
      <c r="AA373" s="19" t="n">
        <v>0.00816698635756681</v>
      </c>
      <c r="AB373" s="19" t="n">
        <v>0.0536579905919393</v>
      </c>
      <c r="AC373" s="19" t="n">
        <v>0.0378138276408676</v>
      </c>
      <c r="AD373" s="19" t="n">
        <v>0</v>
      </c>
      <c r="AE373" s="19"/>
      <c r="AF373" s="19" t="n">
        <v>0.0284256743481691</v>
      </c>
      <c r="AG373" s="19"/>
      <c r="AH373" s="19" t="n">
        <v>0.0364654439298483</v>
      </c>
      <c r="AI373" s="19"/>
      <c r="AJ373" s="19" t="n">
        <v>0.160521801616625</v>
      </c>
      <c r="AK373" s="19" t="n">
        <v>0</v>
      </c>
      <c r="AL373" s="19" t="n">
        <v>0.0267980483085996</v>
      </c>
      <c r="AM373" s="19" t="n">
        <v>0.0422984688457591</v>
      </c>
      <c r="AN373" s="19" t="n">
        <v>0.0269300775246395</v>
      </c>
      <c r="AO373" s="19" t="n">
        <v>0.0210226241638225</v>
      </c>
      <c r="AP373" s="19" t="n">
        <v>0.022022227008567</v>
      </c>
      <c r="AQ373" s="19" t="n">
        <v>0.0474632324920666</v>
      </c>
      <c r="AR373" s="19" t="n">
        <v>0.0575351667918827</v>
      </c>
      <c r="AS373" s="19" t="n">
        <v>0</v>
      </c>
      <c r="AT373" s="19" t="n">
        <v>0</v>
      </c>
      <c r="AU373" s="19" t="n">
        <v>0.0302872368193667</v>
      </c>
    </row>
    <row r="374">
      <c r="B374" t="s">
        <v>193</v>
      </c>
      <c r="C374" s="19" t="n">
        <v>0.0617558535901869</v>
      </c>
      <c r="D374" s="19" t="n">
        <v>0.0773510265540074</v>
      </c>
      <c r="E374" s="19" t="n">
        <v>0.044113777496516</v>
      </c>
      <c r="F374" s="19"/>
      <c r="G374" s="19" t="n">
        <v>0.169541654423393</v>
      </c>
      <c r="H374" s="19" t="n">
        <v>0.117731036098615</v>
      </c>
      <c r="I374" s="19" t="n">
        <v>0.0597764308923445</v>
      </c>
      <c r="J374" s="19" t="n">
        <v>0.0260103544245373</v>
      </c>
      <c r="K374" s="19" t="n">
        <v>0.017864185361171</v>
      </c>
      <c r="L374" s="19" t="n">
        <v>0.0169585272709911</v>
      </c>
      <c r="M374" s="19"/>
      <c r="N374" s="19" t="n">
        <v>0</v>
      </c>
      <c r="O374" s="19" t="n">
        <v>0.0360700303469768</v>
      </c>
      <c r="P374" s="19" t="n">
        <v>0.0406390049983523</v>
      </c>
      <c r="Q374" s="19" t="n">
        <v>0.0929893804122421</v>
      </c>
      <c r="R374" s="19" t="n">
        <v>0.0886234983125473</v>
      </c>
      <c r="S374" s="19"/>
      <c r="T374" s="19" t="n">
        <v>0.0986662646837783</v>
      </c>
      <c r="U374" s="19" t="n">
        <v>0.0676640827692959</v>
      </c>
      <c r="V374" s="19" t="n">
        <v>0.0423090121378921</v>
      </c>
      <c r="W374" s="19" t="n">
        <v>0.0816715951373725</v>
      </c>
      <c r="X374" s="19"/>
      <c r="Y374" s="19" t="n">
        <v>0.0963508600015369</v>
      </c>
      <c r="Z374" s="19" t="n">
        <v>0.0253559466921474</v>
      </c>
      <c r="AA374" s="19" t="n">
        <v>0.0127196726823539</v>
      </c>
      <c r="AB374" s="19" t="n">
        <v>0.0301283051235876</v>
      </c>
      <c r="AC374" s="19" t="n">
        <v>0.153513790019755</v>
      </c>
      <c r="AD374" s="19" t="n">
        <v>0.0153973423746639</v>
      </c>
      <c r="AE374" s="19"/>
      <c r="AF374" s="19" t="n">
        <v>0.0479563958901678</v>
      </c>
      <c r="AG374" s="19"/>
      <c r="AH374" s="19" t="n">
        <v>0.0617558535901869</v>
      </c>
      <c r="AI374" s="19"/>
      <c r="AJ374" s="19" t="n">
        <v>0.055414585102395</v>
      </c>
      <c r="AK374" s="19" t="n">
        <v>0.0283103290653891</v>
      </c>
      <c r="AL374" s="19" t="n">
        <v>0.0692355170871852</v>
      </c>
      <c r="AM374" s="19" t="n">
        <v>0.0867271222770294</v>
      </c>
      <c r="AN374" s="19" t="n">
        <v>0.068575866129424</v>
      </c>
      <c r="AO374" s="19" t="n">
        <v>0</v>
      </c>
      <c r="AP374" s="19" t="n">
        <v>0.0262867258543055</v>
      </c>
      <c r="AQ374" s="19" t="n">
        <v>0</v>
      </c>
      <c r="AR374" s="19" t="n">
        <v>0.105011456187791</v>
      </c>
      <c r="AS374" s="19" t="n">
        <v>0.0444459009360863</v>
      </c>
      <c r="AT374" s="19" t="n">
        <v>0.0435324976807663</v>
      </c>
      <c r="AU374" s="19" t="n">
        <v>0.18746954387285</v>
      </c>
    </row>
    <row r="375">
      <c r="B375" t="s">
        <v>194</v>
      </c>
      <c r="C375" s="19" t="n">
        <v>0.0784023441233985</v>
      </c>
      <c r="D375" s="19" t="n">
        <v>0.0574752077440175</v>
      </c>
      <c r="E375" s="19" t="n">
        <v>0.103000398530404</v>
      </c>
      <c r="F375" s="19"/>
      <c r="G375" s="19" t="n">
        <v>0.127439753042909</v>
      </c>
      <c r="H375" s="19" t="n">
        <v>0.113358231857926</v>
      </c>
      <c r="I375" s="19" t="n">
        <v>0.0651456273640717</v>
      </c>
      <c r="J375" s="19" t="n">
        <v>0.0988115487476563</v>
      </c>
      <c r="K375" s="19" t="n">
        <v>0.0539873830161516</v>
      </c>
      <c r="L375" s="19" t="n">
        <v>0.0326700538965689</v>
      </c>
      <c r="M375" s="19"/>
      <c r="N375" s="19" t="n">
        <v>0</v>
      </c>
      <c r="O375" s="19" t="n">
        <v>0.0628992925370959</v>
      </c>
      <c r="P375" s="19" t="n">
        <v>0.104719289349652</v>
      </c>
      <c r="Q375" s="19" t="n">
        <v>0.0642689946535922</v>
      </c>
      <c r="R375" s="19" t="n">
        <v>0.0818499209145214</v>
      </c>
      <c r="S375" s="19"/>
      <c r="T375" s="19" t="n">
        <v>0.0854743981560986</v>
      </c>
      <c r="U375" s="19" t="n">
        <v>0.0776656966254231</v>
      </c>
      <c r="V375" s="19" t="n">
        <v>0.0870935046389208</v>
      </c>
      <c r="W375" s="19" t="n">
        <v>0.0693310314483867</v>
      </c>
      <c r="X375" s="19"/>
      <c r="Y375" s="19" t="n">
        <v>0.0870188124987348</v>
      </c>
      <c r="Z375" s="19" t="n">
        <v>0.0937665901161523</v>
      </c>
      <c r="AA375" s="19" t="n">
        <v>0.039674889637852</v>
      </c>
      <c r="AB375" s="19" t="n">
        <v>0.0218493162115158</v>
      </c>
      <c r="AC375" s="19" t="n">
        <v>0.110240251560653</v>
      </c>
      <c r="AD375" s="19" t="n">
        <v>0.153991813786729</v>
      </c>
      <c r="AE375" s="19"/>
      <c r="AF375" s="19" t="n">
        <v>0.0752829814664227</v>
      </c>
      <c r="AG375" s="19"/>
      <c r="AH375" s="19" t="n">
        <v>0.0784023441233985</v>
      </c>
      <c r="AI375" s="19"/>
      <c r="AJ375" s="19" t="n">
        <v>0.0293342967887921</v>
      </c>
      <c r="AK375" s="19" t="n">
        <v>0.10873961529054</v>
      </c>
      <c r="AL375" s="19" t="n">
        <v>0.0881111167361806</v>
      </c>
      <c r="AM375" s="19" t="n">
        <v>0.0635377898050357</v>
      </c>
      <c r="AN375" s="19" t="n">
        <v>0.0752762917553751</v>
      </c>
      <c r="AO375" s="19" t="n">
        <v>0.0748227476046985</v>
      </c>
      <c r="AP375" s="19" t="n">
        <v>0.138182057118952</v>
      </c>
      <c r="AQ375" s="19" t="n">
        <v>0.0838296920108697</v>
      </c>
      <c r="AR375" s="19" t="n">
        <v>0.279479809818306</v>
      </c>
      <c r="AS375" s="19" t="n">
        <v>0</v>
      </c>
      <c r="AT375" s="19" t="n">
        <v>0</v>
      </c>
      <c r="AU375" s="19" t="n">
        <v>0.0308063565307781</v>
      </c>
    </row>
    <row r="376">
      <c r="B376" t="s">
        <v>195</v>
      </c>
      <c r="C376" s="19" t="n">
        <v>0.057335042557881</v>
      </c>
      <c r="D376" s="19" t="n">
        <v>0.0680104450200555</v>
      </c>
      <c r="E376" s="19" t="n">
        <v>0.0453447773483321</v>
      </c>
      <c r="F376" s="19"/>
      <c r="G376" s="19" t="n">
        <v>0.150825025116585</v>
      </c>
      <c r="H376" s="19" t="n">
        <v>0.0673622729639774</v>
      </c>
      <c r="I376" s="19" t="n">
        <v>0.0809453218348351</v>
      </c>
      <c r="J376" s="19" t="n">
        <v>0.0292915506966482</v>
      </c>
      <c r="K376" s="19" t="n">
        <v>0.0261568164889406</v>
      </c>
      <c r="L376" s="19" t="n">
        <v>0.0244477640325984</v>
      </c>
      <c r="M376" s="19"/>
      <c r="N376" s="19" t="n">
        <v>0.0802627690387068</v>
      </c>
      <c r="O376" s="19" t="n">
        <v>0.050380416774754</v>
      </c>
      <c r="P376" s="19" t="n">
        <v>0.0620768486424326</v>
      </c>
      <c r="Q376" s="19" t="n">
        <v>0.067557345136197</v>
      </c>
      <c r="R376" s="19" t="n">
        <v>0.0368183018012116</v>
      </c>
      <c r="S376" s="19"/>
      <c r="T376" s="19" t="n">
        <v>0.0941398870536596</v>
      </c>
      <c r="U376" s="19" t="n">
        <v>0.0500670071014984</v>
      </c>
      <c r="V376" s="19" t="n">
        <v>0.0541260807197434</v>
      </c>
      <c r="W376" s="19" t="n">
        <v>0.0492519987683412</v>
      </c>
      <c r="X376" s="19"/>
      <c r="Y376" s="19" t="n">
        <v>0.0770936057356665</v>
      </c>
      <c r="Z376" s="19" t="n">
        <v>0.0340083184351347</v>
      </c>
      <c r="AA376" s="19" t="n">
        <v>0.0350858046210889</v>
      </c>
      <c r="AB376" s="19" t="n">
        <v>0.0549635905437119</v>
      </c>
      <c r="AC376" s="19" t="n">
        <v>0.0827997165824453</v>
      </c>
      <c r="AD376" s="19" t="n">
        <v>0.0204030817478567</v>
      </c>
      <c r="AE376" s="19"/>
      <c r="AF376" s="19" t="n">
        <v>0.0449602488152855</v>
      </c>
      <c r="AG376" s="19"/>
      <c r="AH376" s="19" t="n">
        <v>0.057335042557881</v>
      </c>
      <c r="AI376" s="19"/>
      <c r="AJ376" s="19" t="n">
        <v>0.0160258869816475</v>
      </c>
      <c r="AK376" s="19" t="n">
        <v>0.125932619907849</v>
      </c>
      <c r="AL376" s="19" t="n">
        <v>0.0732610884117376</v>
      </c>
      <c r="AM376" s="19" t="n">
        <v>0.0600994254220089</v>
      </c>
      <c r="AN376" s="19" t="n">
        <v>0.0636205065831527</v>
      </c>
      <c r="AO376" s="19" t="n">
        <v>0.0871285432592618</v>
      </c>
      <c r="AP376" s="19" t="n">
        <v>0.0278573522085723</v>
      </c>
      <c r="AQ376" s="19" t="n">
        <v>0</v>
      </c>
      <c r="AR376" s="19" t="n">
        <v>0.0440983569465956</v>
      </c>
      <c r="AS376" s="19" t="n">
        <v>0.0813521568393549</v>
      </c>
      <c r="AT376" s="19" t="n">
        <v>0.0503553937072848</v>
      </c>
      <c r="AU376" s="19" t="n">
        <v>0.0266650730586286</v>
      </c>
    </row>
    <row r="377">
      <c r="B377" t="s">
        <v>196</v>
      </c>
      <c r="C377" s="19" t="n">
        <v>0.102633667733408</v>
      </c>
      <c r="D377" s="19" t="n">
        <v>0.0925219200322492</v>
      </c>
      <c r="E377" s="19" t="n">
        <v>0.114890217507054</v>
      </c>
      <c r="F377" s="19"/>
      <c r="G377" s="19" t="n">
        <v>0.130839198062371</v>
      </c>
      <c r="H377" s="19" t="n">
        <v>0.142808470562375</v>
      </c>
      <c r="I377" s="19" t="n">
        <v>0.139312082607984</v>
      </c>
      <c r="J377" s="19" t="n">
        <v>0.0996910533832646</v>
      </c>
      <c r="K377" s="19" t="n">
        <v>0.074580840417242</v>
      </c>
      <c r="L377" s="19" t="n">
        <v>0.0444851097869635</v>
      </c>
      <c r="M377" s="19"/>
      <c r="N377" s="19" t="n">
        <v>0.188207592325244</v>
      </c>
      <c r="O377" s="19" t="n">
        <v>0.0701958561748622</v>
      </c>
      <c r="P377" s="19" t="n">
        <v>0.118128368968118</v>
      </c>
      <c r="Q377" s="19" t="n">
        <v>0.103843741432715</v>
      </c>
      <c r="R377" s="19" t="n">
        <v>0.0961737042599519</v>
      </c>
      <c r="S377" s="19"/>
      <c r="T377" s="19" t="n">
        <v>0.0501278891242884</v>
      </c>
      <c r="U377" s="19" t="n">
        <v>0.0730408022423251</v>
      </c>
      <c r="V377" s="19" t="n">
        <v>0.145601493713681</v>
      </c>
      <c r="W377" s="19" t="n">
        <v>0.12310956040957</v>
      </c>
      <c r="X377" s="19"/>
      <c r="Y377" s="19" t="n">
        <v>0.137836278914664</v>
      </c>
      <c r="Z377" s="19" t="n">
        <v>0.0872341508525575</v>
      </c>
      <c r="AA377" s="19" t="n">
        <v>0.0301902721944665</v>
      </c>
      <c r="AB377" s="19" t="n">
        <v>0.097912561174759</v>
      </c>
      <c r="AC377" s="19" t="n">
        <v>0.146335435308069</v>
      </c>
      <c r="AD377" s="19" t="n">
        <v>0.0545664691804096</v>
      </c>
      <c r="AE377" s="19"/>
      <c r="AF377" s="19" t="n">
        <v>0.112068631963841</v>
      </c>
      <c r="AG377" s="19"/>
      <c r="AH377" s="19" t="n">
        <v>0.102633667733408</v>
      </c>
      <c r="AI377" s="19"/>
      <c r="AJ377" s="19" t="n">
        <v>0.117021421055757</v>
      </c>
      <c r="AK377" s="19" t="n">
        <v>0.147519278887279</v>
      </c>
      <c r="AL377" s="19" t="n">
        <v>0.0897761280823088</v>
      </c>
      <c r="AM377" s="19" t="n">
        <v>0.117646173272333</v>
      </c>
      <c r="AN377" s="19" t="n">
        <v>0.0912531371328129</v>
      </c>
      <c r="AO377" s="19" t="n">
        <v>0.185147053984968</v>
      </c>
      <c r="AP377" s="19" t="n">
        <v>0.0873112590609287</v>
      </c>
      <c r="AQ377" s="19" t="n">
        <v>0.0404718087368123</v>
      </c>
      <c r="AR377" s="19" t="n">
        <v>0.0933581743006959</v>
      </c>
      <c r="AS377" s="19" t="n">
        <v>0.072738594413273</v>
      </c>
      <c r="AT377" s="19" t="n">
        <v>0</v>
      </c>
      <c r="AU377" s="19" t="n">
        <v>0.172178383568701</v>
      </c>
    </row>
    <row r="378">
      <c r="B378" t="s">
        <v>197</v>
      </c>
      <c r="C378" s="19" t="n">
        <v>0.0583014130680869</v>
      </c>
      <c r="D378" s="19" t="n">
        <v>0.0652389165607022</v>
      </c>
      <c r="E378" s="19" t="n">
        <v>0.0506300155796736</v>
      </c>
      <c r="F378" s="19"/>
      <c r="G378" s="19" t="n">
        <v>0.0486391592925021</v>
      </c>
      <c r="H378" s="19" t="n">
        <v>0.0802922038396319</v>
      </c>
      <c r="I378" s="19" t="n">
        <v>0.0889175499769841</v>
      </c>
      <c r="J378" s="19" t="n">
        <v>0.0320766203183909</v>
      </c>
      <c r="K378" s="19" t="n">
        <v>0.065640237773189</v>
      </c>
      <c r="L378" s="19" t="n">
        <v>0.0327150779244067</v>
      </c>
      <c r="M378" s="19"/>
      <c r="N378" s="19" t="n">
        <v>0</v>
      </c>
      <c r="O378" s="19" t="n">
        <v>0.0548932067615885</v>
      </c>
      <c r="P378" s="19" t="n">
        <v>0.0383670462330929</v>
      </c>
      <c r="Q378" s="19" t="n">
        <v>0.0854913148406928</v>
      </c>
      <c r="R378" s="19" t="n">
        <v>0.0602135116623925</v>
      </c>
      <c r="S378" s="19"/>
      <c r="T378" s="19" t="n">
        <v>0.0261989717904268</v>
      </c>
      <c r="U378" s="19" t="n">
        <v>0.0518949937269198</v>
      </c>
      <c r="V378" s="19" t="n">
        <v>0.0779133176999735</v>
      </c>
      <c r="W378" s="19" t="n">
        <v>0.0683010818964261</v>
      </c>
      <c r="X378" s="19"/>
      <c r="Y378" s="19" t="n">
        <v>0.0599735325163655</v>
      </c>
      <c r="Z378" s="19" t="n">
        <v>0.0482150706827534</v>
      </c>
      <c r="AA378" s="19" t="n">
        <v>0.0394830341109076</v>
      </c>
      <c r="AB378" s="19" t="n">
        <v>0.0941178618335878</v>
      </c>
      <c r="AC378" s="19" t="n">
        <v>0.113255731739157</v>
      </c>
      <c r="AD378" s="19" t="n">
        <v>0.0213337303536007</v>
      </c>
      <c r="AE378" s="19"/>
      <c r="AF378" s="19" t="n">
        <v>0.0553224905638539</v>
      </c>
      <c r="AG378" s="19"/>
      <c r="AH378" s="19" t="n">
        <v>0.0583014130680869</v>
      </c>
      <c r="AI378" s="19"/>
      <c r="AJ378" s="19" t="n">
        <v>0.0787618173790742</v>
      </c>
      <c r="AK378" s="19" t="n">
        <v>0.0681362440331745</v>
      </c>
      <c r="AL378" s="19" t="n">
        <v>0.0245087021610133</v>
      </c>
      <c r="AM378" s="19" t="n">
        <v>0.0787889653257959</v>
      </c>
      <c r="AN378" s="19" t="n">
        <v>0.0571700095923731</v>
      </c>
      <c r="AO378" s="19" t="n">
        <v>0.0517443589106908</v>
      </c>
      <c r="AP378" s="19" t="n">
        <v>0.0828968946511244</v>
      </c>
      <c r="AQ378" s="19" t="n">
        <v>0.174460214082183</v>
      </c>
      <c r="AR378" s="19" t="n">
        <v>0.0497266939824112</v>
      </c>
      <c r="AS378" s="19" t="n">
        <v>0.0208986149067314</v>
      </c>
      <c r="AT378" s="19" t="n">
        <v>0</v>
      </c>
      <c r="AU378" s="19" t="n">
        <v>0.0347899452989567</v>
      </c>
    </row>
    <row r="379">
      <c r="B379" t="s">
        <v>198</v>
      </c>
      <c r="C379" s="19" t="n">
        <v>0.148178320921439</v>
      </c>
      <c r="D379" s="19" t="n">
        <v>0.138274207228417</v>
      </c>
      <c r="E379" s="19" t="n">
        <v>0.160456269083001</v>
      </c>
      <c r="F379" s="19"/>
      <c r="G379" s="19" t="n">
        <v>0.148729248505542</v>
      </c>
      <c r="H379" s="19" t="n">
        <v>0.161449238515879</v>
      </c>
      <c r="I379" s="19" t="n">
        <v>0.128187867405956</v>
      </c>
      <c r="J379" s="19" t="n">
        <v>0.171856468039735</v>
      </c>
      <c r="K379" s="19" t="n">
        <v>0.146563704534264</v>
      </c>
      <c r="L379" s="19" t="n">
        <v>0.133906860130238</v>
      </c>
      <c r="M379" s="19"/>
      <c r="N379" s="19" t="n">
        <v>0.168003468504185</v>
      </c>
      <c r="O379" s="19" t="n">
        <v>0.128882688430097</v>
      </c>
      <c r="P379" s="19" t="n">
        <v>0.138717168949727</v>
      </c>
      <c r="Q379" s="19" t="n">
        <v>0.159689700389378</v>
      </c>
      <c r="R379" s="19" t="n">
        <v>0.16758976243337</v>
      </c>
      <c r="S379" s="19"/>
      <c r="T379" s="19" t="n">
        <v>0.204892702501529</v>
      </c>
      <c r="U379" s="19" t="n">
        <v>0.172965610291966</v>
      </c>
      <c r="V379" s="19" t="n">
        <v>0.14683092367082</v>
      </c>
      <c r="W379" s="19" t="n">
        <v>0.122232086554909</v>
      </c>
      <c r="X379" s="19"/>
      <c r="Y379" s="19" t="n">
        <v>0.152873293220401</v>
      </c>
      <c r="Z379" s="19" t="n">
        <v>0.148871085745765</v>
      </c>
      <c r="AA379" s="19" t="n">
        <v>0.140259001706803</v>
      </c>
      <c r="AB379" s="19" t="n">
        <v>0.109125095669472</v>
      </c>
      <c r="AC379" s="19" t="n">
        <v>0.127598805396502</v>
      </c>
      <c r="AD379" s="19" t="n">
        <v>0.190078269773653</v>
      </c>
      <c r="AE379" s="19"/>
      <c r="AF379" s="19" t="n">
        <v>0.128629246681029</v>
      </c>
      <c r="AG379" s="19"/>
      <c r="AH379" s="19" t="n">
        <v>0.148178320921439</v>
      </c>
      <c r="AI379" s="19"/>
      <c r="AJ379" s="19" t="n">
        <v>0.23627625002571</v>
      </c>
      <c r="AK379" s="19" t="n">
        <v>0.133060108865332</v>
      </c>
      <c r="AL379" s="19" t="n">
        <v>0.132120864893348</v>
      </c>
      <c r="AM379" s="19" t="n">
        <v>0.10388784865629</v>
      </c>
      <c r="AN379" s="19" t="n">
        <v>0.164484456463579</v>
      </c>
      <c r="AO379" s="19" t="n">
        <v>0.186677391900869</v>
      </c>
      <c r="AP379" s="19" t="n">
        <v>0.137589101510824</v>
      </c>
      <c r="AQ379" s="19" t="n">
        <v>0.216447659736712</v>
      </c>
      <c r="AR379" s="19" t="n">
        <v>0.0842834926412148</v>
      </c>
      <c r="AS379" s="19" t="n">
        <v>0.193340092536623</v>
      </c>
      <c r="AT379" s="19" t="n">
        <v>0.194511954747635</v>
      </c>
      <c r="AU379" s="19" t="n">
        <v>0.0871454888319148</v>
      </c>
    </row>
    <row r="380">
      <c r="B380" t="s">
        <v>199</v>
      </c>
      <c r="C380" s="19" t="n">
        <v>0.397262617371248</v>
      </c>
      <c r="D380" s="19" t="n">
        <v>0.409297665126353</v>
      </c>
      <c r="E380" s="19" t="n">
        <v>0.38278609074857</v>
      </c>
      <c r="F380" s="19"/>
      <c r="G380" s="19" t="n">
        <v>0.103893100953651</v>
      </c>
      <c r="H380" s="19" t="n">
        <v>0.186267974626884</v>
      </c>
      <c r="I380" s="19" t="n">
        <v>0.304857612772174</v>
      </c>
      <c r="J380" s="19" t="n">
        <v>0.481480904093383</v>
      </c>
      <c r="K380" s="19" t="n">
        <v>0.5848567404645</v>
      </c>
      <c r="L380" s="19" t="n">
        <v>0.608199599065801</v>
      </c>
      <c r="M380" s="19"/>
      <c r="N380" s="19" t="n">
        <v>0.473680420736451</v>
      </c>
      <c r="O380" s="19" t="n">
        <v>0.50118552901837</v>
      </c>
      <c r="P380" s="19" t="n">
        <v>0.406933386058304</v>
      </c>
      <c r="Q380" s="19" t="n">
        <v>0.320110355096247</v>
      </c>
      <c r="R380" s="19" t="n">
        <v>0.383433880399092</v>
      </c>
      <c r="S380" s="19"/>
      <c r="T380" s="19" t="n">
        <v>0.328565377691128</v>
      </c>
      <c r="U380" s="19" t="n">
        <v>0.404740294834173</v>
      </c>
      <c r="V380" s="19" t="n">
        <v>0.367992793093643</v>
      </c>
      <c r="W380" s="19" t="n">
        <v>0.395155180290491</v>
      </c>
      <c r="X380" s="19"/>
      <c r="Y380" s="19" t="n">
        <v>0.305824473340809</v>
      </c>
      <c r="Z380" s="19" t="n">
        <v>0.452511986265454</v>
      </c>
      <c r="AA380" s="19" t="n">
        <v>0.602333900621461</v>
      </c>
      <c r="AB380" s="19" t="n">
        <v>0.459723819374487</v>
      </c>
      <c r="AC380" s="19" t="n">
        <v>0.15931298499801</v>
      </c>
      <c r="AD380" s="19" t="n">
        <v>0.461639341779757</v>
      </c>
      <c r="AE380" s="19"/>
      <c r="AF380" s="19" t="n">
        <v>0.442106300289136</v>
      </c>
      <c r="AG380" s="19"/>
      <c r="AH380" s="19" t="n">
        <v>0.397262617371248</v>
      </c>
      <c r="AI380" s="19"/>
      <c r="AJ380" s="19" t="n">
        <v>0.306643941049999</v>
      </c>
      <c r="AK380" s="19" t="n">
        <v>0.388301803950437</v>
      </c>
      <c r="AL380" s="19" t="n">
        <v>0.431647750823879</v>
      </c>
      <c r="AM380" s="19" t="n">
        <v>0.352890019818887</v>
      </c>
      <c r="AN380" s="19" t="n">
        <v>0.399655521681188</v>
      </c>
      <c r="AO380" s="19" t="n">
        <v>0.334234918712063</v>
      </c>
      <c r="AP380" s="19" t="n">
        <v>0.438842169243855</v>
      </c>
      <c r="AQ380" s="19" t="n">
        <v>0.437327392941357</v>
      </c>
      <c r="AR380" s="19" t="n">
        <v>0.244004721487663</v>
      </c>
      <c r="AS380" s="19" t="n">
        <v>0.525786103803776</v>
      </c>
      <c r="AT380" s="19" t="n">
        <v>0.566801238334094</v>
      </c>
      <c r="AU380" s="19" t="n">
        <v>0.297958007867055</v>
      </c>
    </row>
    <row r="381">
      <c r="B381" t="s">
        <v>66</v>
      </c>
      <c r="C381" s="19" t="n">
        <v>0.0596652967045037</v>
      </c>
      <c r="D381" s="19" t="n">
        <v>0.0469822073850353</v>
      </c>
      <c r="E381" s="19" t="n">
        <v>0.0717775175260823</v>
      </c>
      <c r="F381" s="19"/>
      <c r="G381" s="19" t="n">
        <v>0.0454337214183538</v>
      </c>
      <c r="H381" s="19" t="n">
        <v>0.0731962395523898</v>
      </c>
      <c r="I381" s="19" t="n">
        <v>0.058179725527568</v>
      </c>
      <c r="J381" s="19" t="n">
        <v>0.0452852228055523</v>
      </c>
      <c r="K381" s="19" t="n">
        <v>0.0246630162205713</v>
      </c>
      <c r="L381" s="19" t="n">
        <v>0.0998499596877561</v>
      </c>
      <c r="M381" s="19"/>
      <c r="N381" s="19" t="n">
        <v>0.0898457493954129</v>
      </c>
      <c r="O381" s="19" t="n">
        <v>0.0671429448036314</v>
      </c>
      <c r="P381" s="19" t="n">
        <v>0.0612889147498926</v>
      </c>
      <c r="Q381" s="19" t="n">
        <v>0.0698200599373192</v>
      </c>
      <c r="R381" s="19" t="n">
        <v>0.0172042070713122</v>
      </c>
      <c r="S381" s="19"/>
      <c r="T381" s="19" t="n">
        <v>0.0504213494866322</v>
      </c>
      <c r="U381" s="19" t="n">
        <v>0.0541455673752366</v>
      </c>
      <c r="V381" s="19" t="n">
        <v>0.066953375946647</v>
      </c>
      <c r="W381" s="19" t="n">
        <v>0.0341117655396977</v>
      </c>
      <c r="X381" s="19"/>
      <c r="Y381" s="19" t="n">
        <v>0.0387905054458894</v>
      </c>
      <c r="Z381" s="19" t="n">
        <v>0.0644487321123065</v>
      </c>
      <c r="AA381" s="19" t="n">
        <v>0.0920864380675009</v>
      </c>
      <c r="AB381" s="19" t="n">
        <v>0.0785214594769392</v>
      </c>
      <c r="AC381" s="19" t="n">
        <v>0.0691294567545406</v>
      </c>
      <c r="AD381" s="19" t="n">
        <v>0.0825899510033304</v>
      </c>
      <c r="AE381" s="19"/>
      <c r="AF381" s="19" t="n">
        <v>0.0652480299820947</v>
      </c>
      <c r="AG381" s="19"/>
      <c r="AH381" s="19" t="n">
        <v>0.0596652967045037</v>
      </c>
      <c r="AI381" s="19"/>
      <c r="AJ381" s="19" t="n">
        <v>0</v>
      </c>
      <c r="AK381" s="19" t="n">
        <v>0</v>
      </c>
      <c r="AL381" s="19" t="n">
        <v>0.0645407834957485</v>
      </c>
      <c r="AM381" s="19" t="n">
        <v>0.0941241865768609</v>
      </c>
      <c r="AN381" s="19" t="n">
        <v>0.0530341331374562</v>
      </c>
      <c r="AO381" s="19" t="n">
        <v>0.0592223614636254</v>
      </c>
      <c r="AP381" s="19" t="n">
        <v>0.0390122133428715</v>
      </c>
      <c r="AQ381" s="19" t="n">
        <v>0</v>
      </c>
      <c r="AR381" s="19" t="n">
        <v>0.0425021278434404</v>
      </c>
      <c r="AS381" s="19" t="n">
        <v>0.0614385365641552</v>
      </c>
      <c r="AT381" s="19" t="n">
        <v>0.144798915530219</v>
      </c>
      <c r="AU381" s="19" t="n">
        <v>0.132699964151748</v>
      </c>
    </row>
    <row r="382">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c r="AL382" s="19"/>
      <c r="AM382" s="19"/>
      <c r="AN382" s="19"/>
      <c r="AO382" s="19"/>
      <c r="AP382" s="19"/>
      <c r="AQ382" s="19"/>
      <c r="AR382" s="19"/>
      <c r="AS382" s="19"/>
      <c r="AT382" s="19"/>
      <c r="AU382" s="19"/>
    </row>
    <row r="383">
      <c r="B383" s="7" t="s">
        <v>202</v>
      </c>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c r="AL383" s="19"/>
      <c r="AM383" s="19"/>
      <c r="AN383" s="19"/>
      <c r="AO383" s="19"/>
      <c r="AP383" s="19"/>
      <c r="AQ383" s="19"/>
      <c r="AR383" s="19"/>
      <c r="AS383" s="19"/>
      <c r="AT383" s="19"/>
      <c r="AU383" s="19"/>
    </row>
    <row r="384">
      <c r="B384" s="26" t="s">
        <v>128</v>
      </c>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c r="AL384" s="19"/>
      <c r="AM384" s="19"/>
      <c r="AN384" s="19"/>
      <c r="AO384" s="19"/>
      <c r="AP384" s="19"/>
      <c r="AQ384" s="19"/>
      <c r="AR384" s="19"/>
      <c r="AS384" s="19"/>
      <c r="AT384" s="19"/>
      <c r="AU384" s="19"/>
    </row>
    <row r="385">
      <c r="B385" t="s">
        <v>192</v>
      </c>
      <c r="C385" s="19" t="n">
        <v>0.0328572597718529</v>
      </c>
      <c r="D385" s="19" t="n">
        <v>0.0418670420609</v>
      </c>
      <c r="E385" s="19" t="n">
        <v>0.0226487571168448</v>
      </c>
      <c r="F385" s="19"/>
      <c r="G385" s="19" t="n">
        <v>0.0748718079244731</v>
      </c>
      <c r="H385" s="19" t="n">
        <v>0.0601460813249907</v>
      </c>
      <c r="I385" s="19" t="n">
        <v>0.041621535379613</v>
      </c>
      <c r="J385" s="19" t="n">
        <v>0.00942295922632889</v>
      </c>
      <c r="K385" s="19" t="n">
        <v>0.0122106206912646</v>
      </c>
      <c r="L385" s="19" t="n">
        <v>0.0132741183111997</v>
      </c>
      <c r="M385" s="19"/>
      <c r="N385" s="19" t="n">
        <v>0</v>
      </c>
      <c r="O385" s="19" t="n">
        <v>0.0147398702438744</v>
      </c>
      <c r="P385" s="19" t="n">
        <v>0.0194313935095625</v>
      </c>
      <c r="Q385" s="19" t="n">
        <v>0.0314787121792346</v>
      </c>
      <c r="R385" s="19" t="n">
        <v>0.0923273666358868</v>
      </c>
      <c r="S385" s="19"/>
      <c r="T385" s="19" t="n">
        <v>0.0800405031443695</v>
      </c>
      <c r="U385" s="19" t="n">
        <v>0.0344993880523845</v>
      </c>
      <c r="V385" s="19" t="n">
        <v>0.00523612209537476</v>
      </c>
      <c r="W385" s="19" t="n">
        <v>0.0498537329813646</v>
      </c>
      <c r="X385" s="19"/>
      <c r="Y385" s="19" t="n">
        <v>0.0384088566817628</v>
      </c>
      <c r="Z385" s="19" t="n">
        <v>0.0336216629076921</v>
      </c>
      <c r="AA385" s="19" t="n">
        <v>0.0160202114537016</v>
      </c>
      <c r="AB385" s="19" t="n">
        <v>0.0415572598480754</v>
      </c>
      <c r="AC385" s="19" t="n">
        <v>0.0577537546106082</v>
      </c>
      <c r="AD385" s="19" t="n">
        <v>0</v>
      </c>
      <c r="AE385" s="19"/>
      <c r="AF385" s="19" t="n">
        <v>0.0275847784347607</v>
      </c>
      <c r="AG385" s="19"/>
      <c r="AH385" s="19" t="n">
        <v>0.0328572597718529</v>
      </c>
      <c r="AI385" s="19"/>
      <c r="AJ385" s="19" t="n">
        <v>0.115492732777767</v>
      </c>
      <c r="AK385" s="19" t="n">
        <v>0</v>
      </c>
      <c r="AL385" s="19" t="n">
        <v>0.0411232765049449</v>
      </c>
      <c r="AM385" s="19" t="n">
        <v>0.0180644549475619</v>
      </c>
      <c r="AN385" s="19" t="n">
        <v>0.0243045879609057</v>
      </c>
      <c r="AO385" s="19" t="n">
        <v>0</v>
      </c>
      <c r="AP385" s="19" t="n">
        <v>0.0241213280911408</v>
      </c>
      <c r="AQ385" s="19" t="n">
        <v>0</v>
      </c>
      <c r="AR385" s="19" t="n">
        <v>0</v>
      </c>
      <c r="AS385" s="19" t="n">
        <v>0.0808523037284309</v>
      </c>
      <c r="AT385" s="19" t="n">
        <v>0.0645951371516415</v>
      </c>
      <c r="AU385" s="19" t="n">
        <v>0</v>
      </c>
    </row>
    <row r="386">
      <c r="B386" t="s">
        <v>193</v>
      </c>
      <c r="C386" s="19" t="n">
        <v>0.0267829485238191</v>
      </c>
      <c r="D386" s="19" t="n">
        <v>0.0247199635583844</v>
      </c>
      <c r="E386" s="19" t="n">
        <v>0.0293170011741659</v>
      </c>
      <c r="F386" s="19"/>
      <c r="G386" s="19" t="n">
        <v>0.0511377570074456</v>
      </c>
      <c r="H386" s="19" t="n">
        <v>0.0623148160856925</v>
      </c>
      <c r="I386" s="19" t="n">
        <v>0.0422229493562276</v>
      </c>
      <c r="J386" s="19" t="n">
        <v>0.00688470239211911</v>
      </c>
      <c r="K386" s="19" t="n">
        <v>0.00737102454548779</v>
      </c>
      <c r="L386" s="19" t="n">
        <v>0</v>
      </c>
      <c r="M386" s="19"/>
      <c r="N386" s="19" t="n">
        <v>0</v>
      </c>
      <c r="O386" s="19" t="n">
        <v>0.0216199126537096</v>
      </c>
      <c r="P386" s="19" t="n">
        <v>0.0149927600348012</v>
      </c>
      <c r="Q386" s="19" t="n">
        <v>0.0340006190872583</v>
      </c>
      <c r="R386" s="19" t="n">
        <v>0.0481348491836756</v>
      </c>
      <c r="S386" s="19"/>
      <c r="T386" s="19" t="n">
        <v>0.0439577491207239</v>
      </c>
      <c r="U386" s="19" t="n">
        <v>0.0301412037403246</v>
      </c>
      <c r="V386" s="19" t="n">
        <v>0.0109930666384398</v>
      </c>
      <c r="W386" s="19" t="n">
        <v>0.0402433476316207</v>
      </c>
      <c r="X386" s="19"/>
      <c r="Y386" s="19" t="n">
        <v>0.0292157922582702</v>
      </c>
      <c r="Z386" s="19" t="n">
        <v>0.0281405791396617</v>
      </c>
      <c r="AA386" s="19" t="n">
        <v>0</v>
      </c>
      <c r="AB386" s="19" t="n">
        <v>0.0627033970129954</v>
      </c>
      <c r="AC386" s="19" t="n">
        <v>0.0471489007342901</v>
      </c>
      <c r="AD386" s="19" t="n">
        <v>0</v>
      </c>
      <c r="AE386" s="19"/>
      <c r="AF386" s="19" t="n">
        <v>0.0170964555115795</v>
      </c>
      <c r="AG386" s="19"/>
      <c r="AH386" s="19" t="n">
        <v>0.0267829485238191</v>
      </c>
      <c r="AI386" s="19"/>
      <c r="AJ386" s="19" t="n">
        <v>0.0586557048883504</v>
      </c>
      <c r="AK386" s="19" t="n">
        <v>0.0484928559812389</v>
      </c>
      <c r="AL386" s="19" t="n">
        <v>0.0352979640232932</v>
      </c>
      <c r="AM386" s="19" t="n">
        <v>0.0232391321908997</v>
      </c>
      <c r="AN386" s="19" t="n">
        <v>0.0508756826221601</v>
      </c>
      <c r="AO386" s="19" t="n">
        <v>0.0191414681469135</v>
      </c>
      <c r="AP386" s="19" t="n">
        <v>0</v>
      </c>
      <c r="AQ386" s="19" t="n">
        <v>0</v>
      </c>
      <c r="AR386" s="19" t="n">
        <v>0</v>
      </c>
      <c r="AS386" s="19" t="n">
        <v>0</v>
      </c>
      <c r="AT386" s="19" t="n">
        <v>0.0503553937072848</v>
      </c>
      <c r="AU386" s="19" t="n">
        <v>0</v>
      </c>
    </row>
    <row r="387">
      <c r="B387" t="s">
        <v>194</v>
      </c>
      <c r="C387" s="19" t="n">
        <v>0.0434278109053119</v>
      </c>
      <c r="D387" s="19" t="n">
        <v>0.0401699876075733</v>
      </c>
      <c r="E387" s="19" t="n">
        <v>0.0474360257627611</v>
      </c>
      <c r="F387" s="19"/>
      <c r="G387" s="19" t="n">
        <v>0.0831516724485941</v>
      </c>
      <c r="H387" s="19" t="n">
        <v>0.119699472433857</v>
      </c>
      <c r="I387" s="19" t="n">
        <v>0.0258734915518372</v>
      </c>
      <c r="J387" s="19" t="n">
        <v>0.0383712024243113</v>
      </c>
      <c r="K387" s="19" t="n">
        <v>0.00715959914483519</v>
      </c>
      <c r="L387" s="19" t="n">
        <v>0</v>
      </c>
      <c r="M387" s="19"/>
      <c r="N387" s="19" t="n">
        <v>0</v>
      </c>
      <c r="O387" s="19" t="n">
        <v>0.0305637638506838</v>
      </c>
      <c r="P387" s="19" t="n">
        <v>0.0513117258398279</v>
      </c>
      <c r="Q387" s="19" t="n">
        <v>0.0314013640917183</v>
      </c>
      <c r="R387" s="19" t="n">
        <v>0.0731573179225509</v>
      </c>
      <c r="S387" s="19"/>
      <c r="T387" s="19" t="n">
        <v>0.0778189783541256</v>
      </c>
      <c r="U387" s="19" t="n">
        <v>0.0245181342239571</v>
      </c>
      <c r="V387" s="19" t="n">
        <v>0.0165686079789392</v>
      </c>
      <c r="W387" s="19" t="n">
        <v>0.0804825667220528</v>
      </c>
      <c r="X387" s="19"/>
      <c r="Y387" s="19" t="n">
        <v>0.0654406878340023</v>
      </c>
      <c r="Z387" s="19" t="n">
        <v>0.0437455216467205</v>
      </c>
      <c r="AA387" s="19" t="n">
        <v>0</v>
      </c>
      <c r="AB387" s="19" t="n">
        <v>0.0227399106022676</v>
      </c>
      <c r="AC387" s="19" t="n">
        <v>0.0799025074634758</v>
      </c>
      <c r="AD387" s="19" t="n">
        <v>0</v>
      </c>
      <c r="AE387" s="19"/>
      <c r="AF387" s="19" t="n">
        <v>0.0318391311212272</v>
      </c>
      <c r="AG387" s="19"/>
      <c r="AH387" s="19" t="n">
        <v>0.0434278109053119</v>
      </c>
      <c r="AI387" s="19"/>
      <c r="AJ387" s="19" t="n">
        <v>0.0354074781589651</v>
      </c>
      <c r="AK387" s="19" t="n">
        <v>0.0697709370274121</v>
      </c>
      <c r="AL387" s="19" t="n">
        <v>0.0212205931410473</v>
      </c>
      <c r="AM387" s="19" t="n">
        <v>0.0507413886548681</v>
      </c>
      <c r="AN387" s="19" t="n">
        <v>0.0189268171866797</v>
      </c>
      <c r="AO387" s="19" t="n">
        <v>0</v>
      </c>
      <c r="AP387" s="19" t="n">
        <v>0.053982489440468</v>
      </c>
      <c r="AQ387" s="19" t="n">
        <v>0.0949021232026154</v>
      </c>
      <c r="AR387" s="19" t="n">
        <v>0.163575139950442</v>
      </c>
      <c r="AS387" s="19" t="n">
        <v>0.0229513341098816</v>
      </c>
      <c r="AT387" s="19" t="n">
        <v>0</v>
      </c>
      <c r="AU387" s="19" t="n">
        <v>0.178904771557628</v>
      </c>
    </row>
    <row r="388">
      <c r="B388" t="s">
        <v>195</v>
      </c>
      <c r="C388" s="19" t="n">
        <v>0.0258432860205495</v>
      </c>
      <c r="D388" s="19" t="n">
        <v>0.0269026942475513</v>
      </c>
      <c r="E388" s="19" t="n">
        <v>0.0247688838231757</v>
      </c>
      <c r="F388" s="19"/>
      <c r="G388" s="19" t="n">
        <v>0.0366746351169358</v>
      </c>
      <c r="H388" s="19" t="n">
        <v>0.0793850074027689</v>
      </c>
      <c r="I388" s="19" t="n">
        <v>0.0139656069179298</v>
      </c>
      <c r="J388" s="19" t="n">
        <v>0.0132945530645622</v>
      </c>
      <c r="K388" s="19" t="n">
        <v>0.00687807686887691</v>
      </c>
      <c r="L388" s="19" t="n">
        <v>0.00676704820467564</v>
      </c>
      <c r="M388" s="19"/>
      <c r="N388" s="19" t="n">
        <v>0</v>
      </c>
      <c r="O388" s="19" t="n">
        <v>0.0164061299790031</v>
      </c>
      <c r="P388" s="19" t="n">
        <v>0.0174438041766132</v>
      </c>
      <c r="Q388" s="19" t="n">
        <v>0.0429165883011036</v>
      </c>
      <c r="R388" s="19" t="n">
        <v>0.0267129403491798</v>
      </c>
      <c r="S388" s="19"/>
      <c r="T388" s="19" t="n">
        <v>0.0310200590530135</v>
      </c>
      <c r="U388" s="19" t="n">
        <v>0.0421525928695633</v>
      </c>
      <c r="V388" s="19" t="n">
        <v>0.017738001457328</v>
      </c>
      <c r="W388" s="19" t="n">
        <v>0.00657146490665358</v>
      </c>
      <c r="X388" s="19"/>
      <c r="Y388" s="19" t="n">
        <v>0.0293416603858793</v>
      </c>
      <c r="Z388" s="19" t="n">
        <v>0.0329549891629062</v>
      </c>
      <c r="AA388" s="19" t="n">
        <v>0</v>
      </c>
      <c r="AB388" s="19" t="n">
        <v>0.0272865860191058</v>
      </c>
      <c r="AC388" s="19" t="n">
        <v>0.0822483707291025</v>
      </c>
      <c r="AD388" s="19" t="n">
        <v>0</v>
      </c>
      <c r="AE388" s="19"/>
      <c r="AF388" s="19" t="n">
        <v>0.0224205026527174</v>
      </c>
      <c r="AG388" s="19"/>
      <c r="AH388" s="19" t="n">
        <v>0.0258432860205495</v>
      </c>
      <c r="AI388" s="19"/>
      <c r="AJ388" s="19" t="n">
        <v>0.0679836917329249</v>
      </c>
      <c r="AK388" s="19" t="n">
        <v>0</v>
      </c>
      <c r="AL388" s="19" t="n">
        <v>0.0223778221792334</v>
      </c>
      <c r="AM388" s="19" t="n">
        <v>0.0172311827736411</v>
      </c>
      <c r="AN388" s="19" t="n">
        <v>0</v>
      </c>
      <c r="AO388" s="19" t="n">
        <v>0.073983923953169</v>
      </c>
      <c r="AP388" s="19" t="n">
        <v>0.0373758450835203</v>
      </c>
      <c r="AQ388" s="19" t="n">
        <v>0.0335323181111487</v>
      </c>
      <c r="AR388" s="19" t="n">
        <v>0</v>
      </c>
      <c r="AS388" s="19" t="n">
        <v>0</v>
      </c>
      <c r="AT388" s="19" t="n">
        <v>0</v>
      </c>
      <c r="AU388" s="19" t="n">
        <v>0.0777040182691774</v>
      </c>
    </row>
    <row r="389">
      <c r="B389" t="s">
        <v>196</v>
      </c>
      <c r="C389" s="19" t="n">
        <v>0.0485689158477185</v>
      </c>
      <c r="D389" s="19" t="n">
        <v>0.0459889530564444</v>
      </c>
      <c r="E389" s="19" t="n">
        <v>0.0518243783931823</v>
      </c>
      <c r="F389" s="19"/>
      <c r="G389" s="19" t="n">
        <v>0.129499074904473</v>
      </c>
      <c r="H389" s="19" t="n">
        <v>0.0698015818774364</v>
      </c>
      <c r="I389" s="19" t="n">
        <v>0.0429874855118612</v>
      </c>
      <c r="J389" s="19" t="n">
        <v>0.0545881192756002</v>
      </c>
      <c r="K389" s="19" t="n">
        <v>0.0271412530599844</v>
      </c>
      <c r="L389" s="19" t="n">
        <v>0</v>
      </c>
      <c r="M389" s="19"/>
      <c r="N389" s="19" t="n">
        <v>0</v>
      </c>
      <c r="O389" s="19" t="n">
        <v>0.0548799081597338</v>
      </c>
      <c r="P389" s="19" t="n">
        <v>0.0518365756778807</v>
      </c>
      <c r="Q389" s="19" t="n">
        <v>0.0462233552064113</v>
      </c>
      <c r="R389" s="19" t="n">
        <v>0.0443950149478927</v>
      </c>
      <c r="S389" s="19"/>
      <c r="T389" s="19" t="n">
        <v>0.0551839270961079</v>
      </c>
      <c r="U389" s="19" t="n">
        <v>0.0654897987457234</v>
      </c>
      <c r="V389" s="19" t="n">
        <v>0.0725693961813265</v>
      </c>
      <c r="W389" s="19" t="n">
        <v>0.0205633557469663</v>
      </c>
      <c r="X389" s="19"/>
      <c r="Y389" s="19" t="n">
        <v>0.0545367088271263</v>
      </c>
      <c r="Z389" s="19" t="n">
        <v>0.0561345382510351</v>
      </c>
      <c r="AA389" s="19" t="n">
        <v>0</v>
      </c>
      <c r="AB389" s="19" t="n">
        <v>0.0764574998017397</v>
      </c>
      <c r="AC389" s="19" t="n">
        <v>0.0752333640672537</v>
      </c>
      <c r="AD389" s="19" t="n">
        <v>0.0478288619920553</v>
      </c>
      <c r="AE389" s="19"/>
      <c r="AF389" s="19" t="n">
        <v>0.0561187520087784</v>
      </c>
      <c r="AG389" s="19"/>
      <c r="AH389" s="19" t="n">
        <v>0.0485689158477185</v>
      </c>
      <c r="AI389" s="19"/>
      <c r="AJ389" s="19" t="n">
        <v>0</v>
      </c>
      <c r="AK389" s="19" t="n">
        <v>0.0672790073285165</v>
      </c>
      <c r="AL389" s="19" t="n">
        <v>0.0826264529484924</v>
      </c>
      <c r="AM389" s="19" t="n">
        <v>0.0589833075154781</v>
      </c>
      <c r="AN389" s="19" t="n">
        <v>0.0208023258333864</v>
      </c>
      <c r="AO389" s="19" t="n">
        <v>0.0683817252363657</v>
      </c>
      <c r="AP389" s="19" t="n">
        <v>0.0541824624157568</v>
      </c>
      <c r="AQ389" s="19" t="n">
        <v>0</v>
      </c>
      <c r="AR389" s="19" t="n">
        <v>0.0870861179832481</v>
      </c>
      <c r="AS389" s="19" t="n">
        <v>0.0229513341098816</v>
      </c>
      <c r="AT389" s="19" t="n">
        <v>0</v>
      </c>
      <c r="AU389" s="19" t="n">
        <v>0.0302950052999502</v>
      </c>
    </row>
    <row r="390">
      <c r="B390" t="s">
        <v>197</v>
      </c>
      <c r="C390" s="19" t="n">
        <v>0.0256366449113121</v>
      </c>
      <c r="D390" s="19" t="n">
        <v>0.0315390351906244</v>
      </c>
      <c r="E390" s="19" t="n">
        <v>0.0189725235605547</v>
      </c>
      <c r="F390" s="19"/>
      <c r="G390" s="19" t="n">
        <v>0.055687428925284</v>
      </c>
      <c r="H390" s="19" t="n">
        <v>0.017000385462834</v>
      </c>
      <c r="I390" s="19" t="n">
        <v>0.0590436908961848</v>
      </c>
      <c r="J390" s="19" t="n">
        <v>0.014387847224276</v>
      </c>
      <c r="K390" s="19" t="n">
        <v>0.0224151414228303</v>
      </c>
      <c r="L390" s="19" t="n">
        <v>0</v>
      </c>
      <c r="M390" s="19"/>
      <c r="N390" s="19" t="n">
        <v>0</v>
      </c>
      <c r="O390" s="19" t="n">
        <v>0.00623326629844048</v>
      </c>
      <c r="P390" s="19" t="n">
        <v>0.0351696703328983</v>
      </c>
      <c r="Q390" s="19" t="n">
        <v>0.033101292370374</v>
      </c>
      <c r="R390" s="19" t="n">
        <v>0.0207295319209145</v>
      </c>
      <c r="S390" s="19"/>
      <c r="T390" s="19" t="n">
        <v>0.0321092550472396</v>
      </c>
      <c r="U390" s="19" t="n">
        <v>0.0245826844420351</v>
      </c>
      <c r="V390" s="19" t="n">
        <v>0.0295104224290953</v>
      </c>
      <c r="W390" s="19" t="n">
        <v>0.0237045991836015</v>
      </c>
      <c r="X390" s="19"/>
      <c r="Y390" s="19" t="n">
        <v>0.033078783527784</v>
      </c>
      <c r="Z390" s="19" t="n">
        <v>0.0353423621995521</v>
      </c>
      <c r="AA390" s="19" t="n">
        <v>0</v>
      </c>
      <c r="AB390" s="19" t="n">
        <v>0.033045710230307</v>
      </c>
      <c r="AC390" s="19" t="n">
        <v>0.0256726155617746</v>
      </c>
      <c r="AD390" s="19" t="n">
        <v>0</v>
      </c>
      <c r="AE390" s="19"/>
      <c r="AF390" s="19" t="n">
        <v>0.0289188100568825</v>
      </c>
      <c r="AG390" s="19"/>
      <c r="AH390" s="19" t="n">
        <v>0.0256366449113121</v>
      </c>
      <c r="AI390" s="19"/>
      <c r="AJ390" s="19" t="n">
        <v>0.03926022507475</v>
      </c>
      <c r="AK390" s="19" t="n">
        <v>0</v>
      </c>
      <c r="AL390" s="19" t="n">
        <v>0.00599356509206298</v>
      </c>
      <c r="AM390" s="19" t="n">
        <v>0.0439488084289</v>
      </c>
      <c r="AN390" s="19" t="n">
        <v>0.0239015576460931</v>
      </c>
      <c r="AO390" s="19" t="n">
        <v>0.0220949615215725</v>
      </c>
      <c r="AP390" s="19" t="n">
        <v>0.0309647637353175</v>
      </c>
      <c r="AQ390" s="19" t="n">
        <v>0.0826671385137832</v>
      </c>
      <c r="AR390" s="19" t="n">
        <v>0</v>
      </c>
      <c r="AS390" s="19" t="n">
        <v>0.037986169452917</v>
      </c>
      <c r="AT390" s="19" t="n">
        <v>0</v>
      </c>
      <c r="AU390" s="19" t="n">
        <v>0</v>
      </c>
    </row>
    <row r="391">
      <c r="B391" t="s">
        <v>198</v>
      </c>
      <c r="C391" s="19" t="n">
        <v>0.118404690662141</v>
      </c>
      <c r="D391" s="19" t="n">
        <v>0.11915228921558</v>
      </c>
      <c r="E391" s="19" t="n">
        <v>0.118220528869655</v>
      </c>
      <c r="F391" s="19"/>
      <c r="G391" s="19" t="n">
        <v>0.19076509363705</v>
      </c>
      <c r="H391" s="19" t="n">
        <v>0.143041421065633</v>
      </c>
      <c r="I391" s="19" t="n">
        <v>0.119833811434609</v>
      </c>
      <c r="J391" s="19" t="n">
        <v>0.118748506858356</v>
      </c>
      <c r="K391" s="19" t="n">
        <v>0.127863577367431</v>
      </c>
      <c r="L391" s="19" t="n">
        <v>0.0429376492565456</v>
      </c>
      <c r="M391" s="19"/>
      <c r="N391" s="19" t="n">
        <v>0</v>
      </c>
      <c r="O391" s="19" t="n">
        <v>0.0956795614789547</v>
      </c>
      <c r="P391" s="19" t="n">
        <v>0.0962488195451996</v>
      </c>
      <c r="Q391" s="19" t="n">
        <v>0.165882472489246</v>
      </c>
      <c r="R391" s="19" t="n">
        <v>0.109689103103856</v>
      </c>
      <c r="S391" s="19"/>
      <c r="T391" s="19" t="n">
        <v>0.0376738874145907</v>
      </c>
      <c r="U391" s="19" t="n">
        <v>0.148095843452098</v>
      </c>
      <c r="V391" s="19" t="n">
        <v>0.133491990286368</v>
      </c>
      <c r="W391" s="19" t="n">
        <v>0.12364015850236</v>
      </c>
      <c r="X391" s="19"/>
      <c r="Y391" s="19" t="n">
        <v>0.15687392974408</v>
      </c>
      <c r="Z391" s="19" t="n">
        <v>0.159518892697733</v>
      </c>
      <c r="AA391" s="19" t="n">
        <v>0.0238829648078599</v>
      </c>
      <c r="AB391" s="19" t="n">
        <v>0.0368779961017548</v>
      </c>
      <c r="AC391" s="19" t="n">
        <v>0.175994657190189</v>
      </c>
      <c r="AD391" s="19" t="n">
        <v>0.0419593495434594</v>
      </c>
      <c r="AE391" s="19"/>
      <c r="AF391" s="19" t="n">
        <v>0.117727086828204</v>
      </c>
      <c r="AG391" s="19"/>
      <c r="AH391" s="19" t="n">
        <v>0.118404690662141</v>
      </c>
      <c r="AI391" s="19"/>
      <c r="AJ391" s="19" t="n">
        <v>0.184420894518748</v>
      </c>
      <c r="AK391" s="19" t="n">
        <v>0.103471169497565</v>
      </c>
      <c r="AL391" s="19" t="n">
        <v>0.120807185093994</v>
      </c>
      <c r="AM391" s="19" t="n">
        <v>0.106656804046687</v>
      </c>
      <c r="AN391" s="19" t="n">
        <v>0.173692784050329</v>
      </c>
      <c r="AO391" s="19" t="n">
        <v>0.100498114389751</v>
      </c>
      <c r="AP391" s="19" t="n">
        <v>0.123569750140487</v>
      </c>
      <c r="AQ391" s="19" t="n">
        <v>0.0879350412288789</v>
      </c>
      <c r="AR391" s="19" t="n">
        <v>0.113313084133879</v>
      </c>
      <c r="AS391" s="19" t="n">
        <v>0.0404770128967194</v>
      </c>
      <c r="AT391" s="19" t="n">
        <v>0.0944435218229346</v>
      </c>
      <c r="AU391" s="19" t="n">
        <v>0.0338322412562509</v>
      </c>
    </row>
    <row r="392">
      <c r="B392" t="s">
        <v>199</v>
      </c>
      <c r="C392" s="19" t="n">
        <v>0.630249527578704</v>
      </c>
      <c r="D392" s="19" t="n">
        <v>0.633581986675618</v>
      </c>
      <c r="E392" s="19" t="n">
        <v>0.627150456468269</v>
      </c>
      <c r="F392" s="19"/>
      <c r="G392" s="19" t="n">
        <v>0.342531167658911</v>
      </c>
      <c r="H392" s="19" t="n">
        <v>0.373758658332226</v>
      </c>
      <c r="I392" s="19" t="n">
        <v>0.590591611054235</v>
      </c>
      <c r="J392" s="19" t="n">
        <v>0.697734325843648</v>
      </c>
      <c r="K392" s="19" t="n">
        <v>0.766278910036264</v>
      </c>
      <c r="L392" s="19" t="n">
        <v>0.895678405276439</v>
      </c>
      <c r="M392" s="19"/>
      <c r="N392" s="19" t="n">
        <v>0.82989148156588</v>
      </c>
      <c r="O392" s="19" t="n">
        <v>0.721988544597483</v>
      </c>
      <c r="P392" s="19" t="n">
        <v>0.646954338824609</v>
      </c>
      <c r="Q392" s="19" t="n">
        <v>0.568916089421125</v>
      </c>
      <c r="R392" s="19" t="n">
        <v>0.576240145072085</v>
      </c>
      <c r="S392" s="19"/>
      <c r="T392" s="19" t="n">
        <v>0.559855055952837</v>
      </c>
      <c r="U392" s="19" t="n">
        <v>0.587922637368483</v>
      </c>
      <c r="V392" s="19" t="n">
        <v>0.664495419285624</v>
      </c>
      <c r="W392" s="19" t="n">
        <v>0.620590933513964</v>
      </c>
      <c r="X392" s="19"/>
      <c r="Y392" s="19" t="n">
        <v>0.547583411666345</v>
      </c>
      <c r="Z392" s="19" t="n">
        <v>0.56094809457643</v>
      </c>
      <c r="AA392" s="19" t="n">
        <v>0.916877856715365</v>
      </c>
      <c r="AB392" s="19" t="n">
        <v>0.651986413344751</v>
      </c>
      <c r="AC392" s="19" t="n">
        <v>0.40877588913918</v>
      </c>
      <c r="AD392" s="19" t="n">
        <v>0.823395893058986</v>
      </c>
      <c r="AE392" s="19"/>
      <c r="AF392" s="19" t="n">
        <v>0.64794575362784</v>
      </c>
      <c r="AG392" s="19"/>
      <c r="AH392" s="19" t="n">
        <v>0.630249527578704</v>
      </c>
      <c r="AI392" s="19"/>
      <c r="AJ392" s="19" t="n">
        <v>0.498779272848494</v>
      </c>
      <c r="AK392" s="19" t="n">
        <v>0.641467182872671</v>
      </c>
      <c r="AL392" s="19" t="n">
        <v>0.626496787479148</v>
      </c>
      <c r="AM392" s="19" t="n">
        <v>0.577106871351076</v>
      </c>
      <c r="AN392" s="19" t="n">
        <v>0.63376110055083</v>
      </c>
      <c r="AO392" s="19" t="n">
        <v>0.670014337672074</v>
      </c>
      <c r="AP392" s="19" t="n">
        <v>0.648045211183408</v>
      </c>
      <c r="AQ392" s="19" t="n">
        <v>0.664584748534012</v>
      </c>
      <c r="AR392" s="19" t="n">
        <v>0.636025657932431</v>
      </c>
      <c r="AS392" s="19" t="n">
        <v>0.794781845702169</v>
      </c>
      <c r="AT392" s="19" t="n">
        <v>0.696718055930088</v>
      </c>
      <c r="AU392" s="19" t="n">
        <v>0.652598890558365</v>
      </c>
    </row>
    <row r="393">
      <c r="B393" t="s">
        <v>66</v>
      </c>
      <c r="C393" s="19" t="n">
        <v>0.0482289157785907</v>
      </c>
      <c r="D393" s="19" t="n">
        <v>0.0360780483873233</v>
      </c>
      <c r="E393" s="19" t="n">
        <v>0.0596614448313922</v>
      </c>
      <c r="F393" s="19"/>
      <c r="G393" s="19" t="n">
        <v>0.0356813623768334</v>
      </c>
      <c r="H393" s="19" t="n">
        <v>0.0748525760145612</v>
      </c>
      <c r="I393" s="19" t="n">
        <v>0.0638598178975025</v>
      </c>
      <c r="J393" s="19" t="n">
        <v>0.0465677836907981</v>
      </c>
      <c r="K393" s="19" t="n">
        <v>0.0226817968630256</v>
      </c>
      <c r="L393" s="19" t="n">
        <v>0.0413427789511402</v>
      </c>
      <c r="M393" s="19"/>
      <c r="N393" s="19" t="n">
        <v>0.17010851843412</v>
      </c>
      <c r="O393" s="19" t="n">
        <v>0.0378890427381176</v>
      </c>
      <c r="P393" s="19" t="n">
        <v>0.0666109120586075</v>
      </c>
      <c r="Q393" s="19" t="n">
        <v>0.0460795068535286</v>
      </c>
      <c r="R393" s="19" t="n">
        <v>0.00861373086395846</v>
      </c>
      <c r="S393" s="19"/>
      <c r="T393" s="19" t="n">
        <v>0.0823405848169918</v>
      </c>
      <c r="U393" s="19" t="n">
        <v>0.0425977171054312</v>
      </c>
      <c r="V393" s="19" t="n">
        <v>0.0493969736475044</v>
      </c>
      <c r="W393" s="19" t="n">
        <v>0.0343498408114167</v>
      </c>
      <c r="X393" s="19"/>
      <c r="Y393" s="19" t="n">
        <v>0.0455201690747502</v>
      </c>
      <c r="Z393" s="19" t="n">
        <v>0.0495933594182699</v>
      </c>
      <c r="AA393" s="19" t="n">
        <v>0.0432189670230731</v>
      </c>
      <c r="AB393" s="19" t="n">
        <v>0.0473452270390034</v>
      </c>
      <c r="AC393" s="19" t="n">
        <v>0.0472699405041261</v>
      </c>
      <c r="AD393" s="19" t="n">
        <v>0.0868158954054996</v>
      </c>
      <c r="AE393" s="19"/>
      <c r="AF393" s="19" t="n">
        <v>0.0503487297580093</v>
      </c>
      <c r="AG393" s="19"/>
      <c r="AH393" s="19" t="n">
        <v>0.0482289157785907</v>
      </c>
      <c r="AI393" s="19"/>
      <c r="AJ393" s="19" t="n">
        <v>0</v>
      </c>
      <c r="AK393" s="19" t="n">
        <v>0.0695188472925956</v>
      </c>
      <c r="AL393" s="19" t="n">
        <v>0.0440563535377836</v>
      </c>
      <c r="AM393" s="19" t="n">
        <v>0.104028050090888</v>
      </c>
      <c r="AN393" s="19" t="n">
        <v>0.0537351441496164</v>
      </c>
      <c r="AO393" s="19" t="n">
        <v>0.0458854690801549</v>
      </c>
      <c r="AP393" s="19" t="n">
        <v>0.0277581499099014</v>
      </c>
      <c r="AQ393" s="19" t="n">
        <v>0.036378630409562</v>
      </c>
      <c r="AR393" s="19" t="n">
        <v>0</v>
      </c>
      <c r="AS393" s="19" t="n">
        <v>0</v>
      </c>
      <c r="AT393" s="19" t="n">
        <v>0.0938878913880511</v>
      </c>
      <c r="AU393" s="19" t="n">
        <v>0.0266650730586286</v>
      </c>
    </row>
    <row r="394">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c r="AL394" s="19"/>
      <c r="AM394" s="19"/>
      <c r="AN394" s="19"/>
      <c r="AO394" s="19"/>
      <c r="AP394" s="19"/>
      <c r="AQ394" s="19"/>
      <c r="AR394" s="19"/>
      <c r="AS394" s="19"/>
      <c r="AT394" s="19"/>
      <c r="AU394" s="19"/>
    </row>
    <row r="395">
      <c r="B395" s="7" t="s">
        <v>203</v>
      </c>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c r="AH395" s="19"/>
      <c r="AI395" s="19"/>
      <c r="AJ395" s="19"/>
      <c r="AK395" s="19"/>
      <c r="AL395" s="19"/>
      <c r="AM395" s="19"/>
      <c r="AN395" s="19"/>
      <c r="AO395" s="19"/>
      <c r="AP395" s="19"/>
      <c r="AQ395" s="19"/>
      <c r="AR395" s="19"/>
      <c r="AS395" s="19"/>
      <c r="AT395" s="19"/>
      <c r="AU395" s="19"/>
    </row>
    <row r="396">
      <c r="B396" s="26" t="s">
        <v>128</v>
      </c>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c r="AL396" s="19"/>
      <c r="AM396" s="19"/>
      <c r="AN396" s="19"/>
      <c r="AO396" s="19"/>
      <c r="AP396" s="19"/>
      <c r="AQ396" s="19"/>
      <c r="AR396" s="19"/>
      <c r="AS396" s="19"/>
      <c r="AT396" s="19"/>
      <c r="AU396" s="19"/>
    </row>
    <row r="397">
      <c r="B397" t="s">
        <v>192</v>
      </c>
      <c r="C397" s="19" t="n">
        <v>0.0379800907739997</v>
      </c>
      <c r="D397" s="19" t="n">
        <v>0.0499612624551408</v>
      </c>
      <c r="E397" s="19" t="n">
        <v>0.0209940964160497</v>
      </c>
      <c r="F397" s="19"/>
      <c r="G397" s="19" t="n">
        <v>0.0687484044096548</v>
      </c>
      <c r="H397" s="19" t="n">
        <v>0.0593800060747045</v>
      </c>
      <c r="I397" s="19" t="n">
        <v>0.0557800206806532</v>
      </c>
      <c r="J397" s="19" t="n">
        <v>0.0109743392173145</v>
      </c>
      <c r="K397" s="19" t="n">
        <v>0.0107063517202621</v>
      </c>
      <c r="L397" s="19" t="n">
        <v>0</v>
      </c>
      <c r="M397" s="19"/>
      <c r="N397" s="19" t="n">
        <v>0</v>
      </c>
      <c r="O397" s="19" t="n">
        <v>0.0526677517792213</v>
      </c>
      <c r="P397" s="19" t="n">
        <v>0.0247472755280507</v>
      </c>
      <c r="Q397" s="19" t="n">
        <v>0.0210380800120018</v>
      </c>
      <c r="R397" s="19" t="n">
        <v>0.0837334893995119</v>
      </c>
      <c r="S397" s="19"/>
      <c r="T397" s="19" t="n">
        <v>0.152769620175716</v>
      </c>
      <c r="U397" s="19" t="n">
        <v>0.0387821514101079</v>
      </c>
      <c r="V397" s="19" t="n">
        <v>0.0189861372824463</v>
      </c>
      <c r="W397" s="19" t="n">
        <v>0.045894527964006</v>
      </c>
      <c r="X397" s="19"/>
      <c r="Y397" s="19" t="n">
        <v>0.0364681799510881</v>
      </c>
      <c r="Z397" s="19" t="n">
        <v>0.0420167629891687</v>
      </c>
      <c r="AA397" s="19" t="s">
        <v>124</v>
      </c>
      <c r="AB397" s="19" t="s">
        <v>124</v>
      </c>
      <c r="AC397" s="19" t="s">
        <v>124</v>
      </c>
      <c r="AD397" s="19" t="s">
        <v>124</v>
      </c>
      <c r="AE397" s="19"/>
      <c r="AF397" s="19" t="n">
        <v>0.0432618453555932</v>
      </c>
      <c r="AG397" s="19"/>
      <c r="AH397" s="19" t="n">
        <v>0.0379800907739997</v>
      </c>
      <c r="AI397" s="19"/>
      <c r="AJ397" s="19" t="n">
        <v>0.101022011714247</v>
      </c>
      <c r="AK397" s="19" t="n">
        <v>0</v>
      </c>
      <c r="AL397" s="19" t="n">
        <v>0.060853004021356</v>
      </c>
      <c r="AM397" s="19" t="n">
        <v>0.0259550304941163</v>
      </c>
      <c r="AN397" s="19" t="n">
        <v>0.0279248331498721</v>
      </c>
      <c r="AO397" s="19" t="n">
        <v>0.0355060137931422</v>
      </c>
      <c r="AP397" s="19" t="n">
        <v>0</v>
      </c>
      <c r="AQ397" s="19" t="n">
        <v>0</v>
      </c>
      <c r="AR397" s="19" t="n">
        <v>0.10194514618066</v>
      </c>
      <c r="AS397" s="19" t="n">
        <v>0</v>
      </c>
      <c r="AT397" s="19" t="n">
        <v>0</v>
      </c>
      <c r="AU397" s="19" t="n">
        <v>0.096405419371693</v>
      </c>
    </row>
    <row r="398">
      <c r="B398" t="s">
        <v>193</v>
      </c>
      <c r="C398" s="19" t="n">
        <v>0.0947602338100531</v>
      </c>
      <c r="D398" s="19" t="n">
        <v>0.121488988288901</v>
      </c>
      <c r="E398" s="19" t="n">
        <v>0.0569715489412791</v>
      </c>
      <c r="F398" s="19"/>
      <c r="G398" s="19" t="n">
        <v>0.174724828022589</v>
      </c>
      <c r="H398" s="19" t="n">
        <v>0.144234822992019</v>
      </c>
      <c r="I398" s="19" t="n">
        <v>0.122346778006804</v>
      </c>
      <c r="J398" s="19" t="n">
        <v>0.0303715021281083</v>
      </c>
      <c r="K398" s="19" t="n">
        <v>0.024219691203234</v>
      </c>
      <c r="L398" s="19" t="n">
        <v>0.0781389485232289</v>
      </c>
      <c r="M398" s="19"/>
      <c r="N398" s="19" t="n">
        <v>0</v>
      </c>
      <c r="O398" s="19" t="n">
        <v>0.0852077975704787</v>
      </c>
      <c r="P398" s="19" t="n">
        <v>0.0526751316300695</v>
      </c>
      <c r="Q398" s="19" t="n">
        <v>0.139820694761861</v>
      </c>
      <c r="R398" s="19" t="n">
        <v>0.0953535881973023</v>
      </c>
      <c r="S398" s="19"/>
      <c r="T398" s="19" t="n">
        <v>0.159835295772914</v>
      </c>
      <c r="U398" s="19" t="n">
        <v>0.0976837384606857</v>
      </c>
      <c r="V398" s="19" t="n">
        <v>0.0563646063004118</v>
      </c>
      <c r="W398" s="19" t="n">
        <v>0.134887057793583</v>
      </c>
      <c r="X398" s="19"/>
      <c r="Y398" s="19" t="n">
        <v>0.114610005824918</v>
      </c>
      <c r="Z398" s="19" t="n">
        <v>0.0417630451163864</v>
      </c>
      <c r="AA398" s="19" t="s">
        <v>124</v>
      </c>
      <c r="AB398" s="19" t="s">
        <v>124</v>
      </c>
      <c r="AC398" s="19" t="s">
        <v>124</v>
      </c>
      <c r="AD398" s="19" t="s">
        <v>124</v>
      </c>
      <c r="AE398" s="19"/>
      <c r="AF398" s="19" t="n">
        <v>0.0486752400011266</v>
      </c>
      <c r="AG398" s="19"/>
      <c r="AH398" s="19" t="n">
        <v>0.0947602338100531</v>
      </c>
      <c r="AI398" s="19"/>
      <c r="AJ398" s="19" t="n">
        <v>0.161539126804812</v>
      </c>
      <c r="AK398" s="19" t="n">
        <v>0.078856682437992</v>
      </c>
      <c r="AL398" s="19" t="n">
        <v>0.088710712094334</v>
      </c>
      <c r="AM398" s="19" t="n">
        <v>0.0804328959315006</v>
      </c>
      <c r="AN398" s="19" t="n">
        <v>0.123185252831777</v>
      </c>
      <c r="AO398" s="19" t="n">
        <v>0.0458528334931865</v>
      </c>
      <c r="AP398" s="19" t="n">
        <v>0.0551843662081344</v>
      </c>
      <c r="AQ398" s="19" t="n">
        <v>0.0817212461005495</v>
      </c>
      <c r="AR398" s="19" t="n">
        <v>0.104830951998015</v>
      </c>
      <c r="AS398" s="19" t="n">
        <v>0.125811013639565</v>
      </c>
      <c r="AT398" s="19" t="n">
        <v>0</v>
      </c>
      <c r="AU398" s="19" t="n">
        <v>0.140862442660427</v>
      </c>
    </row>
    <row r="399">
      <c r="B399" t="s">
        <v>194</v>
      </c>
      <c r="C399" s="19" t="n">
        <v>0.0779080743451758</v>
      </c>
      <c r="D399" s="19" t="n">
        <v>0.0774217135411614</v>
      </c>
      <c r="E399" s="19" t="n">
        <v>0.0794317446597478</v>
      </c>
      <c r="F399" s="19"/>
      <c r="G399" s="19" t="n">
        <v>0.217599224883562</v>
      </c>
      <c r="H399" s="19" t="n">
        <v>0.110624501322716</v>
      </c>
      <c r="I399" s="19" t="n">
        <v>0.0556324157682815</v>
      </c>
      <c r="J399" s="19" t="n">
        <v>0.0723505745513405</v>
      </c>
      <c r="K399" s="19" t="n">
        <v>0</v>
      </c>
      <c r="L399" s="19" t="n">
        <v>0</v>
      </c>
      <c r="M399" s="19"/>
      <c r="N399" s="19" t="n">
        <v>0</v>
      </c>
      <c r="O399" s="19" t="n">
        <v>0.0157750688032722</v>
      </c>
      <c r="P399" s="19" t="n">
        <v>0.104831177748086</v>
      </c>
      <c r="Q399" s="19" t="n">
        <v>0.0750222997612837</v>
      </c>
      <c r="R399" s="19" t="n">
        <v>0.0797530272807354</v>
      </c>
      <c r="S399" s="19"/>
      <c r="T399" s="19" t="n">
        <v>0.12308512783676</v>
      </c>
      <c r="U399" s="19" t="n">
        <v>0.0767506187840733</v>
      </c>
      <c r="V399" s="19" t="n">
        <v>0.0771666157817711</v>
      </c>
      <c r="W399" s="19" t="n">
        <v>0.0825321356502609</v>
      </c>
      <c r="X399" s="19"/>
      <c r="Y399" s="19" t="n">
        <v>0.0891699536605504</v>
      </c>
      <c r="Z399" s="19" t="n">
        <v>0.0478398225448411</v>
      </c>
      <c r="AA399" s="19" t="s">
        <v>124</v>
      </c>
      <c r="AB399" s="19" t="s">
        <v>124</v>
      </c>
      <c r="AC399" s="19" t="s">
        <v>124</v>
      </c>
      <c r="AD399" s="19" t="s">
        <v>124</v>
      </c>
      <c r="AE399" s="19"/>
      <c r="AF399" s="19" t="n">
        <v>0.0704679211942717</v>
      </c>
      <c r="AG399" s="19"/>
      <c r="AH399" s="19" t="n">
        <v>0.0779080743451758</v>
      </c>
      <c r="AI399" s="19"/>
      <c r="AJ399" s="19" t="n">
        <v>0.0272055698210074</v>
      </c>
      <c r="AK399" s="19" t="n">
        <v>0.192314727200304</v>
      </c>
      <c r="AL399" s="19" t="n">
        <v>0.0679944141614493</v>
      </c>
      <c r="AM399" s="19" t="n">
        <v>0.106605790642007</v>
      </c>
      <c r="AN399" s="19" t="n">
        <v>0.0635815449139312</v>
      </c>
      <c r="AO399" s="19" t="n">
        <v>0.120466257564267</v>
      </c>
      <c r="AP399" s="19" t="n">
        <v>0.0335478731961082</v>
      </c>
      <c r="AQ399" s="19" t="n">
        <v>0.0817002905038329</v>
      </c>
      <c r="AR399" s="19" t="n">
        <v>0.0912631463452967</v>
      </c>
      <c r="AS399" s="19" t="n">
        <v>0.0471541917900111</v>
      </c>
      <c r="AT399" s="19" t="n">
        <v>0</v>
      </c>
      <c r="AU399" s="19" t="n">
        <v>0.163541106721558</v>
      </c>
    </row>
    <row r="400">
      <c r="B400" t="s">
        <v>195</v>
      </c>
      <c r="C400" s="19" t="n">
        <v>0.0410247931287323</v>
      </c>
      <c r="D400" s="19" t="n">
        <v>0.0330339254538277</v>
      </c>
      <c r="E400" s="19" t="n">
        <v>0.0530503072527498</v>
      </c>
      <c r="F400" s="19"/>
      <c r="G400" s="19" t="n">
        <v>0.0429703472120239</v>
      </c>
      <c r="H400" s="19" t="n">
        <v>0.064884045466305</v>
      </c>
      <c r="I400" s="19" t="n">
        <v>0.0382087253629406</v>
      </c>
      <c r="J400" s="19" t="n">
        <v>0.00821287308948739</v>
      </c>
      <c r="K400" s="19" t="n">
        <v>0.0349797818495237</v>
      </c>
      <c r="L400" s="19" t="n">
        <v>0.0892524932040022</v>
      </c>
      <c r="M400" s="19"/>
      <c r="N400" s="19" t="n">
        <v>0</v>
      </c>
      <c r="O400" s="19" t="n">
        <v>0.0566117073669009</v>
      </c>
      <c r="P400" s="19" t="n">
        <v>0.029087766580555</v>
      </c>
      <c r="Q400" s="19" t="n">
        <v>0.0379727440513316</v>
      </c>
      <c r="R400" s="19" t="n">
        <v>0.0585542025274259</v>
      </c>
      <c r="S400" s="19"/>
      <c r="T400" s="19" t="n">
        <v>0.0521147899854988</v>
      </c>
      <c r="U400" s="19" t="n">
        <v>0.0301370237244659</v>
      </c>
      <c r="V400" s="19" t="n">
        <v>0.0471440562344483</v>
      </c>
      <c r="W400" s="19" t="n">
        <v>0.0372904816992408</v>
      </c>
      <c r="X400" s="19"/>
      <c r="Y400" s="19" t="n">
        <v>0.038549591783482</v>
      </c>
      <c r="Z400" s="19" t="n">
        <v>0.0476333684136681</v>
      </c>
      <c r="AA400" s="19" t="s">
        <v>124</v>
      </c>
      <c r="AB400" s="19" t="s">
        <v>124</v>
      </c>
      <c r="AC400" s="19" t="s">
        <v>124</v>
      </c>
      <c r="AD400" s="19" t="s">
        <v>124</v>
      </c>
      <c r="AE400" s="19"/>
      <c r="AF400" s="19" t="n">
        <v>0.0359982093328296</v>
      </c>
      <c r="AG400" s="19"/>
      <c r="AH400" s="19" t="n">
        <v>0.0410247931287323</v>
      </c>
      <c r="AI400" s="19"/>
      <c r="AJ400" s="19" t="n">
        <v>0.0240904225725835</v>
      </c>
      <c r="AK400" s="19" t="n">
        <v>0</v>
      </c>
      <c r="AL400" s="19" t="n">
        <v>0.0562535100079438</v>
      </c>
      <c r="AM400" s="19" t="n">
        <v>0.0404960519198287</v>
      </c>
      <c r="AN400" s="19" t="n">
        <v>0.0149680081102311</v>
      </c>
      <c r="AO400" s="19" t="n">
        <v>0.0723416802908683</v>
      </c>
      <c r="AP400" s="19" t="n">
        <v>0.0617511751762645</v>
      </c>
      <c r="AQ400" s="19" t="n">
        <v>0</v>
      </c>
      <c r="AR400" s="19" t="n">
        <v>0.117070983285986</v>
      </c>
      <c r="AS400" s="19" t="n">
        <v>0.0687335112760655</v>
      </c>
      <c r="AT400" s="19" t="n">
        <v>0</v>
      </c>
      <c r="AU400" s="19" t="n">
        <v>0</v>
      </c>
    </row>
    <row r="401">
      <c r="B401" t="s">
        <v>196</v>
      </c>
      <c r="C401" s="19" t="n">
        <v>0.110160091045278</v>
      </c>
      <c r="D401" s="19" t="n">
        <v>0.127877858784915</v>
      </c>
      <c r="E401" s="19" t="n">
        <v>0.08560808224995</v>
      </c>
      <c r="F401" s="19"/>
      <c r="G401" s="19" t="n">
        <v>0.211908361050985</v>
      </c>
      <c r="H401" s="19" t="n">
        <v>0.161739657701732</v>
      </c>
      <c r="I401" s="19" t="n">
        <v>0.113509869950604</v>
      </c>
      <c r="J401" s="19" t="n">
        <v>0.0640464885617335</v>
      </c>
      <c r="K401" s="19" t="n">
        <v>0.0102517120566085</v>
      </c>
      <c r="L401" s="19" t="n">
        <v>0.164367854411399</v>
      </c>
      <c r="M401" s="19"/>
      <c r="N401" s="19" t="n">
        <v>0</v>
      </c>
      <c r="O401" s="19" t="n">
        <v>0.0811149910867124</v>
      </c>
      <c r="P401" s="19" t="n">
        <v>0.139771230202054</v>
      </c>
      <c r="Q401" s="19" t="n">
        <v>0.120284431712501</v>
      </c>
      <c r="R401" s="19" t="n">
        <v>0.0625863963673138</v>
      </c>
      <c r="S401" s="19"/>
      <c r="T401" s="19" t="n">
        <v>0.0509050979559738</v>
      </c>
      <c r="U401" s="19" t="n">
        <v>0.156878182614538</v>
      </c>
      <c r="V401" s="19" t="n">
        <v>0.130454651256413</v>
      </c>
      <c r="W401" s="19" t="n">
        <v>0.0752090449213145</v>
      </c>
      <c r="X401" s="19"/>
      <c r="Y401" s="19" t="n">
        <v>0.130167296471899</v>
      </c>
      <c r="Z401" s="19" t="n">
        <v>0.056742568645849</v>
      </c>
      <c r="AA401" s="19" t="s">
        <v>124</v>
      </c>
      <c r="AB401" s="19" t="s">
        <v>124</v>
      </c>
      <c r="AC401" s="19" t="s">
        <v>124</v>
      </c>
      <c r="AD401" s="19" t="s">
        <v>124</v>
      </c>
      <c r="AE401" s="19"/>
      <c r="AF401" s="19" t="n">
        <v>0.115975040373395</v>
      </c>
      <c r="AG401" s="19"/>
      <c r="AH401" s="19" t="n">
        <v>0.110160091045278</v>
      </c>
      <c r="AI401" s="19"/>
      <c r="AJ401" s="19" t="n">
        <v>0.122713351552546</v>
      </c>
      <c r="AK401" s="19" t="n">
        <v>0.180538282759234</v>
      </c>
      <c r="AL401" s="19" t="n">
        <v>0.146113560278587</v>
      </c>
      <c r="AM401" s="19" t="n">
        <v>0.0871293672203906</v>
      </c>
      <c r="AN401" s="19" t="n">
        <v>0.0544896743650174</v>
      </c>
      <c r="AO401" s="19" t="n">
        <v>0.106722757906582</v>
      </c>
      <c r="AP401" s="19" t="n">
        <v>0.11377298990768</v>
      </c>
      <c r="AQ401" s="19" t="n">
        <v>0.0696835522626538</v>
      </c>
      <c r="AR401" s="19" t="n">
        <v>0.0803486458461459</v>
      </c>
      <c r="AS401" s="19" t="n">
        <v>0.145627305164054</v>
      </c>
      <c r="AT401" s="19" t="n">
        <v>0.21297174916894</v>
      </c>
      <c r="AU401" s="19" t="n">
        <v>0.139568428713703</v>
      </c>
    </row>
    <row r="402">
      <c r="B402" t="s">
        <v>197</v>
      </c>
      <c r="C402" s="19" t="n">
        <v>0.0634088692081352</v>
      </c>
      <c r="D402" s="19" t="n">
        <v>0.0579660291967681</v>
      </c>
      <c r="E402" s="19" t="n">
        <v>0.071972191524814</v>
      </c>
      <c r="F402" s="19"/>
      <c r="G402" s="19" t="n">
        <v>0.0358900765956509</v>
      </c>
      <c r="H402" s="19" t="n">
        <v>0.0747563831201014</v>
      </c>
      <c r="I402" s="19" t="n">
        <v>0.0806571780959213</v>
      </c>
      <c r="J402" s="19" t="n">
        <v>0.0508351058364142</v>
      </c>
      <c r="K402" s="19" t="n">
        <v>0.0774819380294928</v>
      </c>
      <c r="L402" s="19" t="n">
        <v>0</v>
      </c>
      <c r="M402" s="19"/>
      <c r="N402" s="19" t="n">
        <v>0.507051695822357</v>
      </c>
      <c r="O402" s="19" t="n">
        <v>0.0487105511040544</v>
      </c>
      <c r="P402" s="19" t="n">
        <v>0.0531701228490659</v>
      </c>
      <c r="Q402" s="19" t="n">
        <v>0.072171155190696</v>
      </c>
      <c r="R402" s="19" t="n">
        <v>0.0672332783535755</v>
      </c>
      <c r="S402" s="19"/>
      <c r="T402" s="19" t="n">
        <v>0.0855055290185897</v>
      </c>
      <c r="U402" s="19" t="n">
        <v>0.0440234851561359</v>
      </c>
      <c r="V402" s="19" t="n">
        <v>0.0891002714700172</v>
      </c>
      <c r="W402" s="19" t="n">
        <v>0.0732410554277513</v>
      </c>
      <c r="X402" s="19"/>
      <c r="Y402" s="19" t="n">
        <v>0.068172867873795</v>
      </c>
      <c r="Z402" s="19" t="n">
        <v>0.0506894013960482</v>
      </c>
      <c r="AA402" s="19" t="s">
        <v>124</v>
      </c>
      <c r="AB402" s="19" t="s">
        <v>124</v>
      </c>
      <c r="AC402" s="19" t="s">
        <v>124</v>
      </c>
      <c r="AD402" s="19" t="s">
        <v>124</v>
      </c>
      <c r="AE402" s="19"/>
      <c r="AF402" s="19" t="n">
        <v>0.0533217334782974</v>
      </c>
      <c r="AG402" s="19"/>
      <c r="AH402" s="19" t="n">
        <v>0.0634088692081352</v>
      </c>
      <c r="AI402" s="19"/>
      <c r="AJ402" s="19" t="n">
        <v>0</v>
      </c>
      <c r="AK402" s="19" t="n">
        <v>0.116236386810255</v>
      </c>
      <c r="AL402" s="19" t="n">
        <v>0.0566879672933495</v>
      </c>
      <c r="AM402" s="19" t="n">
        <v>0.0386598983688115</v>
      </c>
      <c r="AN402" s="19" t="n">
        <v>0.119888510935135</v>
      </c>
      <c r="AO402" s="19" t="n">
        <v>0.0852754573134518</v>
      </c>
      <c r="AP402" s="19" t="n">
        <v>0.0928898665335929</v>
      </c>
      <c r="AQ402" s="19" t="n">
        <v>0</v>
      </c>
      <c r="AR402" s="19" t="n">
        <v>0</v>
      </c>
      <c r="AS402" s="19" t="n">
        <v>0.0767434734513468</v>
      </c>
      <c r="AT402" s="19" t="n">
        <v>0</v>
      </c>
      <c r="AU402" s="19" t="n">
        <v>0.0366160697062967</v>
      </c>
    </row>
    <row r="403">
      <c r="B403" t="s">
        <v>198</v>
      </c>
      <c r="C403" s="19" t="n">
        <v>0.102650079936039</v>
      </c>
      <c r="D403" s="19" t="n">
        <v>0.0903887761201175</v>
      </c>
      <c r="E403" s="19" t="n">
        <v>0.116269518401471</v>
      </c>
      <c r="F403" s="19"/>
      <c r="G403" s="19" t="n">
        <v>0.0176635873586534</v>
      </c>
      <c r="H403" s="19" t="n">
        <v>0.104883726092483</v>
      </c>
      <c r="I403" s="19" t="n">
        <v>0.112673617856478</v>
      </c>
      <c r="J403" s="19" t="n">
        <v>0.11125060891238</v>
      </c>
      <c r="K403" s="19" t="n">
        <v>0.160132240787075</v>
      </c>
      <c r="L403" s="19" t="n">
        <v>0</v>
      </c>
      <c r="M403" s="19"/>
      <c r="N403" s="19" t="n">
        <v>0</v>
      </c>
      <c r="O403" s="19" t="n">
        <v>0.0437785699849824</v>
      </c>
      <c r="P403" s="19" t="n">
        <v>0.0951595215482822</v>
      </c>
      <c r="Q403" s="19" t="n">
        <v>0.120661775265799</v>
      </c>
      <c r="R403" s="19" t="n">
        <v>0.111763344011714</v>
      </c>
      <c r="S403" s="19"/>
      <c r="T403" s="19" t="n">
        <v>0.0395711343102528</v>
      </c>
      <c r="U403" s="19" t="n">
        <v>0.0743083420955912</v>
      </c>
      <c r="V403" s="19" t="n">
        <v>0.124343130843713</v>
      </c>
      <c r="W403" s="19" t="n">
        <v>0.120706760495495</v>
      </c>
      <c r="X403" s="19"/>
      <c r="Y403" s="19" t="n">
        <v>0.0973605434464136</v>
      </c>
      <c r="Z403" s="19" t="n">
        <v>0.116772688660853</v>
      </c>
      <c r="AA403" s="19" t="s">
        <v>124</v>
      </c>
      <c r="AB403" s="19" t="s">
        <v>124</v>
      </c>
      <c r="AC403" s="19" t="s">
        <v>124</v>
      </c>
      <c r="AD403" s="19" t="s">
        <v>124</v>
      </c>
      <c r="AE403" s="19"/>
      <c r="AF403" s="19" t="n">
        <v>0.114135798389328</v>
      </c>
      <c r="AG403" s="19"/>
      <c r="AH403" s="19" t="n">
        <v>0.102650079936039</v>
      </c>
      <c r="AI403" s="19"/>
      <c r="AJ403" s="19" t="n">
        <v>0.137788668540949</v>
      </c>
      <c r="AK403" s="19" t="n">
        <v>0</v>
      </c>
      <c r="AL403" s="19" t="n">
        <v>0.0941446833984134</v>
      </c>
      <c r="AM403" s="19" t="n">
        <v>0.0630405406947871</v>
      </c>
      <c r="AN403" s="19" t="n">
        <v>0.112365399791571</v>
      </c>
      <c r="AO403" s="19" t="n">
        <v>0.0918326448561938</v>
      </c>
      <c r="AP403" s="19" t="n">
        <v>0.143486009752063</v>
      </c>
      <c r="AQ403" s="19" t="n">
        <v>0.132590208199882</v>
      </c>
      <c r="AR403" s="19" t="n">
        <v>0.262929027082651</v>
      </c>
      <c r="AS403" s="19" t="n">
        <v>0.0694443604807073</v>
      </c>
      <c r="AT403" s="19" t="n">
        <v>0.137760842173396</v>
      </c>
      <c r="AU403" s="19" t="n">
        <v>0.131091530646274</v>
      </c>
    </row>
    <row r="404">
      <c r="B404" t="s">
        <v>199</v>
      </c>
      <c r="C404" s="19" t="n">
        <v>0.418332211360331</v>
      </c>
      <c r="D404" s="19" t="n">
        <v>0.394663222065286</v>
      </c>
      <c r="E404" s="19" t="n">
        <v>0.457068124880503</v>
      </c>
      <c r="F404" s="19"/>
      <c r="G404" s="19" t="n">
        <v>0.173304793840607</v>
      </c>
      <c r="H404" s="19" t="n">
        <v>0.246208999268959</v>
      </c>
      <c r="I404" s="19" t="n">
        <v>0.345001767025565</v>
      </c>
      <c r="J404" s="19" t="n">
        <v>0.597597535391182</v>
      </c>
      <c r="K404" s="19" t="n">
        <v>0.63669513129848</v>
      </c>
      <c r="L404" s="19" t="n">
        <v>0.588739125139599</v>
      </c>
      <c r="M404" s="19"/>
      <c r="N404" s="19" t="n">
        <v>0.492948304177643</v>
      </c>
      <c r="O404" s="19" t="n">
        <v>0.545952025911324</v>
      </c>
      <c r="P404" s="19" t="n">
        <v>0.435856317530251</v>
      </c>
      <c r="Q404" s="19" t="n">
        <v>0.358269597976679</v>
      </c>
      <c r="R404" s="19" t="n">
        <v>0.417296713266186</v>
      </c>
      <c r="S404" s="19"/>
      <c r="T404" s="19" t="n">
        <v>0.336213404944296</v>
      </c>
      <c r="U404" s="19" t="n">
        <v>0.433736972127443</v>
      </c>
      <c r="V404" s="19" t="n">
        <v>0.381401744906275</v>
      </c>
      <c r="W404" s="19" t="n">
        <v>0.400490276670828</v>
      </c>
      <c r="X404" s="19"/>
      <c r="Y404" s="19" t="n">
        <v>0.378616990679829</v>
      </c>
      <c r="Z404" s="19" t="n">
        <v>0.524368444060583</v>
      </c>
      <c r="AA404" s="19" t="s">
        <v>124</v>
      </c>
      <c r="AB404" s="19" t="s">
        <v>124</v>
      </c>
      <c r="AC404" s="19" t="s">
        <v>124</v>
      </c>
      <c r="AD404" s="19" t="s">
        <v>124</v>
      </c>
      <c r="AE404" s="19"/>
      <c r="AF404" s="19" t="n">
        <v>0.458068983334811</v>
      </c>
      <c r="AG404" s="19"/>
      <c r="AH404" s="19" t="n">
        <v>0.418332211360331</v>
      </c>
      <c r="AI404" s="19"/>
      <c r="AJ404" s="19" t="n">
        <v>0.425640848993855</v>
      </c>
      <c r="AK404" s="19" t="n">
        <v>0.37573483426165</v>
      </c>
      <c r="AL404" s="19" t="n">
        <v>0.371540928106939</v>
      </c>
      <c r="AM404" s="19" t="n">
        <v>0.44670525150088</v>
      </c>
      <c r="AN404" s="19" t="n">
        <v>0.407360209360895</v>
      </c>
      <c r="AO404" s="19" t="n">
        <v>0.36064350749598</v>
      </c>
      <c r="AP404" s="19" t="n">
        <v>0.481886797865262</v>
      </c>
      <c r="AQ404" s="19" t="n">
        <v>0.634304702933082</v>
      </c>
      <c r="AR404" s="19" t="n">
        <v>0.241612099261245</v>
      </c>
      <c r="AS404" s="19" t="n">
        <v>0.46648614419825</v>
      </c>
      <c r="AT404" s="19" t="n">
        <v>0.649267408657665</v>
      </c>
      <c r="AU404" s="19" t="n">
        <v>0.291915002180049</v>
      </c>
    </row>
    <row r="405">
      <c r="B405" t="s">
        <v>66</v>
      </c>
      <c r="C405" s="19" t="n">
        <v>0.0537755563922557</v>
      </c>
      <c r="D405" s="19" t="n">
        <v>0.0471982240938825</v>
      </c>
      <c r="E405" s="19" t="n">
        <v>0.0586343856734361</v>
      </c>
      <c r="F405" s="19"/>
      <c r="G405" s="19" t="n">
        <v>0.0571903766262735</v>
      </c>
      <c r="H405" s="19" t="n">
        <v>0.0332878579609812</v>
      </c>
      <c r="I405" s="19" t="n">
        <v>0.0761896272527523</v>
      </c>
      <c r="J405" s="19" t="n">
        <v>0.0543609723120402</v>
      </c>
      <c r="K405" s="19" t="n">
        <v>0.0455331530553245</v>
      </c>
      <c r="L405" s="19" t="n">
        <v>0.0795015787217706</v>
      </c>
      <c r="M405" s="19"/>
      <c r="N405" s="19" t="n">
        <v>0</v>
      </c>
      <c r="O405" s="19" t="n">
        <v>0.070181536393054</v>
      </c>
      <c r="P405" s="19" t="n">
        <v>0.0647014563835858</v>
      </c>
      <c r="Q405" s="19" t="n">
        <v>0.0547592212678475</v>
      </c>
      <c r="R405" s="19" t="n">
        <v>0.0237259605962349</v>
      </c>
      <c r="S405" s="19"/>
      <c r="T405" s="19" t="n">
        <v>0</v>
      </c>
      <c r="U405" s="19" t="n">
        <v>0.0476994856269585</v>
      </c>
      <c r="V405" s="19" t="n">
        <v>0.0750387859245052</v>
      </c>
      <c r="W405" s="19" t="n">
        <v>0.0297486593775206</v>
      </c>
      <c r="X405" s="19"/>
      <c r="Y405" s="19" t="n">
        <v>0.0468845703080241</v>
      </c>
      <c r="Z405" s="19" t="n">
        <v>0.0721738981726024</v>
      </c>
      <c r="AA405" s="19" t="s">
        <v>124</v>
      </c>
      <c r="AB405" s="19" t="s">
        <v>124</v>
      </c>
      <c r="AC405" s="19" t="s">
        <v>124</v>
      </c>
      <c r="AD405" s="19" t="s">
        <v>124</v>
      </c>
      <c r="AE405" s="19"/>
      <c r="AF405" s="19" t="n">
        <v>0.0600952285403469</v>
      </c>
      <c r="AG405" s="19"/>
      <c r="AH405" s="19" t="n">
        <v>0.0537755563922557</v>
      </c>
      <c r="AI405" s="19"/>
      <c r="AJ405" s="19" t="n">
        <v>0</v>
      </c>
      <c r="AK405" s="19" t="n">
        <v>0.0563190865305643</v>
      </c>
      <c r="AL405" s="19" t="n">
        <v>0.0577012206376274</v>
      </c>
      <c r="AM405" s="19" t="n">
        <v>0.110975173227678</v>
      </c>
      <c r="AN405" s="19" t="n">
        <v>0.0762365665415693</v>
      </c>
      <c r="AO405" s="19" t="n">
        <v>0.0813588472863286</v>
      </c>
      <c r="AP405" s="19" t="n">
        <v>0.0174809213608948</v>
      </c>
      <c r="AQ405" s="19" t="n">
        <v>0</v>
      </c>
      <c r="AR405" s="19" t="n">
        <v>0</v>
      </c>
      <c r="AS405" s="19" t="n">
        <v>0</v>
      </c>
      <c r="AT405" s="19" t="n">
        <v>0</v>
      </c>
      <c r="AU405" s="19" t="n">
        <v>0</v>
      </c>
    </row>
    <row r="406">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c r="AL406" s="19"/>
      <c r="AM406" s="19"/>
      <c r="AN406" s="19"/>
      <c r="AO406" s="19"/>
      <c r="AP406" s="19"/>
      <c r="AQ406" s="19"/>
      <c r="AR406" s="19"/>
      <c r="AS406" s="19"/>
      <c r="AT406" s="19"/>
      <c r="AU406" s="19"/>
    </row>
    <row r="407">
      <c r="B407" s="7" t="s">
        <v>204</v>
      </c>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c r="AL407" s="19"/>
      <c r="AM407" s="19"/>
      <c r="AN407" s="19"/>
      <c r="AO407" s="19"/>
      <c r="AP407" s="19"/>
      <c r="AQ407" s="19"/>
      <c r="AR407" s="19"/>
      <c r="AS407" s="19"/>
      <c r="AT407" s="19"/>
      <c r="AU407" s="19"/>
    </row>
    <row r="408">
      <c r="B408" s="26" t="s">
        <v>128</v>
      </c>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c r="AL408" s="19"/>
      <c r="AM408" s="19"/>
      <c r="AN408" s="19"/>
      <c r="AO408" s="19"/>
      <c r="AP408" s="19"/>
      <c r="AQ408" s="19"/>
      <c r="AR408" s="19"/>
      <c r="AS408" s="19"/>
      <c r="AT408" s="19"/>
      <c r="AU408" s="19"/>
    </row>
    <row r="409">
      <c r="B409" t="s">
        <v>192</v>
      </c>
      <c r="C409" s="19" t="n">
        <v>0.0448366363642272</v>
      </c>
      <c r="D409" s="19" t="n">
        <v>0.0656144102227598</v>
      </c>
      <c r="E409" s="19" t="n">
        <v>0.0151587094506825</v>
      </c>
      <c r="F409" s="19"/>
      <c r="G409" s="19" t="n">
        <v>0.0410117687716586</v>
      </c>
      <c r="H409" s="19" t="n">
        <v>0.100492348619912</v>
      </c>
      <c r="I409" s="19" t="n">
        <v>0.0569517163621063</v>
      </c>
      <c r="J409" s="19" t="n">
        <v>0.0105136084437975</v>
      </c>
      <c r="K409" s="19" t="n">
        <v>0.00956611433428339</v>
      </c>
      <c r="L409" s="19" t="n">
        <v>0</v>
      </c>
      <c r="M409" s="19"/>
      <c r="N409" s="19" t="n">
        <v>0</v>
      </c>
      <c r="O409" s="19" t="n">
        <v>0</v>
      </c>
      <c r="P409" s="19" t="n">
        <v>0.031479943785329</v>
      </c>
      <c r="Q409" s="19" t="n">
        <v>0.0382251577408041</v>
      </c>
      <c r="R409" s="19" t="n">
        <v>0.111538108767029</v>
      </c>
      <c r="S409" s="19"/>
      <c r="T409" s="19" t="n">
        <v>0.0970859402085656</v>
      </c>
      <c r="U409" s="19" t="n">
        <v>0.0159386705286073</v>
      </c>
      <c r="V409" s="19" t="n">
        <v>0</v>
      </c>
      <c r="W409" s="19" t="n">
        <v>0.111248265813752</v>
      </c>
      <c r="X409" s="19"/>
      <c r="Y409" s="19" t="n">
        <v>0.0555955476330491</v>
      </c>
      <c r="Z409" s="19" t="n">
        <v>0.0161112661068178</v>
      </c>
      <c r="AA409" s="19" t="s">
        <v>124</v>
      </c>
      <c r="AB409" s="19" t="s">
        <v>124</v>
      </c>
      <c r="AC409" s="19" t="s">
        <v>124</v>
      </c>
      <c r="AD409" s="19" t="s">
        <v>124</v>
      </c>
      <c r="AE409" s="19"/>
      <c r="AF409" s="19" t="n">
        <v>0.0271860679839327</v>
      </c>
      <c r="AG409" s="19"/>
      <c r="AH409" s="19" t="n">
        <v>0.0448366363642272</v>
      </c>
      <c r="AI409" s="19"/>
      <c r="AJ409" s="19" t="n">
        <v>0.133944824829116</v>
      </c>
      <c r="AK409" s="19" t="n">
        <v>0</v>
      </c>
      <c r="AL409" s="19" t="n">
        <v>0.0531759731468726</v>
      </c>
      <c r="AM409" s="19" t="n">
        <v>0.0275907539548968</v>
      </c>
      <c r="AN409" s="19" t="n">
        <v>0.0342318382567359</v>
      </c>
      <c r="AO409" s="19" t="n">
        <v>0</v>
      </c>
      <c r="AP409" s="19" t="n">
        <v>0.0179440964978346</v>
      </c>
      <c r="AQ409" s="19" t="n">
        <v>0</v>
      </c>
      <c r="AR409" s="19" t="n">
        <v>0.206776098178676</v>
      </c>
      <c r="AS409" s="19" t="n">
        <v>0.0822958188689191</v>
      </c>
      <c r="AT409" s="19" t="n">
        <v>0</v>
      </c>
      <c r="AU409" s="19" t="n">
        <v>0.0553546571993783</v>
      </c>
    </row>
    <row r="410">
      <c r="B410" t="s">
        <v>193</v>
      </c>
      <c r="C410" s="19" t="n">
        <v>0.0444430885202712</v>
      </c>
      <c r="D410" s="19" t="n">
        <v>0.0415003143510042</v>
      </c>
      <c r="E410" s="19" t="n">
        <v>0.049179679140105</v>
      </c>
      <c r="F410" s="19"/>
      <c r="G410" s="19" t="n">
        <v>0.0639419089947599</v>
      </c>
      <c r="H410" s="19" t="n">
        <v>0.0516918362792846</v>
      </c>
      <c r="I410" s="19" t="n">
        <v>0.0979911280173167</v>
      </c>
      <c r="J410" s="19" t="n">
        <v>0.0103393874114067</v>
      </c>
      <c r="K410" s="19" t="n">
        <v>0</v>
      </c>
      <c r="L410" s="19" t="n">
        <v>0.0423122565110964</v>
      </c>
      <c r="M410" s="19"/>
      <c r="N410" s="19" t="n">
        <v>0</v>
      </c>
      <c r="O410" s="19" t="n">
        <v>0.0401322821018512</v>
      </c>
      <c r="P410" s="19" t="n">
        <v>0.0323134520494325</v>
      </c>
      <c r="Q410" s="19" t="n">
        <v>0.0645161543408191</v>
      </c>
      <c r="R410" s="19" t="n">
        <v>0.0332219474933984</v>
      </c>
      <c r="S410" s="19"/>
      <c r="T410" s="19" t="n">
        <v>0.130971251077488</v>
      </c>
      <c r="U410" s="19" t="n">
        <v>0.0675030724992908</v>
      </c>
      <c r="V410" s="19" t="n">
        <v>0.0187759946580275</v>
      </c>
      <c r="W410" s="19" t="n">
        <v>0.0437688743444145</v>
      </c>
      <c r="X410" s="19"/>
      <c r="Y410" s="19" t="n">
        <v>0.0521370417011922</v>
      </c>
      <c r="Z410" s="19" t="n">
        <v>0.023900893465127</v>
      </c>
      <c r="AA410" s="19" t="s">
        <v>124</v>
      </c>
      <c r="AB410" s="19" t="s">
        <v>124</v>
      </c>
      <c r="AC410" s="19" t="s">
        <v>124</v>
      </c>
      <c r="AD410" s="19" t="s">
        <v>124</v>
      </c>
      <c r="AE410" s="19"/>
      <c r="AF410" s="19" t="n">
        <v>0.0436053908412421</v>
      </c>
      <c r="AG410" s="19"/>
      <c r="AH410" s="19" t="n">
        <v>0.0444430885202712</v>
      </c>
      <c r="AI410" s="19"/>
      <c r="AJ410" s="19" t="n">
        <v>0.0661320674236871</v>
      </c>
      <c r="AK410" s="19" t="n">
        <v>0</v>
      </c>
      <c r="AL410" s="19" t="n">
        <v>0.046922396074918</v>
      </c>
      <c r="AM410" s="19" t="n">
        <v>0.0253752676585522</v>
      </c>
      <c r="AN410" s="19" t="n">
        <v>0.0334123707467906</v>
      </c>
      <c r="AO410" s="19" t="n">
        <v>0.0324028956803927</v>
      </c>
      <c r="AP410" s="19" t="n">
        <v>0.0901187047153643</v>
      </c>
      <c r="AQ410" s="19" t="n">
        <v>0.0817212461005495</v>
      </c>
      <c r="AR410" s="19" t="n">
        <v>0</v>
      </c>
      <c r="AS410" s="19" t="n">
        <v>0.0435151947706458</v>
      </c>
      <c r="AT410" s="19" t="n">
        <v>0</v>
      </c>
      <c r="AU410" s="19" t="n">
        <v>0.0482027096858465</v>
      </c>
    </row>
    <row r="411">
      <c r="B411" t="s">
        <v>194</v>
      </c>
      <c r="C411" s="19" t="n">
        <v>0.0889636571820874</v>
      </c>
      <c r="D411" s="19" t="n">
        <v>0.100153994660078</v>
      </c>
      <c r="E411" s="19" t="n">
        <v>0.0736604449525906</v>
      </c>
      <c r="F411" s="19"/>
      <c r="G411" s="19" t="n">
        <v>0.214154249261831</v>
      </c>
      <c r="H411" s="19" t="n">
        <v>0.138536982911198</v>
      </c>
      <c r="I411" s="19" t="n">
        <v>0.0824814582532815</v>
      </c>
      <c r="J411" s="19" t="n">
        <v>0.0303715021281083</v>
      </c>
      <c r="K411" s="19" t="n">
        <v>0.0214631549390729</v>
      </c>
      <c r="L411" s="19" t="n">
        <v>0.0775503095747851</v>
      </c>
      <c r="M411" s="19"/>
      <c r="N411" s="19" t="n">
        <v>0</v>
      </c>
      <c r="O411" s="19" t="n">
        <v>0.0896310819971752</v>
      </c>
      <c r="P411" s="19" t="n">
        <v>0.0741145194638818</v>
      </c>
      <c r="Q411" s="19" t="n">
        <v>0.0937928428808134</v>
      </c>
      <c r="R411" s="19" t="n">
        <v>0.108611191369799</v>
      </c>
      <c r="S411" s="19"/>
      <c r="T411" s="19" t="n">
        <v>0.253928048702547</v>
      </c>
      <c r="U411" s="19" t="n">
        <v>0.0726818109910788</v>
      </c>
      <c r="V411" s="19" t="n">
        <v>0.0918861288112397</v>
      </c>
      <c r="W411" s="19" t="n">
        <v>0.0976677575991443</v>
      </c>
      <c r="X411" s="19"/>
      <c r="Y411" s="19" t="n">
        <v>0.0936661291319987</v>
      </c>
      <c r="Z411" s="19" t="n">
        <v>0.0764084604236821</v>
      </c>
      <c r="AA411" s="19" t="s">
        <v>124</v>
      </c>
      <c r="AB411" s="19" t="s">
        <v>124</v>
      </c>
      <c r="AC411" s="19" t="s">
        <v>124</v>
      </c>
      <c r="AD411" s="19" t="s">
        <v>124</v>
      </c>
      <c r="AE411" s="19"/>
      <c r="AF411" s="19" t="n">
        <v>0.0742444241072967</v>
      </c>
      <c r="AG411" s="19"/>
      <c r="AH411" s="19" t="n">
        <v>0.0889636571820874</v>
      </c>
      <c r="AI411" s="19"/>
      <c r="AJ411" s="19" t="n">
        <v>0.0624842462662551</v>
      </c>
      <c r="AK411" s="19" t="n">
        <v>0.25568366319394</v>
      </c>
      <c r="AL411" s="19" t="n">
        <v>0.0838132869029767</v>
      </c>
      <c r="AM411" s="19" t="n">
        <v>0.123966238058703</v>
      </c>
      <c r="AN411" s="19" t="n">
        <v>0.0654747130394986</v>
      </c>
      <c r="AO411" s="19" t="n">
        <v>0.147208693813617</v>
      </c>
      <c r="AP411" s="19" t="n">
        <v>0.0334693225828683</v>
      </c>
      <c r="AQ411" s="19" t="n">
        <v>0.0817002905038329</v>
      </c>
      <c r="AR411" s="19" t="n">
        <v>0.171611792191443</v>
      </c>
      <c r="AS411" s="19" t="n">
        <v>0</v>
      </c>
      <c r="AT411" s="19" t="n">
        <v>0</v>
      </c>
      <c r="AU411" s="19" t="n">
        <v>0.141929751523313</v>
      </c>
    </row>
    <row r="412">
      <c r="B412" t="s">
        <v>195</v>
      </c>
      <c r="C412" s="19" t="n">
        <v>0.0745555486491945</v>
      </c>
      <c r="D412" s="19" t="n">
        <v>0.0848059194897052</v>
      </c>
      <c r="E412" s="19" t="n">
        <v>0.0604649623822898</v>
      </c>
      <c r="F412" s="19"/>
      <c r="G412" s="19" t="n">
        <v>0.162793768723189</v>
      </c>
      <c r="H412" s="19" t="n">
        <v>0.0970962151375912</v>
      </c>
      <c r="I412" s="19" t="n">
        <v>0.0490547011446452</v>
      </c>
      <c r="J412" s="19" t="n">
        <v>0.0689059142496274</v>
      </c>
      <c r="K412" s="19" t="n">
        <v>0.0355404368730095</v>
      </c>
      <c r="L412" s="19" t="n">
        <v>0.0361799480460981</v>
      </c>
      <c r="M412" s="19"/>
      <c r="N412" s="19" t="n">
        <v>0.492948304177643</v>
      </c>
      <c r="O412" s="19" t="n">
        <v>0.0595644086657417</v>
      </c>
      <c r="P412" s="19" t="n">
        <v>0.0624259528848101</v>
      </c>
      <c r="Q412" s="19" t="n">
        <v>0.11098633790743</v>
      </c>
      <c r="R412" s="19" t="n">
        <v>0.03181654129323</v>
      </c>
      <c r="S412" s="19"/>
      <c r="T412" s="19" t="n">
        <v>0.0985098583156552</v>
      </c>
      <c r="U412" s="19" t="n">
        <v>0.0792007194532944</v>
      </c>
      <c r="V412" s="19" t="n">
        <v>0.0821859449545316</v>
      </c>
      <c r="W412" s="19" t="n">
        <v>0.0669693039954505</v>
      </c>
      <c r="X412" s="19"/>
      <c r="Y412" s="19" t="n">
        <v>0.0871271881255649</v>
      </c>
      <c r="Z412" s="19" t="n">
        <v>0.0409903495618197</v>
      </c>
      <c r="AA412" s="19" t="s">
        <v>124</v>
      </c>
      <c r="AB412" s="19" t="s">
        <v>124</v>
      </c>
      <c r="AC412" s="19" t="s">
        <v>124</v>
      </c>
      <c r="AD412" s="19" t="s">
        <v>124</v>
      </c>
      <c r="AE412" s="19"/>
      <c r="AF412" s="19" t="n">
        <v>0.0704128058455772</v>
      </c>
      <c r="AG412" s="19"/>
      <c r="AH412" s="19" t="n">
        <v>0.0745555486491945</v>
      </c>
      <c r="AI412" s="19"/>
      <c r="AJ412" s="19" t="n">
        <v>0.0494375949162102</v>
      </c>
      <c r="AK412" s="19" t="n">
        <v>0.144002721065916</v>
      </c>
      <c r="AL412" s="19" t="n">
        <v>0.0819239621945228</v>
      </c>
      <c r="AM412" s="19" t="n">
        <v>0.0633978729831554</v>
      </c>
      <c r="AN412" s="19" t="n">
        <v>0.0343021649670019</v>
      </c>
      <c r="AO412" s="19" t="n">
        <v>0.176259140237315</v>
      </c>
      <c r="AP412" s="19" t="n">
        <v>0.0773306122839639</v>
      </c>
      <c r="AQ412" s="19" t="n">
        <v>0.0693258160012213</v>
      </c>
      <c r="AR412" s="19" t="n">
        <v>0</v>
      </c>
      <c r="AS412" s="19" t="n">
        <v>0.0760857709882688</v>
      </c>
      <c r="AT412" s="19" t="n">
        <v>0.21297174916894</v>
      </c>
      <c r="AU412" s="19" t="n">
        <v>0.0965998095426303</v>
      </c>
    </row>
    <row r="413">
      <c r="B413" t="s">
        <v>196</v>
      </c>
      <c r="C413" s="19" t="n">
        <v>0.0940274980073574</v>
      </c>
      <c r="D413" s="19" t="n">
        <v>0.0961811203198811</v>
      </c>
      <c r="E413" s="19" t="n">
        <v>0.0918897759527136</v>
      </c>
      <c r="F413" s="19"/>
      <c r="G413" s="19" t="n">
        <v>0.192779846768957</v>
      </c>
      <c r="H413" s="19" t="n">
        <v>0.114211921165536</v>
      </c>
      <c r="I413" s="19" t="n">
        <v>0.118660539204105</v>
      </c>
      <c r="J413" s="19" t="n">
        <v>0.0400943843481516</v>
      </c>
      <c r="K413" s="19" t="n">
        <v>0.0534715809631875</v>
      </c>
      <c r="L413" s="19" t="n">
        <v>0.0401371958117029</v>
      </c>
      <c r="M413" s="19"/>
      <c r="N413" s="19" t="n">
        <v>0</v>
      </c>
      <c r="O413" s="19" t="n">
        <v>0.0540652145164362</v>
      </c>
      <c r="P413" s="19" t="n">
        <v>0.108398875413924</v>
      </c>
      <c r="Q413" s="19" t="n">
        <v>0.0954912277647887</v>
      </c>
      <c r="R413" s="19" t="n">
        <v>0.0823532898730977</v>
      </c>
      <c r="S413" s="19"/>
      <c r="T413" s="19" t="n">
        <v>0.0395711343102528</v>
      </c>
      <c r="U413" s="19" t="n">
        <v>0.108411846821264</v>
      </c>
      <c r="V413" s="19" t="n">
        <v>0.161556675134087</v>
      </c>
      <c r="W413" s="19" t="n">
        <v>0.0393675896350232</v>
      </c>
      <c r="X413" s="19"/>
      <c r="Y413" s="19" t="n">
        <v>0.106217394547209</v>
      </c>
      <c r="Z413" s="19" t="n">
        <v>0.0614815198170285</v>
      </c>
      <c r="AA413" s="19" t="s">
        <v>124</v>
      </c>
      <c r="AB413" s="19" t="s">
        <v>124</v>
      </c>
      <c r="AC413" s="19" t="s">
        <v>124</v>
      </c>
      <c r="AD413" s="19" t="s">
        <v>124</v>
      </c>
      <c r="AE413" s="19"/>
      <c r="AF413" s="19" t="n">
        <v>0.0961390227499819</v>
      </c>
      <c r="AG413" s="19"/>
      <c r="AH413" s="19" t="n">
        <v>0.0940274980073574</v>
      </c>
      <c r="AI413" s="19"/>
      <c r="AJ413" s="19" t="n">
        <v>0.113384530241618</v>
      </c>
      <c r="AK413" s="19" t="n">
        <v>0</v>
      </c>
      <c r="AL413" s="19" t="n">
        <v>0.093012628790253</v>
      </c>
      <c r="AM413" s="19" t="n">
        <v>0.11287908343126</v>
      </c>
      <c r="AN413" s="19" t="n">
        <v>0.0813056898968803</v>
      </c>
      <c r="AO413" s="19" t="n">
        <v>0.193448502779062</v>
      </c>
      <c r="AP413" s="19" t="n">
        <v>0.0956399195599812</v>
      </c>
      <c r="AQ413" s="19" t="n">
        <v>0.0696835522626538</v>
      </c>
      <c r="AR413" s="19" t="n">
        <v>0</v>
      </c>
      <c r="AS413" s="19" t="n">
        <v>0.108409945001701</v>
      </c>
      <c r="AT413" s="19" t="n">
        <v>0</v>
      </c>
      <c r="AU413" s="19" t="n">
        <v>0.0431630093420096</v>
      </c>
    </row>
    <row r="414">
      <c r="B414" t="s">
        <v>197</v>
      </c>
      <c r="C414" s="19" t="n">
        <v>0.0489268237402674</v>
      </c>
      <c r="D414" s="19" t="n">
        <v>0.058975278675179</v>
      </c>
      <c r="E414" s="19" t="n">
        <v>0.0348601422292229</v>
      </c>
      <c r="F414" s="19"/>
      <c r="G414" s="19" t="n">
        <v>0</v>
      </c>
      <c r="H414" s="19" t="n">
        <v>0.0741889995397551</v>
      </c>
      <c r="I414" s="19" t="n">
        <v>0.0485255073011376</v>
      </c>
      <c r="J414" s="19" t="n">
        <v>0.0518269792392708</v>
      </c>
      <c r="K414" s="19" t="n">
        <v>0.0560277315207173</v>
      </c>
      <c r="L414" s="19" t="n">
        <v>0</v>
      </c>
      <c r="M414" s="19"/>
      <c r="N414" s="19" t="n">
        <v>0</v>
      </c>
      <c r="O414" s="19" t="n">
        <v>0.0165386893995144</v>
      </c>
      <c r="P414" s="19" t="n">
        <v>0.0564405377184641</v>
      </c>
      <c r="Q414" s="19" t="n">
        <v>0.0456827349452937</v>
      </c>
      <c r="R414" s="19" t="n">
        <v>0.0647752941611375</v>
      </c>
      <c r="S414" s="19"/>
      <c r="T414" s="19" t="n">
        <v>0</v>
      </c>
      <c r="U414" s="19" t="n">
        <v>0.0295655538470152</v>
      </c>
      <c r="V414" s="19" t="n">
        <v>0.0848388632953729</v>
      </c>
      <c r="W414" s="19" t="n">
        <v>0.0436104987559104</v>
      </c>
      <c r="X414" s="19"/>
      <c r="Y414" s="19" t="n">
        <v>0.0562228481450209</v>
      </c>
      <c r="Z414" s="19" t="n">
        <v>0.0294470643857144</v>
      </c>
      <c r="AA414" s="19" t="s">
        <v>124</v>
      </c>
      <c r="AB414" s="19" t="s">
        <v>124</v>
      </c>
      <c r="AC414" s="19" t="s">
        <v>124</v>
      </c>
      <c r="AD414" s="19" t="s">
        <v>124</v>
      </c>
      <c r="AE414" s="19"/>
      <c r="AF414" s="19" t="n">
        <v>0.0536808671838737</v>
      </c>
      <c r="AG414" s="19"/>
      <c r="AH414" s="19" t="n">
        <v>0.0489268237402674</v>
      </c>
      <c r="AI414" s="19"/>
      <c r="AJ414" s="19" t="n">
        <v>0.0312341117852323</v>
      </c>
      <c r="AK414" s="19" t="n">
        <v>0</v>
      </c>
      <c r="AL414" s="19" t="n">
        <v>0.0555352659052926</v>
      </c>
      <c r="AM414" s="19" t="n">
        <v>0.0378297005645425</v>
      </c>
      <c r="AN414" s="19" t="n">
        <v>0.0733301192264522</v>
      </c>
      <c r="AO414" s="19" t="n">
        <v>0</v>
      </c>
      <c r="AP414" s="19" t="n">
        <v>0.0994237887463675</v>
      </c>
      <c r="AQ414" s="19" t="n">
        <v>0</v>
      </c>
      <c r="AR414" s="19" t="n">
        <v>0</v>
      </c>
      <c r="AS414" s="19" t="n">
        <v>0.0396232869840713</v>
      </c>
      <c r="AT414" s="19" t="n">
        <v>0</v>
      </c>
      <c r="AU414" s="19" t="n">
        <v>0.0482027096858465</v>
      </c>
    </row>
    <row r="415">
      <c r="B415" t="s">
        <v>198</v>
      </c>
      <c r="C415" s="19" t="n">
        <v>0.0922063331038295</v>
      </c>
      <c r="D415" s="19" t="n">
        <v>0.0714077275146527</v>
      </c>
      <c r="E415" s="19" t="n">
        <v>0.123353303159645</v>
      </c>
      <c r="F415" s="19"/>
      <c r="G415" s="19" t="n">
        <v>0.107990805897002</v>
      </c>
      <c r="H415" s="19" t="n">
        <v>0.129962633055828</v>
      </c>
      <c r="I415" s="19" t="n">
        <v>0.0521752555618649</v>
      </c>
      <c r="J415" s="19" t="n">
        <v>0.130951511566492</v>
      </c>
      <c r="K415" s="19" t="n">
        <v>0.0585431532574943</v>
      </c>
      <c r="L415" s="19" t="n">
        <v>0</v>
      </c>
      <c r="M415" s="19"/>
      <c r="N415" s="19" t="n">
        <v>0</v>
      </c>
      <c r="O415" s="19" t="n">
        <v>0.051721850695218</v>
      </c>
      <c r="P415" s="19" t="n">
        <v>0.0805575396845913</v>
      </c>
      <c r="Q415" s="19" t="n">
        <v>0.0884160477653926</v>
      </c>
      <c r="R415" s="19" t="n">
        <v>0.14941752942228</v>
      </c>
      <c r="S415" s="19"/>
      <c r="T415" s="19" t="n">
        <v>0</v>
      </c>
      <c r="U415" s="19" t="n">
        <v>0.115714651973584</v>
      </c>
      <c r="V415" s="19" t="n">
        <v>0.0802235377005731</v>
      </c>
      <c r="W415" s="19" t="n">
        <v>0.102703053262499</v>
      </c>
      <c r="X415" s="19"/>
      <c r="Y415" s="19" t="n">
        <v>0.10051512720726</v>
      </c>
      <c r="Z415" s="19" t="n">
        <v>0.070022565522693</v>
      </c>
      <c r="AA415" s="19" t="s">
        <v>124</v>
      </c>
      <c r="AB415" s="19" t="s">
        <v>124</v>
      </c>
      <c r="AC415" s="19" t="s">
        <v>124</v>
      </c>
      <c r="AD415" s="19" t="s">
        <v>124</v>
      </c>
      <c r="AE415" s="19"/>
      <c r="AF415" s="19" t="n">
        <v>0.0884862197934006</v>
      </c>
      <c r="AG415" s="19"/>
      <c r="AH415" s="19" t="n">
        <v>0.0922063331038295</v>
      </c>
      <c r="AI415" s="19"/>
      <c r="AJ415" s="19" t="n">
        <v>0.0965061402703641</v>
      </c>
      <c r="AK415" s="19" t="n">
        <v>0.115392244131311</v>
      </c>
      <c r="AL415" s="19" t="n">
        <v>0.0730859719919561</v>
      </c>
      <c r="AM415" s="19" t="n">
        <v>0.0534219048121679</v>
      </c>
      <c r="AN415" s="19" t="n">
        <v>0.134405909773814</v>
      </c>
      <c r="AO415" s="19" t="n">
        <v>0.106095105197234</v>
      </c>
      <c r="AP415" s="19" t="n">
        <v>0.10477940586858</v>
      </c>
      <c r="AQ415" s="19" t="n">
        <v>0.0696835522626538</v>
      </c>
      <c r="AR415" s="19" t="n">
        <v>0.177878206563266</v>
      </c>
      <c r="AS415" s="19" t="n">
        <v>0.0767434734513468</v>
      </c>
      <c r="AT415" s="19" t="n">
        <v>0</v>
      </c>
      <c r="AU415" s="19" t="n">
        <v>0.140921855694033</v>
      </c>
    </row>
    <row r="416">
      <c r="B416" t="s">
        <v>199</v>
      </c>
      <c r="C416" s="19" t="n">
        <v>0.446835833711951</v>
      </c>
      <c r="D416" s="19" t="n">
        <v>0.414969525365085</v>
      </c>
      <c r="E416" s="19" t="n">
        <v>0.492515856045422</v>
      </c>
      <c r="F416" s="19"/>
      <c r="G416" s="19" t="n">
        <v>0.17789948363796</v>
      </c>
      <c r="H416" s="19" t="n">
        <v>0.239161012970604</v>
      </c>
      <c r="I416" s="19" t="n">
        <v>0.402287355159781</v>
      </c>
      <c r="J416" s="19" t="n">
        <v>0.604675125670073</v>
      </c>
      <c r="K416" s="19" t="n">
        <v>0.68676482150562</v>
      </c>
      <c r="L416" s="19" t="n">
        <v>0.735190012703252</v>
      </c>
      <c r="M416" s="19"/>
      <c r="N416" s="19" t="n">
        <v>0.507051695822357</v>
      </c>
      <c r="O416" s="19" t="n">
        <v>0.616387230705955</v>
      </c>
      <c r="P416" s="19" t="n">
        <v>0.46984330561258</v>
      </c>
      <c r="Q416" s="19" t="n">
        <v>0.394701674934821</v>
      </c>
      <c r="R416" s="19" t="n">
        <v>0.394540137023793</v>
      </c>
      <c r="S416" s="19"/>
      <c r="T416" s="19" t="n">
        <v>0.379933767385492</v>
      </c>
      <c r="U416" s="19" t="n">
        <v>0.443970887820428</v>
      </c>
      <c r="V416" s="19" t="n">
        <v>0.41339538153549</v>
      </c>
      <c r="W416" s="19" t="n">
        <v>0.440375801173783</v>
      </c>
      <c r="X416" s="19"/>
      <c r="Y416" s="19" t="n">
        <v>0.376367073235339</v>
      </c>
      <c r="Z416" s="19" t="n">
        <v>0.634981379826585</v>
      </c>
      <c r="AA416" s="19" t="s">
        <v>124</v>
      </c>
      <c r="AB416" s="19" t="s">
        <v>124</v>
      </c>
      <c r="AC416" s="19" t="s">
        <v>124</v>
      </c>
      <c r="AD416" s="19" t="s">
        <v>124</v>
      </c>
      <c r="AE416" s="19"/>
      <c r="AF416" s="19" t="n">
        <v>0.480282304244549</v>
      </c>
      <c r="AG416" s="19"/>
      <c r="AH416" s="19" t="n">
        <v>0.446835833711951</v>
      </c>
      <c r="AI416" s="19"/>
      <c r="AJ416" s="19" t="n">
        <v>0.415634361134389</v>
      </c>
      <c r="AK416" s="19" t="n">
        <v>0.268545607846485</v>
      </c>
      <c r="AL416" s="19" t="n">
        <v>0.43093960562135</v>
      </c>
      <c r="AM416" s="19" t="n">
        <v>0.431955149775652</v>
      </c>
      <c r="AN416" s="19" t="n">
        <v>0.480787397893804</v>
      </c>
      <c r="AO416" s="19" t="n">
        <v>0.309079648499237</v>
      </c>
      <c r="AP416" s="19" t="n">
        <v>0.48129414974504</v>
      </c>
      <c r="AQ416" s="19" t="n">
        <v>0.627885542869089</v>
      </c>
      <c r="AR416" s="19" t="n">
        <v>0.443733903066616</v>
      </c>
      <c r="AS416" s="19" t="n">
        <v>0.54027120214448</v>
      </c>
      <c r="AT416" s="19" t="n">
        <v>0.78702825083106</v>
      </c>
      <c r="AU416" s="19" t="n">
        <v>0.388320421551742</v>
      </c>
    </row>
    <row r="417">
      <c r="B417" t="s">
        <v>66</v>
      </c>
      <c r="C417" s="19" t="n">
        <v>0.0652045807208145</v>
      </c>
      <c r="D417" s="19" t="n">
        <v>0.0663917094016547</v>
      </c>
      <c r="E417" s="19" t="n">
        <v>0.0589171266873282</v>
      </c>
      <c r="F417" s="19"/>
      <c r="G417" s="19" t="n">
        <v>0.0394281679446433</v>
      </c>
      <c r="H417" s="19" t="n">
        <v>0.0546580503202916</v>
      </c>
      <c r="I417" s="19" t="n">
        <v>0.0918723389957619</v>
      </c>
      <c r="J417" s="19" t="n">
        <v>0.0523215869430733</v>
      </c>
      <c r="K417" s="19" t="n">
        <v>0.0786230066066152</v>
      </c>
      <c r="L417" s="19" t="n">
        <v>0.0686302773530658</v>
      </c>
      <c r="M417" s="19"/>
      <c r="N417" s="19" t="n">
        <v>0</v>
      </c>
      <c r="O417" s="19" t="n">
        <v>0.0719592419181078</v>
      </c>
      <c r="P417" s="19" t="n">
        <v>0.0844258733869877</v>
      </c>
      <c r="Q417" s="19" t="n">
        <v>0.068187821719838</v>
      </c>
      <c r="R417" s="19" t="n">
        <v>0.0237259605962349</v>
      </c>
      <c r="S417" s="19"/>
      <c r="T417" s="19" t="n">
        <v>0</v>
      </c>
      <c r="U417" s="19" t="n">
        <v>0.0670127860654376</v>
      </c>
      <c r="V417" s="19" t="n">
        <v>0.0671374739106781</v>
      </c>
      <c r="W417" s="19" t="n">
        <v>0.0542888554200233</v>
      </c>
      <c r="X417" s="19"/>
      <c r="Y417" s="19" t="n">
        <v>0.0721516502733665</v>
      </c>
      <c r="Z417" s="19" t="n">
        <v>0.0466565008905324</v>
      </c>
      <c r="AA417" s="19" t="s">
        <v>124</v>
      </c>
      <c r="AB417" s="19" t="s">
        <v>124</v>
      </c>
      <c r="AC417" s="19" t="s">
        <v>124</v>
      </c>
      <c r="AD417" s="19" t="s">
        <v>124</v>
      </c>
      <c r="AE417" s="19"/>
      <c r="AF417" s="19" t="n">
        <v>0.0659628972501459</v>
      </c>
      <c r="AG417" s="19"/>
      <c r="AH417" s="19" t="n">
        <v>0.0652045807208145</v>
      </c>
      <c r="AI417" s="19"/>
      <c r="AJ417" s="19" t="n">
        <v>0.0312421231331275</v>
      </c>
      <c r="AK417" s="19" t="n">
        <v>0.216375763762348</v>
      </c>
      <c r="AL417" s="19" t="n">
        <v>0.0815909093718585</v>
      </c>
      <c r="AM417" s="19" t="n">
        <v>0.12358402876107</v>
      </c>
      <c r="AN417" s="19" t="n">
        <v>0.0627497961990223</v>
      </c>
      <c r="AO417" s="19" t="n">
        <v>0.0355060137931422</v>
      </c>
      <c r="AP417" s="19" t="n">
        <v>0</v>
      </c>
      <c r="AQ417" s="19" t="n">
        <v>0</v>
      </c>
      <c r="AR417" s="19" t="n">
        <v>0</v>
      </c>
      <c r="AS417" s="19" t="n">
        <v>0.0330553077905679</v>
      </c>
      <c r="AT417" s="19" t="n">
        <v>0</v>
      </c>
      <c r="AU417" s="19" t="n">
        <v>0.0373050757752019</v>
      </c>
    </row>
    <row r="418">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row>
    <row r="419">
      <c r="B419" s="7" t="s">
        <v>208</v>
      </c>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row>
    <row r="420">
      <c r="B420" s="26" t="s">
        <v>69</v>
      </c>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row>
    <row r="421">
      <c r="B421" t="s">
        <v>205</v>
      </c>
      <c r="C421" s="19" t="n">
        <v>0.237787496602015</v>
      </c>
      <c r="D421" s="19" t="n">
        <v>0.24662262266692</v>
      </c>
      <c r="E421" s="19" t="n">
        <v>0.229921263855874</v>
      </c>
      <c r="F421" s="19"/>
      <c r="G421" s="19" t="n">
        <v>0.228336138218137</v>
      </c>
      <c r="H421" s="19" t="n">
        <v>0.236934802514261</v>
      </c>
      <c r="I421" s="19" t="n">
        <v>0.205708945257798</v>
      </c>
      <c r="J421" s="19" t="n">
        <v>0.165311650355592</v>
      </c>
      <c r="K421" s="19" t="n">
        <v>0.263977302134283</v>
      </c>
      <c r="L421" s="19" t="n">
        <v>0.29234993125445</v>
      </c>
      <c r="M421" s="19"/>
      <c r="N421" s="19" t="n">
        <v>0.187528672006191</v>
      </c>
      <c r="O421" s="19" t="n">
        <v>0.250461930345011</v>
      </c>
      <c r="P421" s="19" t="n">
        <v>0.202998400946159</v>
      </c>
      <c r="Q421" s="19" t="n">
        <v>0.225215399551328</v>
      </c>
      <c r="R421" s="19" t="n">
        <v>0.336941952571857</v>
      </c>
      <c r="S421" s="19"/>
      <c r="T421" s="19" t="n">
        <v>0.200513938797067</v>
      </c>
      <c r="U421" s="19" t="n">
        <v>0.285704456398869</v>
      </c>
      <c r="V421" s="19" t="n">
        <v>0.219505148441083</v>
      </c>
      <c r="W421" s="19" t="n">
        <v>0.267804083370745</v>
      </c>
      <c r="X421" s="19"/>
      <c r="Y421" s="19" t="n">
        <v>0.230286933408106</v>
      </c>
      <c r="Z421" s="19" t="n">
        <v>0.218963805120289</v>
      </c>
      <c r="AA421" s="19" t="n">
        <v>0.315595975659487</v>
      </c>
      <c r="AB421" s="19" t="n">
        <v>0.211720841600797</v>
      </c>
      <c r="AC421" s="19" t="n">
        <v>0.165304338780046</v>
      </c>
      <c r="AD421" s="19" t="n">
        <v>0.168228550460706</v>
      </c>
      <c r="AE421" s="19"/>
      <c r="AF421" s="19" t="n">
        <v>0.232669511164656</v>
      </c>
      <c r="AG421" s="19"/>
      <c r="AH421" s="19" t="n">
        <v>0.232139093584759</v>
      </c>
      <c r="AI421" s="19"/>
      <c r="AJ421" s="19" t="n">
        <v>0.25746899352576</v>
      </c>
      <c r="AK421" s="19" t="n">
        <v>0.272872775907657</v>
      </c>
      <c r="AL421" s="19" t="n">
        <v>0.259464544162763</v>
      </c>
      <c r="AM421" s="19" t="n">
        <v>0.256498082028468</v>
      </c>
      <c r="AN421" s="19" t="n">
        <v>0.199799273561251</v>
      </c>
      <c r="AO421" s="19" t="n">
        <v>0.193626670264195</v>
      </c>
      <c r="AP421" s="19" t="n">
        <v>0.21364848552598</v>
      </c>
      <c r="AQ421" s="19" t="n">
        <v>0.234301490736624</v>
      </c>
      <c r="AR421" s="19" t="n">
        <v>0.122931115253806</v>
      </c>
      <c r="AS421" s="19" t="n">
        <v>0.266600583781707</v>
      </c>
      <c r="AT421" s="19" t="n">
        <v>0.418976949653456</v>
      </c>
      <c r="AU421" s="19" t="n">
        <v>0.181458791713738</v>
      </c>
    </row>
    <row r="422">
      <c r="B422" t="s">
        <v>206</v>
      </c>
      <c r="C422" s="19" t="n">
        <v>0.472241660999205</v>
      </c>
      <c r="D422" s="19" t="n">
        <v>0.465352681816333</v>
      </c>
      <c r="E422" s="19" t="n">
        <v>0.479001040375199</v>
      </c>
      <c r="F422" s="19"/>
      <c r="G422" s="19" t="n">
        <v>0.425848340687544</v>
      </c>
      <c r="H422" s="19" t="n">
        <v>0.443285991042613</v>
      </c>
      <c r="I422" s="19" t="n">
        <v>0.481128567681904</v>
      </c>
      <c r="J422" s="19" t="n">
        <v>0.49571340955992</v>
      </c>
      <c r="K422" s="19" t="n">
        <v>0.450710508241202</v>
      </c>
      <c r="L422" s="19" t="n">
        <v>0.505525331526496</v>
      </c>
      <c r="M422" s="19"/>
      <c r="N422" s="19" t="n">
        <v>0.231598789672982</v>
      </c>
      <c r="O422" s="19" t="n">
        <v>0.467034626563381</v>
      </c>
      <c r="P422" s="19" t="n">
        <v>0.446605655557584</v>
      </c>
      <c r="Q422" s="19" t="n">
        <v>0.538849693057922</v>
      </c>
      <c r="R422" s="19" t="n">
        <v>0.447283767423196</v>
      </c>
      <c r="S422" s="19"/>
      <c r="T422" s="19" t="n">
        <v>0.469673040260621</v>
      </c>
      <c r="U422" s="19" t="n">
        <v>0.449130605147448</v>
      </c>
      <c r="V422" s="19" t="n">
        <v>0.510019871773353</v>
      </c>
      <c r="W422" s="19" t="n">
        <v>0.44595580553761</v>
      </c>
      <c r="X422" s="19"/>
      <c r="Y422" s="19" t="n">
        <v>0.484565036887224</v>
      </c>
      <c r="Z422" s="19" t="n">
        <v>0.460977754705155</v>
      </c>
      <c r="AA422" s="19" t="n">
        <v>0.484087354603897</v>
      </c>
      <c r="AB422" s="19" t="n">
        <v>0.466202454009987</v>
      </c>
      <c r="AC422" s="19" t="n">
        <v>0.414125886523117</v>
      </c>
      <c r="AD422" s="19" t="n">
        <v>0.460992942637973</v>
      </c>
      <c r="AE422" s="19"/>
      <c r="AF422" s="19" t="n">
        <v>0.490908597897851</v>
      </c>
      <c r="AG422" s="19"/>
      <c r="AH422" s="19" t="n">
        <v>0.491280145791973</v>
      </c>
      <c r="AI422" s="19"/>
      <c r="AJ422" s="19" t="n">
        <v>0.437731753113868</v>
      </c>
      <c r="AK422" s="19" t="n">
        <v>0.533420509736659</v>
      </c>
      <c r="AL422" s="19" t="n">
        <v>0.477629045647187</v>
      </c>
      <c r="AM422" s="19" t="n">
        <v>0.441587177565895</v>
      </c>
      <c r="AN422" s="19" t="n">
        <v>0.503361361925262</v>
      </c>
      <c r="AO422" s="19" t="n">
        <v>0.467604833452703</v>
      </c>
      <c r="AP422" s="19" t="n">
        <v>0.510861544950225</v>
      </c>
      <c r="AQ422" s="19" t="n">
        <v>0.458222270499506</v>
      </c>
      <c r="AR422" s="19" t="n">
        <v>0.5309614996742</v>
      </c>
      <c r="AS422" s="19" t="n">
        <v>0.369307777169943</v>
      </c>
      <c r="AT422" s="19" t="n">
        <v>0.484380786130081</v>
      </c>
      <c r="AU422" s="19" t="n">
        <v>0.513898390727972</v>
      </c>
    </row>
    <row r="423">
      <c r="B423" t="s">
        <v>207</v>
      </c>
      <c r="C423" s="19" t="n">
        <v>0.210407006683465</v>
      </c>
      <c r="D423" s="19" t="n">
        <v>0.202403953380395</v>
      </c>
      <c r="E423" s="19" t="n">
        <v>0.219222836339124</v>
      </c>
      <c r="F423" s="19"/>
      <c r="G423" s="19" t="n">
        <v>0.287444162100311</v>
      </c>
      <c r="H423" s="19" t="n">
        <v>0.253456733388585</v>
      </c>
      <c r="I423" s="19" t="n">
        <v>0.263550734004001</v>
      </c>
      <c r="J423" s="19" t="n">
        <v>0.257106334671861</v>
      </c>
      <c r="K423" s="19" t="n">
        <v>0.18171576757359</v>
      </c>
      <c r="L423" s="19" t="n">
        <v>0.104631222953366</v>
      </c>
      <c r="M423" s="19"/>
      <c r="N423" s="19" t="n">
        <v>0.276191313725041</v>
      </c>
      <c r="O423" s="19" t="n">
        <v>0.170982769724284</v>
      </c>
      <c r="P423" s="19" t="n">
        <v>0.284486084728705</v>
      </c>
      <c r="Q423" s="19" t="n">
        <v>0.170299561775128</v>
      </c>
      <c r="R423" s="19" t="n">
        <v>0.169539573496815</v>
      </c>
      <c r="S423" s="19"/>
      <c r="T423" s="19" t="n">
        <v>0.201815480652969</v>
      </c>
      <c r="U423" s="19" t="n">
        <v>0.186121506160856</v>
      </c>
      <c r="V423" s="19" t="n">
        <v>0.207639295023029</v>
      </c>
      <c r="W423" s="19" t="n">
        <v>0.233856593972031</v>
      </c>
      <c r="X423" s="19"/>
      <c r="Y423" s="19" t="n">
        <v>0.227373396684218</v>
      </c>
      <c r="Z423" s="19" t="n">
        <v>0.281725173112414</v>
      </c>
      <c r="AA423" s="19" t="n">
        <v>0.0886873317995329</v>
      </c>
      <c r="AB423" s="19" t="n">
        <v>0.228880652253321</v>
      </c>
      <c r="AC423" s="19" t="n">
        <v>0.312924622478067</v>
      </c>
      <c r="AD423" s="19" t="n">
        <v>0.213026972668155</v>
      </c>
      <c r="AE423" s="19"/>
      <c r="AF423" s="19" t="n">
        <v>0.198986841251034</v>
      </c>
      <c r="AG423" s="19"/>
      <c r="AH423" s="19" t="n">
        <v>0.216715615930032</v>
      </c>
      <c r="AI423" s="19"/>
      <c r="AJ423" s="19" t="n">
        <v>0.205210587093969</v>
      </c>
      <c r="AK423" s="19" t="n">
        <v>0.16948990843442</v>
      </c>
      <c r="AL423" s="19" t="n">
        <v>0.168893860629089</v>
      </c>
      <c r="AM423" s="19" t="n">
        <v>0.203772056193232</v>
      </c>
      <c r="AN423" s="19" t="n">
        <v>0.22929512803467</v>
      </c>
      <c r="AO423" s="19" t="n">
        <v>0.271892167878233</v>
      </c>
      <c r="AP423" s="19" t="n">
        <v>0.202526827635427</v>
      </c>
      <c r="AQ423" s="19" t="n">
        <v>0.279283557594879</v>
      </c>
      <c r="AR423" s="19" t="n">
        <v>0.27660238077672</v>
      </c>
      <c r="AS423" s="19" t="n">
        <v>0.232718253919486</v>
      </c>
      <c r="AT423" s="19" t="n">
        <v>0.0664161893344792</v>
      </c>
      <c r="AU423" s="19" t="n">
        <v>0.30464281755829</v>
      </c>
    </row>
    <row r="424">
      <c r="B424" t="s">
        <v>66</v>
      </c>
      <c r="C424" s="19" t="n">
        <v>0.0795638357153145</v>
      </c>
      <c r="D424" s="19" t="n">
        <v>0.0856207421363519</v>
      </c>
      <c r="E424" s="19" t="n">
        <v>0.0718548594298021</v>
      </c>
      <c r="F424" s="19"/>
      <c r="G424" s="19" t="n">
        <v>0.0583713589940084</v>
      </c>
      <c r="H424" s="19" t="n">
        <v>0.0663224730545409</v>
      </c>
      <c r="I424" s="19" t="n">
        <v>0.0496117530562967</v>
      </c>
      <c r="J424" s="19" t="n">
        <v>0.0818686054126278</v>
      </c>
      <c r="K424" s="19" t="n">
        <v>0.103596422050924</v>
      </c>
      <c r="L424" s="19" t="n">
        <v>0.0974935142656875</v>
      </c>
      <c r="M424" s="19"/>
      <c r="N424" s="19" t="n">
        <v>0.304681224595787</v>
      </c>
      <c r="O424" s="19" t="n">
        <v>0.111520673367323</v>
      </c>
      <c r="P424" s="19" t="n">
        <v>0.0659098587675514</v>
      </c>
      <c r="Q424" s="19" t="n">
        <v>0.0656353456156225</v>
      </c>
      <c r="R424" s="19" t="n">
        <v>0.0462347065081315</v>
      </c>
      <c r="S424" s="19"/>
      <c r="T424" s="19" t="n">
        <v>0.127997540289342</v>
      </c>
      <c r="U424" s="19" t="n">
        <v>0.079043432292827</v>
      </c>
      <c r="V424" s="19" t="n">
        <v>0.0628356847625345</v>
      </c>
      <c r="W424" s="19" t="n">
        <v>0.0523835171196141</v>
      </c>
      <c r="X424" s="19"/>
      <c r="Y424" s="19" t="n">
        <v>0.0577746330204519</v>
      </c>
      <c r="Z424" s="19" t="n">
        <v>0.0383332670621428</v>
      </c>
      <c r="AA424" s="19" t="n">
        <v>0.111629337937084</v>
      </c>
      <c r="AB424" s="19" t="n">
        <v>0.0931960521358949</v>
      </c>
      <c r="AC424" s="19" t="n">
        <v>0.107645152218769</v>
      </c>
      <c r="AD424" s="19" t="n">
        <v>0.157751534233166</v>
      </c>
      <c r="AE424" s="19"/>
      <c r="AF424" s="19" t="n">
        <v>0.0774350496864587</v>
      </c>
      <c r="AG424" s="19"/>
      <c r="AH424" s="19" t="n">
        <v>0.0598651446932357</v>
      </c>
      <c r="AI424" s="19"/>
      <c r="AJ424" s="19" t="n">
        <v>0.099588666266403</v>
      </c>
      <c r="AK424" s="19" t="n">
        <v>0.0242168059212648</v>
      </c>
      <c r="AL424" s="19" t="n">
        <v>0.0940125495609609</v>
      </c>
      <c r="AM424" s="19" t="n">
        <v>0.0981426842124038</v>
      </c>
      <c r="AN424" s="19" t="n">
        <v>0.0675442364788174</v>
      </c>
      <c r="AO424" s="19" t="n">
        <v>0.0668763284048677</v>
      </c>
      <c r="AP424" s="19" t="n">
        <v>0.0729631418883674</v>
      </c>
      <c r="AQ424" s="19" t="n">
        <v>0.0281926811689916</v>
      </c>
      <c r="AR424" s="19" t="n">
        <v>0.0695050042952741</v>
      </c>
      <c r="AS424" s="19" t="n">
        <v>0.131373385128864</v>
      </c>
      <c r="AT424" s="19" t="n">
        <v>0.0302260748819833</v>
      </c>
      <c r="AU424" s="19" t="n">
        <v>0</v>
      </c>
    </row>
    <row r="425">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c r="AL425" s="19"/>
      <c r="AM425" s="19"/>
      <c r="AN425" s="19"/>
      <c r="AO425" s="19"/>
      <c r="AP425" s="19"/>
      <c r="AQ425" s="19"/>
      <c r="AR425" s="19"/>
      <c r="AS425" s="19"/>
      <c r="AT425" s="19"/>
      <c r="AU425" s="19"/>
    </row>
    <row r="426">
      <c r="B426" s="7" t="s">
        <v>217</v>
      </c>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c r="AL426" s="19"/>
      <c r="AM426" s="19"/>
      <c r="AN426" s="19"/>
      <c r="AO426" s="19"/>
      <c r="AP426" s="19"/>
      <c r="AQ426" s="19"/>
      <c r="AR426" s="19"/>
      <c r="AS426" s="19"/>
      <c r="AT426" s="19"/>
      <c r="AU426" s="19"/>
    </row>
    <row r="427">
      <c r="B427" s="26" t="s">
        <v>216</v>
      </c>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c r="AL427" s="19"/>
      <c r="AM427" s="19"/>
      <c r="AN427" s="19"/>
      <c r="AO427" s="19"/>
      <c r="AP427" s="19"/>
      <c r="AQ427" s="19"/>
      <c r="AR427" s="19"/>
      <c r="AS427" s="19"/>
      <c r="AT427" s="19"/>
      <c r="AU427" s="19"/>
    </row>
    <row r="428">
      <c r="B428" t="s">
        <v>175</v>
      </c>
      <c r="C428" s="19" t="n">
        <v>0.568974300820736</v>
      </c>
      <c r="D428" s="19" t="n">
        <v>0.597576679011008</v>
      </c>
      <c r="E428" s="19" t="n">
        <v>0.540013808604169</v>
      </c>
      <c r="F428" s="19"/>
      <c r="G428" s="19" t="n">
        <v>0.673116320674346</v>
      </c>
      <c r="H428" s="19" t="n">
        <v>0.673067635133214</v>
      </c>
      <c r="I428" s="19" t="n">
        <v>0.574339233174654</v>
      </c>
      <c r="J428" s="19" t="n">
        <v>0.489543420048681</v>
      </c>
      <c r="K428" s="19" t="n">
        <v>0.518315200059037</v>
      </c>
      <c r="L428" s="19" t="n">
        <v>0.514148203701784</v>
      </c>
      <c r="M428" s="19"/>
      <c r="N428" s="19" t="n">
        <v>0.327697619268212</v>
      </c>
      <c r="O428" s="19" t="n">
        <v>0.514213130381218</v>
      </c>
      <c r="P428" s="19" t="n">
        <v>0.5315000967616</v>
      </c>
      <c r="Q428" s="19" t="n">
        <v>0.649902830666753</v>
      </c>
      <c r="R428" s="19" t="n">
        <v>0.601507544771526</v>
      </c>
      <c r="S428" s="19"/>
      <c r="T428" s="19" t="n">
        <v>0.525067531832354</v>
      </c>
      <c r="U428" s="19" t="n">
        <v>0.582860194600643</v>
      </c>
      <c r="V428" s="19" t="n">
        <v>0.559233683424136</v>
      </c>
      <c r="W428" s="19" t="n">
        <v>0.616982768018739</v>
      </c>
      <c r="X428" s="19"/>
      <c r="Y428" s="19" t="n">
        <v>0.633486013540513</v>
      </c>
      <c r="Z428" s="19" t="n">
        <v>0.491615403629691</v>
      </c>
      <c r="AA428" s="19" t="n">
        <v>0.517755846088927</v>
      </c>
      <c r="AB428" s="19" t="n">
        <v>0.569130209368843</v>
      </c>
      <c r="AC428" s="19" t="n">
        <v>0.639597141272223</v>
      </c>
      <c r="AD428" s="19" t="n">
        <v>0.394051596195443</v>
      </c>
      <c r="AE428" s="19"/>
      <c r="AF428" s="19" t="n">
        <v>0.537823831388219</v>
      </c>
      <c r="AG428" s="19"/>
      <c r="AH428" s="19" t="n">
        <v>0.621197856283591</v>
      </c>
      <c r="AI428" s="19"/>
      <c r="AJ428" s="19" t="n">
        <v>0.561378929191862</v>
      </c>
      <c r="AK428" s="19" t="n">
        <v>0.597669413453868</v>
      </c>
      <c r="AL428" s="19" t="n">
        <v>0.580958900793233</v>
      </c>
      <c r="AM428" s="19" t="n">
        <v>0.566623506945824</v>
      </c>
      <c r="AN428" s="19" t="n">
        <v>0.54579697261478</v>
      </c>
      <c r="AO428" s="19" t="n">
        <v>0.56453477874672</v>
      </c>
      <c r="AP428" s="19" t="n">
        <v>0.543584383418196</v>
      </c>
      <c r="AQ428" s="19" t="n">
        <v>0.517909122301539</v>
      </c>
      <c r="AR428" s="19" t="n">
        <v>0.570844392240375</v>
      </c>
      <c r="AS428" s="19" t="n">
        <v>0.725766326288095</v>
      </c>
      <c r="AT428" s="19" t="n">
        <v>0.402251369191489</v>
      </c>
      <c r="AU428" s="19" t="n">
        <v>0.615933005339769</v>
      </c>
    </row>
    <row r="429">
      <c r="B429" t="s">
        <v>176</v>
      </c>
      <c r="C429" s="19" t="n">
        <v>0.414920070070589</v>
      </c>
      <c r="D429" s="19" t="n">
        <v>0.389231111986519</v>
      </c>
      <c r="E429" s="19" t="n">
        <v>0.443187405746026</v>
      </c>
      <c r="F429" s="19"/>
      <c r="G429" s="19" t="n">
        <v>0.307764520858399</v>
      </c>
      <c r="H429" s="19" t="n">
        <v>0.319719030439576</v>
      </c>
      <c r="I429" s="19" t="n">
        <v>0.403544524898697</v>
      </c>
      <c r="J429" s="19" t="n">
        <v>0.497298356504568</v>
      </c>
      <c r="K429" s="19" t="n">
        <v>0.453755622986125</v>
      </c>
      <c r="L429" s="19" t="n">
        <v>0.474487454563523</v>
      </c>
      <c r="M429" s="19"/>
      <c r="N429" s="19" t="n">
        <v>0.672302380731788</v>
      </c>
      <c r="O429" s="19" t="n">
        <v>0.480701569771643</v>
      </c>
      <c r="P429" s="19" t="n">
        <v>0.44537570911475</v>
      </c>
      <c r="Q429" s="19" t="n">
        <v>0.336818446847948</v>
      </c>
      <c r="R429" s="19" t="n">
        <v>0.373613925626409</v>
      </c>
      <c r="S429" s="19"/>
      <c r="T429" s="19" t="n">
        <v>0.452761021736414</v>
      </c>
      <c r="U429" s="19" t="n">
        <v>0.404424669211151</v>
      </c>
      <c r="V429" s="19" t="n">
        <v>0.423919883708399</v>
      </c>
      <c r="W429" s="19" t="n">
        <v>0.369227754298187</v>
      </c>
      <c r="X429" s="19"/>
      <c r="Y429" s="19" t="n">
        <v>0.350764668380916</v>
      </c>
      <c r="Z429" s="19" t="n">
        <v>0.48764051579587</v>
      </c>
      <c r="AA429" s="19" t="n">
        <v>0.468831374216769</v>
      </c>
      <c r="AB429" s="19" t="n">
        <v>0.420476488771794</v>
      </c>
      <c r="AC429" s="19" t="n">
        <v>0.360402858727777</v>
      </c>
      <c r="AD429" s="19" t="n">
        <v>0.556445206728185</v>
      </c>
      <c r="AE429" s="19"/>
      <c r="AF429" s="19" t="n">
        <v>0.445565471324799</v>
      </c>
      <c r="AG429" s="19"/>
      <c r="AH429" s="19" t="n">
        <v>0.361569104895279</v>
      </c>
      <c r="AI429" s="19"/>
      <c r="AJ429" s="19" t="n">
        <v>0.438621070808138</v>
      </c>
      <c r="AK429" s="19" t="n">
        <v>0.372371280195242</v>
      </c>
      <c r="AL429" s="19" t="n">
        <v>0.40696731684946</v>
      </c>
      <c r="AM429" s="19" t="n">
        <v>0.404859408409649</v>
      </c>
      <c r="AN429" s="19" t="n">
        <v>0.431061210719323</v>
      </c>
      <c r="AO429" s="19" t="n">
        <v>0.43546522125328</v>
      </c>
      <c r="AP429" s="19" t="n">
        <v>0.428841645608905</v>
      </c>
      <c r="AQ429" s="19" t="n">
        <v>0.482090877698461</v>
      </c>
      <c r="AR429" s="19" t="n">
        <v>0.429155607759625</v>
      </c>
      <c r="AS429" s="19" t="n">
        <v>0.254694702573842</v>
      </c>
      <c r="AT429" s="19" t="n">
        <v>0.597748630808511</v>
      </c>
      <c r="AU429" s="19" t="n">
        <v>0.384066994660231</v>
      </c>
    </row>
    <row r="430">
      <c r="B430" t="s">
        <v>96</v>
      </c>
      <c r="C430" s="19" t="n">
        <v>0.0161056291086748</v>
      </c>
      <c r="D430" s="19" t="n">
        <v>0.0131922090024731</v>
      </c>
      <c r="E430" s="19" t="n">
        <v>0.0167987856498049</v>
      </c>
      <c r="F430" s="19"/>
      <c r="G430" s="19" t="n">
        <v>0.019119158467255</v>
      </c>
      <c r="H430" s="19" t="n">
        <v>0.00721333442721009</v>
      </c>
      <c r="I430" s="19" t="n">
        <v>0.0221162419266484</v>
      </c>
      <c r="J430" s="19" t="n">
        <v>0.0131582234467509</v>
      </c>
      <c r="K430" s="19" t="n">
        <v>0.0279291769548372</v>
      </c>
      <c r="L430" s="19" t="n">
        <v>0.0113643417346928</v>
      </c>
      <c r="M430" s="19"/>
      <c r="N430" s="19" t="n">
        <v>0</v>
      </c>
      <c r="O430" s="19" t="n">
        <v>0.00508529984713854</v>
      </c>
      <c r="P430" s="19" t="n">
        <v>0.0231241941236501</v>
      </c>
      <c r="Q430" s="19" t="n">
        <v>0.0132787224852982</v>
      </c>
      <c r="R430" s="19" t="n">
        <v>0.0248785296020657</v>
      </c>
      <c r="S430" s="19"/>
      <c r="T430" s="19" t="n">
        <v>0.0221714464312327</v>
      </c>
      <c r="U430" s="19" t="n">
        <v>0.0127151361882054</v>
      </c>
      <c r="V430" s="19" t="n">
        <v>0.0168464328674653</v>
      </c>
      <c r="W430" s="19" t="n">
        <v>0.0137894776830745</v>
      </c>
      <c r="X430" s="19"/>
      <c r="Y430" s="19" t="n">
        <v>0.0157493180785711</v>
      </c>
      <c r="Z430" s="19" t="n">
        <v>0.0207440805744387</v>
      </c>
      <c r="AA430" s="19" t="n">
        <v>0.0134127796943044</v>
      </c>
      <c r="AB430" s="19" t="n">
        <v>0.0103933018593635</v>
      </c>
      <c r="AC430" s="19" t="n">
        <v>0</v>
      </c>
      <c r="AD430" s="19" t="n">
        <v>0.0495031970763721</v>
      </c>
      <c r="AE430" s="19"/>
      <c r="AF430" s="19" t="n">
        <v>0.0166106972869813</v>
      </c>
      <c r="AG430" s="19"/>
      <c r="AH430" s="19" t="n">
        <v>0.0172330388211298</v>
      </c>
      <c r="AI430" s="19"/>
      <c r="AJ430" s="19" t="n">
        <v>0</v>
      </c>
      <c r="AK430" s="19" t="n">
        <v>0.0299593063508896</v>
      </c>
      <c r="AL430" s="19" t="n">
        <v>0.0120737823573071</v>
      </c>
      <c r="AM430" s="19" t="n">
        <v>0.0285170846445269</v>
      </c>
      <c r="AN430" s="19" t="n">
        <v>0.023141816665897</v>
      </c>
      <c r="AO430" s="19" t="n">
        <v>0</v>
      </c>
      <c r="AP430" s="19" t="n">
        <v>0.0275739709728987</v>
      </c>
      <c r="AQ430" s="19" t="n">
        <v>0</v>
      </c>
      <c r="AR430" s="19" t="n">
        <v>0</v>
      </c>
      <c r="AS430" s="19" t="n">
        <v>0.0195389711380631</v>
      </c>
      <c r="AT430" s="19" t="n">
        <v>0</v>
      </c>
      <c r="AU430" s="19" t="n">
        <v>0</v>
      </c>
    </row>
    <row r="431">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c r="AL431" s="19"/>
      <c r="AM431" s="19"/>
      <c r="AN431" s="19"/>
      <c r="AO431" s="19"/>
      <c r="AP431" s="19"/>
      <c r="AQ431" s="19"/>
      <c r="AR431" s="19"/>
      <c r="AS431" s="19"/>
      <c r="AT431" s="19"/>
      <c r="AU431" s="19"/>
    </row>
    <row r="432">
      <c r="B432" s="7" t="s">
        <v>218</v>
      </c>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c r="AL432" s="19"/>
      <c r="AM432" s="19"/>
      <c r="AN432" s="19"/>
      <c r="AO432" s="19"/>
      <c r="AP432" s="19"/>
      <c r="AQ432" s="19"/>
      <c r="AR432" s="19"/>
      <c r="AS432" s="19"/>
      <c r="AT432" s="19"/>
      <c r="AU432" s="19"/>
    </row>
    <row r="433">
      <c r="B433" s="26" t="s">
        <v>216</v>
      </c>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c r="AL433" s="19"/>
      <c r="AM433" s="19"/>
      <c r="AN433" s="19"/>
      <c r="AO433" s="19"/>
      <c r="AP433" s="19"/>
      <c r="AQ433" s="19"/>
      <c r="AR433" s="19"/>
      <c r="AS433" s="19"/>
      <c r="AT433" s="19"/>
      <c r="AU433" s="19"/>
    </row>
    <row r="434">
      <c r="B434" t="s">
        <v>175</v>
      </c>
      <c r="C434" s="19" t="n">
        <v>0.62039772053018</v>
      </c>
      <c r="D434" s="19" t="n">
        <v>0.621590977196951</v>
      </c>
      <c r="E434" s="19" t="n">
        <v>0.619745678186289</v>
      </c>
      <c r="F434" s="19"/>
      <c r="G434" s="19" t="n">
        <v>0.709974329595671</v>
      </c>
      <c r="H434" s="19" t="n">
        <v>0.661904699317168</v>
      </c>
      <c r="I434" s="19" t="n">
        <v>0.666746047913956</v>
      </c>
      <c r="J434" s="19" t="n">
        <v>0.54867713196462</v>
      </c>
      <c r="K434" s="19" t="n">
        <v>0.608043195900368</v>
      </c>
      <c r="L434" s="19" t="n">
        <v>0.564734374257817</v>
      </c>
      <c r="M434" s="19"/>
      <c r="N434" s="19" t="n">
        <v>0.500011567119693</v>
      </c>
      <c r="O434" s="19" t="n">
        <v>0.576402807980457</v>
      </c>
      <c r="P434" s="19" t="n">
        <v>0.585695579143515</v>
      </c>
      <c r="Q434" s="19" t="n">
        <v>0.661722747109936</v>
      </c>
      <c r="R434" s="19" t="n">
        <v>0.692696856730951</v>
      </c>
      <c r="S434" s="19"/>
      <c r="T434" s="19" t="n">
        <v>0.567255590750428</v>
      </c>
      <c r="U434" s="19" t="n">
        <v>0.617071177023212</v>
      </c>
      <c r="V434" s="19" t="n">
        <v>0.610770471254424</v>
      </c>
      <c r="W434" s="19" t="n">
        <v>0.666136799678967</v>
      </c>
      <c r="X434" s="19"/>
      <c r="Y434" s="19" t="n">
        <v>0.653284785605065</v>
      </c>
      <c r="Z434" s="19" t="n">
        <v>0.590436873033462</v>
      </c>
      <c r="AA434" s="19" t="n">
        <v>0.545369960772303</v>
      </c>
      <c r="AB434" s="19" t="n">
        <v>0.572495540219583</v>
      </c>
      <c r="AC434" s="19" t="n">
        <v>0.804034454592396</v>
      </c>
      <c r="AD434" s="19" t="n">
        <v>0.54177616478027</v>
      </c>
      <c r="AE434" s="19"/>
      <c r="AF434" s="19" t="n">
        <v>0.593954866734606</v>
      </c>
      <c r="AG434" s="19"/>
      <c r="AH434" s="19" t="n">
        <v>0.674060975068364</v>
      </c>
      <c r="AI434" s="19"/>
      <c r="AJ434" s="19" t="n">
        <v>0.622752099822418</v>
      </c>
      <c r="AK434" s="19" t="n">
        <v>0.641059862872475</v>
      </c>
      <c r="AL434" s="19" t="n">
        <v>0.615613064995279</v>
      </c>
      <c r="AM434" s="19" t="n">
        <v>0.662587999550235</v>
      </c>
      <c r="AN434" s="19" t="n">
        <v>0.587892087620927</v>
      </c>
      <c r="AO434" s="19" t="n">
        <v>0.636417369674839</v>
      </c>
      <c r="AP434" s="19" t="n">
        <v>0.66263191645727</v>
      </c>
      <c r="AQ434" s="19" t="n">
        <v>0.474919307460077</v>
      </c>
      <c r="AR434" s="19" t="n">
        <v>0.608250060967158</v>
      </c>
      <c r="AS434" s="19" t="n">
        <v>0.691258148577676</v>
      </c>
      <c r="AT434" s="19" t="n">
        <v>0.51381355412869</v>
      </c>
      <c r="AU434" s="19" t="n">
        <v>0.52729247506246</v>
      </c>
    </row>
    <row r="435">
      <c r="B435" t="s">
        <v>176</v>
      </c>
      <c r="C435" s="19" t="n">
        <v>0.367631571349071</v>
      </c>
      <c r="D435" s="19" t="n">
        <v>0.369360676879497</v>
      </c>
      <c r="E435" s="19" t="n">
        <v>0.367600869217947</v>
      </c>
      <c r="F435" s="19"/>
      <c r="G435" s="19" t="n">
        <v>0.26161955800406</v>
      </c>
      <c r="H435" s="19" t="n">
        <v>0.322742946238559</v>
      </c>
      <c r="I435" s="19" t="n">
        <v>0.317258903053175</v>
      </c>
      <c r="J435" s="19" t="n">
        <v>0.444602691223744</v>
      </c>
      <c r="K435" s="19" t="n">
        <v>0.384245433886557</v>
      </c>
      <c r="L435" s="19" t="n">
        <v>0.431458668823566</v>
      </c>
      <c r="M435" s="19"/>
      <c r="N435" s="19" t="n">
        <v>0.499988432880307</v>
      </c>
      <c r="O435" s="19" t="n">
        <v>0.418511892172405</v>
      </c>
      <c r="P435" s="19" t="n">
        <v>0.404599529648011</v>
      </c>
      <c r="Q435" s="19" t="n">
        <v>0.319639172000487</v>
      </c>
      <c r="R435" s="19" t="n">
        <v>0.299100488461108</v>
      </c>
      <c r="S435" s="19"/>
      <c r="T435" s="19" t="n">
        <v>0.42211002349959</v>
      </c>
      <c r="U435" s="19" t="n">
        <v>0.360805253809393</v>
      </c>
      <c r="V435" s="19" t="n">
        <v>0.384167747488432</v>
      </c>
      <c r="W435" s="19" t="n">
        <v>0.328782375818699</v>
      </c>
      <c r="X435" s="19"/>
      <c r="Y435" s="19" t="n">
        <v>0.331342575888723</v>
      </c>
      <c r="Z435" s="19" t="n">
        <v>0.39606114377451</v>
      </c>
      <c r="AA435" s="19" t="n">
        <v>0.450136873178385</v>
      </c>
      <c r="AB435" s="19" t="n">
        <v>0.427504459780417</v>
      </c>
      <c r="AC435" s="19" t="n">
        <v>0.178289099294782</v>
      </c>
      <c r="AD435" s="19" t="n">
        <v>0.433610292483674</v>
      </c>
      <c r="AE435" s="19"/>
      <c r="AF435" s="19" t="n">
        <v>0.396713540278945</v>
      </c>
      <c r="AG435" s="19"/>
      <c r="AH435" s="19" t="n">
        <v>0.312744380149122</v>
      </c>
      <c r="AI435" s="19"/>
      <c r="AJ435" s="19" t="n">
        <v>0.360558623420506</v>
      </c>
      <c r="AK435" s="19" t="n">
        <v>0.358940137127525</v>
      </c>
      <c r="AL435" s="19" t="n">
        <v>0.3527462840125</v>
      </c>
      <c r="AM435" s="19" t="n">
        <v>0.323273067793454</v>
      </c>
      <c r="AN435" s="19" t="n">
        <v>0.404761703039541</v>
      </c>
      <c r="AO435" s="19" t="n">
        <v>0.363582630325161</v>
      </c>
      <c r="AP435" s="19" t="n">
        <v>0.33736808354273</v>
      </c>
      <c r="AQ435" s="19" t="n">
        <v>0.525080692539923</v>
      </c>
      <c r="AR435" s="19" t="n">
        <v>0.391749939032842</v>
      </c>
      <c r="AS435" s="19" t="n">
        <v>0.308741851422324</v>
      </c>
      <c r="AT435" s="19" t="n">
        <v>0.448865727676886</v>
      </c>
      <c r="AU435" s="19" t="n">
        <v>0.47270752493754</v>
      </c>
    </row>
    <row r="436">
      <c r="B436" t="s">
        <v>96</v>
      </c>
      <c r="C436" s="19" t="n">
        <v>0.0119707081207486</v>
      </c>
      <c r="D436" s="19" t="n">
        <v>0.00904834592355208</v>
      </c>
      <c r="E436" s="19" t="n">
        <v>0.0126534525957646</v>
      </c>
      <c r="F436" s="19"/>
      <c r="G436" s="19" t="n">
        <v>0.0284061124002688</v>
      </c>
      <c r="H436" s="19" t="n">
        <v>0.0153523544442733</v>
      </c>
      <c r="I436" s="19" t="n">
        <v>0.0159950490328691</v>
      </c>
      <c r="J436" s="19" t="n">
        <v>0.00672017681163658</v>
      </c>
      <c r="K436" s="19" t="n">
        <v>0.00771137021307492</v>
      </c>
      <c r="L436" s="19" t="n">
        <v>0.00380695691861619</v>
      </c>
      <c r="M436" s="19"/>
      <c r="N436" s="19" t="n">
        <v>0</v>
      </c>
      <c r="O436" s="19" t="n">
        <v>0.00508529984713854</v>
      </c>
      <c r="P436" s="19" t="n">
        <v>0.00970489120847324</v>
      </c>
      <c r="Q436" s="19" t="n">
        <v>0.0186380808895779</v>
      </c>
      <c r="R436" s="19" t="n">
        <v>0.00820265480794079</v>
      </c>
      <c r="S436" s="19"/>
      <c r="T436" s="19" t="n">
        <v>0.0106343857499822</v>
      </c>
      <c r="U436" s="19" t="n">
        <v>0.0221235691673945</v>
      </c>
      <c r="V436" s="19" t="n">
        <v>0.00506178125714429</v>
      </c>
      <c r="W436" s="19" t="n">
        <v>0.00508082450233424</v>
      </c>
      <c r="X436" s="19"/>
      <c r="Y436" s="19" t="n">
        <v>0.015372638506212</v>
      </c>
      <c r="Z436" s="19" t="n">
        <v>0.0135019831920286</v>
      </c>
      <c r="AA436" s="19" t="n">
        <v>0.00449316604931251</v>
      </c>
      <c r="AB436" s="19" t="n">
        <v>0</v>
      </c>
      <c r="AC436" s="19" t="n">
        <v>0.017676446112822</v>
      </c>
      <c r="AD436" s="19" t="n">
        <v>0.0246135427360563</v>
      </c>
      <c r="AE436" s="19"/>
      <c r="AF436" s="19" t="n">
        <v>0.00933159298644888</v>
      </c>
      <c r="AG436" s="19"/>
      <c r="AH436" s="19" t="n">
        <v>0.013194644782515</v>
      </c>
      <c r="AI436" s="19"/>
      <c r="AJ436" s="19" t="n">
        <v>0.016689276757076</v>
      </c>
      <c r="AK436" s="19" t="n">
        <v>0</v>
      </c>
      <c r="AL436" s="19" t="n">
        <v>0.031640650992221</v>
      </c>
      <c r="AM436" s="19" t="n">
        <v>0.0141389326563111</v>
      </c>
      <c r="AN436" s="19" t="n">
        <v>0.00734620933953173</v>
      </c>
      <c r="AO436" s="19" t="n">
        <v>0</v>
      </c>
      <c r="AP436" s="19" t="n">
        <v>0</v>
      </c>
      <c r="AQ436" s="19" t="n">
        <v>0</v>
      </c>
      <c r="AR436" s="19" t="n">
        <v>0</v>
      </c>
      <c r="AS436" s="19" t="n">
        <v>0</v>
      </c>
      <c r="AT436" s="19" t="n">
        <v>0.0373207181944238</v>
      </c>
      <c r="AU436" s="19" t="n">
        <v>0</v>
      </c>
    </row>
    <row r="437">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c r="AU437" s="19"/>
    </row>
    <row r="438">
      <c r="B438" s="7" t="s">
        <v>219</v>
      </c>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row>
    <row r="439">
      <c r="B439" s="26" t="s">
        <v>216</v>
      </c>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c r="AL439" s="19"/>
      <c r="AM439" s="19"/>
      <c r="AN439" s="19"/>
      <c r="AO439" s="19"/>
      <c r="AP439" s="19"/>
      <c r="AQ439" s="19"/>
      <c r="AR439" s="19"/>
      <c r="AS439" s="19"/>
      <c r="AT439" s="19"/>
      <c r="AU439" s="19"/>
    </row>
    <row r="440">
      <c r="B440" t="s">
        <v>175</v>
      </c>
      <c r="C440" s="19" t="n">
        <v>0.803238034996093</v>
      </c>
      <c r="D440" s="19" t="n">
        <v>0.785738835518658</v>
      </c>
      <c r="E440" s="19" t="n">
        <v>0.822591084099916</v>
      </c>
      <c r="F440" s="19"/>
      <c r="G440" s="19" t="n">
        <v>0.846979134866527</v>
      </c>
      <c r="H440" s="19" t="n">
        <v>0.804569876103534</v>
      </c>
      <c r="I440" s="19" t="n">
        <v>0.878810455692698</v>
      </c>
      <c r="J440" s="19" t="n">
        <v>0.793489323124583</v>
      </c>
      <c r="K440" s="19" t="n">
        <v>0.826328864383188</v>
      </c>
      <c r="L440" s="19" t="n">
        <v>0.71419842951349</v>
      </c>
      <c r="M440" s="19"/>
      <c r="N440" s="19" t="n">
        <v>0.682460468342109</v>
      </c>
      <c r="O440" s="19" t="n">
        <v>0.769974899880229</v>
      </c>
      <c r="P440" s="19" t="n">
        <v>0.809799633734826</v>
      </c>
      <c r="Q440" s="19" t="n">
        <v>0.814795381702438</v>
      </c>
      <c r="R440" s="19" t="n">
        <v>0.830132061803328</v>
      </c>
      <c r="S440" s="19"/>
      <c r="T440" s="19" t="n">
        <v>0.779083902467367</v>
      </c>
      <c r="U440" s="19" t="n">
        <v>0.823694340428545</v>
      </c>
      <c r="V440" s="19" t="n">
        <v>0.766172592194442</v>
      </c>
      <c r="W440" s="19" t="n">
        <v>0.804933993223622</v>
      </c>
      <c r="X440" s="19"/>
      <c r="Y440" s="19" t="n">
        <v>0.818573945018358</v>
      </c>
      <c r="Z440" s="19" t="n">
        <v>0.826225201188367</v>
      </c>
      <c r="AA440" s="19" t="n">
        <v>0.721994701510565</v>
      </c>
      <c r="AB440" s="19" t="n">
        <v>0.83770153397908</v>
      </c>
      <c r="AC440" s="19" t="n">
        <v>0.901375898381048</v>
      </c>
      <c r="AD440" s="19" t="n">
        <v>0.683450619832793</v>
      </c>
      <c r="AE440" s="19"/>
      <c r="AF440" s="19" t="n">
        <v>0.8049215139396</v>
      </c>
      <c r="AG440" s="19"/>
      <c r="AH440" s="19" t="n">
        <v>0.797623895973936</v>
      </c>
      <c r="AI440" s="19"/>
      <c r="AJ440" s="19" t="n">
        <v>0.841987865393396</v>
      </c>
      <c r="AK440" s="19" t="n">
        <v>0.770324513091961</v>
      </c>
      <c r="AL440" s="19" t="n">
        <v>0.777717877743149</v>
      </c>
      <c r="AM440" s="19" t="n">
        <v>0.764304138787926</v>
      </c>
      <c r="AN440" s="19" t="n">
        <v>0.782140033130377</v>
      </c>
      <c r="AO440" s="19" t="n">
        <v>0.879506026847601</v>
      </c>
      <c r="AP440" s="19" t="n">
        <v>0.819302766889374</v>
      </c>
      <c r="AQ440" s="19" t="n">
        <v>0.876203459282179</v>
      </c>
      <c r="AR440" s="19" t="n">
        <v>0.925895183418381</v>
      </c>
      <c r="AS440" s="19" t="n">
        <v>0.817610972218623</v>
      </c>
      <c r="AT440" s="19" t="n">
        <v>0.812455277102395</v>
      </c>
      <c r="AU440" s="19" t="n">
        <v>0.778039014737284</v>
      </c>
    </row>
    <row r="441">
      <c r="B441" t="s">
        <v>176</v>
      </c>
      <c r="C441" s="19" t="n">
        <v>0.181603901495002</v>
      </c>
      <c r="D441" s="19" t="n">
        <v>0.198535899587802</v>
      </c>
      <c r="E441" s="19" t="n">
        <v>0.165126101913426</v>
      </c>
      <c r="F441" s="19"/>
      <c r="G441" s="19" t="n">
        <v>0.111143409894855</v>
      </c>
      <c r="H441" s="19" t="n">
        <v>0.179427388136874</v>
      </c>
      <c r="I441" s="19" t="n">
        <v>0.113651187409457</v>
      </c>
      <c r="J441" s="19" t="n">
        <v>0.193070323252144</v>
      </c>
      <c r="K441" s="19" t="n">
        <v>0.158470261788433</v>
      </c>
      <c r="L441" s="19" t="n">
        <v>0.280400347203674</v>
      </c>
      <c r="M441" s="19"/>
      <c r="N441" s="19" t="n">
        <v>0.317539531657891</v>
      </c>
      <c r="O441" s="19" t="n">
        <v>0.212787184559201</v>
      </c>
      <c r="P441" s="19" t="n">
        <v>0.179920472086957</v>
      </c>
      <c r="Q441" s="19" t="n">
        <v>0.171800955882258</v>
      </c>
      <c r="R441" s="19" t="n">
        <v>0.141051608665003</v>
      </c>
      <c r="S441" s="19"/>
      <c r="T441" s="19" t="n">
        <v>0.199414120797043</v>
      </c>
      <c r="U441" s="19" t="n">
        <v>0.166264628102887</v>
      </c>
      <c r="V441" s="19" t="n">
        <v>0.21841492262553</v>
      </c>
      <c r="W441" s="19" t="n">
        <v>0.172078488328906</v>
      </c>
      <c r="X441" s="19"/>
      <c r="Y441" s="19" t="n">
        <v>0.156436374173592</v>
      </c>
      <c r="Z441" s="19" t="n">
        <v>0.160272815619605</v>
      </c>
      <c r="AA441" s="19" t="n">
        <v>0.271630497408676</v>
      </c>
      <c r="AB441" s="19" t="n">
        <v>0.16229846602092</v>
      </c>
      <c r="AC441" s="19" t="n">
        <v>0.0986241016189524</v>
      </c>
      <c r="AD441" s="19" t="n">
        <v>0.291935837431151</v>
      </c>
      <c r="AE441" s="19"/>
      <c r="AF441" s="19" t="n">
        <v>0.187590230545255</v>
      </c>
      <c r="AG441" s="19"/>
      <c r="AH441" s="19" t="n">
        <v>0.184962087478656</v>
      </c>
      <c r="AI441" s="19"/>
      <c r="AJ441" s="19" t="n">
        <v>0.158012134606604</v>
      </c>
      <c r="AK441" s="19" t="n">
        <v>0.182843077226493</v>
      </c>
      <c r="AL441" s="19" t="n">
        <v>0.194308527896681</v>
      </c>
      <c r="AM441" s="19" t="n">
        <v>0.214745699122729</v>
      </c>
      <c r="AN441" s="19" t="n">
        <v>0.210513757530091</v>
      </c>
      <c r="AO441" s="19" t="n">
        <v>0.120493973152399</v>
      </c>
      <c r="AP441" s="19" t="n">
        <v>0.180697233110626</v>
      </c>
      <c r="AQ441" s="19" t="n">
        <v>0.0608404473720346</v>
      </c>
      <c r="AR441" s="19" t="n">
        <v>0.0741048165816194</v>
      </c>
      <c r="AS441" s="19" t="n">
        <v>0.1583120853745</v>
      </c>
      <c r="AT441" s="19" t="n">
        <v>0.187544722897605</v>
      </c>
      <c r="AU441" s="19" t="n">
        <v>0.221960985262716</v>
      </c>
    </row>
    <row r="442">
      <c r="B442" t="s">
        <v>96</v>
      </c>
      <c r="C442" s="19" t="n">
        <v>0.0151580635089046</v>
      </c>
      <c r="D442" s="19" t="n">
        <v>0.0157252648935401</v>
      </c>
      <c r="E442" s="19" t="n">
        <v>0.0122828139866579</v>
      </c>
      <c r="F442" s="19"/>
      <c r="G442" s="19" t="n">
        <v>0.0418774552386175</v>
      </c>
      <c r="H442" s="19" t="n">
        <v>0.0160027357595919</v>
      </c>
      <c r="I442" s="19" t="n">
        <v>0.00753835689784444</v>
      </c>
      <c r="J442" s="19" t="n">
        <v>0.0134403536232732</v>
      </c>
      <c r="K442" s="19" t="n">
        <v>0.0152008738283789</v>
      </c>
      <c r="L442" s="19" t="n">
        <v>0.00540122328283644</v>
      </c>
      <c r="M442" s="19"/>
      <c r="N442" s="19" t="n">
        <v>0</v>
      </c>
      <c r="O442" s="19" t="n">
        <v>0.0172379155605698</v>
      </c>
      <c r="P442" s="19" t="n">
        <v>0.0102798941782165</v>
      </c>
      <c r="Q442" s="19" t="n">
        <v>0.0134036624153032</v>
      </c>
      <c r="R442" s="19" t="n">
        <v>0.0288163295316693</v>
      </c>
      <c r="S442" s="19"/>
      <c r="T442" s="19" t="n">
        <v>0.0215019767355903</v>
      </c>
      <c r="U442" s="19" t="n">
        <v>0.0100410314685679</v>
      </c>
      <c r="V442" s="19" t="n">
        <v>0.0154124851800281</v>
      </c>
      <c r="W442" s="19" t="n">
        <v>0.0229875184474722</v>
      </c>
      <c r="X442" s="19"/>
      <c r="Y442" s="19" t="n">
        <v>0.0249896808080506</v>
      </c>
      <c r="Z442" s="19" t="n">
        <v>0.0135019831920286</v>
      </c>
      <c r="AA442" s="19" t="n">
        <v>0.00637480108075888</v>
      </c>
      <c r="AB442" s="19" t="n">
        <v>0</v>
      </c>
      <c r="AC442" s="19" t="n">
        <v>0</v>
      </c>
      <c r="AD442" s="19" t="n">
        <v>0.0246135427360563</v>
      </c>
      <c r="AE442" s="19"/>
      <c r="AF442" s="19" t="n">
        <v>0.00748825551514518</v>
      </c>
      <c r="AG442" s="19"/>
      <c r="AH442" s="19" t="n">
        <v>0.0174140165474075</v>
      </c>
      <c r="AI442" s="19"/>
      <c r="AJ442" s="19" t="n">
        <v>0</v>
      </c>
      <c r="AK442" s="19" t="n">
        <v>0.0468324096815457</v>
      </c>
      <c r="AL442" s="19" t="n">
        <v>0.0279735943601706</v>
      </c>
      <c r="AM442" s="19" t="n">
        <v>0.0209501620893447</v>
      </c>
      <c r="AN442" s="19" t="n">
        <v>0.00734620933953173</v>
      </c>
      <c r="AO442" s="19" t="n">
        <v>0</v>
      </c>
      <c r="AP442" s="19" t="n">
        <v>0</v>
      </c>
      <c r="AQ442" s="19" t="n">
        <v>0.0629560933457863</v>
      </c>
      <c r="AR442" s="19" t="n">
        <v>0</v>
      </c>
      <c r="AS442" s="19" t="n">
        <v>0.0240769424068771</v>
      </c>
      <c r="AT442" s="19" t="n">
        <v>0</v>
      </c>
      <c r="AU442" s="19" t="n">
        <v>0</v>
      </c>
    </row>
    <row r="443">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c r="AL443" s="19"/>
      <c r="AM443" s="19"/>
      <c r="AN443" s="19"/>
      <c r="AO443" s="19"/>
      <c r="AP443" s="19"/>
      <c r="AQ443" s="19"/>
      <c r="AR443" s="19"/>
      <c r="AS443" s="19"/>
      <c r="AT443" s="19"/>
      <c r="AU443" s="19"/>
    </row>
    <row r="444">
      <c r="B444" s="7" t="s">
        <v>220</v>
      </c>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c r="AL444" s="19"/>
      <c r="AM444" s="19"/>
      <c r="AN444" s="19"/>
      <c r="AO444" s="19"/>
      <c r="AP444" s="19"/>
      <c r="AQ444" s="19"/>
      <c r="AR444" s="19"/>
      <c r="AS444" s="19"/>
      <c r="AT444" s="19"/>
      <c r="AU444" s="19"/>
    </row>
    <row r="445">
      <c r="B445" s="26" t="s">
        <v>216</v>
      </c>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c r="AL445" s="19"/>
      <c r="AM445" s="19"/>
      <c r="AN445" s="19"/>
      <c r="AO445" s="19"/>
      <c r="AP445" s="19"/>
      <c r="AQ445" s="19"/>
      <c r="AR445" s="19"/>
      <c r="AS445" s="19"/>
      <c r="AT445" s="19"/>
      <c r="AU445" s="19"/>
    </row>
    <row r="446">
      <c r="B446" t="s">
        <v>175</v>
      </c>
      <c r="C446" s="19" t="n">
        <v>0.344351640718927</v>
      </c>
      <c r="D446" s="19" t="n">
        <v>0.366761751876715</v>
      </c>
      <c r="E446" s="19" t="n">
        <v>0.323034812558604</v>
      </c>
      <c r="F446" s="19"/>
      <c r="G446" s="19" t="n">
        <v>0.409935037631552</v>
      </c>
      <c r="H446" s="19" t="n">
        <v>0.469061182018517</v>
      </c>
      <c r="I446" s="19" t="n">
        <v>0.402731208186247</v>
      </c>
      <c r="J446" s="19" t="n">
        <v>0.319727551611458</v>
      </c>
      <c r="K446" s="19" t="n">
        <v>0.262966420156568</v>
      </c>
      <c r="L446" s="19" t="n">
        <v>0.237252093068984</v>
      </c>
      <c r="M446" s="19"/>
      <c r="N446" s="19" t="n">
        <v>0.155815395690167</v>
      </c>
      <c r="O446" s="19" t="n">
        <v>0.247114353875725</v>
      </c>
      <c r="P446" s="19" t="n">
        <v>0.316563281016138</v>
      </c>
      <c r="Q446" s="19" t="n">
        <v>0.440108643835134</v>
      </c>
      <c r="R446" s="19" t="n">
        <v>0.387747636869665</v>
      </c>
      <c r="S446" s="19"/>
      <c r="T446" s="19" t="n">
        <v>0.238793067074432</v>
      </c>
      <c r="U446" s="19" t="n">
        <v>0.272930701266752</v>
      </c>
      <c r="V446" s="19" t="n">
        <v>0.381438155164024</v>
      </c>
      <c r="W446" s="19" t="n">
        <v>0.469282996005568</v>
      </c>
      <c r="X446" s="19"/>
      <c r="Y446" s="19" t="n">
        <v>0.4803324887575</v>
      </c>
      <c r="Z446" s="19" t="n">
        <v>0.276389291516794</v>
      </c>
      <c r="AA446" s="19" t="n">
        <v>0.21883260025324</v>
      </c>
      <c r="AB446" s="19" t="n">
        <v>0.211702631459737</v>
      </c>
      <c r="AC446" s="19" t="n">
        <v>0.374923942655096</v>
      </c>
      <c r="AD446" s="19" t="n">
        <v>0.135468649081305</v>
      </c>
      <c r="AE446" s="19"/>
      <c r="AF446" s="19" t="n">
        <v>0.33634233971465</v>
      </c>
      <c r="AG446" s="19"/>
      <c r="AH446" s="19" t="n">
        <v>0.370795416080666</v>
      </c>
      <c r="AI446" s="19"/>
      <c r="AJ446" s="19" t="n">
        <v>0.369331486703609</v>
      </c>
      <c r="AK446" s="19" t="n">
        <v>0.484315345447292</v>
      </c>
      <c r="AL446" s="19" t="n">
        <v>0.307439399552374</v>
      </c>
      <c r="AM446" s="19" t="n">
        <v>0.351597024406132</v>
      </c>
      <c r="AN446" s="19" t="n">
        <v>0.345526091706773</v>
      </c>
      <c r="AO446" s="19" t="n">
        <v>0.350620774146529</v>
      </c>
      <c r="AP446" s="19" t="n">
        <v>0.397084190960135</v>
      </c>
      <c r="AQ446" s="19" t="n">
        <v>0.290176335351484</v>
      </c>
      <c r="AR446" s="19" t="n">
        <v>0.252765610227531</v>
      </c>
      <c r="AS446" s="19" t="n">
        <v>0.3024300932992</v>
      </c>
      <c r="AT446" s="19" t="n">
        <v>0.3489232697209</v>
      </c>
      <c r="AU446" s="19" t="n">
        <v>0.328672829552208</v>
      </c>
    </row>
    <row r="447">
      <c r="B447" t="s">
        <v>176</v>
      </c>
      <c r="C447" s="19" t="n">
        <v>0.633263036184646</v>
      </c>
      <c r="D447" s="19" t="n">
        <v>0.610429385702966</v>
      </c>
      <c r="E447" s="19" t="n">
        <v>0.657273811204885</v>
      </c>
      <c r="F447" s="19"/>
      <c r="G447" s="19" t="n">
        <v>0.528971757009176</v>
      </c>
      <c r="H447" s="19" t="n">
        <v>0.525097168448059</v>
      </c>
      <c r="I447" s="19" t="n">
        <v>0.589730434915909</v>
      </c>
      <c r="J447" s="19" t="n">
        <v>0.644160639347306</v>
      </c>
      <c r="K447" s="19" t="n">
        <v>0.711740935430081</v>
      </c>
      <c r="L447" s="19" t="n">
        <v>0.751383565196323</v>
      </c>
      <c r="M447" s="19"/>
      <c r="N447" s="19" t="n">
        <v>0.844184604309833</v>
      </c>
      <c r="O447" s="19" t="n">
        <v>0.726766948074267</v>
      </c>
      <c r="P447" s="19" t="n">
        <v>0.660273037448848</v>
      </c>
      <c r="Q447" s="19" t="n">
        <v>0.539914147655891</v>
      </c>
      <c r="R447" s="19" t="n">
        <v>0.596820563092391</v>
      </c>
      <c r="S447" s="19"/>
      <c r="T447" s="19" t="n">
        <v>0.729037146262652</v>
      </c>
      <c r="U447" s="19" t="n">
        <v>0.693192451532238</v>
      </c>
      <c r="V447" s="19" t="n">
        <v>0.602015971202184</v>
      </c>
      <c r="W447" s="19" t="n">
        <v>0.514435109515951</v>
      </c>
      <c r="X447" s="19"/>
      <c r="Y447" s="19" t="n">
        <v>0.495528041524187</v>
      </c>
      <c r="Z447" s="19" t="n">
        <v>0.704774642105597</v>
      </c>
      <c r="AA447" s="19" t="n">
        <v>0.767754620052455</v>
      </c>
      <c r="AB447" s="19" t="n">
        <v>0.780627467353818</v>
      </c>
      <c r="AC447" s="19" t="n">
        <v>0.57175406246057</v>
      </c>
      <c r="AD447" s="19" t="n">
        <v>0.839917808182639</v>
      </c>
      <c r="AE447" s="19"/>
      <c r="AF447" s="19" t="n">
        <v>0.646633527913344</v>
      </c>
      <c r="AG447" s="19"/>
      <c r="AH447" s="19" t="n">
        <v>0.606624919748742</v>
      </c>
      <c r="AI447" s="19"/>
      <c r="AJ447" s="19" t="n">
        <v>0.617925472258247</v>
      </c>
      <c r="AK447" s="19" t="n">
        <v>0.450094569318107</v>
      </c>
      <c r="AL447" s="19" t="n">
        <v>0.675047634557668</v>
      </c>
      <c r="AM447" s="19" t="n">
        <v>0.60995200162378</v>
      </c>
      <c r="AN447" s="19" t="n">
        <v>0.61410664623613</v>
      </c>
      <c r="AO447" s="19" t="n">
        <v>0.62735257157083</v>
      </c>
      <c r="AP447" s="19" t="n">
        <v>0.59538419464022</v>
      </c>
      <c r="AQ447" s="19" t="n">
        <v>0.709823664648516</v>
      </c>
      <c r="AR447" s="19" t="n">
        <v>0.747234389772469</v>
      </c>
      <c r="AS447" s="19" t="n">
        <v>0.678811740088728</v>
      </c>
      <c r="AT447" s="19" t="n">
        <v>0.6510767302791</v>
      </c>
      <c r="AU447" s="19" t="n">
        <v>0.671327170447792</v>
      </c>
    </row>
    <row r="448">
      <c r="B448" t="s">
        <v>96</v>
      </c>
      <c r="C448" s="19" t="n">
        <v>0.0223853230964265</v>
      </c>
      <c r="D448" s="19" t="n">
        <v>0.0228088624203184</v>
      </c>
      <c r="E448" s="19" t="n">
        <v>0.0196913762365106</v>
      </c>
      <c r="F448" s="19"/>
      <c r="G448" s="19" t="n">
        <v>0.0610932053592715</v>
      </c>
      <c r="H448" s="19" t="n">
        <v>0.00584164953342362</v>
      </c>
      <c r="I448" s="19" t="n">
        <v>0.00753835689784444</v>
      </c>
      <c r="J448" s="19" t="n">
        <v>0.0361118090412365</v>
      </c>
      <c r="K448" s="19" t="n">
        <v>0.0252926444133508</v>
      </c>
      <c r="L448" s="19" t="n">
        <v>0.0113643417346928</v>
      </c>
      <c r="M448" s="19"/>
      <c r="N448" s="19" t="n">
        <v>0</v>
      </c>
      <c r="O448" s="19" t="n">
        <v>0.0261186980500079</v>
      </c>
      <c r="P448" s="19" t="n">
        <v>0.0231636815350143</v>
      </c>
      <c r="Q448" s="19" t="n">
        <v>0.0199772085089757</v>
      </c>
      <c r="R448" s="19" t="n">
        <v>0.0154318000379445</v>
      </c>
      <c r="S448" s="19"/>
      <c r="T448" s="19" t="n">
        <v>0.0321697866629166</v>
      </c>
      <c r="U448" s="19" t="n">
        <v>0.0338768472010102</v>
      </c>
      <c r="V448" s="19" t="n">
        <v>0.0165458736337917</v>
      </c>
      <c r="W448" s="19" t="n">
        <v>0.0162818944784806</v>
      </c>
      <c r="X448" s="19"/>
      <c r="Y448" s="19" t="n">
        <v>0.0241394697183123</v>
      </c>
      <c r="Z448" s="19" t="n">
        <v>0.0188360663776085</v>
      </c>
      <c r="AA448" s="19" t="n">
        <v>0.0134127796943044</v>
      </c>
      <c r="AB448" s="19" t="n">
        <v>0.00766990118644527</v>
      </c>
      <c r="AC448" s="19" t="n">
        <v>0.0533219948843333</v>
      </c>
      <c r="AD448" s="19" t="n">
        <v>0.0246135427360563</v>
      </c>
      <c r="AE448" s="19"/>
      <c r="AF448" s="19" t="n">
        <v>0.0170241323720059</v>
      </c>
      <c r="AG448" s="19"/>
      <c r="AH448" s="19" t="n">
        <v>0.0225796641705915</v>
      </c>
      <c r="AI448" s="19"/>
      <c r="AJ448" s="19" t="n">
        <v>0.0127430410381442</v>
      </c>
      <c r="AK448" s="19" t="n">
        <v>0.0655900852346018</v>
      </c>
      <c r="AL448" s="19" t="n">
        <v>0.0175129658899574</v>
      </c>
      <c r="AM448" s="19" t="n">
        <v>0.0384509739700884</v>
      </c>
      <c r="AN448" s="19" t="n">
        <v>0.0403672620570969</v>
      </c>
      <c r="AO448" s="19" t="n">
        <v>0.0220266542826408</v>
      </c>
      <c r="AP448" s="19" t="n">
        <v>0.00753161439964571</v>
      </c>
      <c r="AQ448" s="19" t="n">
        <v>0</v>
      </c>
      <c r="AR448" s="19" t="n">
        <v>0</v>
      </c>
      <c r="AS448" s="19" t="n">
        <v>0.0187581666120721</v>
      </c>
      <c r="AT448" s="19" t="n">
        <v>0</v>
      </c>
      <c r="AU448" s="19" t="n">
        <v>0</v>
      </c>
    </row>
    <row r="44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c r="AL449" s="19"/>
      <c r="AM449" s="19"/>
      <c r="AN449" s="19"/>
      <c r="AO449" s="19"/>
      <c r="AP449" s="19"/>
      <c r="AQ449" s="19"/>
      <c r="AR449" s="19"/>
      <c r="AS449" s="19"/>
      <c r="AT449" s="19"/>
      <c r="AU449" s="19"/>
    </row>
    <row r="450">
      <c r="B450" s="7" t="s">
        <v>221</v>
      </c>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c r="AL450" s="19"/>
      <c r="AM450" s="19"/>
      <c r="AN450" s="19"/>
      <c r="AO450" s="19"/>
      <c r="AP450" s="19"/>
      <c r="AQ450" s="19"/>
      <c r="AR450" s="19"/>
      <c r="AS450" s="19"/>
      <c r="AT450" s="19"/>
      <c r="AU450" s="19"/>
    </row>
    <row r="451">
      <c r="B451" s="26" t="s">
        <v>216</v>
      </c>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c r="AL451" s="19"/>
      <c r="AM451" s="19"/>
      <c r="AN451" s="19"/>
      <c r="AO451" s="19"/>
      <c r="AP451" s="19"/>
      <c r="AQ451" s="19"/>
      <c r="AR451" s="19"/>
      <c r="AS451" s="19"/>
      <c r="AT451" s="19"/>
      <c r="AU451" s="19"/>
    </row>
    <row r="452">
      <c r="B452" t="s">
        <v>175</v>
      </c>
      <c r="C452" s="19" t="n">
        <v>0.437144062897796</v>
      </c>
      <c r="D452" s="19" t="n">
        <v>0.457330293846383</v>
      </c>
      <c r="E452" s="19" t="n">
        <v>0.418543470472208</v>
      </c>
      <c r="F452" s="19"/>
      <c r="G452" s="19" t="n">
        <v>0.601362653234464</v>
      </c>
      <c r="H452" s="19" t="n">
        <v>0.490522950578527</v>
      </c>
      <c r="I452" s="19" t="n">
        <v>0.50183053736871</v>
      </c>
      <c r="J452" s="19" t="n">
        <v>0.376813018021922</v>
      </c>
      <c r="K452" s="19" t="n">
        <v>0.330813330513501</v>
      </c>
      <c r="L452" s="19" t="n">
        <v>0.37431448928487</v>
      </c>
      <c r="M452" s="19"/>
      <c r="N452" s="19" t="n">
        <v>0.274333631154695</v>
      </c>
      <c r="O452" s="19" t="n">
        <v>0.427085421815399</v>
      </c>
      <c r="P452" s="19" t="n">
        <v>0.379117590919518</v>
      </c>
      <c r="Q452" s="19" t="n">
        <v>0.470375777850597</v>
      </c>
      <c r="R452" s="19" t="n">
        <v>0.532512777239601</v>
      </c>
      <c r="S452" s="19"/>
      <c r="T452" s="19" t="n">
        <v>0.51596575479891</v>
      </c>
      <c r="U452" s="19" t="n">
        <v>0.412885963267562</v>
      </c>
      <c r="V452" s="19" t="n">
        <v>0.427222350873843</v>
      </c>
      <c r="W452" s="19" t="n">
        <v>0.483124926010248</v>
      </c>
      <c r="X452" s="19"/>
      <c r="Y452" s="19" t="n">
        <v>0.470097479754313</v>
      </c>
      <c r="Z452" s="19" t="n">
        <v>0.497629961723861</v>
      </c>
      <c r="AA452" s="19" t="n">
        <v>0.363398670739434</v>
      </c>
      <c r="AB452" s="19" t="n">
        <v>0.296476366518585</v>
      </c>
      <c r="AC452" s="19" t="n">
        <v>0.61331239505221</v>
      </c>
      <c r="AD452" s="19" t="n">
        <v>0.228096430757252</v>
      </c>
      <c r="AE452" s="19"/>
      <c r="AF452" s="19" t="n">
        <v>0.389138729259895</v>
      </c>
      <c r="AG452" s="19"/>
      <c r="AH452" s="19" t="n">
        <v>0.452491752876858</v>
      </c>
      <c r="AI452" s="19"/>
      <c r="AJ452" s="19" t="n">
        <v>0.428594563699682</v>
      </c>
      <c r="AK452" s="19" t="n">
        <v>0.258708954217622</v>
      </c>
      <c r="AL452" s="19" t="n">
        <v>0.39286837550837</v>
      </c>
      <c r="AM452" s="19" t="n">
        <v>0.452607578840402</v>
      </c>
      <c r="AN452" s="19" t="n">
        <v>0.439003841806177</v>
      </c>
      <c r="AO452" s="19" t="n">
        <v>0.517865536874408</v>
      </c>
      <c r="AP452" s="19" t="n">
        <v>0.45178023844947</v>
      </c>
      <c r="AQ452" s="19" t="n">
        <v>0.341454387365505</v>
      </c>
      <c r="AR452" s="19" t="n">
        <v>0.506665335121352</v>
      </c>
      <c r="AS452" s="19" t="n">
        <v>0.456631864694943</v>
      </c>
      <c r="AT452" s="19" t="n">
        <v>0.51921786525621</v>
      </c>
      <c r="AU452" s="19" t="n">
        <v>0.525463038167843</v>
      </c>
    </row>
    <row r="453">
      <c r="B453" t="s">
        <v>176</v>
      </c>
      <c r="C453" s="19" t="n">
        <v>0.544957307752689</v>
      </c>
      <c r="D453" s="19" t="n">
        <v>0.525434592697058</v>
      </c>
      <c r="E453" s="19" t="n">
        <v>0.565160008670447</v>
      </c>
      <c r="F453" s="19"/>
      <c r="G453" s="19" t="n">
        <v>0.348060960431769</v>
      </c>
      <c r="H453" s="19" t="n">
        <v>0.478643329780271</v>
      </c>
      <c r="I453" s="19" t="n">
        <v>0.490631105733445</v>
      </c>
      <c r="J453" s="19" t="n">
        <v>0.609992812906939</v>
      </c>
      <c r="K453" s="19" t="n">
        <v>0.653165119032782</v>
      </c>
      <c r="L453" s="19" t="n">
        <v>0.62568551071513</v>
      </c>
      <c r="M453" s="19"/>
      <c r="N453" s="19" t="n">
        <v>0.725666368845305</v>
      </c>
      <c r="O453" s="19" t="n">
        <v>0.563048131664096</v>
      </c>
      <c r="P453" s="19" t="n">
        <v>0.610764240398114</v>
      </c>
      <c r="Q453" s="19" t="n">
        <v>0.497930293654301</v>
      </c>
      <c r="R453" s="19" t="n">
        <v>0.452055422722455</v>
      </c>
      <c r="S453" s="19"/>
      <c r="T453" s="19" t="n">
        <v>0.463401519219424</v>
      </c>
      <c r="U453" s="19" t="n">
        <v>0.566094501588302</v>
      </c>
      <c r="V453" s="19" t="n">
        <v>0.550328411130509</v>
      </c>
      <c r="W453" s="19" t="n">
        <v>0.506318884381243</v>
      </c>
      <c r="X453" s="19"/>
      <c r="Y453" s="19" t="n">
        <v>0.500839454071222</v>
      </c>
      <c r="Z453" s="19" t="n">
        <v>0.48886805508411</v>
      </c>
      <c r="AA453" s="19" t="n">
        <v>0.636601329260566</v>
      </c>
      <c r="AB453" s="19" t="n">
        <v>0.703523633481415</v>
      </c>
      <c r="AC453" s="19" t="n">
        <v>0.353531283927082</v>
      </c>
      <c r="AD453" s="19" t="n">
        <v>0.747290026506692</v>
      </c>
      <c r="AE453" s="19"/>
      <c r="AF453" s="19" t="n">
        <v>0.597976124196382</v>
      </c>
      <c r="AG453" s="19"/>
      <c r="AH453" s="19" t="n">
        <v>0.526471953826452</v>
      </c>
      <c r="AI453" s="19"/>
      <c r="AJ453" s="19" t="n">
        <v>0.558662395262173</v>
      </c>
      <c r="AK453" s="19" t="n">
        <v>0.703656695974786</v>
      </c>
      <c r="AL453" s="19" t="n">
        <v>0.568405024763762</v>
      </c>
      <c r="AM453" s="19" t="n">
        <v>0.523388845624867</v>
      </c>
      <c r="AN453" s="19" t="n">
        <v>0.542037688316384</v>
      </c>
      <c r="AO453" s="19" t="n">
        <v>0.482134463125592</v>
      </c>
      <c r="AP453" s="19" t="n">
        <v>0.53914300981276</v>
      </c>
      <c r="AQ453" s="19" t="n">
        <v>0.658545612634495</v>
      </c>
      <c r="AR453" s="19" t="n">
        <v>0.493334664878648</v>
      </c>
      <c r="AS453" s="19" t="n">
        <v>0.543368135305057</v>
      </c>
      <c r="AT453" s="19" t="n">
        <v>0.48078213474379</v>
      </c>
      <c r="AU453" s="19" t="n">
        <v>0.474536961832157</v>
      </c>
    </row>
    <row r="454">
      <c r="B454" t="s">
        <v>96</v>
      </c>
      <c r="C454" s="19" t="n">
        <v>0.0178986293495141</v>
      </c>
      <c r="D454" s="19" t="n">
        <v>0.0172351134565583</v>
      </c>
      <c r="E454" s="19" t="n">
        <v>0.0162965208573454</v>
      </c>
      <c r="F454" s="19"/>
      <c r="G454" s="19" t="n">
        <v>0.0505763863337662</v>
      </c>
      <c r="H454" s="19" t="n">
        <v>0.0308337196412024</v>
      </c>
      <c r="I454" s="19" t="n">
        <v>0.00753835689784444</v>
      </c>
      <c r="J454" s="19" t="n">
        <v>0.013194169071139</v>
      </c>
      <c r="K454" s="19" t="n">
        <v>0.0160215504537166</v>
      </c>
      <c r="L454" s="19" t="n">
        <v>0</v>
      </c>
      <c r="M454" s="19"/>
      <c r="N454" s="19" t="n">
        <v>0</v>
      </c>
      <c r="O454" s="19" t="n">
        <v>0.00986644652050485</v>
      </c>
      <c r="P454" s="19" t="n">
        <v>0.0101181686823685</v>
      </c>
      <c r="Q454" s="19" t="n">
        <v>0.0316939284951024</v>
      </c>
      <c r="R454" s="19" t="n">
        <v>0.0154318000379445</v>
      </c>
      <c r="S454" s="19"/>
      <c r="T454" s="19" t="n">
        <v>0.0206327259816662</v>
      </c>
      <c r="U454" s="19" t="n">
        <v>0.0210195351441355</v>
      </c>
      <c r="V454" s="19" t="n">
        <v>0.0224492379956479</v>
      </c>
      <c r="W454" s="19" t="n">
        <v>0.010556189608509</v>
      </c>
      <c r="X454" s="19"/>
      <c r="Y454" s="19" t="n">
        <v>0.0290630661744645</v>
      </c>
      <c r="Z454" s="19" t="n">
        <v>0.0135019831920286</v>
      </c>
      <c r="AA454" s="19" t="n">
        <v>0</v>
      </c>
      <c r="AB454" s="19" t="n">
        <v>0</v>
      </c>
      <c r="AC454" s="19" t="n">
        <v>0.0331563210207081</v>
      </c>
      <c r="AD454" s="19" t="n">
        <v>0.0246135427360563</v>
      </c>
      <c r="AE454" s="19"/>
      <c r="AF454" s="19" t="n">
        <v>0.0128851465437233</v>
      </c>
      <c r="AG454" s="19"/>
      <c r="AH454" s="19" t="n">
        <v>0.0210362932966901</v>
      </c>
      <c r="AI454" s="19"/>
      <c r="AJ454" s="19" t="n">
        <v>0.0127430410381442</v>
      </c>
      <c r="AK454" s="19" t="n">
        <v>0.0376343498075921</v>
      </c>
      <c r="AL454" s="19" t="n">
        <v>0.0387265997278683</v>
      </c>
      <c r="AM454" s="19" t="n">
        <v>0.024003575534731</v>
      </c>
      <c r="AN454" s="19" t="n">
        <v>0.0189584698774386</v>
      </c>
      <c r="AO454" s="19" t="n">
        <v>0</v>
      </c>
      <c r="AP454" s="19" t="n">
        <v>0.00907675173777007</v>
      </c>
      <c r="AQ454" s="19" t="n">
        <v>0</v>
      </c>
      <c r="AR454" s="19" t="n">
        <v>0</v>
      </c>
      <c r="AS454" s="19" t="n">
        <v>0</v>
      </c>
      <c r="AT454" s="19" t="n">
        <v>0</v>
      </c>
      <c r="AU454" s="19" t="n">
        <v>0</v>
      </c>
    </row>
    <row r="455">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c r="AL455" s="19"/>
      <c r="AM455" s="19"/>
      <c r="AN455" s="19"/>
      <c r="AO455" s="19"/>
      <c r="AP455" s="19"/>
      <c r="AQ455" s="19"/>
      <c r="AR455" s="19"/>
      <c r="AS455" s="19"/>
      <c r="AT455" s="19"/>
      <c r="AU455" s="19"/>
    </row>
    <row r="456">
      <c r="B456" s="7" t="s">
        <v>222</v>
      </c>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c r="AL456" s="19"/>
      <c r="AM456" s="19"/>
      <c r="AN456" s="19"/>
      <c r="AO456" s="19"/>
      <c r="AP456" s="19"/>
      <c r="AQ456" s="19"/>
      <c r="AR456" s="19"/>
      <c r="AS456" s="19"/>
      <c r="AT456" s="19"/>
      <c r="AU456" s="19"/>
    </row>
    <row r="457">
      <c r="B457" s="26" t="s">
        <v>216</v>
      </c>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c r="AL457" s="19"/>
      <c r="AM457" s="19"/>
      <c r="AN457" s="19"/>
      <c r="AO457" s="19"/>
      <c r="AP457" s="19"/>
      <c r="AQ457" s="19"/>
      <c r="AR457" s="19"/>
      <c r="AS457" s="19"/>
      <c r="AT457" s="19"/>
      <c r="AU457" s="19"/>
    </row>
    <row r="458">
      <c r="B458" t="s">
        <v>175</v>
      </c>
      <c r="C458" s="19" t="n">
        <v>0.402897777307606</v>
      </c>
      <c r="D458" s="19" t="n">
        <v>0.417950142636554</v>
      </c>
      <c r="E458" s="19" t="n">
        <v>0.387025641769878</v>
      </c>
      <c r="F458" s="19"/>
      <c r="G458" s="19" t="n">
        <v>0.609658269040067</v>
      </c>
      <c r="H458" s="19" t="n">
        <v>0.471711865877158</v>
      </c>
      <c r="I458" s="19" t="n">
        <v>0.447038195996174</v>
      </c>
      <c r="J458" s="19" t="n">
        <v>0.330247971571125</v>
      </c>
      <c r="K458" s="19" t="n">
        <v>0.360078147600041</v>
      </c>
      <c r="L458" s="19" t="n">
        <v>0.279680733880797</v>
      </c>
      <c r="M458" s="19"/>
      <c r="N458" s="19" t="n">
        <v>0.140115872016479</v>
      </c>
      <c r="O458" s="19" t="n">
        <v>0.380886827892558</v>
      </c>
      <c r="P458" s="19" t="n">
        <v>0.327874117911989</v>
      </c>
      <c r="Q458" s="19" t="n">
        <v>0.481696121435198</v>
      </c>
      <c r="R458" s="19" t="n">
        <v>0.472159700881043</v>
      </c>
      <c r="S458" s="19"/>
      <c r="T458" s="19" t="n">
        <v>0.399487912925127</v>
      </c>
      <c r="U458" s="19" t="n">
        <v>0.457101509938941</v>
      </c>
      <c r="V458" s="19" t="n">
        <v>0.297835933346989</v>
      </c>
      <c r="W458" s="19" t="n">
        <v>0.429037846349582</v>
      </c>
      <c r="X458" s="19"/>
      <c r="Y458" s="19" t="n">
        <v>0.464498524169791</v>
      </c>
      <c r="Z458" s="19" t="n">
        <v>0.396544929104516</v>
      </c>
      <c r="AA458" s="19" t="n">
        <v>0.291052080559542</v>
      </c>
      <c r="AB458" s="19" t="n">
        <v>0.299641978169142</v>
      </c>
      <c r="AC458" s="19" t="n">
        <v>0.635177163331038</v>
      </c>
      <c r="AD458" s="19" t="n">
        <v>0.176275829707574</v>
      </c>
      <c r="AE458" s="19"/>
      <c r="AF458" s="19" t="n">
        <v>0.368052220895588</v>
      </c>
      <c r="AG458" s="19"/>
      <c r="AH458" s="19" t="n">
        <v>0.435343308306004</v>
      </c>
      <c r="AI458" s="19"/>
      <c r="AJ458" s="19" t="n">
        <v>0.381440976134121</v>
      </c>
      <c r="AK458" s="19" t="n">
        <v>0.302536481188034</v>
      </c>
      <c r="AL458" s="19" t="n">
        <v>0.458126138578593</v>
      </c>
      <c r="AM458" s="19" t="n">
        <v>0.529424504772494</v>
      </c>
      <c r="AN458" s="19" t="n">
        <v>0.288955243290085</v>
      </c>
      <c r="AO458" s="19" t="n">
        <v>0.419121383370038</v>
      </c>
      <c r="AP458" s="19" t="n">
        <v>0.370593603252522</v>
      </c>
      <c r="AQ458" s="19" t="n">
        <v>0.420635475858372</v>
      </c>
      <c r="AR458" s="19" t="n">
        <v>0.2193165201756</v>
      </c>
      <c r="AS458" s="19" t="n">
        <v>0.45827924500967</v>
      </c>
      <c r="AT458" s="19" t="n">
        <v>0.244610230395698</v>
      </c>
      <c r="AU458" s="19" t="n">
        <v>0.348058989613556</v>
      </c>
    </row>
    <row r="459">
      <c r="B459" t="s">
        <v>176</v>
      </c>
      <c r="C459" s="19" t="n">
        <v>0.573564038001196</v>
      </c>
      <c r="D459" s="19" t="n">
        <v>0.556570149112546</v>
      </c>
      <c r="E459" s="19" t="n">
        <v>0.593678978113712</v>
      </c>
      <c r="F459" s="19"/>
      <c r="G459" s="19" t="n">
        <v>0.34962940135188</v>
      </c>
      <c r="H459" s="19" t="n">
        <v>0.512048772385543</v>
      </c>
      <c r="I459" s="19" t="n">
        <v>0.52089943006794</v>
      </c>
      <c r="J459" s="19" t="n">
        <v>0.643369222247345</v>
      </c>
      <c r="K459" s="19" t="n">
        <v>0.627142922907793</v>
      </c>
      <c r="L459" s="19" t="n">
        <v>0.701002860868291</v>
      </c>
      <c r="M459" s="19"/>
      <c r="N459" s="19" t="n">
        <v>0.682523291120357</v>
      </c>
      <c r="O459" s="19" t="n">
        <v>0.604980358472396</v>
      </c>
      <c r="P459" s="19" t="n">
        <v>0.652485974901692</v>
      </c>
      <c r="Q459" s="19" t="n">
        <v>0.481910517232959</v>
      </c>
      <c r="R459" s="19" t="n">
        <v>0.519637644311016</v>
      </c>
      <c r="S459" s="19"/>
      <c r="T459" s="19" t="n">
        <v>0.576245625699621</v>
      </c>
      <c r="U459" s="19" t="n">
        <v>0.526297719007521</v>
      </c>
      <c r="V459" s="19" t="n">
        <v>0.675339162569397</v>
      </c>
      <c r="W459" s="19" t="n">
        <v>0.540366534300546</v>
      </c>
      <c r="X459" s="19"/>
      <c r="Y459" s="19" t="n">
        <v>0.50582830477443</v>
      </c>
      <c r="Z459" s="19" t="n">
        <v>0.584488363466244</v>
      </c>
      <c r="AA459" s="19" t="n">
        <v>0.697726833662413</v>
      </c>
      <c r="AB459" s="19" t="n">
        <v>0.681205029947809</v>
      </c>
      <c r="AC459" s="19" t="n">
        <v>0.342853787768263</v>
      </c>
      <c r="AD459" s="19" t="n">
        <v>0.77494201936741</v>
      </c>
      <c r="AE459" s="19"/>
      <c r="AF459" s="19" t="n">
        <v>0.607001699798232</v>
      </c>
      <c r="AG459" s="19"/>
      <c r="AH459" s="19" t="n">
        <v>0.540603283470077</v>
      </c>
      <c r="AI459" s="19"/>
      <c r="AJ459" s="19" t="n">
        <v>0.555911915089276</v>
      </c>
      <c r="AK459" s="19" t="n">
        <v>0.669507783384956</v>
      </c>
      <c r="AL459" s="19" t="n">
        <v>0.5298000790641</v>
      </c>
      <c r="AM459" s="19" t="n">
        <v>0.43980157682224</v>
      </c>
      <c r="AN459" s="19" t="n">
        <v>0.679136716813397</v>
      </c>
      <c r="AO459" s="19" t="n">
        <v>0.565437829517089</v>
      </c>
      <c r="AP459" s="19" t="n">
        <v>0.611133334093811</v>
      </c>
      <c r="AQ459" s="19" t="n">
        <v>0.579364524141628</v>
      </c>
      <c r="AR459" s="19" t="n">
        <v>0.7806834798244</v>
      </c>
      <c r="AS459" s="19" t="n">
        <v>0.54172075499033</v>
      </c>
      <c r="AT459" s="19" t="n">
        <v>0.717382600116841</v>
      </c>
      <c r="AU459" s="19" t="n">
        <v>0.625677895278647</v>
      </c>
    </row>
    <row r="460">
      <c r="B460" t="s">
        <v>96</v>
      </c>
      <c r="C460" s="19" t="n">
        <v>0.023538184691198</v>
      </c>
      <c r="D460" s="19" t="n">
        <v>0.0254797082508996</v>
      </c>
      <c r="E460" s="19" t="n">
        <v>0.0192953801164095</v>
      </c>
      <c r="F460" s="19"/>
      <c r="G460" s="19" t="n">
        <v>0.0407123296080523</v>
      </c>
      <c r="H460" s="19" t="n">
        <v>0.0162393617372989</v>
      </c>
      <c r="I460" s="19" t="n">
        <v>0.0320623739358861</v>
      </c>
      <c r="J460" s="19" t="n">
        <v>0.0263828061815303</v>
      </c>
      <c r="K460" s="19" t="n">
        <v>0.0127789294921664</v>
      </c>
      <c r="L460" s="19" t="n">
        <v>0.0193164052509123</v>
      </c>
      <c r="M460" s="19"/>
      <c r="N460" s="19" t="n">
        <v>0.177360836863165</v>
      </c>
      <c r="O460" s="19" t="n">
        <v>0.0141328136350455</v>
      </c>
      <c r="P460" s="19" t="n">
        <v>0.0196399071863189</v>
      </c>
      <c r="Q460" s="19" t="n">
        <v>0.0363933613318429</v>
      </c>
      <c r="R460" s="19" t="n">
        <v>0.00820265480794079</v>
      </c>
      <c r="S460" s="19"/>
      <c r="T460" s="19" t="n">
        <v>0.0242664613752515</v>
      </c>
      <c r="U460" s="19" t="n">
        <v>0.0166007710535384</v>
      </c>
      <c r="V460" s="19" t="n">
        <v>0.0268249040836148</v>
      </c>
      <c r="W460" s="19" t="n">
        <v>0.0305956193498725</v>
      </c>
      <c r="X460" s="19"/>
      <c r="Y460" s="19" t="n">
        <v>0.0296731710557786</v>
      </c>
      <c r="Z460" s="19" t="n">
        <v>0.0189667074292401</v>
      </c>
      <c r="AA460" s="19" t="n">
        <v>0.0112210857780446</v>
      </c>
      <c r="AB460" s="19" t="n">
        <v>0.0191529918830492</v>
      </c>
      <c r="AC460" s="19" t="n">
        <v>0.0219690489006993</v>
      </c>
      <c r="AD460" s="19" t="n">
        <v>0.0487821509250162</v>
      </c>
      <c r="AE460" s="19"/>
      <c r="AF460" s="19" t="n">
        <v>0.0249460793061799</v>
      </c>
      <c r="AG460" s="19"/>
      <c r="AH460" s="19" t="n">
        <v>0.0240534082239188</v>
      </c>
      <c r="AI460" s="19"/>
      <c r="AJ460" s="19" t="n">
        <v>0.0626471087766034</v>
      </c>
      <c r="AK460" s="19" t="n">
        <v>0.0279557354270097</v>
      </c>
      <c r="AL460" s="19" t="n">
        <v>0.0120737823573071</v>
      </c>
      <c r="AM460" s="19" t="n">
        <v>0.0307739184052666</v>
      </c>
      <c r="AN460" s="19" t="n">
        <v>0.0319080398965182</v>
      </c>
      <c r="AO460" s="19" t="n">
        <v>0.0154407871128725</v>
      </c>
      <c r="AP460" s="19" t="n">
        <v>0.018273062653667</v>
      </c>
      <c r="AQ460" s="19" t="n">
        <v>0</v>
      </c>
      <c r="AR460" s="19" t="n">
        <v>0</v>
      </c>
      <c r="AS460" s="19" t="n">
        <v>0</v>
      </c>
      <c r="AT460" s="19" t="n">
        <v>0.0380071694874611</v>
      </c>
      <c r="AU460" s="19" t="n">
        <v>0.0262631151077968</v>
      </c>
    </row>
    <row r="461">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c r="AH461" s="19"/>
      <c r="AI461" s="19"/>
      <c r="AJ461" s="19"/>
      <c r="AK461" s="19"/>
      <c r="AL461" s="19"/>
      <c r="AM461" s="19"/>
      <c r="AN461" s="19"/>
      <c r="AO461" s="19"/>
      <c r="AP461" s="19"/>
      <c r="AQ461" s="19"/>
      <c r="AR461" s="19"/>
      <c r="AS461" s="19"/>
      <c r="AT461" s="19"/>
      <c r="AU461" s="19"/>
    </row>
    <row r="462">
      <c r="B462" s="7" t="s">
        <v>223</v>
      </c>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c r="AL462" s="19"/>
      <c r="AM462" s="19"/>
      <c r="AN462" s="19"/>
      <c r="AO462" s="19"/>
      <c r="AP462" s="19"/>
      <c r="AQ462" s="19"/>
      <c r="AR462" s="19"/>
      <c r="AS462" s="19"/>
      <c r="AT462" s="19"/>
      <c r="AU462" s="19"/>
    </row>
    <row r="463">
      <c r="B463" s="26" t="s">
        <v>216</v>
      </c>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c r="AL463" s="19"/>
      <c r="AM463" s="19"/>
      <c r="AN463" s="19"/>
      <c r="AO463" s="19"/>
      <c r="AP463" s="19"/>
      <c r="AQ463" s="19"/>
      <c r="AR463" s="19"/>
      <c r="AS463" s="19"/>
      <c r="AT463" s="19"/>
      <c r="AU463" s="19"/>
    </row>
    <row r="464">
      <c r="B464" t="s">
        <v>175</v>
      </c>
      <c r="C464" s="19" t="n">
        <v>0.259182113705312</v>
      </c>
      <c r="D464" s="19" t="n">
        <v>0.282196656642458</v>
      </c>
      <c r="E464" s="19" t="n">
        <v>0.236843330548524</v>
      </c>
      <c r="F464" s="19"/>
      <c r="G464" s="19" t="n">
        <v>0.341958925596786</v>
      </c>
      <c r="H464" s="19" t="n">
        <v>0.317614702625309</v>
      </c>
      <c r="I464" s="19" t="n">
        <v>0.350905224584208</v>
      </c>
      <c r="J464" s="19" t="n">
        <v>0.223410308625129</v>
      </c>
      <c r="K464" s="19" t="n">
        <v>0.145331111102182</v>
      </c>
      <c r="L464" s="19" t="n">
        <v>0.2073001177685</v>
      </c>
      <c r="M464" s="19"/>
      <c r="N464" s="19" t="n">
        <v>0</v>
      </c>
      <c r="O464" s="19" t="n">
        <v>0.205740802920007</v>
      </c>
      <c r="P464" s="19" t="n">
        <v>0.248389514576519</v>
      </c>
      <c r="Q464" s="19" t="n">
        <v>0.303762522120733</v>
      </c>
      <c r="R464" s="19" t="n">
        <v>0.289885997830048</v>
      </c>
      <c r="S464" s="19"/>
      <c r="T464" s="19" t="n">
        <v>0.248493757389602</v>
      </c>
      <c r="U464" s="19" t="n">
        <v>0.27724992317529</v>
      </c>
      <c r="V464" s="19" t="n">
        <v>0.22261755778302</v>
      </c>
      <c r="W464" s="19" t="n">
        <v>0.297962434738478</v>
      </c>
      <c r="X464" s="19"/>
      <c r="Y464" s="19" t="n">
        <v>0.311555791089464</v>
      </c>
      <c r="Z464" s="19" t="n">
        <v>0.211624836099556</v>
      </c>
      <c r="AA464" s="19" t="n">
        <v>0.211470434175357</v>
      </c>
      <c r="AB464" s="19" t="n">
        <v>0.210263494566742</v>
      </c>
      <c r="AC464" s="19" t="n">
        <v>0.333929016919456</v>
      </c>
      <c r="AD464" s="19" t="n">
        <v>0.113761120720314</v>
      </c>
      <c r="AE464" s="19"/>
      <c r="AF464" s="19" t="n">
        <v>0.247964289484476</v>
      </c>
      <c r="AG464" s="19"/>
      <c r="AH464" s="19" t="n">
        <v>0.279814237315505</v>
      </c>
      <c r="AI464" s="19"/>
      <c r="AJ464" s="19" t="n">
        <v>0.292570088168668</v>
      </c>
      <c r="AK464" s="19" t="n">
        <v>0.25410829235835</v>
      </c>
      <c r="AL464" s="19" t="n">
        <v>0.25853126688465</v>
      </c>
      <c r="AM464" s="19" t="n">
        <v>0.245854367310632</v>
      </c>
      <c r="AN464" s="19" t="n">
        <v>0.267566217698916</v>
      </c>
      <c r="AO464" s="19" t="n">
        <v>0.224856099729379</v>
      </c>
      <c r="AP464" s="19" t="n">
        <v>0.287944483857902</v>
      </c>
      <c r="AQ464" s="19" t="n">
        <v>0.217504180980903</v>
      </c>
      <c r="AR464" s="19" t="n">
        <v>0.206770284477627</v>
      </c>
      <c r="AS464" s="19" t="n">
        <v>0.227914321872646</v>
      </c>
      <c r="AT464" s="19" t="n">
        <v>0.147780502036625</v>
      </c>
      <c r="AU464" s="19" t="n">
        <v>0.355068208220243</v>
      </c>
    </row>
    <row r="465">
      <c r="B465" t="s">
        <v>176</v>
      </c>
      <c r="C465" s="19" t="n">
        <v>0.712373775524613</v>
      </c>
      <c r="D465" s="19" t="n">
        <v>0.690797213984935</v>
      </c>
      <c r="E465" s="19" t="n">
        <v>0.735471761100518</v>
      </c>
      <c r="F465" s="19"/>
      <c r="G465" s="19" t="n">
        <v>0.602966780751715</v>
      </c>
      <c r="H465" s="19" t="n">
        <v>0.618973144081992</v>
      </c>
      <c r="I465" s="19" t="n">
        <v>0.630886270845347</v>
      </c>
      <c r="J465" s="19" t="n">
        <v>0.755363132558343</v>
      </c>
      <c r="K465" s="19" t="n">
        <v>0.846957518684743</v>
      </c>
      <c r="L465" s="19" t="n">
        <v>0.781747176616284</v>
      </c>
      <c r="M465" s="19"/>
      <c r="N465" s="19" t="n">
        <v>1</v>
      </c>
      <c r="O465" s="19" t="n">
        <v>0.766326987954072</v>
      </c>
      <c r="P465" s="19" t="n">
        <v>0.736690819717173</v>
      </c>
      <c r="Q465" s="19" t="n">
        <v>0.661283247473871</v>
      </c>
      <c r="R465" s="19" t="n">
        <v>0.658389776712651</v>
      </c>
      <c r="S465" s="19"/>
      <c r="T465" s="19" t="n">
        <v>0.713472628303542</v>
      </c>
      <c r="U465" s="19" t="n">
        <v>0.707577305894758</v>
      </c>
      <c r="V465" s="19" t="n">
        <v>0.753552646136752</v>
      </c>
      <c r="W465" s="19" t="n">
        <v>0.659991347788675</v>
      </c>
      <c r="X465" s="19"/>
      <c r="Y465" s="19" t="n">
        <v>0.647180055414499</v>
      </c>
      <c r="Z465" s="19" t="n">
        <v>0.745678966650085</v>
      </c>
      <c r="AA465" s="19" t="n">
        <v>0.781762061692677</v>
      </c>
      <c r="AB465" s="19" t="n">
        <v>0.778253414736654</v>
      </c>
      <c r="AC465" s="19" t="n">
        <v>0.666070983080543</v>
      </c>
      <c r="AD465" s="19" t="n">
        <v>0.861625336543629</v>
      </c>
      <c r="AE465" s="19"/>
      <c r="AF465" s="19" t="n">
        <v>0.731887307528744</v>
      </c>
      <c r="AG465" s="19"/>
      <c r="AH465" s="19" t="n">
        <v>0.687421039194979</v>
      </c>
      <c r="AI465" s="19"/>
      <c r="AJ465" s="19" t="n">
        <v>0.707429911831332</v>
      </c>
      <c r="AK465" s="19" t="n">
        <v>0.74589170764165</v>
      </c>
      <c r="AL465" s="19" t="n">
        <v>0.723780462769773</v>
      </c>
      <c r="AM465" s="19" t="n">
        <v>0.676839785988478</v>
      </c>
      <c r="AN465" s="19" t="n">
        <v>0.67902839919721</v>
      </c>
      <c r="AO465" s="19" t="n">
        <v>0.775143900270621</v>
      </c>
      <c r="AP465" s="19" t="n">
        <v>0.701632025757373</v>
      </c>
      <c r="AQ465" s="19" t="n">
        <v>0.782495819019097</v>
      </c>
      <c r="AR465" s="19" t="n">
        <v>0.738750997516816</v>
      </c>
      <c r="AS465" s="19" t="n">
        <v>0.772085678127354</v>
      </c>
      <c r="AT465" s="19" t="n">
        <v>0.852219497963375</v>
      </c>
      <c r="AU465" s="19" t="n">
        <v>0.616089041564231</v>
      </c>
    </row>
    <row r="466">
      <c r="B466" t="s">
        <v>96</v>
      </c>
      <c r="C466" s="19" t="n">
        <v>0.0284441107700752</v>
      </c>
      <c r="D466" s="19" t="n">
        <v>0.0270061293726072</v>
      </c>
      <c r="E466" s="19" t="n">
        <v>0.0276849083509579</v>
      </c>
      <c r="F466" s="19"/>
      <c r="G466" s="19" t="n">
        <v>0.0550742936514992</v>
      </c>
      <c r="H466" s="19" t="n">
        <v>0.0634121532926989</v>
      </c>
      <c r="I466" s="19" t="n">
        <v>0.0182085045704447</v>
      </c>
      <c r="J466" s="19" t="n">
        <v>0.0212265588165282</v>
      </c>
      <c r="K466" s="19" t="n">
        <v>0.00771137021307492</v>
      </c>
      <c r="L466" s="19" t="n">
        <v>0.0109527056152168</v>
      </c>
      <c r="M466" s="19"/>
      <c r="N466" s="19" t="n">
        <v>0</v>
      </c>
      <c r="O466" s="19" t="n">
        <v>0.0279322091259209</v>
      </c>
      <c r="P466" s="19" t="n">
        <v>0.014919665706309</v>
      </c>
      <c r="Q466" s="19" t="n">
        <v>0.0349542304053965</v>
      </c>
      <c r="R466" s="19" t="n">
        <v>0.0517242254573013</v>
      </c>
      <c r="S466" s="19"/>
      <c r="T466" s="19" t="n">
        <v>0.0380336143068556</v>
      </c>
      <c r="U466" s="19" t="n">
        <v>0.0151727709299517</v>
      </c>
      <c r="V466" s="19" t="n">
        <v>0.0238297960802281</v>
      </c>
      <c r="W466" s="19" t="n">
        <v>0.0420462174728475</v>
      </c>
      <c r="X466" s="19"/>
      <c r="Y466" s="19" t="n">
        <v>0.0412641534960369</v>
      </c>
      <c r="Z466" s="19" t="n">
        <v>0.0426961972503586</v>
      </c>
      <c r="AA466" s="19" t="n">
        <v>0.00676750413196571</v>
      </c>
      <c r="AB466" s="19" t="n">
        <v>0.0114830906966039</v>
      </c>
      <c r="AC466" s="19" t="n">
        <v>0</v>
      </c>
      <c r="AD466" s="19" t="n">
        <v>0.0246135427360563</v>
      </c>
      <c r="AE466" s="19"/>
      <c r="AF466" s="19" t="n">
        <v>0.0201484029867801</v>
      </c>
      <c r="AG466" s="19"/>
      <c r="AH466" s="19" t="n">
        <v>0.0327647234895154</v>
      </c>
      <c r="AI466" s="19"/>
      <c r="AJ466" s="19" t="n">
        <v>0</v>
      </c>
      <c r="AK466" s="19" t="n">
        <v>0</v>
      </c>
      <c r="AL466" s="19" t="n">
        <v>0.0176882703455774</v>
      </c>
      <c r="AM466" s="19" t="n">
        <v>0.0773058467008908</v>
      </c>
      <c r="AN466" s="19" t="n">
        <v>0.0534053831038742</v>
      </c>
      <c r="AO466" s="19" t="n">
        <v>0</v>
      </c>
      <c r="AP466" s="19" t="n">
        <v>0.0104234903847252</v>
      </c>
      <c r="AQ466" s="19" t="n">
        <v>0</v>
      </c>
      <c r="AR466" s="19" t="n">
        <v>0.054478718005557</v>
      </c>
      <c r="AS466" s="19" t="n">
        <v>0</v>
      </c>
      <c r="AT466" s="19" t="n">
        <v>0</v>
      </c>
      <c r="AU466" s="19" t="n">
        <v>0.028842750215526</v>
      </c>
    </row>
    <row r="467">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c r="AL467" s="19"/>
      <c r="AM467" s="19"/>
      <c r="AN467" s="19"/>
      <c r="AO467" s="19"/>
      <c r="AP467" s="19"/>
      <c r="AQ467" s="19"/>
      <c r="AR467" s="19"/>
      <c r="AS467" s="19"/>
      <c r="AT467" s="19"/>
      <c r="AU467" s="19"/>
    </row>
    <row r="468">
      <c r="B468" s="7" t="s">
        <v>230</v>
      </c>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c r="AL468" s="19"/>
      <c r="AM468" s="19"/>
      <c r="AN468" s="19"/>
      <c r="AO468" s="19"/>
      <c r="AP468" s="19"/>
      <c r="AQ468" s="19"/>
      <c r="AR468" s="19"/>
      <c r="AS468" s="19"/>
      <c r="AT468" s="19"/>
      <c r="AU468" s="19"/>
    </row>
    <row r="469">
      <c r="B469" s="26" t="s">
        <v>229</v>
      </c>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c r="AL469" s="19"/>
      <c r="AM469" s="19"/>
      <c r="AN469" s="19"/>
      <c r="AO469" s="19"/>
      <c r="AP469" s="19"/>
      <c r="AQ469" s="19"/>
      <c r="AR469" s="19"/>
      <c r="AS469" s="19"/>
      <c r="AT469" s="19"/>
      <c r="AU469" s="19"/>
    </row>
    <row r="470">
      <c r="B470" t="s">
        <v>226</v>
      </c>
      <c r="C470" s="19" t="n">
        <v>0.627418439259621</v>
      </c>
      <c r="D470" s="19" t="n">
        <v>0.671671524579207</v>
      </c>
      <c r="E470" s="19" t="n">
        <v>0.573084425550889</v>
      </c>
      <c r="F470" s="19"/>
      <c r="G470" s="19" t="n">
        <v>0.794456328648972</v>
      </c>
      <c r="H470" s="19" t="n">
        <v>0.718384575111002</v>
      </c>
      <c r="I470" s="19" t="n">
        <v>0.628842079033585</v>
      </c>
      <c r="J470" s="19" t="n">
        <v>0.56443373620562</v>
      </c>
      <c r="K470" s="19" t="n">
        <v>0.498182527751131</v>
      </c>
      <c r="L470" s="19" t="n">
        <v>0.587504865823955</v>
      </c>
      <c r="M470" s="19"/>
      <c r="N470" s="19" t="n">
        <v>0</v>
      </c>
      <c r="O470" s="19" t="n">
        <v>0.465696804975208</v>
      </c>
      <c r="P470" s="19" t="n">
        <v>0.567151950462796</v>
      </c>
      <c r="Q470" s="19" t="n">
        <v>0.715367445011789</v>
      </c>
      <c r="R470" s="19" t="n">
        <v>0.732004301206164</v>
      </c>
      <c r="S470" s="19"/>
      <c r="T470" s="19" t="n">
        <v>0.539695878209461</v>
      </c>
      <c r="U470" s="19" t="n">
        <v>0.646117987883738</v>
      </c>
      <c r="V470" s="19" t="n">
        <v>0.633962272328257</v>
      </c>
      <c r="W470" s="19" t="n">
        <v>0.666973028689044</v>
      </c>
      <c r="X470" s="19"/>
      <c r="Y470" s="19" t="n">
        <v>0.673849826077293</v>
      </c>
      <c r="Z470" s="19" t="n">
        <v>0.522497717251585</v>
      </c>
      <c r="AA470" s="19" t="s">
        <v>124</v>
      </c>
      <c r="AB470" s="19" t="s">
        <v>124</v>
      </c>
      <c r="AC470" s="19" t="s">
        <v>124</v>
      </c>
      <c r="AD470" s="19" t="s">
        <v>124</v>
      </c>
      <c r="AE470" s="19"/>
      <c r="AF470" s="19" t="n">
        <v>0.611308915407395</v>
      </c>
      <c r="AG470" s="19"/>
      <c r="AH470" s="19" t="n">
        <v>0.712493984387747</v>
      </c>
      <c r="AI470" s="19"/>
      <c r="AJ470" s="19" t="n">
        <v>0.563166406787062</v>
      </c>
      <c r="AK470" s="19" t="n">
        <v>0.513588818226472</v>
      </c>
      <c r="AL470" s="19" t="n">
        <v>0.624221609409441</v>
      </c>
      <c r="AM470" s="19" t="n">
        <v>0.65073767774167</v>
      </c>
      <c r="AN470" s="19" t="n">
        <v>0.65215236212611</v>
      </c>
      <c r="AO470" s="19" t="n">
        <v>0.622339476926481</v>
      </c>
      <c r="AP470" s="19" t="n">
        <v>0.649364663234559</v>
      </c>
      <c r="AQ470" s="19" t="n">
        <v>0.72541274907794</v>
      </c>
      <c r="AR470" s="19" t="n">
        <v>0.854460081188539</v>
      </c>
      <c r="AS470" s="19" t="n">
        <v>0.544047414573973</v>
      </c>
      <c r="AT470" s="19" t="n">
        <v>0.320438513783161</v>
      </c>
      <c r="AU470" s="19" t="n">
        <v>0.62611096429507</v>
      </c>
    </row>
    <row r="471">
      <c r="B471" t="s">
        <v>227</v>
      </c>
      <c r="C471" s="19" t="n">
        <v>0.347422072923228</v>
      </c>
      <c r="D471" s="19" t="n">
        <v>0.296882385108502</v>
      </c>
      <c r="E471" s="19" t="n">
        <v>0.409417490176747</v>
      </c>
      <c r="F471" s="19"/>
      <c r="G471" s="19" t="n">
        <v>0.18622913694956</v>
      </c>
      <c r="H471" s="19" t="n">
        <v>0.261471809515452</v>
      </c>
      <c r="I471" s="19" t="n">
        <v>0.343384623251254</v>
      </c>
      <c r="J471" s="19" t="n">
        <v>0.419018273839481</v>
      </c>
      <c r="K471" s="19" t="n">
        <v>0.460350608849507</v>
      </c>
      <c r="L471" s="19" t="n">
        <v>0.381546968400331</v>
      </c>
      <c r="M471" s="19"/>
      <c r="N471" s="19" t="n">
        <v>1</v>
      </c>
      <c r="O471" s="19" t="n">
        <v>0.508073235447663</v>
      </c>
      <c r="P471" s="19" t="n">
        <v>0.41158313091447</v>
      </c>
      <c r="Q471" s="19" t="n">
        <v>0.2534059942223</v>
      </c>
      <c r="R471" s="19" t="n">
        <v>0.24628205562821</v>
      </c>
      <c r="S471" s="19"/>
      <c r="T471" s="19" t="n">
        <v>0.460304121790539</v>
      </c>
      <c r="U471" s="19" t="n">
        <v>0.325899427913802</v>
      </c>
      <c r="V471" s="19" t="n">
        <v>0.322369515199033</v>
      </c>
      <c r="W471" s="19" t="n">
        <v>0.314895994486216</v>
      </c>
      <c r="X471" s="19"/>
      <c r="Y471" s="19" t="n">
        <v>0.302921345805927</v>
      </c>
      <c r="Z471" s="19" t="n">
        <v>0.447980094964747</v>
      </c>
      <c r="AA471" s="19" t="s">
        <v>124</v>
      </c>
      <c r="AB471" s="19" t="s">
        <v>124</v>
      </c>
      <c r="AC471" s="19" t="s">
        <v>124</v>
      </c>
      <c r="AD471" s="19" t="s">
        <v>124</v>
      </c>
      <c r="AE471" s="19"/>
      <c r="AF471" s="19" t="n">
        <v>0.369409671159478</v>
      </c>
      <c r="AG471" s="19"/>
      <c r="AH471" s="19" t="n">
        <v>0.264033144958493</v>
      </c>
      <c r="AI471" s="19"/>
      <c r="AJ471" s="19" t="n">
        <v>0.436833593212938</v>
      </c>
      <c r="AK471" s="19" t="n">
        <v>0.435482309907428</v>
      </c>
      <c r="AL471" s="19" t="n">
        <v>0.347303649837754</v>
      </c>
      <c r="AM471" s="19" t="n">
        <v>0.295239900116434</v>
      </c>
      <c r="AN471" s="19" t="n">
        <v>0.32191414804651</v>
      </c>
      <c r="AO471" s="19" t="n">
        <v>0.377660523073519</v>
      </c>
      <c r="AP471" s="19" t="n">
        <v>0.337252101294333</v>
      </c>
      <c r="AQ471" s="19" t="n">
        <v>0.27458725092206</v>
      </c>
      <c r="AR471" s="19" t="n">
        <v>0.145539918811461</v>
      </c>
      <c r="AS471" s="19" t="n">
        <v>0.455952585426027</v>
      </c>
      <c r="AT471" s="19" t="n">
        <v>0.679561486216839</v>
      </c>
      <c r="AU471" s="19" t="n">
        <v>0.332185007704866</v>
      </c>
    </row>
    <row r="472">
      <c r="B472" t="s">
        <v>66</v>
      </c>
      <c r="C472" s="19" t="n">
        <v>0.0251594878171516</v>
      </c>
      <c r="D472" s="19" t="n">
        <v>0.0314460903122907</v>
      </c>
      <c r="E472" s="19" t="n">
        <v>0.0174980842723642</v>
      </c>
      <c r="F472" s="19"/>
      <c r="G472" s="19" t="n">
        <v>0.0193145344014674</v>
      </c>
      <c r="H472" s="19" t="n">
        <v>0.0201436153735465</v>
      </c>
      <c r="I472" s="19" t="n">
        <v>0.0277732977151607</v>
      </c>
      <c r="J472" s="19" t="n">
        <v>0.0165479899548997</v>
      </c>
      <c r="K472" s="19" t="n">
        <v>0.0414668633993623</v>
      </c>
      <c r="L472" s="19" t="n">
        <v>0.0309481657757134</v>
      </c>
      <c r="M472" s="19"/>
      <c r="N472" s="19" t="n">
        <v>0</v>
      </c>
      <c r="O472" s="19" t="n">
        <v>0.0262299595771285</v>
      </c>
      <c r="P472" s="19" t="n">
        <v>0.0212649186227342</v>
      </c>
      <c r="Q472" s="19" t="n">
        <v>0.0312265607659117</v>
      </c>
      <c r="R472" s="19" t="n">
        <v>0.0217136431656252</v>
      </c>
      <c r="S472" s="19"/>
      <c r="T472" s="19" t="n">
        <v>0</v>
      </c>
      <c r="U472" s="19" t="n">
        <v>0.0279825842024596</v>
      </c>
      <c r="V472" s="19" t="n">
        <v>0.0436682124727105</v>
      </c>
      <c r="W472" s="19" t="n">
        <v>0.0181309768247396</v>
      </c>
      <c r="X472" s="19"/>
      <c r="Y472" s="19" t="n">
        <v>0.0232288281167802</v>
      </c>
      <c r="Z472" s="19" t="n">
        <v>0.0295221877836681</v>
      </c>
      <c r="AA472" s="19" t="s">
        <v>124</v>
      </c>
      <c r="AB472" s="19" t="s">
        <v>124</v>
      </c>
      <c r="AC472" s="19" t="s">
        <v>124</v>
      </c>
      <c r="AD472" s="19" t="s">
        <v>124</v>
      </c>
      <c r="AE472" s="19"/>
      <c r="AF472" s="19" t="n">
        <v>0.0192814134331271</v>
      </c>
      <c r="AG472" s="19"/>
      <c r="AH472" s="19" t="n">
        <v>0.0234728706537603</v>
      </c>
      <c r="AI472" s="19"/>
      <c r="AJ472" s="19" t="n">
        <v>0</v>
      </c>
      <c r="AK472" s="19" t="n">
        <v>0.0509288718660996</v>
      </c>
      <c r="AL472" s="19" t="n">
        <v>0.028474740752805</v>
      </c>
      <c r="AM472" s="19" t="n">
        <v>0.0540224221418956</v>
      </c>
      <c r="AN472" s="19" t="n">
        <v>0.0259334898273795</v>
      </c>
      <c r="AO472" s="19" t="n">
        <v>0</v>
      </c>
      <c r="AP472" s="19" t="n">
        <v>0.0133832354711077</v>
      </c>
      <c r="AQ472" s="19" t="n">
        <v>0</v>
      </c>
      <c r="AR472" s="19" t="n">
        <v>0</v>
      </c>
      <c r="AS472" s="19" t="n">
        <v>0</v>
      </c>
      <c r="AT472" s="19" t="n">
        <v>0</v>
      </c>
      <c r="AU472" s="19" t="n">
        <v>0.0417040280000641</v>
      </c>
    </row>
    <row r="473">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c r="AL473" s="19"/>
      <c r="AM473" s="19"/>
      <c r="AN473" s="19"/>
      <c r="AO473" s="19"/>
      <c r="AP473" s="19"/>
      <c r="AQ473" s="19"/>
      <c r="AR473" s="19"/>
      <c r="AS473" s="19"/>
      <c r="AT473" s="19"/>
      <c r="AU473" s="19"/>
    </row>
    <row r="474">
      <c r="B474" s="7" t="s">
        <v>231</v>
      </c>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c r="AL474" s="19"/>
      <c r="AM474" s="19"/>
      <c r="AN474" s="19"/>
      <c r="AO474" s="19"/>
      <c r="AP474" s="19"/>
      <c r="AQ474" s="19"/>
      <c r="AR474" s="19"/>
      <c r="AS474" s="19"/>
      <c r="AT474" s="19"/>
      <c r="AU474" s="19"/>
    </row>
    <row r="475">
      <c r="B475" s="26" t="s">
        <v>229</v>
      </c>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c r="AL475" s="19"/>
      <c r="AM475" s="19"/>
      <c r="AN475" s="19"/>
      <c r="AO475" s="19"/>
      <c r="AP475" s="19"/>
      <c r="AQ475" s="19"/>
      <c r="AR475" s="19"/>
      <c r="AS475" s="19"/>
      <c r="AT475" s="19"/>
      <c r="AU475" s="19"/>
    </row>
    <row r="476">
      <c r="B476" t="s">
        <v>226</v>
      </c>
      <c r="C476" s="19" t="n">
        <v>0.246579726737753</v>
      </c>
      <c r="D476" s="19" t="n">
        <v>0.249610266591735</v>
      </c>
      <c r="E476" s="19" t="n">
        <v>0.244789643422256</v>
      </c>
      <c r="F476" s="19"/>
      <c r="G476" s="19" t="n">
        <v>0.334920157609739</v>
      </c>
      <c r="H476" s="19" t="n">
        <v>0.388086257589433</v>
      </c>
      <c r="I476" s="19" t="n">
        <v>0.282480269447366</v>
      </c>
      <c r="J476" s="19" t="n">
        <v>0.16246064238661</v>
      </c>
      <c r="K476" s="19" t="n">
        <v>0.111451993636312</v>
      </c>
      <c r="L476" s="19" t="n">
        <v>0.100154394812447</v>
      </c>
      <c r="M476" s="19"/>
      <c r="N476" s="19" t="n">
        <v>0</v>
      </c>
      <c r="O476" s="19" t="n">
        <v>0.146682703373671</v>
      </c>
      <c r="P476" s="19" t="n">
        <v>0.202591175250492</v>
      </c>
      <c r="Q476" s="19" t="n">
        <v>0.281773775019023</v>
      </c>
      <c r="R476" s="19" t="n">
        <v>0.360230919794831</v>
      </c>
      <c r="S476" s="19"/>
      <c r="T476" s="19" t="n">
        <v>0.346134498990867</v>
      </c>
      <c r="U476" s="19" t="n">
        <v>0.229441096900926</v>
      </c>
      <c r="V476" s="19" t="n">
        <v>0.257121373754733</v>
      </c>
      <c r="W476" s="19" t="n">
        <v>0.289714063175546</v>
      </c>
      <c r="X476" s="19"/>
      <c r="Y476" s="19" t="n">
        <v>0.275027796967235</v>
      </c>
      <c r="Z476" s="19" t="n">
        <v>0.182295795699181</v>
      </c>
      <c r="AA476" s="19" t="s">
        <v>124</v>
      </c>
      <c r="AB476" s="19" t="s">
        <v>124</v>
      </c>
      <c r="AC476" s="19" t="s">
        <v>124</v>
      </c>
      <c r="AD476" s="19" t="s">
        <v>124</v>
      </c>
      <c r="AE476" s="19"/>
      <c r="AF476" s="19" t="n">
        <v>0.21272106416494</v>
      </c>
      <c r="AG476" s="19"/>
      <c r="AH476" s="19" t="n">
        <v>0.276646380308603</v>
      </c>
      <c r="AI476" s="19"/>
      <c r="AJ476" s="19" t="n">
        <v>0.307660413599552</v>
      </c>
      <c r="AK476" s="19" t="n">
        <v>0.221716162269403</v>
      </c>
      <c r="AL476" s="19" t="n">
        <v>0.284670350348787</v>
      </c>
      <c r="AM476" s="19" t="n">
        <v>0.274670886226625</v>
      </c>
      <c r="AN476" s="19" t="n">
        <v>0.192348317519747</v>
      </c>
      <c r="AO476" s="19" t="n">
        <v>0.274533907016635</v>
      </c>
      <c r="AP476" s="19" t="n">
        <v>0.240977724837554</v>
      </c>
      <c r="AQ476" s="19" t="n">
        <v>0.26847932757031</v>
      </c>
      <c r="AR476" s="19" t="n">
        <v>0.238594473142124</v>
      </c>
      <c r="AS476" s="19" t="n">
        <v>0.116794224110502</v>
      </c>
      <c r="AT476" s="19" t="n">
        <v>0.115069149307581</v>
      </c>
      <c r="AU476" s="19" t="n">
        <v>0.224751587928222</v>
      </c>
    </row>
    <row r="477">
      <c r="B477" t="s">
        <v>227</v>
      </c>
      <c r="C477" s="19" t="n">
        <v>0.713144895351453</v>
      </c>
      <c r="D477" s="19" t="n">
        <v>0.705372890576143</v>
      </c>
      <c r="E477" s="19" t="n">
        <v>0.724599273017362</v>
      </c>
      <c r="F477" s="19"/>
      <c r="G477" s="19" t="n">
        <v>0.59260244690396</v>
      </c>
      <c r="H477" s="19" t="n">
        <v>0.602370822255948</v>
      </c>
      <c r="I477" s="19" t="n">
        <v>0.671365934974654</v>
      </c>
      <c r="J477" s="19" t="n">
        <v>0.804930387185791</v>
      </c>
      <c r="K477" s="19" t="n">
        <v>0.838882112631738</v>
      </c>
      <c r="L477" s="19" t="n">
        <v>0.801787714120019</v>
      </c>
      <c r="M477" s="19"/>
      <c r="N477" s="19" t="n">
        <v>1</v>
      </c>
      <c r="O477" s="19" t="n">
        <v>0.8270873370492</v>
      </c>
      <c r="P477" s="19" t="n">
        <v>0.74573294070248</v>
      </c>
      <c r="Q477" s="19" t="n">
        <v>0.67796568995442</v>
      </c>
      <c r="R477" s="19" t="n">
        <v>0.607779968557359</v>
      </c>
      <c r="S477" s="19"/>
      <c r="T477" s="19" t="n">
        <v>0.653865501009133</v>
      </c>
      <c r="U477" s="19" t="n">
        <v>0.723024236328714</v>
      </c>
      <c r="V477" s="19" t="n">
        <v>0.674997985126508</v>
      </c>
      <c r="W477" s="19" t="n">
        <v>0.688868752777659</v>
      </c>
      <c r="X477" s="19"/>
      <c r="Y477" s="19" t="n">
        <v>0.691625568361439</v>
      </c>
      <c r="Z477" s="19" t="n">
        <v>0.761771987490341</v>
      </c>
      <c r="AA477" s="19" t="s">
        <v>124</v>
      </c>
      <c r="AB477" s="19" t="s">
        <v>124</v>
      </c>
      <c r="AC477" s="19" t="s">
        <v>124</v>
      </c>
      <c r="AD477" s="19" t="s">
        <v>124</v>
      </c>
      <c r="AE477" s="19"/>
      <c r="AF477" s="19" t="n">
        <v>0.751138243636512</v>
      </c>
      <c r="AG477" s="19"/>
      <c r="AH477" s="19" t="n">
        <v>0.685318860400834</v>
      </c>
      <c r="AI477" s="19"/>
      <c r="AJ477" s="19" t="n">
        <v>0.674337897320307</v>
      </c>
      <c r="AK477" s="19" t="n">
        <v>0.727354965864498</v>
      </c>
      <c r="AL477" s="19" t="n">
        <v>0.677296811653012</v>
      </c>
      <c r="AM477" s="19" t="n">
        <v>0.663771467197071</v>
      </c>
      <c r="AN477" s="19" t="n">
        <v>0.767467117353521</v>
      </c>
      <c r="AO477" s="19" t="n">
        <v>0.725466092983365</v>
      </c>
      <c r="AP477" s="19" t="n">
        <v>0.719125088495579</v>
      </c>
      <c r="AQ477" s="19" t="n">
        <v>0.73152067242969</v>
      </c>
      <c r="AR477" s="19" t="n">
        <v>0.761405526857876</v>
      </c>
      <c r="AS477" s="19" t="n">
        <v>0.823175814822795</v>
      </c>
      <c r="AT477" s="19" t="n">
        <v>0.771004660421435</v>
      </c>
      <c r="AU477" s="19" t="n">
        <v>0.733544384071714</v>
      </c>
    </row>
    <row r="478">
      <c r="B478" t="s">
        <v>66</v>
      </c>
      <c r="C478" s="19" t="n">
        <v>0.040275377910794</v>
      </c>
      <c r="D478" s="19" t="n">
        <v>0.0450168428321219</v>
      </c>
      <c r="E478" s="19" t="n">
        <v>0.0306110835603824</v>
      </c>
      <c r="F478" s="19"/>
      <c r="G478" s="19" t="n">
        <v>0.0724773954863011</v>
      </c>
      <c r="H478" s="19" t="n">
        <v>0.00954292015461949</v>
      </c>
      <c r="I478" s="19" t="n">
        <v>0.0461537955779794</v>
      </c>
      <c r="J478" s="19" t="n">
        <v>0.0326089704275989</v>
      </c>
      <c r="K478" s="19" t="n">
        <v>0.0496658937319495</v>
      </c>
      <c r="L478" s="19" t="n">
        <v>0.0980578910675341</v>
      </c>
      <c r="M478" s="19"/>
      <c r="N478" s="19" t="n">
        <v>0</v>
      </c>
      <c r="O478" s="19" t="n">
        <v>0.0262299595771285</v>
      </c>
      <c r="P478" s="19" t="n">
        <v>0.0516758840470279</v>
      </c>
      <c r="Q478" s="19" t="n">
        <v>0.0402605350265574</v>
      </c>
      <c r="R478" s="19" t="n">
        <v>0.0319891116478094</v>
      </c>
      <c r="S478" s="19"/>
      <c r="T478" s="19" t="n">
        <v>0</v>
      </c>
      <c r="U478" s="19" t="n">
        <v>0.0475346667703598</v>
      </c>
      <c r="V478" s="19" t="n">
        <v>0.0678806411187595</v>
      </c>
      <c r="W478" s="19" t="n">
        <v>0.0214171840467946</v>
      </c>
      <c r="X478" s="19"/>
      <c r="Y478" s="19" t="n">
        <v>0.0333466346713266</v>
      </c>
      <c r="Z478" s="19" t="n">
        <v>0.055932216810478</v>
      </c>
      <c r="AA478" s="19" t="s">
        <v>124</v>
      </c>
      <c r="AB478" s="19" t="s">
        <v>124</v>
      </c>
      <c r="AC478" s="19" t="s">
        <v>124</v>
      </c>
      <c r="AD478" s="19" t="s">
        <v>124</v>
      </c>
      <c r="AE478" s="19"/>
      <c r="AF478" s="19" t="n">
        <v>0.0361406921985482</v>
      </c>
      <c r="AG478" s="19"/>
      <c r="AH478" s="19" t="n">
        <v>0.0380347592905628</v>
      </c>
      <c r="AI478" s="19"/>
      <c r="AJ478" s="19" t="n">
        <v>0.0180016890801403</v>
      </c>
      <c r="AK478" s="19" t="n">
        <v>0.0509288718660996</v>
      </c>
      <c r="AL478" s="19" t="n">
        <v>0.0380328379982009</v>
      </c>
      <c r="AM478" s="19" t="n">
        <v>0.061557646576304</v>
      </c>
      <c r="AN478" s="19" t="n">
        <v>0.0401845651267322</v>
      </c>
      <c r="AO478" s="19" t="n">
        <v>0</v>
      </c>
      <c r="AP478" s="19" t="n">
        <v>0.0398971866668663</v>
      </c>
      <c r="AQ478" s="19" t="n">
        <v>0</v>
      </c>
      <c r="AR478" s="19" t="n">
        <v>0</v>
      </c>
      <c r="AS478" s="19" t="n">
        <v>0.0600299610667024</v>
      </c>
      <c r="AT478" s="19" t="n">
        <v>0.113926190270984</v>
      </c>
      <c r="AU478" s="19" t="n">
        <v>0.0417040280000641</v>
      </c>
    </row>
    <row r="47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c r="AL479" s="19"/>
      <c r="AM479" s="19"/>
      <c r="AN479" s="19"/>
      <c r="AO479" s="19"/>
      <c r="AP479" s="19"/>
      <c r="AQ479" s="19"/>
      <c r="AR479" s="19"/>
      <c r="AS479" s="19"/>
      <c r="AT479" s="19"/>
      <c r="AU479" s="19"/>
    </row>
    <row r="480">
      <c r="B480" s="7" t="s">
        <v>232</v>
      </c>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c r="AL480" s="19"/>
      <c r="AM480" s="19"/>
      <c r="AN480" s="19"/>
      <c r="AO480" s="19"/>
      <c r="AP480" s="19"/>
      <c r="AQ480" s="19"/>
      <c r="AR480" s="19"/>
      <c r="AS480" s="19"/>
      <c r="AT480" s="19"/>
      <c r="AU480" s="19"/>
    </row>
    <row r="481">
      <c r="B481" s="26" t="s">
        <v>229</v>
      </c>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c r="AL481" s="19"/>
      <c r="AM481" s="19"/>
      <c r="AN481" s="19"/>
      <c r="AO481" s="19"/>
      <c r="AP481" s="19"/>
      <c r="AQ481" s="19"/>
      <c r="AR481" s="19"/>
      <c r="AS481" s="19"/>
      <c r="AT481" s="19"/>
      <c r="AU481" s="19"/>
    </row>
    <row r="482">
      <c r="B482" t="s">
        <v>226</v>
      </c>
      <c r="C482" s="19" t="n">
        <v>0.411905725256901</v>
      </c>
      <c r="D482" s="19" t="n">
        <v>0.459847708579894</v>
      </c>
      <c r="E482" s="19" t="n">
        <v>0.347147959758561</v>
      </c>
      <c r="F482" s="19"/>
      <c r="G482" s="19" t="n">
        <v>0.63403733850977</v>
      </c>
      <c r="H482" s="19" t="n">
        <v>0.478069219124172</v>
      </c>
      <c r="I482" s="19" t="n">
        <v>0.341297403388981</v>
      </c>
      <c r="J482" s="19" t="n">
        <v>0.369887867379292</v>
      </c>
      <c r="K482" s="19" t="n">
        <v>0.345159443188117</v>
      </c>
      <c r="L482" s="19" t="n">
        <v>0.352375715415136</v>
      </c>
      <c r="M482" s="19"/>
      <c r="N482" s="19" t="n">
        <v>0.770414450244806</v>
      </c>
      <c r="O482" s="19" t="n">
        <v>0.389827795734747</v>
      </c>
      <c r="P482" s="19" t="n">
        <v>0.365723460450572</v>
      </c>
      <c r="Q482" s="19" t="n">
        <v>0.399907971942605</v>
      </c>
      <c r="R482" s="19" t="n">
        <v>0.532378682194781</v>
      </c>
      <c r="S482" s="19"/>
      <c r="T482" s="19" t="n">
        <v>0.573488971519556</v>
      </c>
      <c r="U482" s="19" t="n">
        <v>0.384761294640051</v>
      </c>
      <c r="V482" s="19" t="n">
        <v>0.369444024953822</v>
      </c>
      <c r="W482" s="19" t="n">
        <v>0.44110604123604</v>
      </c>
      <c r="X482" s="19"/>
      <c r="Y482" s="19" t="n">
        <v>0.433106762514045</v>
      </c>
      <c r="Z482" s="19" t="n">
        <v>0.363997870488881</v>
      </c>
      <c r="AA482" s="19" t="s">
        <v>124</v>
      </c>
      <c r="AB482" s="19" t="s">
        <v>124</v>
      </c>
      <c r="AC482" s="19" t="s">
        <v>124</v>
      </c>
      <c r="AD482" s="19" t="s">
        <v>124</v>
      </c>
      <c r="AE482" s="19"/>
      <c r="AF482" s="19" t="n">
        <v>0.39837710424225</v>
      </c>
      <c r="AG482" s="19"/>
      <c r="AH482" s="19" t="n">
        <v>0.421752647953493</v>
      </c>
      <c r="AI482" s="19"/>
      <c r="AJ482" s="19" t="n">
        <v>0.388634388648246</v>
      </c>
      <c r="AK482" s="19" t="n">
        <v>0.340060381938859</v>
      </c>
      <c r="AL482" s="19" t="n">
        <v>0.423015407363434</v>
      </c>
      <c r="AM482" s="19" t="n">
        <v>0.296875158572995</v>
      </c>
      <c r="AN482" s="19" t="n">
        <v>0.453054371798594</v>
      </c>
      <c r="AO482" s="19" t="n">
        <v>0.434262097461358</v>
      </c>
      <c r="AP482" s="19" t="n">
        <v>0.51179231530944</v>
      </c>
      <c r="AQ482" s="19" t="n">
        <v>0.445888714937844</v>
      </c>
      <c r="AR482" s="19" t="n">
        <v>0.512811007726695</v>
      </c>
      <c r="AS482" s="19" t="n">
        <v>0.333403134264162</v>
      </c>
      <c r="AT482" s="19" t="n">
        <v>0.54642437229747</v>
      </c>
      <c r="AU482" s="19" t="n">
        <v>0.481194395922077</v>
      </c>
    </row>
    <row r="483">
      <c r="B483" t="s">
        <v>227</v>
      </c>
      <c r="C483" s="19" t="n">
        <v>0.545656727893654</v>
      </c>
      <c r="D483" s="19" t="n">
        <v>0.497461088916383</v>
      </c>
      <c r="E483" s="19" t="n">
        <v>0.61038736708237</v>
      </c>
      <c r="F483" s="19"/>
      <c r="G483" s="19" t="n">
        <v>0.284558145823167</v>
      </c>
      <c r="H483" s="19" t="n">
        <v>0.476179204900999</v>
      </c>
      <c r="I483" s="19" t="n">
        <v>0.6225842761856</v>
      </c>
      <c r="J483" s="19" t="n">
        <v>0.597291636649493</v>
      </c>
      <c r="K483" s="19" t="n">
        <v>0.617068275982129</v>
      </c>
      <c r="L483" s="19" t="n">
        <v>0.616676118809151</v>
      </c>
      <c r="M483" s="19"/>
      <c r="N483" s="19" t="n">
        <v>0.229585549755194</v>
      </c>
      <c r="O483" s="19" t="n">
        <v>0.575867300515221</v>
      </c>
      <c r="P483" s="19" t="n">
        <v>0.594009865862347</v>
      </c>
      <c r="Q483" s="19" t="n">
        <v>0.541440088841412</v>
      </c>
      <c r="R483" s="19" t="n">
        <v>0.442453117800239</v>
      </c>
      <c r="S483" s="19"/>
      <c r="T483" s="19" t="n">
        <v>0.397809734333436</v>
      </c>
      <c r="U483" s="19" t="n">
        <v>0.553852644502759</v>
      </c>
      <c r="V483" s="19" t="n">
        <v>0.577522485132934</v>
      </c>
      <c r="W483" s="19" t="n">
        <v>0.531440321481533</v>
      </c>
      <c r="X483" s="19"/>
      <c r="Y483" s="19" t="n">
        <v>0.520850133930087</v>
      </c>
      <c r="Z483" s="19" t="n">
        <v>0.60171203719204</v>
      </c>
      <c r="AA483" s="19" t="s">
        <v>124</v>
      </c>
      <c r="AB483" s="19" t="s">
        <v>124</v>
      </c>
      <c r="AC483" s="19" t="s">
        <v>124</v>
      </c>
      <c r="AD483" s="19" t="s">
        <v>124</v>
      </c>
      <c r="AE483" s="19"/>
      <c r="AF483" s="19" t="n">
        <v>0.562109997536706</v>
      </c>
      <c r="AG483" s="19"/>
      <c r="AH483" s="19" t="n">
        <v>0.534407622491689</v>
      </c>
      <c r="AI483" s="19"/>
      <c r="AJ483" s="19" t="n">
        <v>0.566289424804723</v>
      </c>
      <c r="AK483" s="19" t="n">
        <v>0.551706755304503</v>
      </c>
      <c r="AL483" s="19" t="n">
        <v>0.545807975009169</v>
      </c>
      <c r="AM483" s="19" t="n">
        <v>0.605384117641852</v>
      </c>
      <c r="AN483" s="19" t="n">
        <v>0.521667003285134</v>
      </c>
      <c r="AO483" s="19" t="n">
        <v>0.565737902538642</v>
      </c>
      <c r="AP483" s="19" t="n">
        <v>0.474824449219452</v>
      </c>
      <c r="AQ483" s="19" t="n">
        <v>0.478581777285303</v>
      </c>
      <c r="AR483" s="19" t="n">
        <v>0.487188992273305</v>
      </c>
      <c r="AS483" s="19" t="n">
        <v>0.610372746300428</v>
      </c>
      <c r="AT483" s="19" t="n">
        <v>0.45357562770253</v>
      </c>
      <c r="AU483" s="19" t="n">
        <v>0.518805604077923</v>
      </c>
    </row>
    <row r="484">
      <c r="B484" t="s">
        <v>66</v>
      </c>
      <c r="C484" s="19" t="n">
        <v>0.042437546849445</v>
      </c>
      <c r="D484" s="19" t="n">
        <v>0.0426912025037232</v>
      </c>
      <c r="E484" s="19" t="n">
        <v>0.0424646731590687</v>
      </c>
      <c r="F484" s="19"/>
      <c r="G484" s="19" t="n">
        <v>0.0814045156670627</v>
      </c>
      <c r="H484" s="19" t="n">
        <v>0.0457515759748287</v>
      </c>
      <c r="I484" s="19" t="n">
        <v>0.0361183204254188</v>
      </c>
      <c r="J484" s="19" t="n">
        <v>0.0328204959712154</v>
      </c>
      <c r="K484" s="19" t="n">
        <v>0.0377722808297536</v>
      </c>
      <c r="L484" s="19" t="n">
        <v>0.0309481657757134</v>
      </c>
      <c r="M484" s="19"/>
      <c r="N484" s="19" t="n">
        <v>0</v>
      </c>
      <c r="O484" s="19" t="n">
        <v>0.0343049037500327</v>
      </c>
      <c r="P484" s="19" t="n">
        <v>0.0402666736870806</v>
      </c>
      <c r="Q484" s="19" t="n">
        <v>0.0586519392159831</v>
      </c>
      <c r="R484" s="19" t="n">
        <v>0.0251682000049802</v>
      </c>
      <c r="S484" s="19"/>
      <c r="T484" s="19" t="n">
        <v>0.0287012941470079</v>
      </c>
      <c r="U484" s="19" t="n">
        <v>0.0613860608571898</v>
      </c>
      <c r="V484" s="19" t="n">
        <v>0.0530334899132442</v>
      </c>
      <c r="W484" s="19" t="n">
        <v>0.0274536372824273</v>
      </c>
      <c r="X484" s="19"/>
      <c r="Y484" s="19" t="n">
        <v>0.046043103555868</v>
      </c>
      <c r="Z484" s="19" t="n">
        <v>0.0342900923190792</v>
      </c>
      <c r="AA484" s="19" t="s">
        <v>124</v>
      </c>
      <c r="AB484" s="19" t="s">
        <v>124</v>
      </c>
      <c r="AC484" s="19" t="s">
        <v>124</v>
      </c>
      <c r="AD484" s="19" t="s">
        <v>124</v>
      </c>
      <c r="AE484" s="19"/>
      <c r="AF484" s="19" t="n">
        <v>0.039512898221044</v>
      </c>
      <c r="AG484" s="19"/>
      <c r="AH484" s="19" t="n">
        <v>0.0438397295548179</v>
      </c>
      <c r="AI484" s="19"/>
      <c r="AJ484" s="19" t="n">
        <v>0.0450761865470311</v>
      </c>
      <c r="AK484" s="19" t="n">
        <v>0.108232862756639</v>
      </c>
      <c r="AL484" s="19" t="n">
        <v>0.0311766176273968</v>
      </c>
      <c r="AM484" s="19" t="n">
        <v>0.0977407237851533</v>
      </c>
      <c r="AN484" s="19" t="n">
        <v>0.025278624916272</v>
      </c>
      <c r="AO484" s="19" t="n">
        <v>0</v>
      </c>
      <c r="AP484" s="19" t="n">
        <v>0.0133832354711077</v>
      </c>
      <c r="AQ484" s="19" t="n">
        <v>0.0755295077768526</v>
      </c>
      <c r="AR484" s="19" t="n">
        <v>0</v>
      </c>
      <c r="AS484" s="19" t="n">
        <v>0.0562241194354093</v>
      </c>
      <c r="AT484" s="19" t="n">
        <v>0</v>
      </c>
      <c r="AU484" s="19" t="n">
        <v>0</v>
      </c>
    </row>
    <row r="485">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c r="AL485" s="19"/>
      <c r="AM485" s="19"/>
      <c r="AN485" s="19"/>
      <c r="AO485" s="19"/>
      <c r="AP485" s="19"/>
      <c r="AQ485" s="19"/>
      <c r="AR485" s="19"/>
      <c r="AS485" s="19"/>
      <c r="AT485" s="19"/>
      <c r="AU485" s="19"/>
    </row>
    <row r="486">
      <c r="B486" s="7" t="s">
        <v>233</v>
      </c>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c r="AL486" s="19"/>
      <c r="AM486" s="19"/>
      <c r="AN486" s="19"/>
      <c r="AO486" s="19"/>
      <c r="AP486" s="19"/>
      <c r="AQ486" s="19"/>
      <c r="AR486" s="19"/>
      <c r="AS486" s="19"/>
      <c r="AT486" s="19"/>
      <c r="AU486" s="19"/>
    </row>
    <row r="487">
      <c r="B487" s="26" t="s">
        <v>229</v>
      </c>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c r="AL487" s="19"/>
      <c r="AM487" s="19"/>
      <c r="AN487" s="19"/>
      <c r="AO487" s="19"/>
      <c r="AP487" s="19"/>
      <c r="AQ487" s="19"/>
      <c r="AR487" s="19"/>
      <c r="AS487" s="19"/>
      <c r="AT487" s="19"/>
      <c r="AU487" s="19"/>
    </row>
    <row r="488">
      <c r="B488" t="s">
        <v>226</v>
      </c>
      <c r="C488" s="19" t="n">
        <v>0.482374789894435</v>
      </c>
      <c r="D488" s="19" t="n">
        <v>0.50023262580144</v>
      </c>
      <c r="E488" s="19" t="n">
        <v>0.455829602226002</v>
      </c>
      <c r="F488" s="19"/>
      <c r="G488" s="19" t="n">
        <v>0.501218149995806</v>
      </c>
      <c r="H488" s="19" t="n">
        <v>0.567266931916311</v>
      </c>
      <c r="I488" s="19" t="n">
        <v>0.488093116064268</v>
      </c>
      <c r="J488" s="19" t="n">
        <v>0.465935238712184</v>
      </c>
      <c r="K488" s="19" t="n">
        <v>0.405507434841592</v>
      </c>
      <c r="L488" s="19" t="n">
        <v>0.361042275492633</v>
      </c>
      <c r="M488" s="19"/>
      <c r="N488" s="19" t="n">
        <v>0.229585549755194</v>
      </c>
      <c r="O488" s="19" t="n">
        <v>0.385147744230323</v>
      </c>
      <c r="P488" s="19" t="n">
        <v>0.48745041629144</v>
      </c>
      <c r="Q488" s="19" t="n">
        <v>0.479925831439532</v>
      </c>
      <c r="R488" s="19" t="n">
        <v>0.560799325615677</v>
      </c>
      <c r="S488" s="19"/>
      <c r="T488" s="19" t="n">
        <v>0.654970387616965</v>
      </c>
      <c r="U488" s="19" t="n">
        <v>0.446784172910975</v>
      </c>
      <c r="V488" s="19" t="n">
        <v>0.452847108697417</v>
      </c>
      <c r="W488" s="19" t="n">
        <v>0.540070664647447</v>
      </c>
      <c r="X488" s="19"/>
      <c r="Y488" s="19" t="n">
        <v>0.508774296252267</v>
      </c>
      <c r="Z488" s="19" t="n">
        <v>0.422719986160137</v>
      </c>
      <c r="AA488" s="19" t="s">
        <v>124</v>
      </c>
      <c r="AB488" s="19" t="s">
        <v>124</v>
      </c>
      <c r="AC488" s="19" t="s">
        <v>124</v>
      </c>
      <c r="AD488" s="19" t="s">
        <v>124</v>
      </c>
      <c r="AE488" s="19"/>
      <c r="AF488" s="19" t="n">
        <v>0.469477450720208</v>
      </c>
      <c r="AG488" s="19"/>
      <c r="AH488" s="19" t="n">
        <v>0.491982126910737</v>
      </c>
      <c r="AI488" s="19"/>
      <c r="AJ488" s="19" t="n">
        <v>0.510818038497428</v>
      </c>
      <c r="AK488" s="19" t="n">
        <v>0.280627171986596</v>
      </c>
      <c r="AL488" s="19" t="n">
        <v>0.433026146259722</v>
      </c>
      <c r="AM488" s="19" t="n">
        <v>0.42750317193579</v>
      </c>
      <c r="AN488" s="19" t="n">
        <v>0.513369911089365</v>
      </c>
      <c r="AO488" s="19" t="n">
        <v>0.594586427450307</v>
      </c>
      <c r="AP488" s="19" t="n">
        <v>0.461438673728318</v>
      </c>
      <c r="AQ488" s="19" t="n">
        <v>0.471272222669054</v>
      </c>
      <c r="AR488" s="19" t="n">
        <v>0.675685092351629</v>
      </c>
      <c r="AS488" s="19" t="n">
        <v>0.579588136482009</v>
      </c>
      <c r="AT488" s="19" t="n">
        <v>0.679861273016009</v>
      </c>
      <c r="AU488" s="19" t="n">
        <v>0.573881590548523</v>
      </c>
    </row>
    <row r="489">
      <c r="B489" t="s">
        <v>227</v>
      </c>
      <c r="C489" s="19" t="n">
        <v>0.492267307182466</v>
      </c>
      <c r="D489" s="19" t="n">
        <v>0.46979269195406</v>
      </c>
      <c r="E489" s="19" t="n">
        <v>0.524383046707099</v>
      </c>
      <c r="F489" s="19"/>
      <c r="G489" s="19" t="n">
        <v>0.454444471227664</v>
      </c>
      <c r="H489" s="19" t="n">
        <v>0.416223856603773</v>
      </c>
      <c r="I489" s="19" t="n">
        <v>0.470813636581928</v>
      </c>
      <c r="J489" s="19" t="n">
        <v>0.526385110011838</v>
      </c>
      <c r="K489" s="19" t="n">
        <v>0.565912392798564</v>
      </c>
      <c r="L489" s="19" t="n">
        <v>0.608009558731654</v>
      </c>
      <c r="M489" s="19"/>
      <c r="N489" s="19" t="n">
        <v>0.770414450244806</v>
      </c>
      <c r="O489" s="19" t="n">
        <v>0.559279556699815</v>
      </c>
      <c r="P489" s="19" t="n">
        <v>0.482134171472925</v>
      </c>
      <c r="Q489" s="19" t="n">
        <v>0.498970625939562</v>
      </c>
      <c r="R489" s="19" t="n">
        <v>0.439200674384323</v>
      </c>
      <c r="S489" s="19"/>
      <c r="T489" s="19" t="n">
        <v>0.270794286040886</v>
      </c>
      <c r="U489" s="19" t="n">
        <v>0.533620912931769</v>
      </c>
      <c r="V489" s="19" t="n">
        <v>0.514458082351994</v>
      </c>
      <c r="W489" s="19" t="n">
        <v>0.444093884990571</v>
      </c>
      <c r="X489" s="19"/>
      <c r="Y489" s="19" t="n">
        <v>0.468148416722909</v>
      </c>
      <c r="Z489" s="19" t="n">
        <v>0.546768617061204</v>
      </c>
      <c r="AA489" s="19" t="s">
        <v>124</v>
      </c>
      <c r="AB489" s="19" t="s">
        <v>124</v>
      </c>
      <c r="AC489" s="19" t="s">
        <v>124</v>
      </c>
      <c r="AD489" s="19" t="s">
        <v>124</v>
      </c>
      <c r="AE489" s="19"/>
      <c r="AF489" s="19" t="n">
        <v>0.512838599291576</v>
      </c>
      <c r="AG489" s="19"/>
      <c r="AH489" s="19" t="n">
        <v>0.482438796051113</v>
      </c>
      <c r="AI489" s="19"/>
      <c r="AJ489" s="19" t="n">
        <v>0.489181961502572</v>
      </c>
      <c r="AK489" s="19" t="n">
        <v>0.512019646881339</v>
      </c>
      <c r="AL489" s="19" t="n">
        <v>0.556416882262997</v>
      </c>
      <c r="AM489" s="19" t="n">
        <v>0.532004359618208</v>
      </c>
      <c r="AN489" s="19" t="n">
        <v>0.458044571101633</v>
      </c>
      <c r="AO489" s="19" t="n">
        <v>0.405413572549693</v>
      </c>
      <c r="AP489" s="19" t="n">
        <v>0.526073113573908</v>
      </c>
      <c r="AQ489" s="19" t="n">
        <v>0.528727777330946</v>
      </c>
      <c r="AR489" s="19" t="n">
        <v>0.324314907648372</v>
      </c>
      <c r="AS489" s="19" t="n">
        <v>0.390648075376743</v>
      </c>
      <c r="AT489" s="19" t="n">
        <v>0.320138726983991</v>
      </c>
      <c r="AU489" s="19" t="n">
        <v>0.384414381451413</v>
      </c>
    </row>
    <row r="490">
      <c r="B490" t="s">
        <v>66</v>
      </c>
      <c r="C490" s="19" t="n">
        <v>0.0253579029230989</v>
      </c>
      <c r="D490" s="19" t="n">
        <v>0.0299746822444997</v>
      </c>
      <c r="E490" s="19" t="n">
        <v>0.0197873510668986</v>
      </c>
      <c r="F490" s="19"/>
      <c r="G490" s="19" t="n">
        <v>0.0443373787765302</v>
      </c>
      <c r="H490" s="19" t="n">
        <v>0.0165092114799161</v>
      </c>
      <c r="I490" s="19" t="n">
        <v>0.0410932473538041</v>
      </c>
      <c r="J490" s="19" t="n">
        <v>0.00767965127597764</v>
      </c>
      <c r="K490" s="19" t="n">
        <v>0.0285801723598448</v>
      </c>
      <c r="L490" s="19" t="n">
        <v>0.0309481657757134</v>
      </c>
      <c r="M490" s="19"/>
      <c r="N490" s="19" t="n">
        <v>0</v>
      </c>
      <c r="O490" s="19" t="n">
        <v>0.0555726990698613</v>
      </c>
      <c r="P490" s="19" t="n">
        <v>0.0304154122356351</v>
      </c>
      <c r="Q490" s="19" t="n">
        <v>0.0211035426209064</v>
      </c>
      <c r="R490" s="19" t="n">
        <v>0</v>
      </c>
      <c r="S490" s="19"/>
      <c r="T490" s="19" t="n">
        <v>0.0742353263421493</v>
      </c>
      <c r="U490" s="19" t="n">
        <v>0.0195949141572555</v>
      </c>
      <c r="V490" s="19" t="n">
        <v>0.032694808950589</v>
      </c>
      <c r="W490" s="19" t="n">
        <v>0.0158354503619822</v>
      </c>
      <c r="X490" s="19"/>
      <c r="Y490" s="19" t="n">
        <v>0.023077287024824</v>
      </c>
      <c r="Z490" s="19" t="n">
        <v>0.0305113967786591</v>
      </c>
      <c r="AA490" s="19" t="s">
        <v>124</v>
      </c>
      <c r="AB490" s="19" t="s">
        <v>124</v>
      </c>
      <c r="AC490" s="19" t="s">
        <v>124</v>
      </c>
      <c r="AD490" s="19" t="s">
        <v>124</v>
      </c>
      <c r="AE490" s="19"/>
      <c r="AF490" s="19" t="n">
        <v>0.0176839499882153</v>
      </c>
      <c r="AG490" s="19"/>
      <c r="AH490" s="19" t="n">
        <v>0.0255790770381502</v>
      </c>
      <c r="AI490" s="19"/>
      <c r="AJ490" s="19" t="n">
        <v>0</v>
      </c>
      <c r="AK490" s="19" t="n">
        <v>0.207353181132066</v>
      </c>
      <c r="AL490" s="19" t="n">
        <v>0.0105569714772816</v>
      </c>
      <c r="AM490" s="19" t="n">
        <v>0.0404924684460018</v>
      </c>
      <c r="AN490" s="19" t="n">
        <v>0.0285855178090018</v>
      </c>
      <c r="AO490" s="19" t="n">
        <v>0</v>
      </c>
      <c r="AP490" s="19" t="n">
        <v>0.0124882126977733</v>
      </c>
      <c r="AQ490" s="19" t="n">
        <v>0</v>
      </c>
      <c r="AR490" s="19" t="n">
        <v>0</v>
      </c>
      <c r="AS490" s="19" t="n">
        <v>0.0297637881412483</v>
      </c>
      <c r="AT490" s="19" t="n">
        <v>0</v>
      </c>
      <c r="AU490" s="19" t="n">
        <v>0.0417040280000641</v>
      </c>
    </row>
    <row r="491">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c r="AH491" s="19"/>
      <c r="AI491" s="19"/>
      <c r="AJ491" s="19"/>
      <c r="AK491" s="19"/>
      <c r="AL491" s="19"/>
      <c r="AM491" s="19"/>
      <c r="AN491" s="19"/>
      <c r="AO491" s="19"/>
      <c r="AP491" s="19"/>
      <c r="AQ491" s="19"/>
      <c r="AR491" s="19"/>
      <c r="AS491" s="19"/>
      <c r="AT491" s="19"/>
      <c r="AU491" s="19"/>
    </row>
    <row r="492">
      <c r="B492" s="7" t="s">
        <v>234</v>
      </c>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c r="AL492" s="19"/>
      <c r="AM492" s="19"/>
      <c r="AN492" s="19"/>
      <c r="AO492" s="19"/>
      <c r="AP492" s="19"/>
      <c r="AQ492" s="19"/>
      <c r="AR492" s="19"/>
      <c r="AS492" s="19"/>
      <c r="AT492" s="19"/>
      <c r="AU492" s="19"/>
    </row>
    <row r="493">
      <c r="B493" s="26" t="s">
        <v>229</v>
      </c>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c r="AH493" s="19"/>
      <c r="AI493" s="19"/>
      <c r="AJ493" s="19"/>
      <c r="AK493" s="19"/>
      <c r="AL493" s="19"/>
      <c r="AM493" s="19"/>
      <c r="AN493" s="19"/>
      <c r="AO493" s="19"/>
      <c r="AP493" s="19"/>
      <c r="AQ493" s="19"/>
      <c r="AR493" s="19"/>
      <c r="AS493" s="19"/>
      <c r="AT493" s="19"/>
      <c r="AU493" s="19"/>
    </row>
    <row r="494">
      <c r="B494" t="s">
        <v>226</v>
      </c>
      <c r="C494" s="19" t="n">
        <v>0.440955838571443</v>
      </c>
      <c r="D494" s="19" t="n">
        <v>0.458911945285151</v>
      </c>
      <c r="E494" s="19" t="n">
        <v>0.418010305721949</v>
      </c>
      <c r="F494" s="19"/>
      <c r="G494" s="19" t="n">
        <v>0.652666583475723</v>
      </c>
      <c r="H494" s="19" t="n">
        <v>0.567201814099751</v>
      </c>
      <c r="I494" s="19" t="n">
        <v>0.451364082317791</v>
      </c>
      <c r="J494" s="19" t="n">
        <v>0.348624537694165</v>
      </c>
      <c r="K494" s="19" t="n">
        <v>0.267302290193156</v>
      </c>
      <c r="L494" s="19" t="n">
        <v>0.394935763606875</v>
      </c>
      <c r="M494" s="19"/>
      <c r="N494" s="19" t="n">
        <v>0.232437150837428</v>
      </c>
      <c r="O494" s="19" t="n">
        <v>0.323409594308723</v>
      </c>
      <c r="P494" s="19" t="n">
        <v>0.394008003969061</v>
      </c>
      <c r="Q494" s="19" t="n">
        <v>0.462687601417977</v>
      </c>
      <c r="R494" s="19" t="n">
        <v>0.588764785885552</v>
      </c>
      <c r="S494" s="19"/>
      <c r="T494" s="19" t="n">
        <v>0.633318771349816</v>
      </c>
      <c r="U494" s="19" t="n">
        <v>0.346999086878171</v>
      </c>
      <c r="V494" s="19" t="n">
        <v>0.462390701272004</v>
      </c>
      <c r="W494" s="19" t="n">
        <v>0.527638088880338</v>
      </c>
      <c r="X494" s="19"/>
      <c r="Y494" s="19" t="n">
        <v>0.511372724990856</v>
      </c>
      <c r="Z494" s="19" t="n">
        <v>0.281835229193678</v>
      </c>
      <c r="AA494" s="19" t="s">
        <v>124</v>
      </c>
      <c r="AB494" s="19" t="s">
        <v>124</v>
      </c>
      <c r="AC494" s="19" t="s">
        <v>124</v>
      </c>
      <c r="AD494" s="19" t="s">
        <v>124</v>
      </c>
      <c r="AE494" s="19"/>
      <c r="AF494" s="19" t="n">
        <v>0.395414397693454</v>
      </c>
      <c r="AG494" s="19"/>
      <c r="AH494" s="19" t="n">
        <v>0.467179332142326</v>
      </c>
      <c r="AI494" s="19"/>
      <c r="AJ494" s="19" t="n">
        <v>0.432903784722224</v>
      </c>
      <c r="AK494" s="19" t="n">
        <v>0.405748605018802</v>
      </c>
      <c r="AL494" s="19" t="n">
        <v>0.423598914682391</v>
      </c>
      <c r="AM494" s="19" t="n">
        <v>0.420748782061697</v>
      </c>
      <c r="AN494" s="19" t="n">
        <v>0.468431231040648</v>
      </c>
      <c r="AO494" s="19" t="n">
        <v>0.362288599227212</v>
      </c>
      <c r="AP494" s="19" t="n">
        <v>0.533594028222032</v>
      </c>
      <c r="AQ494" s="19" t="n">
        <v>0.39572334206139</v>
      </c>
      <c r="AR494" s="19" t="n">
        <v>0.466405603429181</v>
      </c>
      <c r="AS494" s="19" t="n">
        <v>0.58867230302741</v>
      </c>
      <c r="AT494" s="19" t="n">
        <v>0.340863897521834</v>
      </c>
      <c r="AU494" s="19" t="n">
        <v>0.271241075701281</v>
      </c>
    </row>
    <row r="495">
      <c r="B495" t="s">
        <v>227</v>
      </c>
      <c r="C495" s="19" t="n">
        <v>0.533850292338006</v>
      </c>
      <c r="D495" s="19" t="n">
        <v>0.514411963225083</v>
      </c>
      <c r="E495" s="19" t="n">
        <v>0.558445829337805</v>
      </c>
      <c r="F495" s="19"/>
      <c r="G495" s="19" t="n">
        <v>0.292049343045059</v>
      </c>
      <c r="H495" s="19" t="n">
        <v>0.423255265745629</v>
      </c>
      <c r="I495" s="19" t="n">
        <v>0.52132831107024</v>
      </c>
      <c r="J495" s="19" t="n">
        <v>0.636338571117576</v>
      </c>
      <c r="K495" s="19" t="n">
        <v>0.704117537446999</v>
      </c>
      <c r="L495" s="19" t="n">
        <v>0.541746184351438</v>
      </c>
      <c r="M495" s="19"/>
      <c r="N495" s="19" t="n">
        <v>0.767562849162572</v>
      </c>
      <c r="O495" s="19" t="n">
        <v>0.633979501207342</v>
      </c>
      <c r="P495" s="19" t="n">
        <v>0.56646229449837</v>
      </c>
      <c r="Q495" s="19" t="n">
        <v>0.520377730410102</v>
      </c>
      <c r="R495" s="19" t="n">
        <v>0.411235214114448</v>
      </c>
      <c r="S495" s="19"/>
      <c r="T495" s="19" t="n">
        <v>0.366681228650184</v>
      </c>
      <c r="U495" s="19" t="n">
        <v>0.624768994068651</v>
      </c>
      <c r="V495" s="19" t="n">
        <v>0.49095240501604</v>
      </c>
      <c r="W495" s="19" t="n">
        <v>0.460904082055381</v>
      </c>
      <c r="X495" s="19"/>
      <c r="Y495" s="19" t="n">
        <v>0.464407982078659</v>
      </c>
      <c r="Z495" s="19" t="n">
        <v>0.690768657902388</v>
      </c>
      <c r="AA495" s="19" t="s">
        <v>124</v>
      </c>
      <c r="AB495" s="19" t="s">
        <v>124</v>
      </c>
      <c r="AC495" s="19" t="s">
        <v>124</v>
      </c>
      <c r="AD495" s="19" t="s">
        <v>124</v>
      </c>
      <c r="AE495" s="19"/>
      <c r="AF495" s="19" t="n">
        <v>0.589317364384312</v>
      </c>
      <c r="AG495" s="19"/>
      <c r="AH495" s="19" t="n">
        <v>0.512787867670114</v>
      </c>
      <c r="AI495" s="19"/>
      <c r="AJ495" s="19" t="n">
        <v>0.549094526197636</v>
      </c>
      <c r="AK495" s="19" t="n">
        <v>0.543322523115098</v>
      </c>
      <c r="AL495" s="19" t="n">
        <v>0.554716369872597</v>
      </c>
      <c r="AM495" s="19" t="n">
        <v>0.529808938352338</v>
      </c>
      <c r="AN495" s="19" t="n">
        <v>0.519942922823972</v>
      </c>
      <c r="AO495" s="19" t="n">
        <v>0.637711400772789</v>
      </c>
      <c r="AP495" s="19" t="n">
        <v>0.440906771671519</v>
      </c>
      <c r="AQ495" s="19" t="n">
        <v>0.60427665793861</v>
      </c>
      <c r="AR495" s="19" t="n">
        <v>0.533594396570819</v>
      </c>
      <c r="AS495" s="19" t="n">
        <v>0.381563908831341</v>
      </c>
      <c r="AT495" s="19" t="n">
        <v>0.659136102478166</v>
      </c>
      <c r="AU495" s="19" t="n">
        <v>0.687054896298655</v>
      </c>
    </row>
    <row r="496">
      <c r="B496" t="s">
        <v>66</v>
      </c>
      <c r="C496" s="19" t="n">
        <v>0.0251938690905515</v>
      </c>
      <c r="D496" s="19" t="n">
        <v>0.0266760914897657</v>
      </c>
      <c r="E496" s="19" t="n">
        <v>0.0235438649402454</v>
      </c>
      <c r="F496" s="19"/>
      <c r="G496" s="19" t="n">
        <v>0.055284073479218</v>
      </c>
      <c r="H496" s="19" t="n">
        <v>0.00954292015461949</v>
      </c>
      <c r="I496" s="19" t="n">
        <v>0.0273076066119689</v>
      </c>
      <c r="J496" s="19" t="n">
        <v>0.0150368911882588</v>
      </c>
      <c r="K496" s="19" t="n">
        <v>0.0285801723598448</v>
      </c>
      <c r="L496" s="19" t="n">
        <v>0.0633180520416871</v>
      </c>
      <c r="M496" s="19"/>
      <c r="N496" s="19" t="n">
        <v>0</v>
      </c>
      <c r="O496" s="19" t="n">
        <v>0.0426109044839358</v>
      </c>
      <c r="P496" s="19" t="n">
        <v>0.0395297015325691</v>
      </c>
      <c r="Q496" s="19" t="n">
        <v>0.0169346681719207</v>
      </c>
      <c r="R496" s="19" t="n">
        <v>0</v>
      </c>
      <c r="S496" s="19"/>
      <c r="T496" s="19" t="n">
        <v>0</v>
      </c>
      <c r="U496" s="19" t="n">
        <v>0.0282319190531778</v>
      </c>
      <c r="V496" s="19" t="n">
        <v>0.0466568937119562</v>
      </c>
      <c r="W496" s="19" t="n">
        <v>0.0114578290642813</v>
      </c>
      <c r="X496" s="19"/>
      <c r="Y496" s="19" t="n">
        <v>0.0242192929304848</v>
      </c>
      <c r="Z496" s="19" t="n">
        <v>0.0273961129039344</v>
      </c>
      <c r="AA496" s="19" t="s">
        <v>124</v>
      </c>
      <c r="AB496" s="19" t="s">
        <v>124</v>
      </c>
      <c r="AC496" s="19" t="s">
        <v>124</v>
      </c>
      <c r="AD496" s="19" t="s">
        <v>124</v>
      </c>
      <c r="AE496" s="19"/>
      <c r="AF496" s="19" t="n">
        <v>0.0152682379222337</v>
      </c>
      <c r="AG496" s="19"/>
      <c r="AH496" s="19" t="n">
        <v>0.0200328001875601</v>
      </c>
      <c r="AI496" s="19"/>
      <c r="AJ496" s="19" t="n">
        <v>0.0180016890801403</v>
      </c>
      <c r="AK496" s="19" t="n">
        <v>0.0509288718660996</v>
      </c>
      <c r="AL496" s="19" t="n">
        <v>0.0216847154450125</v>
      </c>
      <c r="AM496" s="19" t="n">
        <v>0.0494422795859646</v>
      </c>
      <c r="AN496" s="19" t="n">
        <v>0.0116258461353794</v>
      </c>
      <c r="AO496" s="19" t="n">
        <v>0</v>
      </c>
      <c r="AP496" s="19" t="n">
        <v>0.0254992001064495</v>
      </c>
      <c r="AQ496" s="19" t="n">
        <v>0</v>
      </c>
      <c r="AR496" s="19" t="n">
        <v>0</v>
      </c>
      <c r="AS496" s="19" t="n">
        <v>0.0297637881412483</v>
      </c>
      <c r="AT496" s="19" t="n">
        <v>0</v>
      </c>
      <c r="AU496" s="19" t="n">
        <v>0.0417040280000641</v>
      </c>
    </row>
    <row r="497">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c r="AL497" s="19"/>
      <c r="AM497" s="19"/>
      <c r="AN497" s="19"/>
      <c r="AO497" s="19"/>
      <c r="AP497" s="19"/>
      <c r="AQ497" s="19"/>
      <c r="AR497" s="19"/>
      <c r="AS497" s="19"/>
      <c r="AT497" s="19"/>
      <c r="AU497" s="19"/>
    </row>
    <row r="498">
      <c r="B498" s="7" t="s">
        <v>239</v>
      </c>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c r="AH498" s="19"/>
      <c r="AI498" s="19"/>
      <c r="AJ498" s="19"/>
      <c r="AK498" s="19"/>
      <c r="AL498" s="19"/>
      <c r="AM498" s="19"/>
      <c r="AN498" s="19"/>
      <c r="AO498" s="19"/>
      <c r="AP498" s="19"/>
      <c r="AQ498" s="19"/>
      <c r="AR498" s="19"/>
      <c r="AS498" s="19"/>
      <c r="AT498" s="19"/>
      <c r="AU498" s="19"/>
    </row>
    <row r="499">
      <c r="B499" s="26" t="s">
        <v>229</v>
      </c>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c r="AL499" s="19"/>
      <c r="AM499" s="19"/>
      <c r="AN499" s="19"/>
      <c r="AO499" s="19"/>
      <c r="AP499" s="19"/>
      <c r="AQ499" s="19"/>
      <c r="AR499" s="19"/>
      <c r="AS499" s="19"/>
      <c r="AT499" s="19"/>
      <c r="AU499" s="19"/>
    </row>
    <row r="500">
      <c r="B500" t="s">
        <v>235</v>
      </c>
      <c r="C500" s="19" t="n">
        <v>0.268631267960962</v>
      </c>
      <c r="D500" s="19" t="n">
        <v>0.234643474384158</v>
      </c>
      <c r="E500" s="19" t="n">
        <v>0.313336605318734</v>
      </c>
      <c r="F500" s="19"/>
      <c r="G500" s="19" t="n">
        <v>0.244669935579039</v>
      </c>
      <c r="H500" s="19" t="n">
        <v>0.171456417839624</v>
      </c>
      <c r="I500" s="19" t="n">
        <v>0.249341165615608</v>
      </c>
      <c r="J500" s="19" t="n">
        <v>0.318308614253726</v>
      </c>
      <c r="K500" s="19" t="n">
        <v>0.370271637412556</v>
      </c>
      <c r="L500" s="19" t="n">
        <v>0.269732288138071</v>
      </c>
      <c r="M500" s="19"/>
      <c r="N500" s="19" t="n">
        <v>0.770414450244806</v>
      </c>
      <c r="O500" s="19" t="n">
        <v>0.411673427052178</v>
      </c>
      <c r="P500" s="19" t="n">
        <v>0.342866917978572</v>
      </c>
      <c r="Q500" s="19" t="n">
        <v>0.16509638355022</v>
      </c>
      <c r="R500" s="19" t="n">
        <v>0.185310333926573</v>
      </c>
      <c r="S500" s="19"/>
      <c r="T500" s="19" t="n">
        <v>0.536348678825879</v>
      </c>
      <c r="U500" s="19" t="n">
        <v>0.29469185610521</v>
      </c>
      <c r="V500" s="19" t="n">
        <v>0.201454958990136</v>
      </c>
      <c r="W500" s="19" t="n">
        <v>0.213980791551532</v>
      </c>
      <c r="X500" s="19"/>
      <c r="Y500" s="19" t="n">
        <v>0.224683194106862</v>
      </c>
      <c r="Z500" s="19" t="n">
        <v>0.367940462789482</v>
      </c>
      <c r="AA500" s="19" t="s">
        <v>124</v>
      </c>
      <c r="AB500" s="19" t="s">
        <v>124</v>
      </c>
      <c r="AC500" s="19" t="s">
        <v>124</v>
      </c>
      <c r="AD500" s="19" t="s">
        <v>124</v>
      </c>
      <c r="AE500" s="19"/>
      <c r="AF500" s="19" t="n">
        <v>0.296656140238579</v>
      </c>
      <c r="AG500" s="19"/>
      <c r="AH500" s="19" t="n">
        <v>0.227422098958563</v>
      </c>
      <c r="AI500" s="19"/>
      <c r="AJ500" s="19" t="n">
        <v>0.255311249660332</v>
      </c>
      <c r="AK500" s="19" t="n">
        <v>0.323733411439992</v>
      </c>
      <c r="AL500" s="19" t="n">
        <v>0.281438994189617</v>
      </c>
      <c r="AM500" s="19" t="n">
        <v>0.283072270538148</v>
      </c>
      <c r="AN500" s="19" t="n">
        <v>0.213512909408802</v>
      </c>
      <c r="AO500" s="19" t="n">
        <v>0.185127680260198</v>
      </c>
      <c r="AP500" s="19" t="n">
        <v>0.25301039825093</v>
      </c>
      <c r="AQ500" s="19" t="n">
        <v>0.206108447826961</v>
      </c>
      <c r="AR500" s="19" t="n">
        <v>0.410988625519506</v>
      </c>
      <c r="AS500" s="19" t="n">
        <v>0.274714055371473</v>
      </c>
      <c r="AT500" s="19" t="n">
        <v>0.441512853163339</v>
      </c>
      <c r="AU500" s="19" t="n">
        <v>0.382315757062535</v>
      </c>
    </row>
    <row r="501">
      <c r="B501" t="s">
        <v>236</v>
      </c>
      <c r="C501" s="19" t="n">
        <v>0.401653277768861</v>
      </c>
      <c r="D501" s="19" t="n">
        <v>0.414346211990176</v>
      </c>
      <c r="E501" s="19" t="n">
        <v>0.384973849649782</v>
      </c>
      <c r="F501" s="19"/>
      <c r="G501" s="19" t="n">
        <v>0.469482245085805</v>
      </c>
      <c r="H501" s="19" t="n">
        <v>0.402330960105629</v>
      </c>
      <c r="I501" s="19" t="n">
        <v>0.400294271589302</v>
      </c>
      <c r="J501" s="19" t="n">
        <v>0.35814416459398</v>
      </c>
      <c r="K501" s="19" t="n">
        <v>0.406333036429851</v>
      </c>
      <c r="L501" s="19" t="n">
        <v>0.444006130577052</v>
      </c>
      <c r="M501" s="19"/>
      <c r="N501" s="19" t="n">
        <v>0.229585549755194</v>
      </c>
      <c r="O501" s="19" t="n">
        <v>0.348213185584717</v>
      </c>
      <c r="P501" s="19" t="n">
        <v>0.376650398720375</v>
      </c>
      <c r="Q501" s="19" t="n">
        <v>0.478496350285444</v>
      </c>
      <c r="R501" s="19" t="n">
        <v>0.349580648705864</v>
      </c>
      <c r="S501" s="19"/>
      <c r="T501" s="19" t="n">
        <v>0.250192497702042</v>
      </c>
      <c r="U501" s="19" t="n">
        <v>0.367435387703556</v>
      </c>
      <c r="V501" s="19" t="n">
        <v>0.42926843395297</v>
      </c>
      <c r="W501" s="19" t="n">
        <v>0.441858550835357</v>
      </c>
      <c r="X501" s="19"/>
      <c r="Y501" s="19" t="n">
        <v>0.408515919966629</v>
      </c>
      <c r="Z501" s="19" t="n">
        <v>0.386145806990525</v>
      </c>
      <c r="AA501" s="19" t="s">
        <v>124</v>
      </c>
      <c r="AB501" s="19" t="s">
        <v>124</v>
      </c>
      <c r="AC501" s="19" t="s">
        <v>124</v>
      </c>
      <c r="AD501" s="19" t="s">
        <v>124</v>
      </c>
      <c r="AE501" s="19"/>
      <c r="AF501" s="19" t="n">
        <v>0.405376302289521</v>
      </c>
      <c r="AG501" s="19"/>
      <c r="AH501" s="19" t="n">
        <v>0.418289899317</v>
      </c>
      <c r="AI501" s="19"/>
      <c r="AJ501" s="19" t="n">
        <v>0.412963102696034</v>
      </c>
      <c r="AK501" s="19" t="n">
        <v>0.49634043775716</v>
      </c>
      <c r="AL501" s="19" t="n">
        <v>0.449018285976717</v>
      </c>
      <c r="AM501" s="19" t="n">
        <v>0.318783047518511</v>
      </c>
      <c r="AN501" s="19" t="n">
        <v>0.433842850113211</v>
      </c>
      <c r="AO501" s="19" t="n">
        <v>0.366609951486774</v>
      </c>
      <c r="AP501" s="19" t="n">
        <v>0.448957287901212</v>
      </c>
      <c r="AQ501" s="19" t="n">
        <v>0.531365921497559</v>
      </c>
      <c r="AR501" s="19" t="n">
        <v>0.224603462573446</v>
      </c>
      <c r="AS501" s="19" t="n">
        <v>0.370946546498796</v>
      </c>
      <c r="AT501" s="19" t="n">
        <v>0.187001613064622</v>
      </c>
      <c r="AU501" s="19" t="n">
        <v>0.337970634395468</v>
      </c>
    </row>
    <row r="502">
      <c r="B502" t="s">
        <v>237</v>
      </c>
      <c r="C502" s="19" t="n">
        <v>0.250783459005463</v>
      </c>
      <c r="D502" s="19" t="n">
        <v>0.263581176179165</v>
      </c>
      <c r="E502" s="19" t="n">
        <v>0.232748217945046</v>
      </c>
      <c r="F502" s="19"/>
      <c r="G502" s="19" t="n">
        <v>0.260824974960094</v>
      </c>
      <c r="H502" s="19" t="n">
        <v>0.343493566903992</v>
      </c>
      <c r="I502" s="19" t="n">
        <v>0.210084122221511</v>
      </c>
      <c r="J502" s="19" t="n">
        <v>0.271773747321049</v>
      </c>
      <c r="K502" s="19" t="n">
        <v>0.150261494349006</v>
      </c>
      <c r="L502" s="19" t="n">
        <v>0.223926944217016</v>
      </c>
      <c r="M502" s="19"/>
      <c r="N502" s="19" t="n">
        <v>0</v>
      </c>
      <c r="O502" s="19" t="n">
        <v>0.173778811916254</v>
      </c>
      <c r="P502" s="19" t="n">
        <v>0.187052853293378</v>
      </c>
      <c r="Q502" s="19" t="n">
        <v>0.286163582247589</v>
      </c>
      <c r="R502" s="19" t="n">
        <v>0.383431823674126</v>
      </c>
      <c r="S502" s="19"/>
      <c r="T502" s="19" t="n">
        <v>0.0985656823666782</v>
      </c>
      <c r="U502" s="19" t="n">
        <v>0.279490523394809</v>
      </c>
      <c r="V502" s="19" t="n">
        <v>0.290223249811398</v>
      </c>
      <c r="W502" s="19" t="n">
        <v>0.248731535775433</v>
      </c>
      <c r="X502" s="19"/>
      <c r="Y502" s="19" t="n">
        <v>0.279395708600212</v>
      </c>
      <c r="Z502" s="19" t="n">
        <v>0.186128532855109</v>
      </c>
      <c r="AA502" s="19" t="s">
        <v>124</v>
      </c>
      <c r="AB502" s="19" t="s">
        <v>124</v>
      </c>
      <c r="AC502" s="19" t="s">
        <v>124</v>
      </c>
      <c r="AD502" s="19" t="s">
        <v>124</v>
      </c>
      <c r="AE502" s="19"/>
      <c r="AF502" s="19" t="n">
        <v>0.221901846836303</v>
      </c>
      <c r="AG502" s="19"/>
      <c r="AH502" s="19" t="n">
        <v>0.272494340387126</v>
      </c>
      <c r="AI502" s="19"/>
      <c r="AJ502" s="19" t="n">
        <v>0.192584936700366</v>
      </c>
      <c r="AK502" s="19" t="n">
        <v>0.0713094285272308</v>
      </c>
      <c r="AL502" s="19" t="n">
        <v>0.2359226835591</v>
      </c>
      <c r="AM502" s="19" t="n">
        <v>0.277527800445452</v>
      </c>
      <c r="AN502" s="19" t="n">
        <v>0.301617669761129</v>
      </c>
      <c r="AO502" s="19" t="n">
        <v>0.307670907663894</v>
      </c>
      <c r="AP502" s="19" t="n">
        <v>0.241770249402327</v>
      </c>
      <c r="AQ502" s="19" t="n">
        <v>0.128510059102533</v>
      </c>
      <c r="AR502" s="19" t="n">
        <v>0.364407911907048</v>
      </c>
      <c r="AS502" s="19" t="n">
        <v>0.218339251859049</v>
      </c>
      <c r="AT502" s="19" t="n">
        <v>0.25961697582877</v>
      </c>
      <c r="AU502" s="19" t="n">
        <v>0.279713608541997</v>
      </c>
    </row>
    <row r="503">
      <c r="B503" t="s">
        <v>238</v>
      </c>
      <c r="C503" s="19" t="n">
        <v>0.0496540023949294</v>
      </c>
      <c r="D503" s="19" t="n">
        <v>0.0560081949882855</v>
      </c>
      <c r="E503" s="19" t="n">
        <v>0.042106870150626</v>
      </c>
      <c r="F503" s="19"/>
      <c r="G503" s="19" t="n">
        <v>0.0250228443750628</v>
      </c>
      <c r="H503" s="19" t="n">
        <v>0.0750583923528806</v>
      </c>
      <c r="I503" s="19" t="n">
        <v>0.0796759605820284</v>
      </c>
      <c r="J503" s="19" t="n">
        <v>0.0223880362469693</v>
      </c>
      <c r="K503" s="19" t="n">
        <v>0.0268109072626926</v>
      </c>
      <c r="L503" s="19" t="n">
        <v>0.0623346370678603</v>
      </c>
      <c r="M503" s="19"/>
      <c r="N503" s="19" t="n">
        <v>0</v>
      </c>
      <c r="O503" s="19" t="n">
        <v>0.0219672301465721</v>
      </c>
      <c r="P503" s="19" t="n">
        <v>0.0370219730766002</v>
      </c>
      <c r="Q503" s="19" t="n">
        <v>0.0645952756316515</v>
      </c>
      <c r="R503" s="19" t="n">
        <v>0.0713526609806551</v>
      </c>
      <c r="S503" s="19"/>
      <c r="T503" s="19" t="n">
        <v>0.05648555077785</v>
      </c>
      <c r="U503" s="19" t="n">
        <v>0.0262041021888677</v>
      </c>
      <c r="V503" s="19" t="n">
        <v>0.0423172252676679</v>
      </c>
      <c r="W503" s="19" t="n">
        <v>0.0791989355759556</v>
      </c>
      <c r="X503" s="19"/>
      <c r="Y503" s="19" t="n">
        <v>0.0573173637291613</v>
      </c>
      <c r="Z503" s="19" t="n">
        <v>0.0323371514605944</v>
      </c>
      <c r="AA503" s="19" t="s">
        <v>124</v>
      </c>
      <c r="AB503" s="19" t="s">
        <v>124</v>
      </c>
      <c r="AC503" s="19" t="s">
        <v>124</v>
      </c>
      <c r="AD503" s="19" t="s">
        <v>124</v>
      </c>
      <c r="AE503" s="19"/>
      <c r="AF503" s="19" t="n">
        <v>0.0355251347940118</v>
      </c>
      <c r="AG503" s="19"/>
      <c r="AH503" s="19" t="n">
        <v>0.0552427372107559</v>
      </c>
      <c r="AI503" s="19"/>
      <c r="AJ503" s="19" t="n">
        <v>0.120372407005615</v>
      </c>
      <c r="AK503" s="19" t="n">
        <v>0.057303990890539</v>
      </c>
      <c r="AL503" s="19" t="n">
        <v>0.0261597242410678</v>
      </c>
      <c r="AM503" s="19" t="n">
        <v>0.0327013334058255</v>
      </c>
      <c r="AN503" s="19" t="n">
        <v>0.0510265707168584</v>
      </c>
      <c r="AO503" s="19" t="n">
        <v>0.107005217411304</v>
      </c>
      <c r="AP503" s="19" t="n">
        <v>0.0150540739939409</v>
      </c>
      <c r="AQ503" s="19" t="n">
        <v>0.0755295077768526</v>
      </c>
      <c r="AR503" s="19" t="n">
        <v>0</v>
      </c>
      <c r="AS503" s="19" t="n">
        <v>0.136000146270681</v>
      </c>
      <c r="AT503" s="19" t="n">
        <v>0.111868557943269</v>
      </c>
      <c r="AU503" s="19" t="n">
        <v>0</v>
      </c>
    </row>
    <row r="504">
      <c r="B504" t="s">
        <v>66</v>
      </c>
      <c r="C504" s="19" t="n">
        <v>0.0292779928697849</v>
      </c>
      <c r="D504" s="19" t="n">
        <v>0.0314209424582163</v>
      </c>
      <c r="E504" s="19" t="n">
        <v>0.0268344569358121</v>
      </c>
      <c r="F504" s="19"/>
      <c r="G504" s="19" t="n">
        <v>0</v>
      </c>
      <c r="H504" s="19" t="n">
        <v>0.00766066279787475</v>
      </c>
      <c r="I504" s="19" t="n">
        <v>0.0606044799915501</v>
      </c>
      <c r="J504" s="19" t="n">
        <v>0.0293854375842751</v>
      </c>
      <c r="K504" s="19" t="n">
        <v>0.0463229245458952</v>
      </c>
      <c r="L504" s="19" t="n">
        <v>0</v>
      </c>
      <c r="M504" s="19"/>
      <c r="N504" s="19" t="n">
        <v>0</v>
      </c>
      <c r="O504" s="19" t="n">
        <v>0.0443673453002792</v>
      </c>
      <c r="P504" s="19" t="n">
        <v>0.056407856931075</v>
      </c>
      <c r="Q504" s="19" t="n">
        <v>0.00564840828509553</v>
      </c>
      <c r="R504" s="19" t="n">
        <v>0.0103245327127815</v>
      </c>
      <c r="S504" s="19"/>
      <c r="T504" s="19" t="n">
        <v>0.0584075903275512</v>
      </c>
      <c r="U504" s="19" t="n">
        <v>0.0321781306075581</v>
      </c>
      <c r="V504" s="19" t="n">
        <v>0.0367361319778276</v>
      </c>
      <c r="W504" s="19" t="n">
        <v>0.0162301862617213</v>
      </c>
      <c r="X504" s="19"/>
      <c r="Y504" s="19" t="n">
        <v>0.0300878135971358</v>
      </c>
      <c r="Z504" s="19" t="n">
        <v>0.0274480459042899</v>
      </c>
      <c r="AA504" s="19" t="s">
        <v>124</v>
      </c>
      <c r="AB504" s="19" t="s">
        <v>124</v>
      </c>
      <c r="AC504" s="19" t="s">
        <v>124</v>
      </c>
      <c r="AD504" s="19" t="s">
        <v>124</v>
      </c>
      <c r="AE504" s="19"/>
      <c r="AF504" s="19" t="n">
        <v>0.0405405758415854</v>
      </c>
      <c r="AG504" s="19"/>
      <c r="AH504" s="19" t="n">
        <v>0.0265509241265551</v>
      </c>
      <c r="AI504" s="19"/>
      <c r="AJ504" s="19" t="n">
        <v>0.018768303937652</v>
      </c>
      <c r="AK504" s="19" t="n">
        <v>0.0513127313850786</v>
      </c>
      <c r="AL504" s="19" t="n">
        <v>0.00746031203349881</v>
      </c>
      <c r="AM504" s="19" t="n">
        <v>0.0879155480920644</v>
      </c>
      <c r="AN504" s="19" t="n">
        <v>0</v>
      </c>
      <c r="AO504" s="19" t="n">
        <v>0.0335862431778305</v>
      </c>
      <c r="AP504" s="19" t="n">
        <v>0.0412079904515896</v>
      </c>
      <c r="AQ504" s="19" t="n">
        <v>0.0584860637960937</v>
      </c>
      <c r="AR504" s="19" t="n">
        <v>0</v>
      </c>
      <c r="AS504" s="19" t="n">
        <v>0</v>
      </c>
      <c r="AT504" s="19" t="n">
        <v>0</v>
      </c>
      <c r="AU504" s="19" t="n">
        <v>0</v>
      </c>
    </row>
    <row r="505">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c r="AL505" s="19"/>
      <c r="AM505" s="19"/>
      <c r="AN505" s="19"/>
      <c r="AO505" s="19"/>
      <c r="AP505" s="19"/>
      <c r="AQ505" s="19"/>
      <c r="AR505" s="19"/>
      <c r="AS505" s="19"/>
      <c r="AT505" s="19"/>
      <c r="AU505" s="19"/>
    </row>
    <row r="506">
      <c r="B506" s="7" t="s">
        <v>241</v>
      </c>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c r="AL506" s="19"/>
      <c r="AM506" s="19"/>
      <c r="AN506" s="19"/>
      <c r="AO506" s="19"/>
      <c r="AP506" s="19"/>
      <c r="AQ506" s="19"/>
      <c r="AR506" s="19"/>
      <c r="AS506" s="19"/>
      <c r="AT506" s="19"/>
      <c r="AU506" s="19"/>
    </row>
    <row r="507">
      <c r="B507" s="26" t="s">
        <v>229</v>
      </c>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c r="AL507" s="19"/>
      <c r="AM507" s="19"/>
      <c r="AN507" s="19"/>
      <c r="AO507" s="19"/>
      <c r="AP507" s="19"/>
      <c r="AQ507" s="19"/>
      <c r="AR507" s="19"/>
      <c r="AS507" s="19"/>
      <c r="AT507" s="19"/>
      <c r="AU507" s="19"/>
    </row>
    <row r="508">
      <c r="B508" t="s">
        <v>235</v>
      </c>
      <c r="C508" s="19" t="n">
        <v>0.531185535425998</v>
      </c>
      <c r="D508" s="19" t="n">
        <v>0.507060684644663</v>
      </c>
      <c r="E508" s="19" t="n">
        <v>0.565681933693456</v>
      </c>
      <c r="F508" s="19"/>
      <c r="G508" s="19" t="n">
        <v>0.430544372862529</v>
      </c>
      <c r="H508" s="19" t="n">
        <v>0.46091021344431</v>
      </c>
      <c r="I508" s="19" t="n">
        <v>0.5484958119439</v>
      </c>
      <c r="J508" s="19" t="n">
        <v>0.594411791844322</v>
      </c>
      <c r="K508" s="19" t="n">
        <v>0.598921426828128</v>
      </c>
      <c r="L508" s="19" t="n">
        <v>0.471127318634632</v>
      </c>
      <c r="M508" s="19"/>
      <c r="N508" s="19" t="n">
        <v>0.770414450244806</v>
      </c>
      <c r="O508" s="19" t="n">
        <v>0.606775450868209</v>
      </c>
      <c r="P508" s="19" t="n">
        <v>0.565975074133056</v>
      </c>
      <c r="Q508" s="19" t="n">
        <v>0.47574748099948</v>
      </c>
      <c r="R508" s="19" t="n">
        <v>0.49067316256242</v>
      </c>
      <c r="S508" s="19"/>
      <c r="T508" s="19" t="n">
        <v>0.586664152142093</v>
      </c>
      <c r="U508" s="19" t="n">
        <v>0.509931528896419</v>
      </c>
      <c r="V508" s="19" t="n">
        <v>0.5328887874106</v>
      </c>
      <c r="W508" s="19" t="n">
        <v>0.536525593935924</v>
      </c>
      <c r="X508" s="19"/>
      <c r="Y508" s="19" t="n">
        <v>0.515539652231007</v>
      </c>
      <c r="Z508" s="19" t="n">
        <v>0.56654044239266</v>
      </c>
      <c r="AA508" s="19" t="s">
        <v>124</v>
      </c>
      <c r="AB508" s="19" t="s">
        <v>124</v>
      </c>
      <c r="AC508" s="19" t="s">
        <v>124</v>
      </c>
      <c r="AD508" s="19" t="s">
        <v>124</v>
      </c>
      <c r="AE508" s="19"/>
      <c r="AF508" s="19" t="n">
        <v>0.5748309330138</v>
      </c>
      <c r="AG508" s="19"/>
      <c r="AH508" s="19" t="n">
        <v>0.510344673226025</v>
      </c>
      <c r="AI508" s="19"/>
      <c r="AJ508" s="19" t="n">
        <v>0.524732591637406</v>
      </c>
      <c r="AK508" s="19" t="n">
        <v>0.734754190983102</v>
      </c>
      <c r="AL508" s="19" t="n">
        <v>0.511100535888274</v>
      </c>
      <c r="AM508" s="19" t="n">
        <v>0.476463305698549</v>
      </c>
      <c r="AN508" s="19" t="n">
        <v>0.575525092857191</v>
      </c>
      <c r="AO508" s="19" t="n">
        <v>0.419810977054489</v>
      </c>
      <c r="AP508" s="19" t="n">
        <v>0.566784656529118</v>
      </c>
      <c r="AQ508" s="19" t="n">
        <v>0.457607622357236</v>
      </c>
      <c r="AR508" s="19" t="n">
        <v>0.594961683869526</v>
      </c>
      <c r="AS508" s="19" t="n">
        <v>0.592116818001017</v>
      </c>
      <c r="AT508" s="19" t="n">
        <v>0.441512853163339</v>
      </c>
      <c r="AU508" s="19" t="n">
        <v>0.5877228221533</v>
      </c>
    </row>
    <row r="509">
      <c r="B509" t="s">
        <v>236</v>
      </c>
      <c r="C509" s="19" t="n">
        <v>0.231066693679647</v>
      </c>
      <c r="D509" s="19" t="n">
        <v>0.251849107026699</v>
      </c>
      <c r="E509" s="19" t="n">
        <v>0.202881146172133</v>
      </c>
      <c r="F509" s="19"/>
      <c r="G509" s="19" t="n">
        <v>0.366090813487471</v>
      </c>
      <c r="H509" s="19" t="n">
        <v>0.227860706169974</v>
      </c>
      <c r="I509" s="19" t="n">
        <v>0.227046089690969</v>
      </c>
      <c r="J509" s="19" t="n">
        <v>0.182211090969489</v>
      </c>
      <c r="K509" s="19" t="n">
        <v>0.208046027667668</v>
      </c>
      <c r="L509" s="19" t="n">
        <v>0.286549878142358</v>
      </c>
      <c r="M509" s="19"/>
      <c r="N509" s="19" t="n">
        <v>0.229585549755194</v>
      </c>
      <c r="O509" s="19" t="n">
        <v>0.173771411808185</v>
      </c>
      <c r="P509" s="19" t="n">
        <v>0.200919164378338</v>
      </c>
      <c r="Q509" s="19" t="n">
        <v>0.280413072621141</v>
      </c>
      <c r="R509" s="19" t="n">
        <v>0.246851293881742</v>
      </c>
      <c r="S509" s="19"/>
      <c r="T509" s="19" t="n">
        <v>0.230852621916771</v>
      </c>
      <c r="U509" s="19" t="n">
        <v>0.2231338045558</v>
      </c>
      <c r="V509" s="19" t="n">
        <v>0.243463954617258</v>
      </c>
      <c r="W509" s="19" t="n">
        <v>0.230853827600807</v>
      </c>
      <c r="X509" s="19"/>
      <c r="Y509" s="19" t="n">
        <v>0.227684293939007</v>
      </c>
      <c r="Z509" s="19" t="n">
        <v>0.238709881773538</v>
      </c>
      <c r="AA509" s="19" t="s">
        <v>124</v>
      </c>
      <c r="AB509" s="19" t="s">
        <v>124</v>
      </c>
      <c r="AC509" s="19" t="s">
        <v>124</v>
      </c>
      <c r="AD509" s="19" t="s">
        <v>124</v>
      </c>
      <c r="AE509" s="19"/>
      <c r="AF509" s="19" t="n">
        <v>0.223650251702349</v>
      </c>
      <c r="AG509" s="19"/>
      <c r="AH509" s="19" t="n">
        <v>0.249526129195532</v>
      </c>
      <c r="AI509" s="19"/>
      <c r="AJ509" s="19" t="n">
        <v>0.182627924474761</v>
      </c>
      <c r="AK509" s="19" t="n">
        <v>0.221716162269403</v>
      </c>
      <c r="AL509" s="19" t="n">
        <v>0.292256510540939</v>
      </c>
      <c r="AM509" s="19" t="n">
        <v>0.259943338253265</v>
      </c>
      <c r="AN509" s="19" t="n">
        <v>0.163619033844473</v>
      </c>
      <c r="AO509" s="19" t="n">
        <v>0.283675783008558</v>
      </c>
      <c r="AP509" s="19" t="n">
        <v>0.189873717663631</v>
      </c>
      <c r="AQ509" s="19" t="n">
        <v>0.332847298292965</v>
      </c>
      <c r="AR509" s="19" t="n">
        <v>0.22852354837922</v>
      </c>
      <c r="AS509" s="19" t="n">
        <v>0.194972462938685</v>
      </c>
      <c r="AT509" s="19" t="n">
        <v>0.208569955839892</v>
      </c>
      <c r="AU509" s="19" t="n">
        <v>0.174169086034976</v>
      </c>
    </row>
    <row r="510">
      <c r="B510" t="s">
        <v>237</v>
      </c>
      <c r="C510" s="19" t="n">
        <v>0.127369473059402</v>
      </c>
      <c r="D510" s="19" t="n">
        <v>0.13185073242919</v>
      </c>
      <c r="E510" s="19" t="n">
        <v>0.122796576458542</v>
      </c>
      <c r="F510" s="19"/>
      <c r="G510" s="19" t="n">
        <v>0.13622194200443</v>
      </c>
      <c r="H510" s="19" t="n">
        <v>0.246246933944338</v>
      </c>
      <c r="I510" s="19" t="n">
        <v>0.0902211553672863</v>
      </c>
      <c r="J510" s="19" t="n">
        <v>0.107200937330165</v>
      </c>
      <c r="K510" s="19" t="n">
        <v>0.0487030389017978</v>
      </c>
      <c r="L510" s="19" t="n">
        <v>0.0700913211476913</v>
      </c>
      <c r="M510" s="19"/>
      <c r="N510" s="19" t="n">
        <v>0</v>
      </c>
      <c r="O510" s="19" t="n">
        <v>0.0424888354267796</v>
      </c>
      <c r="P510" s="19" t="n">
        <v>0.0995661932941002</v>
      </c>
      <c r="Q510" s="19" t="n">
        <v>0.188444980154836</v>
      </c>
      <c r="R510" s="19" t="n">
        <v>0.143074425230883</v>
      </c>
      <c r="S510" s="19"/>
      <c r="T510" s="19" t="n">
        <v>0.0277842566308421</v>
      </c>
      <c r="U510" s="19" t="n">
        <v>0.168065946417104</v>
      </c>
      <c r="V510" s="19" t="n">
        <v>0.119150933550193</v>
      </c>
      <c r="W510" s="19" t="n">
        <v>0.141926740382262</v>
      </c>
      <c r="X510" s="19"/>
      <c r="Y510" s="19" t="n">
        <v>0.158551858663438</v>
      </c>
      <c r="Z510" s="19" t="n">
        <v>0.0569068262219144</v>
      </c>
      <c r="AA510" s="19" t="s">
        <v>124</v>
      </c>
      <c r="AB510" s="19" t="s">
        <v>124</v>
      </c>
      <c r="AC510" s="19" t="s">
        <v>124</v>
      </c>
      <c r="AD510" s="19" t="s">
        <v>124</v>
      </c>
      <c r="AE510" s="19"/>
      <c r="AF510" s="19" t="n">
        <v>0.0871408564390267</v>
      </c>
      <c r="AG510" s="19"/>
      <c r="AH510" s="19" t="n">
        <v>0.134081240054236</v>
      </c>
      <c r="AI510" s="19"/>
      <c r="AJ510" s="19" t="n">
        <v>0.140090210128819</v>
      </c>
      <c r="AK510" s="19" t="n">
        <v>0</v>
      </c>
      <c r="AL510" s="19" t="n">
        <v>0.127141385878591</v>
      </c>
      <c r="AM510" s="19" t="n">
        <v>0.109221652727005</v>
      </c>
      <c r="AN510" s="19" t="n">
        <v>0.164534596254563</v>
      </c>
      <c r="AO510" s="19" t="n">
        <v>0.203194608945947</v>
      </c>
      <c r="AP510" s="19" t="n">
        <v>0.116947576960661</v>
      </c>
      <c r="AQ510" s="19" t="n">
        <v>0.151059015553705</v>
      </c>
      <c r="AR510" s="19" t="n">
        <v>0.0974512239892687</v>
      </c>
      <c r="AS510" s="19" t="n">
        <v>0.102608065009632</v>
      </c>
      <c r="AT510" s="19" t="n">
        <v>0.256416384464458</v>
      </c>
      <c r="AU510" s="19" t="n">
        <v>0.0677203502291452</v>
      </c>
    </row>
    <row r="511">
      <c r="B511" t="s">
        <v>240</v>
      </c>
      <c r="C511" s="19" t="n">
        <v>0.0249565053228459</v>
      </c>
      <c r="D511" s="19" t="n">
        <v>0.0260756038569049</v>
      </c>
      <c r="E511" s="19" t="n">
        <v>0.0237589058366496</v>
      </c>
      <c r="F511" s="19"/>
      <c r="G511" s="19" t="n">
        <v>0.0184284319303314</v>
      </c>
      <c r="H511" s="19" t="n">
        <v>0.0157544634466851</v>
      </c>
      <c r="I511" s="19" t="n">
        <v>0.0269380005454381</v>
      </c>
      <c r="J511" s="19" t="n">
        <v>0.0469164114572768</v>
      </c>
      <c r="K511" s="19" t="n">
        <v>0.0175905668219684</v>
      </c>
      <c r="L511" s="19" t="n">
        <v>0</v>
      </c>
      <c r="M511" s="19"/>
      <c r="N511" s="19" t="n">
        <v>0</v>
      </c>
      <c r="O511" s="19" t="n">
        <v>0.0240802556991701</v>
      </c>
      <c r="P511" s="19" t="n">
        <v>0.0299312167011107</v>
      </c>
      <c r="Q511" s="19" t="n">
        <v>0.00583839131166401</v>
      </c>
      <c r="R511" s="19" t="n">
        <v>0.0531120989939885</v>
      </c>
      <c r="S511" s="19"/>
      <c r="T511" s="19" t="n">
        <v>0.0659666872224139</v>
      </c>
      <c r="U511" s="19" t="n">
        <v>0.0134506070822506</v>
      </c>
      <c r="V511" s="19" t="n">
        <v>0.0153833311823477</v>
      </c>
      <c r="W511" s="19" t="n">
        <v>0.0395185524162722</v>
      </c>
      <c r="X511" s="19"/>
      <c r="Y511" s="19" t="n">
        <v>0.0212487536024364</v>
      </c>
      <c r="Z511" s="19" t="n">
        <v>0.0333348893039128</v>
      </c>
      <c r="AA511" s="19" t="s">
        <v>124</v>
      </c>
      <c r="AB511" s="19" t="s">
        <v>124</v>
      </c>
      <c r="AC511" s="19" t="s">
        <v>124</v>
      </c>
      <c r="AD511" s="19" t="s">
        <v>124</v>
      </c>
      <c r="AE511" s="19"/>
      <c r="AF511" s="19" t="n">
        <v>0.017138842011184</v>
      </c>
      <c r="AG511" s="19"/>
      <c r="AH511" s="19" t="n">
        <v>0.0258248107055023</v>
      </c>
      <c r="AI511" s="19"/>
      <c r="AJ511" s="19" t="n">
        <v>0.0906406692346225</v>
      </c>
      <c r="AK511" s="19" t="n">
        <v>0</v>
      </c>
      <c r="AL511" s="19" t="n">
        <v>0.0183547720714002</v>
      </c>
      <c r="AM511" s="19" t="n">
        <v>0.0194971398591302</v>
      </c>
      <c r="AN511" s="19" t="n">
        <v>0.0242986127165717</v>
      </c>
      <c r="AO511" s="19" t="n">
        <v>0.0298661939065877</v>
      </c>
      <c r="AP511" s="19" t="n">
        <v>0.0303583863327573</v>
      </c>
      <c r="AQ511" s="19" t="n">
        <v>0</v>
      </c>
      <c r="AR511" s="19" t="n">
        <v>0</v>
      </c>
      <c r="AS511" s="19" t="n">
        <v>0.026460331294161</v>
      </c>
      <c r="AT511" s="19" t="n">
        <v>0</v>
      </c>
      <c r="AU511" s="19" t="n">
        <v>0</v>
      </c>
    </row>
    <row r="512">
      <c r="B512" t="s">
        <v>66</v>
      </c>
      <c r="C512" s="19" t="n">
        <v>0.0854217925121071</v>
      </c>
      <c r="D512" s="19" t="n">
        <v>0.0831638720425434</v>
      </c>
      <c r="E512" s="19" t="n">
        <v>0.0848814378392186</v>
      </c>
      <c r="F512" s="19"/>
      <c r="G512" s="19" t="n">
        <v>0.0487144397152385</v>
      </c>
      <c r="H512" s="19" t="n">
        <v>0.0492276829946922</v>
      </c>
      <c r="I512" s="19" t="n">
        <v>0.107298942452406</v>
      </c>
      <c r="J512" s="19" t="n">
        <v>0.0692597683987478</v>
      </c>
      <c r="K512" s="19" t="n">
        <v>0.126738939780438</v>
      </c>
      <c r="L512" s="19" t="n">
        <v>0.172231482075319</v>
      </c>
      <c r="M512" s="19"/>
      <c r="N512" s="19" t="n">
        <v>0</v>
      </c>
      <c r="O512" s="19" t="n">
        <v>0.152884046197656</v>
      </c>
      <c r="P512" s="19" t="n">
        <v>0.103608351493395</v>
      </c>
      <c r="Q512" s="19" t="n">
        <v>0.0495560749128783</v>
      </c>
      <c r="R512" s="19" t="n">
        <v>0.0662890193309661</v>
      </c>
      <c r="S512" s="19"/>
      <c r="T512" s="19" t="n">
        <v>0.0887322820878803</v>
      </c>
      <c r="U512" s="19" t="n">
        <v>0.0854181130484268</v>
      </c>
      <c r="V512" s="19" t="n">
        <v>0.0891129932396022</v>
      </c>
      <c r="W512" s="19" t="n">
        <v>0.0511752856647346</v>
      </c>
      <c r="X512" s="19"/>
      <c r="Y512" s="19" t="n">
        <v>0.0769754415641116</v>
      </c>
      <c r="Z512" s="19" t="n">
        <v>0.104507960307975</v>
      </c>
      <c r="AA512" s="19" t="s">
        <v>124</v>
      </c>
      <c r="AB512" s="19" t="s">
        <v>124</v>
      </c>
      <c r="AC512" s="19" t="s">
        <v>124</v>
      </c>
      <c r="AD512" s="19" t="s">
        <v>124</v>
      </c>
      <c r="AE512" s="19"/>
      <c r="AF512" s="19" t="n">
        <v>0.0972391168336396</v>
      </c>
      <c r="AG512" s="19"/>
      <c r="AH512" s="19" t="n">
        <v>0.0802231468187046</v>
      </c>
      <c r="AI512" s="19"/>
      <c r="AJ512" s="19" t="n">
        <v>0.0619086045243912</v>
      </c>
      <c r="AK512" s="19" t="n">
        <v>0.0435296467474953</v>
      </c>
      <c r="AL512" s="19" t="n">
        <v>0.0511467956207955</v>
      </c>
      <c r="AM512" s="19" t="n">
        <v>0.134874563462051</v>
      </c>
      <c r="AN512" s="19" t="n">
        <v>0.0720226643272018</v>
      </c>
      <c r="AO512" s="19" t="n">
        <v>0.0634524370844183</v>
      </c>
      <c r="AP512" s="19" t="n">
        <v>0.0960356625138322</v>
      </c>
      <c r="AQ512" s="19" t="n">
        <v>0.0584860637960937</v>
      </c>
      <c r="AR512" s="19" t="n">
        <v>0.0790635437619855</v>
      </c>
      <c r="AS512" s="19" t="n">
        <v>0.0838423227565043</v>
      </c>
      <c r="AT512" s="19" t="n">
        <v>0.0935008065323109</v>
      </c>
      <c r="AU512" s="19" t="n">
        <v>0.170387741582579</v>
      </c>
    </row>
    <row r="513">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c r="AL513" s="19"/>
      <c r="AM513" s="19"/>
      <c r="AN513" s="19"/>
      <c r="AO513" s="19"/>
      <c r="AP513" s="19"/>
      <c r="AQ513" s="19"/>
      <c r="AR513" s="19"/>
      <c r="AS513" s="19"/>
      <c r="AT513" s="19"/>
      <c r="AU513" s="19"/>
    </row>
    <row r="514">
      <c r="B514" s="7" t="s">
        <v>249</v>
      </c>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c r="AL514" s="19"/>
      <c r="AM514" s="19"/>
      <c r="AN514" s="19"/>
      <c r="AO514" s="19"/>
      <c r="AP514" s="19"/>
      <c r="AQ514" s="19"/>
      <c r="AR514" s="19"/>
      <c r="AS514" s="19"/>
      <c r="AT514" s="19"/>
      <c r="AU514" s="19"/>
    </row>
    <row r="515">
      <c r="B515" s="26" t="s">
        <v>69</v>
      </c>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c r="AL515" s="19"/>
      <c r="AM515" s="19"/>
      <c r="AN515" s="19"/>
      <c r="AO515" s="19"/>
      <c r="AP515" s="19"/>
      <c r="AQ515" s="19"/>
      <c r="AR515" s="19"/>
      <c r="AS515" s="19"/>
      <c r="AT515" s="19"/>
      <c r="AU515" s="19"/>
    </row>
    <row r="516">
      <c r="B516" t="s">
        <v>242</v>
      </c>
      <c r="C516" s="19" t="n">
        <v>0.145692685093832</v>
      </c>
      <c r="D516" s="19" t="n">
        <v>0.155416784675648</v>
      </c>
      <c r="E516" s="19" t="n">
        <v>0.136574366962565</v>
      </c>
      <c r="F516" s="19"/>
      <c r="G516" s="19" t="n">
        <v>0.150037130490553</v>
      </c>
      <c r="H516" s="19" t="n">
        <v>0.156753328483055</v>
      </c>
      <c r="I516" s="19" t="n">
        <v>0.147998950239081</v>
      </c>
      <c r="J516" s="19" t="n">
        <v>0.0750233986363551</v>
      </c>
      <c r="K516" s="19" t="n">
        <v>0.118599637866144</v>
      </c>
      <c r="L516" s="19" t="n">
        <v>0.20122654967602</v>
      </c>
      <c r="M516" s="19"/>
      <c r="N516" s="19" t="n">
        <v>0.041700993243202</v>
      </c>
      <c r="O516" s="19" t="n">
        <v>0.149803638503394</v>
      </c>
      <c r="P516" s="19" t="n">
        <v>0.103259969666653</v>
      </c>
      <c r="Q516" s="19" t="n">
        <v>0.189856738796182</v>
      </c>
      <c r="R516" s="19" t="n">
        <v>0.169279260500321</v>
      </c>
      <c r="S516" s="19"/>
      <c r="T516" s="19" t="n">
        <v>0.210646092001265</v>
      </c>
      <c r="U516" s="19" t="n">
        <v>0.102604565866895</v>
      </c>
      <c r="V516" s="19" t="n">
        <v>0.133242636229559</v>
      </c>
      <c r="W516" s="19" t="n">
        <v>0.195344144809192</v>
      </c>
      <c r="X516" s="19"/>
      <c r="Y516" s="19" t="n">
        <v>0.124617606972814</v>
      </c>
      <c r="Z516" s="19" t="n">
        <v>0.118903634045556</v>
      </c>
      <c r="AA516" s="19" t="n">
        <v>0.196315317308105</v>
      </c>
      <c r="AB516" s="19" t="n">
        <v>0.107980578130069</v>
      </c>
      <c r="AC516" s="19" t="n">
        <v>0.25185321204298</v>
      </c>
      <c r="AD516" s="19" t="n">
        <v>0.151549609529368</v>
      </c>
      <c r="AE516" s="19"/>
      <c r="AF516" s="19" t="n">
        <v>0.132031383907465</v>
      </c>
      <c r="AG516" s="19"/>
      <c r="AH516" s="19" t="n">
        <v>0.150545827510822</v>
      </c>
      <c r="AI516" s="19"/>
      <c r="AJ516" s="19" t="n">
        <v>0.235763894159848</v>
      </c>
      <c r="AK516" s="19" t="n">
        <v>0.140039542050998</v>
      </c>
      <c r="AL516" s="19" t="n">
        <v>0.112819939813019</v>
      </c>
      <c r="AM516" s="19" t="n">
        <v>0.159432121224131</v>
      </c>
      <c r="AN516" s="19" t="n">
        <v>0.133040183150464</v>
      </c>
      <c r="AO516" s="19" t="n">
        <v>0.233076528286338</v>
      </c>
      <c r="AP516" s="19" t="n">
        <v>0.148232044229608</v>
      </c>
      <c r="AQ516" s="19" t="n">
        <v>0.140442234628473</v>
      </c>
      <c r="AR516" s="19" t="n">
        <v>0.0407270062328642</v>
      </c>
      <c r="AS516" s="19" t="n">
        <v>0.11844892210473</v>
      </c>
      <c r="AT516" s="19" t="n">
        <v>0.0990515498441819</v>
      </c>
      <c r="AU516" s="19" t="n">
        <v>0.122237201872884</v>
      </c>
    </row>
    <row r="517">
      <c r="B517" t="s">
        <v>243</v>
      </c>
      <c r="C517" s="19" t="n">
        <v>0.427858361042239</v>
      </c>
      <c r="D517" s="19" t="n">
        <v>0.420750017205501</v>
      </c>
      <c r="E517" s="19" t="n">
        <v>0.434660286193608</v>
      </c>
      <c r="F517" s="19"/>
      <c r="G517" s="19" t="n">
        <v>0.390051009956707</v>
      </c>
      <c r="H517" s="19" t="n">
        <v>0.399789007736748</v>
      </c>
      <c r="I517" s="19" t="n">
        <v>0.345955971056592</v>
      </c>
      <c r="J517" s="19" t="n">
        <v>0.469897954999957</v>
      </c>
      <c r="K517" s="19" t="n">
        <v>0.438442712519326</v>
      </c>
      <c r="L517" s="19" t="n">
        <v>0.476625869033854</v>
      </c>
      <c r="M517" s="19"/>
      <c r="N517" s="19" t="n">
        <v>0.426214489963777</v>
      </c>
      <c r="O517" s="19" t="n">
        <v>0.365564291824672</v>
      </c>
      <c r="P517" s="19" t="n">
        <v>0.407269463140501</v>
      </c>
      <c r="Q517" s="19" t="n">
        <v>0.47060224959994</v>
      </c>
      <c r="R517" s="19" t="n">
        <v>0.516481075611346</v>
      </c>
      <c r="S517" s="19"/>
      <c r="T517" s="19" t="n">
        <v>0.273177542889697</v>
      </c>
      <c r="U517" s="19" t="n">
        <v>0.457167166734478</v>
      </c>
      <c r="V517" s="19" t="n">
        <v>0.452409581201506</v>
      </c>
      <c r="W517" s="19" t="n">
        <v>0.435970878867704</v>
      </c>
      <c r="X517" s="19"/>
      <c r="Y517" s="19" t="n">
        <v>0.463242659928157</v>
      </c>
      <c r="Z517" s="19" t="n">
        <v>0.425462350075031</v>
      </c>
      <c r="AA517" s="19" t="n">
        <v>0.465610638730708</v>
      </c>
      <c r="AB517" s="19" t="n">
        <v>0.342312505159615</v>
      </c>
      <c r="AC517" s="19" t="n">
        <v>0.351644941662674</v>
      </c>
      <c r="AD517" s="19" t="n">
        <v>0.342904936600274</v>
      </c>
      <c r="AE517" s="19"/>
      <c r="AF517" s="19" t="n">
        <v>0.425694394880388</v>
      </c>
      <c r="AG517" s="19"/>
      <c r="AH517" s="19" t="n">
        <v>0.443504457349636</v>
      </c>
      <c r="AI517" s="19"/>
      <c r="AJ517" s="19" t="n">
        <v>0.344840752765759</v>
      </c>
      <c r="AK517" s="19" t="n">
        <v>0.284991171153744</v>
      </c>
      <c r="AL517" s="19" t="n">
        <v>0.426665932277407</v>
      </c>
      <c r="AM517" s="19" t="n">
        <v>0.396462284378959</v>
      </c>
      <c r="AN517" s="19" t="n">
        <v>0.447582902933051</v>
      </c>
      <c r="AO517" s="19" t="n">
        <v>0.359629396213133</v>
      </c>
      <c r="AP517" s="19" t="n">
        <v>0.449540389151841</v>
      </c>
      <c r="AQ517" s="19" t="n">
        <v>0.578397159324754</v>
      </c>
      <c r="AR517" s="19" t="n">
        <v>0.465400197316704</v>
      </c>
      <c r="AS517" s="19" t="n">
        <v>0.47867482355481</v>
      </c>
      <c r="AT517" s="19" t="n">
        <v>0.496330331666382</v>
      </c>
      <c r="AU517" s="19" t="n">
        <v>0.531793155634909</v>
      </c>
    </row>
    <row r="518">
      <c r="B518" t="s">
        <v>244</v>
      </c>
      <c r="C518" s="19" t="n">
        <v>0.226994582226182</v>
      </c>
      <c r="D518" s="19" t="n">
        <v>0.20490833495294</v>
      </c>
      <c r="E518" s="19" t="n">
        <v>0.247934805963424</v>
      </c>
      <c r="F518" s="19"/>
      <c r="G518" s="19" t="n">
        <v>0.309918745496513</v>
      </c>
      <c r="H518" s="19" t="n">
        <v>0.190972797426677</v>
      </c>
      <c r="I518" s="19" t="n">
        <v>0.249452121689887</v>
      </c>
      <c r="J518" s="19" t="n">
        <v>0.220119829403907</v>
      </c>
      <c r="K518" s="19" t="n">
        <v>0.243926545008339</v>
      </c>
      <c r="L518" s="19" t="n">
        <v>0.192761917233733</v>
      </c>
      <c r="M518" s="19"/>
      <c r="N518" s="19" t="n">
        <v>0.18150829884562</v>
      </c>
      <c r="O518" s="19" t="n">
        <v>0.255109618600832</v>
      </c>
      <c r="P518" s="19" t="n">
        <v>0.287420435274027</v>
      </c>
      <c r="Q518" s="19" t="n">
        <v>0.154024060229168</v>
      </c>
      <c r="R518" s="19" t="n">
        <v>0.163089147069444</v>
      </c>
      <c r="S518" s="19"/>
      <c r="T518" s="19" t="n">
        <v>0.220822063921406</v>
      </c>
      <c r="U518" s="19" t="n">
        <v>0.261158828205172</v>
      </c>
      <c r="V518" s="19" t="n">
        <v>0.227029145925458</v>
      </c>
      <c r="W518" s="19" t="n">
        <v>0.166301080740958</v>
      </c>
      <c r="X518" s="19"/>
      <c r="Y518" s="19" t="n">
        <v>0.207546206812971</v>
      </c>
      <c r="Z518" s="19" t="n">
        <v>0.254905398635857</v>
      </c>
      <c r="AA518" s="19" t="n">
        <v>0.194237918450654</v>
      </c>
      <c r="AB518" s="19" t="n">
        <v>0.304624304795688</v>
      </c>
      <c r="AC518" s="19" t="n">
        <v>0.202926039343711</v>
      </c>
      <c r="AD518" s="19" t="n">
        <v>0.231320619700335</v>
      </c>
      <c r="AE518" s="19"/>
      <c r="AF518" s="19" t="n">
        <v>0.228786553312504</v>
      </c>
      <c r="AG518" s="19"/>
      <c r="AH518" s="19" t="n">
        <v>0.214295930136539</v>
      </c>
      <c r="AI518" s="19"/>
      <c r="AJ518" s="19" t="n">
        <v>0.147320257435763</v>
      </c>
      <c r="AK518" s="19" t="n">
        <v>0.197117601537693</v>
      </c>
      <c r="AL518" s="19" t="n">
        <v>0.248455868954207</v>
      </c>
      <c r="AM518" s="19" t="n">
        <v>0.212919844926343</v>
      </c>
      <c r="AN518" s="19" t="n">
        <v>0.231096851968597</v>
      </c>
      <c r="AO518" s="19" t="n">
        <v>0.263692451408396</v>
      </c>
      <c r="AP518" s="19" t="n">
        <v>0.240162086267806</v>
      </c>
      <c r="AQ518" s="19" t="n">
        <v>0.254100692152452</v>
      </c>
      <c r="AR518" s="19" t="n">
        <v>0.224301878045778</v>
      </c>
      <c r="AS518" s="19" t="n">
        <v>0.240754571659034</v>
      </c>
      <c r="AT518" s="19" t="n">
        <v>0.244184340849227</v>
      </c>
      <c r="AU518" s="19" t="n">
        <v>0.170711643983081</v>
      </c>
    </row>
    <row r="519">
      <c r="B519" t="s">
        <v>245</v>
      </c>
      <c r="C519" s="19" t="n">
        <v>0.0923975613872629</v>
      </c>
      <c r="D519" s="19" t="n">
        <v>0.0890911365527887</v>
      </c>
      <c r="E519" s="19" t="n">
        <v>0.0960614923952085</v>
      </c>
      <c r="F519" s="19"/>
      <c r="G519" s="19" t="n">
        <v>0.0675384365653638</v>
      </c>
      <c r="H519" s="19" t="n">
        <v>0.154677415873625</v>
      </c>
      <c r="I519" s="19" t="n">
        <v>0.097607469696923</v>
      </c>
      <c r="J519" s="19" t="n">
        <v>0.104203484383822</v>
      </c>
      <c r="K519" s="19" t="n">
        <v>0.0565721722529902</v>
      </c>
      <c r="L519" s="19" t="n">
        <v>0.0767568720910095</v>
      </c>
      <c r="M519" s="19"/>
      <c r="N519" s="19" t="n">
        <v>0.153301050648175</v>
      </c>
      <c r="O519" s="19" t="n">
        <v>0.112964727912908</v>
      </c>
      <c r="P519" s="19" t="n">
        <v>0.0908672910659681</v>
      </c>
      <c r="Q519" s="19" t="n">
        <v>0.091442381723408</v>
      </c>
      <c r="R519" s="19" t="n">
        <v>0.0549011567447447</v>
      </c>
      <c r="S519" s="19"/>
      <c r="T519" s="19" t="n">
        <v>0.147572732624502</v>
      </c>
      <c r="U519" s="19" t="n">
        <v>0.0750993013261463</v>
      </c>
      <c r="V519" s="19" t="n">
        <v>0.0938002110883625</v>
      </c>
      <c r="W519" s="19" t="n">
        <v>0.0915350953126227</v>
      </c>
      <c r="X519" s="19"/>
      <c r="Y519" s="19" t="n">
        <v>0.0785981359022053</v>
      </c>
      <c r="Z519" s="19" t="n">
        <v>0.112150056424192</v>
      </c>
      <c r="AA519" s="19" t="n">
        <v>0.0687668980875266</v>
      </c>
      <c r="AB519" s="19" t="n">
        <v>0.134180300277794</v>
      </c>
      <c r="AC519" s="19" t="n">
        <v>0.132283436842714</v>
      </c>
      <c r="AD519" s="19" t="n">
        <v>0.106359120603379</v>
      </c>
      <c r="AE519" s="19"/>
      <c r="AF519" s="19" t="n">
        <v>0.098853526458846</v>
      </c>
      <c r="AG519" s="19"/>
      <c r="AH519" s="19" t="n">
        <v>0.0826493499495912</v>
      </c>
      <c r="AI519" s="19"/>
      <c r="AJ519" s="19" t="n">
        <v>0.112976820084934</v>
      </c>
      <c r="AK519" s="19" t="n">
        <v>0.142695388351488</v>
      </c>
      <c r="AL519" s="19" t="n">
        <v>0.0709121677166591</v>
      </c>
      <c r="AM519" s="19" t="n">
        <v>0.12662973217089</v>
      </c>
      <c r="AN519" s="19" t="n">
        <v>0.112076334135549</v>
      </c>
      <c r="AO519" s="19" t="n">
        <v>0.0740017143290409</v>
      </c>
      <c r="AP519" s="19" t="n">
        <v>0.087377738593839</v>
      </c>
      <c r="AQ519" s="19" t="n">
        <v>0</v>
      </c>
      <c r="AR519" s="19" t="n">
        <v>0.176765579577627</v>
      </c>
      <c r="AS519" s="19" t="n">
        <v>0.039886718166802</v>
      </c>
      <c r="AT519" s="19" t="n">
        <v>0.0994128625991416</v>
      </c>
      <c r="AU519" s="19" t="n">
        <v>0.0767144288301116</v>
      </c>
    </row>
    <row r="520">
      <c r="B520" t="s">
        <v>246</v>
      </c>
      <c r="C520" s="19" t="n">
        <v>0.0898038372235841</v>
      </c>
      <c r="D520" s="19" t="n">
        <v>0.119436672935864</v>
      </c>
      <c r="E520" s="19" t="n">
        <v>0.0606109684764161</v>
      </c>
      <c r="F520" s="19"/>
      <c r="G520" s="19" t="n">
        <v>0.0676574934685879</v>
      </c>
      <c r="H520" s="19" t="n">
        <v>0.0716892676060892</v>
      </c>
      <c r="I520" s="19" t="n">
        <v>0.131630079022061</v>
      </c>
      <c r="J520" s="19" t="n">
        <v>0.110239683262738</v>
      </c>
      <c r="K520" s="19" t="n">
        <v>0.13057953127596</v>
      </c>
      <c r="L520" s="19" t="n">
        <v>0.0445735851909357</v>
      </c>
      <c r="M520" s="19"/>
      <c r="N520" s="19" t="n">
        <v>0.197275167299226</v>
      </c>
      <c r="O520" s="19" t="n">
        <v>0.0851147537523793</v>
      </c>
      <c r="P520" s="19" t="n">
        <v>0.0912460563186518</v>
      </c>
      <c r="Q520" s="19" t="n">
        <v>0.0901996404396397</v>
      </c>
      <c r="R520" s="19" t="n">
        <v>0.0820647347443166</v>
      </c>
      <c r="S520" s="19"/>
      <c r="T520" s="19" t="n">
        <v>0.133446896321159</v>
      </c>
      <c r="U520" s="19" t="n">
        <v>0.0828654320271376</v>
      </c>
      <c r="V520" s="19" t="n">
        <v>0.0843558999522068</v>
      </c>
      <c r="W520" s="19" t="n">
        <v>0.106193125470133</v>
      </c>
      <c r="X520" s="19"/>
      <c r="Y520" s="19" t="n">
        <v>0.100627132490165</v>
      </c>
      <c r="Z520" s="19" t="n">
        <v>0.0831408487395189</v>
      </c>
      <c r="AA520" s="19" t="n">
        <v>0.0658974114579982</v>
      </c>
      <c r="AB520" s="19" t="n">
        <v>0.101621729815354</v>
      </c>
      <c r="AC520" s="19" t="n">
        <v>0.046415827689851</v>
      </c>
      <c r="AD520" s="19" t="n">
        <v>0.156453614677671</v>
      </c>
      <c r="AE520" s="19"/>
      <c r="AF520" s="19" t="n">
        <v>0.0940152607785362</v>
      </c>
      <c r="AG520" s="19"/>
      <c r="AH520" s="19" t="n">
        <v>0.0923332226474909</v>
      </c>
      <c r="AI520" s="19"/>
      <c r="AJ520" s="19" t="n">
        <v>0.149053704064863</v>
      </c>
      <c r="AK520" s="19" t="n">
        <v>0.235156296906077</v>
      </c>
      <c r="AL520" s="19" t="n">
        <v>0.116887764709838</v>
      </c>
      <c r="AM520" s="19" t="n">
        <v>0.0748193843663444</v>
      </c>
      <c r="AN520" s="19" t="n">
        <v>0.0626078995676996</v>
      </c>
      <c r="AO520" s="19" t="n">
        <v>0.0695999097630919</v>
      </c>
      <c r="AP520" s="19" t="n">
        <v>0.0597475643022996</v>
      </c>
      <c r="AQ520" s="19" t="n">
        <v>0.0270599138943209</v>
      </c>
      <c r="AR520" s="19" t="n">
        <v>0.0526242613644922</v>
      </c>
      <c r="AS520" s="19" t="n">
        <v>0.122234964514624</v>
      </c>
      <c r="AT520" s="19" t="n">
        <v>0.0307948401590848</v>
      </c>
      <c r="AU520" s="19" t="n">
        <v>0.0710498301282044</v>
      </c>
    </row>
    <row r="521">
      <c r="B521" t="s">
        <v>66</v>
      </c>
      <c r="C521" s="19" t="n">
        <v>0.0172529730268991</v>
      </c>
      <c r="D521" s="19" t="n">
        <v>0.0103970536772575</v>
      </c>
      <c r="E521" s="19" t="n">
        <v>0.024158080008779</v>
      </c>
      <c r="F521" s="19"/>
      <c r="G521" s="19" t="n">
        <v>0.0147971840222761</v>
      </c>
      <c r="H521" s="19" t="n">
        <v>0.026118182873806</v>
      </c>
      <c r="I521" s="19" t="n">
        <v>0.0273554082954562</v>
      </c>
      <c r="J521" s="19" t="n">
        <v>0.0205156493132214</v>
      </c>
      <c r="K521" s="19" t="n">
        <v>0.0118794010772408</v>
      </c>
      <c r="L521" s="19" t="n">
        <v>0.00805520677444672</v>
      </c>
      <c r="M521" s="19"/>
      <c r="N521" s="19" t="n">
        <v>0</v>
      </c>
      <c r="O521" s="19" t="n">
        <v>0.0314429694058152</v>
      </c>
      <c r="P521" s="19" t="n">
        <v>0.0199367845341986</v>
      </c>
      <c r="Q521" s="19" t="n">
        <v>0.00387492921166158</v>
      </c>
      <c r="R521" s="19" t="n">
        <v>0.0141846253298274</v>
      </c>
      <c r="S521" s="19"/>
      <c r="T521" s="19" t="n">
        <v>0.0143346722419704</v>
      </c>
      <c r="U521" s="19" t="n">
        <v>0.0211047058401718</v>
      </c>
      <c r="V521" s="19" t="n">
        <v>0.00916252560290725</v>
      </c>
      <c r="W521" s="19" t="n">
        <v>0.00465567479939053</v>
      </c>
      <c r="X521" s="19"/>
      <c r="Y521" s="19" t="n">
        <v>0.0253682578936877</v>
      </c>
      <c r="Z521" s="19" t="n">
        <v>0.00543771207984514</v>
      </c>
      <c r="AA521" s="19" t="n">
        <v>0.00917181596500814</v>
      </c>
      <c r="AB521" s="19" t="n">
        <v>0.0092805818214802</v>
      </c>
      <c r="AC521" s="19" t="n">
        <v>0.0148765424180689</v>
      </c>
      <c r="AD521" s="19" t="n">
        <v>0.0114120988889736</v>
      </c>
      <c r="AE521" s="19"/>
      <c r="AF521" s="19" t="n">
        <v>0.0206188806622605</v>
      </c>
      <c r="AG521" s="19"/>
      <c r="AH521" s="19" t="n">
        <v>0.0166712124059212</v>
      </c>
      <c r="AI521" s="19"/>
      <c r="AJ521" s="19" t="n">
        <v>0.0100445714888334</v>
      </c>
      <c r="AK521" s="19" t="n">
        <v>0</v>
      </c>
      <c r="AL521" s="19" t="n">
        <v>0.0242583265288695</v>
      </c>
      <c r="AM521" s="19" t="n">
        <v>0.0297366329333328</v>
      </c>
      <c r="AN521" s="19" t="n">
        <v>0.0135958282446386</v>
      </c>
      <c r="AO521" s="19" t="n">
        <v>0</v>
      </c>
      <c r="AP521" s="19" t="n">
        <v>0.0149401774546061</v>
      </c>
      <c r="AQ521" s="19" t="n">
        <v>0</v>
      </c>
      <c r="AR521" s="19" t="n">
        <v>0.0401810774625347</v>
      </c>
      <c r="AS521" s="19" t="n">
        <v>0</v>
      </c>
      <c r="AT521" s="19" t="n">
        <v>0.0302260748819833</v>
      </c>
      <c r="AU521" s="19" t="n">
        <v>0.0274937395508101</v>
      </c>
    </row>
    <row r="522">
      <c r="B522" t="s">
        <v>247</v>
      </c>
      <c r="C522" s="19" t="n">
        <v>0.573551046136071</v>
      </c>
      <c r="D522" s="19" t="n">
        <v>0.576166801881149</v>
      </c>
      <c r="E522" s="19" t="n">
        <v>0.571234653156172</v>
      </c>
      <c r="F522" s="19"/>
      <c r="G522" s="19" t="n">
        <v>0.54008814044726</v>
      </c>
      <c r="H522" s="19" t="n">
        <v>0.556542336219802</v>
      </c>
      <c r="I522" s="19" t="n">
        <v>0.493954921295672</v>
      </c>
      <c r="J522" s="19" t="n">
        <v>0.544921353636312</v>
      </c>
      <c r="K522" s="19" t="n">
        <v>0.557042350385471</v>
      </c>
      <c r="L522" s="19" t="n">
        <v>0.677852418709875</v>
      </c>
      <c r="M522" s="19"/>
      <c r="N522" s="19" t="n">
        <v>0.467915483206979</v>
      </c>
      <c r="O522" s="19" t="n">
        <v>0.515367930328066</v>
      </c>
      <c r="P522" s="19" t="n">
        <v>0.510529432807154</v>
      </c>
      <c r="Q522" s="19" t="n">
        <v>0.660458988396123</v>
      </c>
      <c r="R522" s="19" t="n">
        <v>0.685760336111667</v>
      </c>
      <c r="S522" s="19"/>
      <c r="T522" s="19" t="n">
        <v>0.483823634890962</v>
      </c>
      <c r="U522" s="19" t="n">
        <v>0.559771732601372</v>
      </c>
      <c r="V522" s="19" t="n">
        <v>0.585652217431065</v>
      </c>
      <c r="W522" s="19" t="n">
        <v>0.631315023676896</v>
      </c>
      <c r="X522" s="19"/>
      <c r="Y522" s="19" t="n">
        <v>0.587860266900971</v>
      </c>
      <c r="Z522" s="19" t="n">
        <v>0.544365984120586</v>
      </c>
      <c r="AA522" s="19" t="n">
        <v>0.661925956038813</v>
      </c>
      <c r="AB522" s="19" t="n">
        <v>0.450293083289684</v>
      </c>
      <c r="AC522" s="19" t="n">
        <v>0.603498153705654</v>
      </c>
      <c r="AD522" s="19" t="n">
        <v>0.494454546129642</v>
      </c>
      <c r="AE522" s="19"/>
      <c r="AF522" s="19" t="n">
        <v>0.557725778787854</v>
      </c>
      <c r="AG522" s="19"/>
      <c r="AH522" s="19" t="n">
        <v>0.594050284860457</v>
      </c>
      <c r="AI522" s="19"/>
      <c r="AJ522" s="19" t="n">
        <v>0.580604646925607</v>
      </c>
      <c r="AK522" s="19" t="n">
        <v>0.425030713204742</v>
      </c>
      <c r="AL522" s="19" t="n">
        <v>0.539485872090426</v>
      </c>
      <c r="AM522" s="19" t="n">
        <v>0.55589440560309</v>
      </c>
      <c r="AN522" s="19" t="n">
        <v>0.580623086083516</v>
      </c>
      <c r="AO522" s="19" t="n">
        <v>0.592705924499471</v>
      </c>
      <c r="AP522" s="19" t="n">
        <v>0.597772433381449</v>
      </c>
      <c r="AQ522" s="19" t="n">
        <v>0.718839393953227</v>
      </c>
      <c r="AR522" s="19" t="n">
        <v>0.506127203549568</v>
      </c>
      <c r="AS522" s="19" t="n">
        <v>0.59712374565954</v>
      </c>
      <c r="AT522" s="19" t="n">
        <v>0.595381881510564</v>
      </c>
      <c r="AU522" s="19" t="n">
        <v>0.654030357507793</v>
      </c>
    </row>
    <row r="523">
      <c r="B523" t="s">
        <v>248</v>
      </c>
      <c r="C523" s="19" t="n">
        <v>-0.556298073109172</v>
      </c>
      <c r="D523" s="19" t="n">
        <v>-0.565769748203892</v>
      </c>
      <c r="E523" s="19" t="n">
        <v>-0.547076573147393</v>
      </c>
      <c r="F523" s="19"/>
      <c r="G523" s="19" t="n">
        <v>-0.525290956424984</v>
      </c>
      <c r="H523" s="19" t="n">
        <v>-0.530424153345996</v>
      </c>
      <c r="I523" s="19" t="n">
        <v>-0.466599513000216</v>
      </c>
      <c r="J523" s="19" t="n">
        <v>-0.52440570432309</v>
      </c>
      <c r="K523" s="19" t="n">
        <v>-0.54516294930823</v>
      </c>
      <c r="L523" s="19" t="n">
        <v>-0.669797211935428</v>
      </c>
      <c r="M523" s="19"/>
      <c r="N523" s="19" t="n">
        <v>-0.467915483206979</v>
      </c>
      <c r="O523" s="19" t="n">
        <v>-0.48392496092225</v>
      </c>
      <c r="P523" s="19" t="n">
        <v>-0.490592648272955</v>
      </c>
      <c r="Q523" s="19" t="n">
        <v>-0.656584059184461</v>
      </c>
      <c r="R523" s="19" t="n">
        <v>-0.67157571078184</v>
      </c>
      <c r="S523" s="19"/>
      <c r="T523" s="19" t="n">
        <v>-0.469488962648992</v>
      </c>
      <c r="U523" s="19" t="n">
        <v>-0.538667026761201</v>
      </c>
      <c r="V523" s="19" t="n">
        <v>-0.576489691828158</v>
      </c>
      <c r="W523" s="19" t="n">
        <v>-0.626659348877506</v>
      </c>
      <c r="X523" s="19"/>
      <c r="Y523" s="19" t="n">
        <v>-0.562492009007283</v>
      </c>
      <c r="Z523" s="19" t="n">
        <v>-0.538928272040741</v>
      </c>
      <c r="AA523" s="19" t="n">
        <v>-0.652754140073805</v>
      </c>
      <c r="AB523" s="19" t="n">
        <v>-0.441012501468204</v>
      </c>
      <c r="AC523" s="19" t="n">
        <v>-0.588621611287585</v>
      </c>
      <c r="AD523" s="19" t="n">
        <v>-0.483042447240668</v>
      </c>
      <c r="AE523" s="19"/>
      <c r="AF523" s="19" t="n">
        <v>-0.537106898125593</v>
      </c>
      <c r="AG523" s="19"/>
      <c r="AH523" s="19" t="n">
        <v>-0.577379072454536</v>
      </c>
      <c r="AI523" s="19"/>
      <c r="AJ523" s="19" t="n">
        <v>-0.570560075436773</v>
      </c>
      <c r="AK523" s="19" t="n">
        <v>-0.425030713204742</v>
      </c>
      <c r="AL523" s="19" t="n">
        <v>-0.515227545561557</v>
      </c>
      <c r="AM523" s="19" t="n">
        <v>-0.526157772669757</v>
      </c>
      <c r="AN523" s="19" t="n">
        <v>-0.567027257838877</v>
      </c>
      <c r="AO523" s="19" t="n">
        <v>-0.592705924499471</v>
      </c>
      <c r="AP523" s="19" t="n">
        <v>-0.582832255926843</v>
      </c>
      <c r="AQ523" s="19" t="n">
        <v>-0.718839393953227</v>
      </c>
      <c r="AR523" s="19" t="n">
        <v>-0.465946126087034</v>
      </c>
      <c r="AS523" s="19" t="n">
        <v>-0.59712374565954</v>
      </c>
      <c r="AT523" s="19" t="n">
        <v>-0.56515580662858</v>
      </c>
      <c r="AU523" s="19" t="n">
        <v>-0.626536617956983</v>
      </c>
    </row>
    <row r="524">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c r="AH524" s="19"/>
      <c r="AI524" s="19"/>
      <c r="AJ524" s="19"/>
      <c r="AK524" s="19"/>
      <c r="AL524" s="19"/>
      <c r="AM524" s="19"/>
      <c r="AN524" s="19"/>
      <c r="AO524" s="19"/>
      <c r="AP524" s="19"/>
      <c r="AQ524" s="19"/>
      <c r="AR524" s="19"/>
      <c r="AS524" s="19"/>
      <c r="AT524" s="19"/>
      <c r="AU524" s="19"/>
    </row>
    <row r="525">
      <c r="B525" s="7" t="s">
        <v>256</v>
      </c>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c r="AH525" s="19"/>
      <c r="AI525" s="19"/>
      <c r="AJ525" s="19"/>
      <c r="AK525" s="19"/>
      <c r="AL525" s="19"/>
      <c r="AM525" s="19"/>
      <c r="AN525" s="19"/>
      <c r="AO525" s="19"/>
      <c r="AP525" s="19"/>
      <c r="AQ525" s="19"/>
      <c r="AR525" s="19"/>
      <c r="AS525" s="19"/>
      <c r="AT525" s="19"/>
      <c r="AU525" s="19"/>
    </row>
    <row r="526">
      <c r="B526" s="26" t="s">
        <v>69</v>
      </c>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row>
    <row r="527">
      <c r="B527" t="s">
        <v>250</v>
      </c>
      <c r="C527" s="19" t="n">
        <v>0.225059434264228</v>
      </c>
      <c r="D527" s="19" t="n">
        <v>0.245881052453748</v>
      </c>
      <c r="E527" s="19" t="n">
        <v>0.205189933430635</v>
      </c>
      <c r="F527" s="19"/>
      <c r="G527" s="19" t="n">
        <v>0.336735817847824</v>
      </c>
      <c r="H527" s="19" t="n">
        <v>0.294450639456154</v>
      </c>
      <c r="I527" s="19" t="n">
        <v>0.267242232422472</v>
      </c>
      <c r="J527" s="19" t="n">
        <v>0.19846844089438</v>
      </c>
      <c r="K527" s="19" t="n">
        <v>0.174679584876063</v>
      </c>
      <c r="L527" s="19" t="n">
        <v>0.157358660116568</v>
      </c>
      <c r="M527" s="19"/>
      <c r="N527" s="19" t="n">
        <v>0.0697284218417703</v>
      </c>
      <c r="O527" s="19" t="n">
        <v>0.170147689596063</v>
      </c>
      <c r="P527" s="19" t="n">
        <v>0.220226460465181</v>
      </c>
      <c r="Q527" s="19" t="n">
        <v>0.263668997305404</v>
      </c>
      <c r="R527" s="19" t="n">
        <v>0.268678633533425</v>
      </c>
      <c r="S527" s="19"/>
      <c r="T527" s="19" t="n">
        <v>0.193137468083001</v>
      </c>
      <c r="U527" s="19" t="n">
        <v>0.237995183863176</v>
      </c>
      <c r="V527" s="19" t="n">
        <v>0.215328423018224</v>
      </c>
      <c r="W527" s="19" t="n">
        <v>0.294774233488129</v>
      </c>
      <c r="X527" s="19"/>
      <c r="Y527" s="19" t="n">
        <v>0.303041124110971</v>
      </c>
      <c r="Z527" s="19" t="n">
        <v>0.205731393146256</v>
      </c>
      <c r="AA527" s="19" t="n">
        <v>0.144584118042429</v>
      </c>
      <c r="AB527" s="19" t="n">
        <v>0.191713175122807</v>
      </c>
      <c r="AC527" s="19" t="n">
        <v>0.262213296524449</v>
      </c>
      <c r="AD527" s="19" t="n">
        <v>0.0858005992500825</v>
      </c>
      <c r="AE527" s="19"/>
      <c r="AF527" s="19" t="n">
        <v>0.237184878845297</v>
      </c>
      <c r="AG527" s="19"/>
      <c r="AH527" s="19" t="n">
        <v>0.256838442686506</v>
      </c>
      <c r="AI527" s="19"/>
      <c r="AJ527" s="19" t="n">
        <v>0.185656909459219</v>
      </c>
      <c r="AK527" s="19" t="n">
        <v>0.3192041536234</v>
      </c>
      <c r="AL527" s="19" t="n">
        <v>0.23979304214761</v>
      </c>
      <c r="AM527" s="19" t="n">
        <v>0.211982076045093</v>
      </c>
      <c r="AN527" s="19" t="n">
        <v>0.191201445802311</v>
      </c>
      <c r="AO527" s="19" t="n">
        <v>0.263184680528803</v>
      </c>
      <c r="AP527" s="19" t="n">
        <v>0.269523165358281</v>
      </c>
      <c r="AQ527" s="19" t="n">
        <v>0.222464853499563</v>
      </c>
      <c r="AR527" s="19" t="n">
        <v>0.316012856798944</v>
      </c>
      <c r="AS527" s="19" t="n">
        <v>0.154908258284999</v>
      </c>
      <c r="AT527" s="19" t="n">
        <v>0.195672481909128</v>
      </c>
      <c r="AU527" s="19" t="n">
        <v>0.222457722472284</v>
      </c>
    </row>
    <row r="528">
      <c r="B528" t="s">
        <v>66</v>
      </c>
      <c r="C528" s="19" t="n">
        <v>0.134750752287862</v>
      </c>
      <c r="D528" s="19" t="n">
        <v>0.121072506961647</v>
      </c>
      <c r="E528" s="19" t="n">
        <v>0.146940444394923</v>
      </c>
      <c r="F528" s="19"/>
      <c r="G528" s="19" t="n">
        <v>0.0873851393169065</v>
      </c>
      <c r="H528" s="19" t="n">
        <v>0.107163360473218</v>
      </c>
      <c r="I528" s="19" t="n">
        <v>0.155343110408994</v>
      </c>
      <c r="J528" s="19" t="n">
        <v>0.166427152610093</v>
      </c>
      <c r="K528" s="19" t="n">
        <v>0.151766376187002</v>
      </c>
      <c r="L528" s="19" t="n">
        <v>0.1285074974108</v>
      </c>
      <c r="M528" s="19"/>
      <c r="N528" s="19" t="n">
        <v>0.198488623628736</v>
      </c>
      <c r="O528" s="19" t="n">
        <v>0.141512869962281</v>
      </c>
      <c r="P528" s="19" t="n">
        <v>0.166103158094068</v>
      </c>
      <c r="Q528" s="19" t="n">
        <v>0.115923016066483</v>
      </c>
      <c r="R528" s="19" t="n">
        <v>0.07679431362991</v>
      </c>
      <c r="S528" s="19"/>
      <c r="T528" s="19" t="n">
        <v>0.169936610146836</v>
      </c>
      <c r="U528" s="19" t="n">
        <v>0.129970851812451</v>
      </c>
      <c r="V528" s="19" t="n">
        <v>0.128971707126201</v>
      </c>
      <c r="W528" s="19" t="n">
        <v>0.0963218433535696</v>
      </c>
      <c r="X528" s="19"/>
      <c r="Y528" s="19" t="n">
        <v>0.121526497230383</v>
      </c>
      <c r="Z528" s="19" t="n">
        <v>0.125896899255897</v>
      </c>
      <c r="AA528" s="19" t="n">
        <v>0.124778557178484</v>
      </c>
      <c r="AB528" s="19" t="n">
        <v>0.144582035674755</v>
      </c>
      <c r="AC528" s="19" t="n">
        <v>0.197000742607509</v>
      </c>
      <c r="AD528" s="19" t="n">
        <v>0.197778432786723</v>
      </c>
      <c r="AE528" s="19"/>
      <c r="AF528" s="19" t="n">
        <v>0.136105972128641</v>
      </c>
      <c r="AG528" s="19"/>
      <c r="AH528" s="19" t="n">
        <v>0.131374071240296</v>
      </c>
      <c r="AI528" s="19"/>
      <c r="AJ528" s="19" t="n">
        <v>0.126855027585307</v>
      </c>
      <c r="AK528" s="19" t="n">
        <v>0.133492709586424</v>
      </c>
      <c r="AL528" s="19" t="n">
        <v>0.148858694567271</v>
      </c>
      <c r="AM528" s="19" t="n">
        <v>0.133225959891608</v>
      </c>
      <c r="AN528" s="19" t="n">
        <v>0.12754156736179</v>
      </c>
      <c r="AO528" s="19" t="n">
        <v>0.153732437436249</v>
      </c>
      <c r="AP528" s="19" t="n">
        <v>0.101765582133759</v>
      </c>
      <c r="AQ528" s="19" t="n">
        <v>0.213133547406908</v>
      </c>
      <c r="AR528" s="19" t="n">
        <v>0.0703754373698594</v>
      </c>
      <c r="AS528" s="19" t="n">
        <v>0.128811612522791</v>
      </c>
      <c r="AT528" s="19" t="n">
        <v>0.127334967820722</v>
      </c>
      <c r="AU528" s="19" t="n">
        <v>0.16065261595144</v>
      </c>
    </row>
    <row r="529">
      <c r="B529" t="s">
        <v>251</v>
      </c>
      <c r="C529" s="19" t="n">
        <v>0.110867877220864</v>
      </c>
      <c r="D529" s="19" t="n">
        <v>0.12703590853191</v>
      </c>
      <c r="E529" s="19" t="n">
        <v>0.0951855195969205</v>
      </c>
      <c r="F529" s="19"/>
      <c r="G529" s="19" t="n">
        <v>0.254809692469945</v>
      </c>
      <c r="H529" s="19" t="n">
        <v>0.1648240432752</v>
      </c>
      <c r="I529" s="19" t="n">
        <v>0.131365656938451</v>
      </c>
      <c r="J529" s="19" t="n">
        <v>0.0826013344030256</v>
      </c>
      <c r="K529" s="19" t="n">
        <v>0.0593277316023347</v>
      </c>
      <c r="L529" s="19" t="n">
        <v>0.0536862011566765</v>
      </c>
      <c r="M529" s="19"/>
      <c r="N529" s="19" t="n">
        <v>0.0697284218417703</v>
      </c>
      <c r="O529" s="19" t="n">
        <v>0.0974998932324772</v>
      </c>
      <c r="P529" s="19" t="n">
        <v>0.0719222125740426</v>
      </c>
      <c r="Q529" s="19" t="n">
        <v>0.136976475427189</v>
      </c>
      <c r="R529" s="19" t="n">
        <v>0.191509315043448</v>
      </c>
      <c r="S529" s="19"/>
      <c r="T529" s="19" t="n">
        <v>0.0828085894991457</v>
      </c>
      <c r="U529" s="19" t="n">
        <v>0.114777924857791</v>
      </c>
      <c r="V529" s="19" t="n">
        <v>0.115196917077089</v>
      </c>
      <c r="W529" s="19" t="n">
        <v>0.164231325144714</v>
      </c>
      <c r="X529" s="19"/>
      <c r="Y529" s="19" t="n">
        <v>0.167212243051426</v>
      </c>
      <c r="Z529" s="19" t="n">
        <v>0.0892319325549465</v>
      </c>
      <c r="AA529" s="19" t="n">
        <v>0.0533215824885258</v>
      </c>
      <c r="AB529" s="19" t="n">
        <v>0.0929020938756869</v>
      </c>
      <c r="AC529" s="19" t="n">
        <v>0.164217982130805</v>
      </c>
      <c r="AD529" s="19" t="n">
        <v>0.0115284466860235</v>
      </c>
      <c r="AE529" s="19"/>
      <c r="AF529" s="19" t="n">
        <v>0.0922145594411281</v>
      </c>
      <c r="AG529" s="19"/>
      <c r="AH529" s="19" t="n">
        <v>0.14004762724512</v>
      </c>
      <c r="AI529" s="19"/>
      <c r="AJ529" s="19" t="n">
        <v>0.120588573521575</v>
      </c>
      <c r="AK529" s="19" t="n">
        <v>0.0587626621628041</v>
      </c>
      <c r="AL529" s="19" t="n">
        <v>0.122558940418705</v>
      </c>
      <c r="AM529" s="19" t="n">
        <v>0.0913345226935893</v>
      </c>
      <c r="AN529" s="19" t="n">
        <v>0.128539646567669</v>
      </c>
      <c r="AO529" s="19" t="n">
        <v>0.126481511735741</v>
      </c>
      <c r="AP529" s="19" t="n">
        <v>0.0810154869223769</v>
      </c>
      <c r="AQ529" s="19" t="n">
        <v>0.126052635588594</v>
      </c>
      <c r="AR529" s="19" t="n">
        <v>0.19782531123143</v>
      </c>
      <c r="AS529" s="19" t="n">
        <v>0.0935694529578806</v>
      </c>
      <c r="AT529" s="19" t="n">
        <v>0.113259581061339</v>
      </c>
      <c r="AU529" s="19" t="n">
        <v>0.115259046119224</v>
      </c>
    </row>
    <row r="530">
      <c r="B530" t="s">
        <v>252</v>
      </c>
      <c r="C530" s="19" t="n">
        <v>0.0904557865245415</v>
      </c>
      <c r="D530" s="19" t="n">
        <v>0.11451348464694</v>
      </c>
      <c r="E530" s="19" t="n">
        <v>0.0668249438603203</v>
      </c>
      <c r="F530" s="19"/>
      <c r="G530" s="19" t="n">
        <v>0.195398829669383</v>
      </c>
      <c r="H530" s="19" t="n">
        <v>0.108144421838428</v>
      </c>
      <c r="I530" s="19" t="n">
        <v>0.0952869984052985</v>
      </c>
      <c r="J530" s="19" t="n">
        <v>0.0512452013812546</v>
      </c>
      <c r="K530" s="19" t="n">
        <v>0.0732310207129723</v>
      </c>
      <c r="L530" s="19" t="n">
        <v>0.0673243830020863</v>
      </c>
      <c r="M530" s="19"/>
      <c r="N530" s="19" t="n">
        <v>0</v>
      </c>
      <c r="O530" s="19" t="n">
        <v>0.0830956401734995</v>
      </c>
      <c r="P530" s="19" t="n">
        <v>0.0687588044961495</v>
      </c>
      <c r="Q530" s="19" t="n">
        <v>0.112953326110665</v>
      </c>
      <c r="R530" s="19" t="n">
        <v>0.129948613952305</v>
      </c>
      <c r="S530" s="19"/>
      <c r="T530" s="19" t="n">
        <v>0.0718260241370994</v>
      </c>
      <c r="U530" s="19" t="n">
        <v>0.100859186349557</v>
      </c>
      <c r="V530" s="19" t="n">
        <v>0.0729535213032838</v>
      </c>
      <c r="W530" s="19" t="n">
        <v>0.117423801350349</v>
      </c>
      <c r="X530" s="19"/>
      <c r="Y530" s="19" t="n">
        <v>0.128209157004665</v>
      </c>
      <c r="Z530" s="19" t="n">
        <v>0.0705758134036301</v>
      </c>
      <c r="AA530" s="19" t="n">
        <v>0.0700922784730126</v>
      </c>
      <c r="AB530" s="19" t="n">
        <v>0.0471844619859009</v>
      </c>
      <c r="AC530" s="19" t="n">
        <v>0.117625438975251</v>
      </c>
      <c r="AD530" s="19" t="n">
        <v>0.0389463452181021</v>
      </c>
      <c r="AE530" s="19"/>
      <c r="AF530" s="19" t="n">
        <v>0.0767744720022755</v>
      </c>
      <c r="AG530" s="19"/>
      <c r="AH530" s="19" t="n">
        <v>0.113208629633377</v>
      </c>
      <c r="AI530" s="19"/>
      <c r="AJ530" s="19" t="n">
        <v>0.0772277193571168</v>
      </c>
      <c r="AK530" s="19" t="n">
        <v>0.153995206887707</v>
      </c>
      <c r="AL530" s="19" t="n">
        <v>0.0955331063203415</v>
      </c>
      <c r="AM530" s="19" t="n">
        <v>0.0974035321649208</v>
      </c>
      <c r="AN530" s="19" t="n">
        <v>0.0541980830456229</v>
      </c>
      <c r="AO530" s="19" t="n">
        <v>0.106149577621877</v>
      </c>
      <c r="AP530" s="19" t="n">
        <v>0.0740101929278371</v>
      </c>
      <c r="AQ530" s="19" t="n">
        <v>0.126823765214031</v>
      </c>
      <c r="AR530" s="19" t="n">
        <v>0.123314268674517</v>
      </c>
      <c r="AS530" s="19" t="n">
        <v>0.0950561957773121</v>
      </c>
      <c r="AT530" s="19" t="n">
        <v>0.0976091230905143</v>
      </c>
      <c r="AU530" s="19" t="n">
        <v>0.113820060836227</v>
      </c>
    </row>
    <row r="531">
      <c r="B531" t="s">
        <v>253</v>
      </c>
      <c r="C531" s="19" t="n">
        <v>0.0744174329771918</v>
      </c>
      <c r="D531" s="19" t="n">
        <v>0.0878576276865779</v>
      </c>
      <c r="E531" s="19" t="n">
        <v>0.0613105224891739</v>
      </c>
      <c r="F531" s="19"/>
      <c r="G531" s="19" t="n">
        <v>0.184270075184475</v>
      </c>
      <c r="H531" s="19" t="n">
        <v>0.0898426091792694</v>
      </c>
      <c r="I531" s="19" t="n">
        <v>0.0897556219520385</v>
      </c>
      <c r="J531" s="19" t="n">
        <v>0.0458767699930445</v>
      </c>
      <c r="K531" s="19" t="n">
        <v>0.0582036526551603</v>
      </c>
      <c r="L531" s="19" t="n">
        <v>0.0364076950344645</v>
      </c>
      <c r="M531" s="19"/>
      <c r="N531" s="19" t="n">
        <v>0</v>
      </c>
      <c r="O531" s="19" t="n">
        <v>0.0565970343666202</v>
      </c>
      <c r="P531" s="19" t="n">
        <v>0.0601872446892081</v>
      </c>
      <c r="Q531" s="19" t="n">
        <v>0.0859595549023294</v>
      </c>
      <c r="R531" s="19" t="n">
        <v>0.124946713048661</v>
      </c>
      <c r="S531" s="19"/>
      <c r="T531" s="19" t="n">
        <v>0.064342684277751</v>
      </c>
      <c r="U531" s="19" t="n">
        <v>0.0957595996266526</v>
      </c>
      <c r="V531" s="19" t="n">
        <v>0.0470234562766078</v>
      </c>
      <c r="W531" s="19" t="n">
        <v>0.112779310145515</v>
      </c>
      <c r="X531" s="19"/>
      <c r="Y531" s="19" t="n">
        <v>0.118350546040035</v>
      </c>
      <c r="Z531" s="19" t="n">
        <v>0.0613810502587853</v>
      </c>
      <c r="AA531" s="19" t="n">
        <v>0.0189581614268373</v>
      </c>
      <c r="AB531" s="19" t="n">
        <v>0.0320915754639465</v>
      </c>
      <c r="AC531" s="19" t="n">
        <v>0.161298268204097</v>
      </c>
      <c r="AD531" s="19" t="n">
        <v>0.0293355272656959</v>
      </c>
      <c r="AE531" s="19"/>
      <c r="AF531" s="19" t="n">
        <v>0.0595305413615285</v>
      </c>
      <c r="AG531" s="19"/>
      <c r="AH531" s="19" t="n">
        <v>0.0895502194380037</v>
      </c>
      <c r="AI531" s="19"/>
      <c r="AJ531" s="19" t="n">
        <v>0.108232863515472</v>
      </c>
      <c r="AK531" s="19" t="n">
        <v>0.0396715048256074</v>
      </c>
      <c r="AL531" s="19" t="n">
        <v>0.091912482799089</v>
      </c>
      <c r="AM531" s="19" t="n">
        <v>0.041837582665255</v>
      </c>
      <c r="AN531" s="19" t="n">
        <v>0.133728298897572</v>
      </c>
      <c r="AO531" s="19" t="n">
        <v>0.0912525209676852</v>
      </c>
      <c r="AP531" s="19" t="n">
        <v>0.0511235023641536</v>
      </c>
      <c r="AQ531" s="19" t="n">
        <v>0.0287112377075293</v>
      </c>
      <c r="AR531" s="19" t="n">
        <v>0.0361173026877341</v>
      </c>
      <c r="AS531" s="19" t="n">
        <v>0.0186385970105419</v>
      </c>
      <c r="AT531" s="19" t="n">
        <v>0.0363757142784006</v>
      </c>
      <c r="AU531" s="19" t="n">
        <v>0.0739996912052191</v>
      </c>
    </row>
    <row r="532">
      <c r="B532" t="s">
        <v>254</v>
      </c>
      <c r="C532" s="19" t="n">
        <v>0.066385297155676</v>
      </c>
      <c r="D532" s="19" t="n">
        <v>0.0912103176827888</v>
      </c>
      <c r="E532" s="19" t="n">
        <v>0.0418937333477017</v>
      </c>
      <c r="F532" s="19"/>
      <c r="G532" s="19" t="n">
        <v>0.201409056718684</v>
      </c>
      <c r="H532" s="19" t="n">
        <v>0.129397172937539</v>
      </c>
      <c r="I532" s="19" t="n">
        <v>0.0713333832534549</v>
      </c>
      <c r="J532" s="19" t="n">
        <v>0.0295489460038049</v>
      </c>
      <c r="K532" s="19" t="n">
        <v>0.0219250389304488</v>
      </c>
      <c r="L532" s="19" t="n">
        <v>0.0175127958117037</v>
      </c>
      <c r="M532" s="19"/>
      <c r="N532" s="19" t="n">
        <v>0.112869991441807</v>
      </c>
      <c r="O532" s="19" t="n">
        <v>0.0616430829444707</v>
      </c>
      <c r="P532" s="19" t="n">
        <v>0.0440388880975952</v>
      </c>
      <c r="Q532" s="19" t="n">
        <v>0.0786990686386894</v>
      </c>
      <c r="R532" s="19" t="n">
        <v>0.102710788385381</v>
      </c>
      <c r="S532" s="19"/>
      <c r="T532" s="19" t="n">
        <v>0.0969723542769384</v>
      </c>
      <c r="U532" s="19" t="n">
        <v>0.063805111351695</v>
      </c>
      <c r="V532" s="19" t="n">
        <v>0.0555902558529394</v>
      </c>
      <c r="W532" s="19" t="n">
        <v>0.097675489232877</v>
      </c>
      <c r="X532" s="19"/>
      <c r="Y532" s="19" t="n">
        <v>0.118638132553174</v>
      </c>
      <c r="Z532" s="19" t="n">
        <v>0.0322306085427691</v>
      </c>
      <c r="AA532" s="19" t="n">
        <v>0.0120217171193458</v>
      </c>
      <c r="AB532" s="19" t="n">
        <v>0.0397292840930228</v>
      </c>
      <c r="AC532" s="19" t="n">
        <v>0.119796198709866</v>
      </c>
      <c r="AD532" s="19" t="n">
        <v>0.0278469933542015</v>
      </c>
      <c r="AE532" s="19"/>
      <c r="AF532" s="19" t="n">
        <v>0.0588903008871623</v>
      </c>
      <c r="AG532" s="19"/>
      <c r="AH532" s="19" t="n">
        <v>0.0798148672572938</v>
      </c>
      <c r="AI532" s="19"/>
      <c r="AJ532" s="19" t="n">
        <v>0.130720387014009</v>
      </c>
      <c r="AK532" s="19" t="n">
        <v>0.106097234431613</v>
      </c>
      <c r="AL532" s="19" t="n">
        <v>0.0806805523657465</v>
      </c>
      <c r="AM532" s="19" t="n">
        <v>0.0792692931506281</v>
      </c>
      <c r="AN532" s="19" t="n">
        <v>0.0495430958241359</v>
      </c>
      <c r="AO532" s="19" t="n">
        <v>0.0309190269835504</v>
      </c>
      <c r="AP532" s="19" t="n">
        <v>0.0426583676289404</v>
      </c>
      <c r="AQ532" s="19" t="n">
        <v>0.0374595781948201</v>
      </c>
      <c r="AR532" s="19" t="n">
        <v>0.0743482672072951</v>
      </c>
      <c r="AS532" s="19" t="n">
        <v>0.0323665643013824</v>
      </c>
      <c r="AT532" s="19" t="n">
        <v>0.0677369732758356</v>
      </c>
      <c r="AU532" s="19" t="n">
        <v>0.0549874791016202</v>
      </c>
    </row>
    <row r="533">
      <c r="B533" t="s">
        <v>255</v>
      </c>
      <c r="C533" s="19" t="n">
        <v>0.0633221239192104</v>
      </c>
      <c r="D533" s="19" t="n">
        <v>0.0767502775768607</v>
      </c>
      <c r="E533" s="19" t="n">
        <v>0.0501831723378117</v>
      </c>
      <c r="F533" s="19"/>
      <c r="G533" s="19" t="n">
        <v>0.171743731237497</v>
      </c>
      <c r="H533" s="19" t="n">
        <v>0.097141158350213</v>
      </c>
      <c r="I533" s="19" t="n">
        <v>0.0858646324649251</v>
      </c>
      <c r="J533" s="19" t="n">
        <v>0.0352141962425787</v>
      </c>
      <c r="K533" s="19" t="n">
        <v>0.0259421544539828</v>
      </c>
      <c r="L533" s="19" t="n">
        <v>0.0239908054725834</v>
      </c>
      <c r="M533" s="19"/>
      <c r="N533" s="19" t="n">
        <v>0.0488799480647346</v>
      </c>
      <c r="O533" s="19" t="n">
        <v>0.0520847191817152</v>
      </c>
      <c r="P533" s="19" t="n">
        <v>0.0446567816282368</v>
      </c>
      <c r="Q533" s="19" t="n">
        <v>0.0951166065822535</v>
      </c>
      <c r="R533" s="19" t="n">
        <v>0.0718323065865878</v>
      </c>
      <c r="S533" s="19"/>
      <c r="T533" s="19" t="n">
        <v>0.0583898771131004</v>
      </c>
      <c r="U533" s="19" t="n">
        <v>0.0609579989481998</v>
      </c>
      <c r="V533" s="19" t="n">
        <v>0.0638366705935233</v>
      </c>
      <c r="W533" s="19" t="n">
        <v>0.101997777415981</v>
      </c>
      <c r="X533" s="19"/>
      <c r="Y533" s="19" t="n">
        <v>0.0997700562185651</v>
      </c>
      <c r="Z533" s="19" t="n">
        <v>0.0484044602118383</v>
      </c>
      <c r="AA533" s="19" t="n">
        <v>0.0185722635363846</v>
      </c>
      <c r="AB533" s="19" t="n">
        <v>0.0507058204739618</v>
      </c>
      <c r="AC533" s="19" t="n">
        <v>0.128335461188831</v>
      </c>
      <c r="AD533" s="19" t="n">
        <v>0</v>
      </c>
      <c r="AE533" s="19"/>
      <c r="AF533" s="19" t="n">
        <v>0.0516357929849531</v>
      </c>
      <c r="AG533" s="19"/>
      <c r="AH533" s="19" t="n">
        <v>0.0773702604923593</v>
      </c>
      <c r="AI533" s="19"/>
      <c r="AJ533" s="19" t="n">
        <v>0.0811614814525067</v>
      </c>
      <c r="AK533" s="19" t="n">
        <v>0.0715513781900738</v>
      </c>
      <c r="AL533" s="19" t="n">
        <v>0.0752436458491775</v>
      </c>
      <c r="AM533" s="19" t="n">
        <v>0.0611981582720653</v>
      </c>
      <c r="AN533" s="19" t="n">
        <v>0.0569293038247984</v>
      </c>
      <c r="AO533" s="19" t="n">
        <v>0.0626983643200314</v>
      </c>
      <c r="AP533" s="19" t="n">
        <v>0.0604231245548291</v>
      </c>
      <c r="AQ533" s="19" t="n">
        <v>0.0694012897989725</v>
      </c>
      <c r="AR533" s="19" t="n">
        <v>0.038230964519561</v>
      </c>
      <c r="AS533" s="19" t="n">
        <v>0</v>
      </c>
      <c r="AT533" s="19" t="n">
        <v>0.0295575194888077</v>
      </c>
      <c r="AU533" s="19" t="n">
        <v>0.139786114187969</v>
      </c>
    </row>
    <row r="534">
      <c r="B534" t="s">
        <v>86</v>
      </c>
      <c r="C534" s="19" t="n">
        <v>0.501459105969996</v>
      </c>
      <c r="D534" s="19" t="n">
        <v>0.469799612189281</v>
      </c>
      <c r="E534" s="19" t="n">
        <v>0.533035238396779</v>
      </c>
      <c r="F534" s="19"/>
      <c r="G534" s="19" t="n">
        <v>0.273968585265317</v>
      </c>
      <c r="H534" s="19" t="n">
        <v>0.369184182394463</v>
      </c>
      <c r="I534" s="19" t="n">
        <v>0.429252512393333</v>
      </c>
      <c r="J534" s="19" t="n">
        <v>0.561967924099574</v>
      </c>
      <c r="K534" s="19" t="n">
        <v>0.575536953688136</v>
      </c>
      <c r="L534" s="19" t="n">
        <v>0.640663720350609</v>
      </c>
      <c r="M534" s="19"/>
      <c r="N534" s="19" t="n">
        <v>0.618912963087686</v>
      </c>
      <c r="O534" s="19" t="n">
        <v>0.562124019432736</v>
      </c>
      <c r="P534" s="19" t="n">
        <v>0.496140224474434</v>
      </c>
      <c r="Q534" s="19" t="n">
        <v>0.481035500406333</v>
      </c>
      <c r="R534" s="19" t="n">
        <v>0.431567554966922</v>
      </c>
      <c r="S534" s="19"/>
      <c r="T534" s="19" t="n">
        <v>0.492070126996428</v>
      </c>
      <c r="U534" s="19" t="n">
        <v>0.470146532032058</v>
      </c>
      <c r="V534" s="19" t="n">
        <v>0.528532539985434</v>
      </c>
      <c r="W534" s="19" t="n">
        <v>0.433363206549645</v>
      </c>
      <c r="X534" s="19"/>
      <c r="Y534" s="19" t="n">
        <v>0.375706194037851</v>
      </c>
      <c r="Z534" s="19" t="n">
        <v>0.537321114732015</v>
      </c>
      <c r="AA534" s="19" t="n">
        <v>0.657187873102149</v>
      </c>
      <c r="AB534" s="19" t="n">
        <v>0.585489590758379</v>
      </c>
      <c r="AC534" s="19" t="n">
        <v>0.340014079575592</v>
      </c>
      <c r="AD534" s="19" t="n">
        <v>0.648139095479396</v>
      </c>
      <c r="AE534" s="19"/>
      <c r="AF534" s="19" t="n">
        <v>0.516726873477521</v>
      </c>
      <c r="AG534" s="19"/>
      <c r="AH534" s="19" t="n">
        <v>0.447895351626787</v>
      </c>
      <c r="AI534" s="19"/>
      <c r="AJ534" s="19" t="n">
        <v>0.473047622242048</v>
      </c>
      <c r="AK534" s="19" t="n">
        <v>0.425187803266935</v>
      </c>
      <c r="AL534" s="19" t="n">
        <v>0.486839748365228</v>
      </c>
      <c r="AM534" s="19" t="n">
        <v>0.537101846467196</v>
      </c>
      <c r="AN534" s="19" t="n">
        <v>0.512341668390909</v>
      </c>
      <c r="AO534" s="19" t="n">
        <v>0.459473727424636</v>
      </c>
      <c r="AP534" s="19" t="n">
        <v>0.54275368925348</v>
      </c>
      <c r="AQ534" s="19" t="n">
        <v>0.407350333103361</v>
      </c>
      <c r="AR534" s="19" t="n">
        <v>0.498892306527961</v>
      </c>
      <c r="AS534" s="19" t="n">
        <v>0.553446707032089</v>
      </c>
      <c r="AT534" s="19" t="n">
        <v>0.466313238900987</v>
      </c>
      <c r="AU534" s="19" t="n">
        <v>0.456329441997252</v>
      </c>
    </row>
    <row r="535">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c r="AL535" s="19"/>
      <c r="AM535" s="19"/>
      <c r="AN535" s="19"/>
      <c r="AO535" s="19"/>
      <c r="AP535" s="19"/>
      <c r="AQ535" s="19"/>
      <c r="AR535" s="19"/>
      <c r="AS535" s="19"/>
      <c r="AT535" s="19"/>
      <c r="AU535" s="19"/>
    </row>
    <row r="536">
      <c r="B536" s="7" t="s">
        <v>264</v>
      </c>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c r="AH536" s="19"/>
      <c r="AI536" s="19"/>
      <c r="AJ536" s="19"/>
      <c r="AK536" s="19"/>
      <c r="AL536" s="19"/>
      <c r="AM536" s="19"/>
      <c r="AN536" s="19"/>
      <c r="AO536" s="19"/>
      <c r="AP536" s="19"/>
      <c r="AQ536" s="19"/>
      <c r="AR536" s="19"/>
      <c r="AS536" s="19"/>
      <c r="AT536" s="19"/>
      <c r="AU536" s="19"/>
    </row>
    <row r="537">
      <c r="B537" s="26" t="s">
        <v>69</v>
      </c>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c r="AL537" s="19"/>
      <c r="AM537" s="19"/>
      <c r="AN537" s="19"/>
      <c r="AO537" s="19"/>
      <c r="AP537" s="19"/>
      <c r="AQ537" s="19"/>
      <c r="AR537" s="19"/>
      <c r="AS537" s="19"/>
      <c r="AT537" s="19"/>
      <c r="AU537" s="19"/>
    </row>
    <row r="538">
      <c r="B538" t="s">
        <v>257</v>
      </c>
      <c r="C538" s="19" t="n">
        <v>0.0992130764925595</v>
      </c>
      <c r="D538" s="19" t="n">
        <v>0.125492680688062</v>
      </c>
      <c r="E538" s="19" t="n">
        <v>0.0734013510333708</v>
      </c>
      <c r="F538" s="19"/>
      <c r="G538" s="19" t="n">
        <v>0.204152904509648</v>
      </c>
      <c r="H538" s="19" t="n">
        <v>0.159514276815418</v>
      </c>
      <c r="I538" s="19" t="n">
        <v>0.0968523832957158</v>
      </c>
      <c r="J538" s="19" t="n">
        <v>0.0640494154424465</v>
      </c>
      <c r="K538" s="19" t="n">
        <v>0.0693881359301744</v>
      </c>
      <c r="L538" s="19" t="n">
        <v>0.0587280861033591</v>
      </c>
      <c r="M538" s="19"/>
      <c r="N538" s="19" t="n">
        <v>0.110737684772448</v>
      </c>
      <c r="O538" s="19" t="n">
        <v>0.074004578461471</v>
      </c>
      <c r="P538" s="19" t="n">
        <v>0.0744650498111048</v>
      </c>
      <c r="Q538" s="19" t="n">
        <v>0.141067900294897</v>
      </c>
      <c r="R538" s="19" t="n">
        <v>0.118813681585324</v>
      </c>
      <c r="S538" s="19"/>
      <c r="T538" s="19" t="n">
        <v>0.142188248749174</v>
      </c>
      <c r="U538" s="19" t="n">
        <v>0.0817258942254557</v>
      </c>
      <c r="V538" s="19" t="n">
        <v>0.0723263298683029</v>
      </c>
      <c r="W538" s="19" t="n">
        <v>0.130989832478452</v>
      </c>
      <c r="X538" s="19"/>
      <c r="Y538" s="19" t="n">
        <v>0.141568996175912</v>
      </c>
      <c r="Z538" s="19" t="n">
        <v>0.0434462397929413</v>
      </c>
      <c r="AA538" s="19" t="n">
        <v>0.0652296058871298</v>
      </c>
      <c r="AB538" s="19" t="n">
        <v>0.074967900462322</v>
      </c>
      <c r="AC538" s="19" t="n">
        <v>0.195042373163967</v>
      </c>
      <c r="AD538" s="19" t="n">
        <v>0.0689999138900125</v>
      </c>
      <c r="AE538" s="19"/>
      <c r="AF538" s="19" t="n">
        <v>0.0819739029639791</v>
      </c>
      <c r="AG538" s="19"/>
      <c r="AH538" s="19" t="n">
        <v>0.115222873326138</v>
      </c>
      <c r="AI538" s="19"/>
      <c r="AJ538" s="19" t="n">
        <v>0.16676310068502</v>
      </c>
      <c r="AK538" s="19" t="n">
        <v>0.146108507240294</v>
      </c>
      <c r="AL538" s="19" t="n">
        <v>0.111612906788677</v>
      </c>
      <c r="AM538" s="19" t="n">
        <v>0.0746368725074033</v>
      </c>
      <c r="AN538" s="19" t="n">
        <v>0.138574403642554</v>
      </c>
      <c r="AO538" s="19" t="n">
        <v>0.13316095738228</v>
      </c>
      <c r="AP538" s="19" t="n">
        <v>0.0411242948942317</v>
      </c>
      <c r="AQ538" s="19" t="n">
        <v>0.0319417116041524</v>
      </c>
      <c r="AR538" s="19" t="n">
        <v>0.0407270062328642</v>
      </c>
      <c r="AS538" s="19" t="n">
        <v>0.0858627744062613</v>
      </c>
      <c r="AT538" s="19" t="n">
        <v>0.045694527757773</v>
      </c>
      <c r="AU538" s="19" t="n">
        <v>0.0892008528121846</v>
      </c>
    </row>
    <row r="539">
      <c r="B539" t="s">
        <v>258</v>
      </c>
      <c r="C539" s="19" t="n">
        <v>0.351752845760353</v>
      </c>
      <c r="D539" s="19" t="n">
        <v>0.34663070077449</v>
      </c>
      <c r="E539" s="19" t="n">
        <v>0.358257021014713</v>
      </c>
      <c r="F539" s="19"/>
      <c r="G539" s="19" t="n">
        <v>0.395416254202033</v>
      </c>
      <c r="H539" s="19" t="n">
        <v>0.383372989992508</v>
      </c>
      <c r="I539" s="19" t="n">
        <v>0.350691333826337</v>
      </c>
      <c r="J539" s="19" t="n">
        <v>0.357722706756128</v>
      </c>
      <c r="K539" s="19" t="n">
        <v>0.261161241757067</v>
      </c>
      <c r="L539" s="19" t="n">
        <v>0.37076603526304</v>
      </c>
      <c r="M539" s="19"/>
      <c r="N539" s="19" t="n">
        <v>0.158577421753062</v>
      </c>
      <c r="O539" s="19" t="n">
        <v>0.333423537416469</v>
      </c>
      <c r="P539" s="19" t="n">
        <v>0.305030206114957</v>
      </c>
      <c r="Q539" s="19" t="n">
        <v>0.430042156543906</v>
      </c>
      <c r="R539" s="19" t="n">
        <v>0.369620768697935</v>
      </c>
      <c r="S539" s="19"/>
      <c r="T539" s="19" t="n">
        <v>0.266428167772895</v>
      </c>
      <c r="U539" s="19" t="n">
        <v>0.357397435318342</v>
      </c>
      <c r="V539" s="19" t="n">
        <v>0.398710805432957</v>
      </c>
      <c r="W539" s="19" t="n">
        <v>0.4217002705815</v>
      </c>
      <c r="X539" s="19"/>
      <c r="Y539" s="19" t="n">
        <v>0.376192087138138</v>
      </c>
      <c r="Z539" s="19" t="n">
        <v>0.369234911804239</v>
      </c>
      <c r="AA539" s="19" t="n">
        <v>0.33822740144798</v>
      </c>
      <c r="AB539" s="19" t="n">
        <v>0.305234727007881</v>
      </c>
      <c r="AC539" s="19" t="n">
        <v>0.409649122656243</v>
      </c>
      <c r="AD539" s="19" t="n">
        <v>0.257699038846169</v>
      </c>
      <c r="AE539" s="19"/>
      <c r="AF539" s="19" t="n">
        <v>0.332594998655307</v>
      </c>
      <c r="AG539" s="19"/>
      <c r="AH539" s="19" t="n">
        <v>0.375261763875778</v>
      </c>
      <c r="AI539" s="19"/>
      <c r="AJ539" s="19" t="n">
        <v>0.402811301100862</v>
      </c>
      <c r="AK539" s="19" t="n">
        <v>0.27636403253302</v>
      </c>
      <c r="AL539" s="19" t="n">
        <v>0.353214013766061</v>
      </c>
      <c r="AM539" s="19" t="n">
        <v>0.31659186902516</v>
      </c>
      <c r="AN539" s="19" t="n">
        <v>0.354190073462234</v>
      </c>
      <c r="AO539" s="19" t="n">
        <v>0.294714603033725</v>
      </c>
      <c r="AP539" s="19" t="n">
        <v>0.352684149220463</v>
      </c>
      <c r="AQ539" s="19" t="n">
        <v>0.576873498791175</v>
      </c>
      <c r="AR539" s="19" t="n">
        <v>0.572947623176068</v>
      </c>
      <c r="AS539" s="19" t="n">
        <v>0.24882608888691</v>
      </c>
      <c r="AT539" s="19" t="n">
        <v>0.392254077685268</v>
      </c>
      <c r="AU539" s="19" t="n">
        <v>0.363354831037283</v>
      </c>
    </row>
    <row r="540">
      <c r="B540" t="s">
        <v>259</v>
      </c>
      <c r="C540" s="19" t="n">
        <v>0.295642951310849</v>
      </c>
      <c r="D540" s="19" t="n">
        <v>0.286762164334811</v>
      </c>
      <c r="E540" s="19" t="n">
        <v>0.301702441141432</v>
      </c>
      <c r="F540" s="19"/>
      <c r="G540" s="19" t="n">
        <v>0.183525578014118</v>
      </c>
      <c r="H540" s="19" t="n">
        <v>0.261831642186422</v>
      </c>
      <c r="I540" s="19" t="n">
        <v>0.294256754080253</v>
      </c>
      <c r="J540" s="19" t="n">
        <v>0.254387964853421</v>
      </c>
      <c r="K540" s="19" t="n">
        <v>0.382330661296921</v>
      </c>
      <c r="L540" s="19" t="n">
        <v>0.336459012954732</v>
      </c>
      <c r="M540" s="19"/>
      <c r="N540" s="19" t="n">
        <v>0.462122445080253</v>
      </c>
      <c r="O540" s="19" t="n">
        <v>0.313433844016737</v>
      </c>
      <c r="P540" s="19" t="n">
        <v>0.349035419225936</v>
      </c>
      <c r="Q540" s="19" t="n">
        <v>0.206329275148862</v>
      </c>
      <c r="R540" s="19" t="n">
        <v>0.287966584221477</v>
      </c>
      <c r="S540" s="19"/>
      <c r="T540" s="19" t="n">
        <v>0.285476557553486</v>
      </c>
      <c r="U540" s="19" t="n">
        <v>0.276973081800115</v>
      </c>
      <c r="V540" s="19" t="n">
        <v>0.308393056650652</v>
      </c>
      <c r="W540" s="19" t="n">
        <v>0.281123286952967</v>
      </c>
      <c r="X540" s="19"/>
      <c r="Y540" s="19" t="n">
        <v>0.262816997097799</v>
      </c>
      <c r="Z540" s="19" t="n">
        <v>0.328607674198395</v>
      </c>
      <c r="AA540" s="19" t="n">
        <v>0.341799282073221</v>
      </c>
      <c r="AB540" s="19" t="n">
        <v>0.341922769441193</v>
      </c>
      <c r="AC540" s="19" t="n">
        <v>0.154832751207392</v>
      </c>
      <c r="AD540" s="19" t="n">
        <v>0.300377459293071</v>
      </c>
      <c r="AE540" s="19"/>
      <c r="AF540" s="19" t="n">
        <v>0.325568322907387</v>
      </c>
      <c r="AG540" s="19"/>
      <c r="AH540" s="19" t="n">
        <v>0.276494915369364</v>
      </c>
      <c r="AI540" s="19"/>
      <c r="AJ540" s="19" t="n">
        <v>0.160335296330926</v>
      </c>
      <c r="AK540" s="19" t="n">
        <v>0.169008089093856</v>
      </c>
      <c r="AL540" s="19" t="n">
        <v>0.295743049549843</v>
      </c>
      <c r="AM540" s="19" t="n">
        <v>0.335540269490609</v>
      </c>
      <c r="AN540" s="19" t="n">
        <v>0.264049383222569</v>
      </c>
      <c r="AO540" s="19" t="n">
        <v>0.332071633894373</v>
      </c>
      <c r="AP540" s="19" t="n">
        <v>0.323249232853079</v>
      </c>
      <c r="AQ540" s="19" t="n">
        <v>0.22936783572246</v>
      </c>
      <c r="AR540" s="19" t="n">
        <v>0.298711518290895</v>
      </c>
      <c r="AS540" s="19" t="n">
        <v>0.405001832882328</v>
      </c>
      <c r="AT540" s="19" t="n">
        <v>0.332053230728909</v>
      </c>
      <c r="AU540" s="19" t="n">
        <v>0.304824689275378</v>
      </c>
    </row>
    <row r="541">
      <c r="B541" t="s">
        <v>260</v>
      </c>
      <c r="C541" s="19" t="n">
        <v>0.0659633407939508</v>
      </c>
      <c r="D541" s="19" t="n">
        <v>0.0697334620604475</v>
      </c>
      <c r="E541" s="19" t="n">
        <v>0.0624657099223736</v>
      </c>
      <c r="F541" s="19"/>
      <c r="G541" s="19" t="n">
        <v>0.115476374365817</v>
      </c>
      <c r="H541" s="19" t="n">
        <v>0.0885748602506584</v>
      </c>
      <c r="I541" s="19" t="n">
        <v>0.0686140926503616</v>
      </c>
      <c r="J541" s="19" t="n">
        <v>0.0481092967103175</v>
      </c>
      <c r="K541" s="19" t="n">
        <v>0.0580043266183897</v>
      </c>
      <c r="L541" s="19" t="n">
        <v>0.0450264016720154</v>
      </c>
      <c r="M541" s="19"/>
      <c r="N541" s="19" t="n">
        <v>0.0488799480647346</v>
      </c>
      <c r="O541" s="19" t="n">
        <v>0.0673953563534672</v>
      </c>
      <c r="P541" s="19" t="n">
        <v>0.0579443209504335</v>
      </c>
      <c r="Q541" s="19" t="n">
        <v>0.0490849637188227</v>
      </c>
      <c r="R541" s="19" t="n">
        <v>0.116660163576632</v>
      </c>
      <c r="S541" s="19"/>
      <c r="T541" s="19" t="n">
        <v>0.0637968403257643</v>
      </c>
      <c r="U541" s="19" t="n">
        <v>0.0892568056975644</v>
      </c>
      <c r="V541" s="19" t="n">
        <v>0.0643888739287016</v>
      </c>
      <c r="W541" s="19" t="n">
        <v>0.0392648168985683</v>
      </c>
      <c r="X541" s="19"/>
      <c r="Y541" s="19" t="n">
        <v>0.0655689631273767</v>
      </c>
      <c r="Z541" s="19" t="n">
        <v>0.0698906368975442</v>
      </c>
      <c r="AA541" s="19" t="n">
        <v>0.0517573586395555</v>
      </c>
      <c r="AB541" s="19" t="n">
        <v>0.0618605242006032</v>
      </c>
      <c r="AC541" s="19" t="n">
        <v>0.0962403624651467</v>
      </c>
      <c r="AD541" s="19" t="n">
        <v>0.0932643795835959</v>
      </c>
      <c r="AE541" s="19"/>
      <c r="AF541" s="19" t="n">
        <v>0.0669796038211618</v>
      </c>
      <c r="AG541" s="19"/>
      <c r="AH541" s="19" t="n">
        <v>0.0721731212613462</v>
      </c>
      <c r="AI541" s="19"/>
      <c r="AJ541" s="19" t="n">
        <v>0.065193497049046</v>
      </c>
      <c r="AK541" s="19" t="n">
        <v>0.116731250949561</v>
      </c>
      <c r="AL541" s="19" t="n">
        <v>0.0568886249740562</v>
      </c>
      <c r="AM541" s="19" t="n">
        <v>0.0608818145056149</v>
      </c>
      <c r="AN541" s="19" t="n">
        <v>0.0821350816013842</v>
      </c>
      <c r="AO541" s="19" t="n">
        <v>0.0649720238717571</v>
      </c>
      <c r="AP541" s="19" t="n">
        <v>0.0922920160887565</v>
      </c>
      <c r="AQ541" s="19" t="n">
        <v>0.0270599138943209</v>
      </c>
      <c r="AR541" s="19" t="n">
        <v>0.0349895909356805</v>
      </c>
      <c r="AS541" s="19" t="n">
        <v>0.0434093478833137</v>
      </c>
      <c r="AT541" s="19" t="n">
        <v>0.0994128625991416</v>
      </c>
      <c r="AU541" s="19" t="n">
        <v>0.02827201685492</v>
      </c>
    </row>
    <row r="542">
      <c r="B542" t="s">
        <v>261</v>
      </c>
      <c r="C542" s="19" t="n">
        <v>0.0674352522553703</v>
      </c>
      <c r="D542" s="19" t="n">
        <v>0.0692571946809677</v>
      </c>
      <c r="E542" s="19" t="n">
        <v>0.0658861575706225</v>
      </c>
      <c r="F542" s="19"/>
      <c r="G542" s="19" t="n">
        <v>0.0511979175617835</v>
      </c>
      <c r="H542" s="19" t="n">
        <v>0.0542358679428567</v>
      </c>
      <c r="I542" s="19" t="n">
        <v>0.0824418798095752</v>
      </c>
      <c r="J542" s="19" t="n">
        <v>0.119903842690081</v>
      </c>
      <c r="K542" s="19" t="n">
        <v>0.0579387193142319</v>
      </c>
      <c r="L542" s="19" t="n">
        <v>0.0456226763523227</v>
      </c>
      <c r="M542" s="19"/>
      <c r="N542" s="19" t="n">
        <v>0.0759853816860609</v>
      </c>
      <c r="O542" s="19" t="n">
        <v>0.0589590442803148</v>
      </c>
      <c r="P542" s="19" t="n">
        <v>0.0725386587693424</v>
      </c>
      <c r="Q542" s="19" t="n">
        <v>0.0796901949074114</v>
      </c>
      <c r="R542" s="19" t="n">
        <v>0.0469156073774948</v>
      </c>
      <c r="S542" s="19"/>
      <c r="T542" s="19" t="n">
        <v>0.0562798704111954</v>
      </c>
      <c r="U542" s="19" t="n">
        <v>0.0678398736373298</v>
      </c>
      <c r="V542" s="19" t="n">
        <v>0.066633176924405</v>
      </c>
      <c r="W542" s="19" t="n">
        <v>0.0810866236262002</v>
      </c>
      <c r="X542" s="19"/>
      <c r="Y542" s="19" t="n">
        <v>0.0752349043451218</v>
      </c>
      <c r="Z542" s="19" t="n">
        <v>0.0938182917649494</v>
      </c>
      <c r="AA542" s="19" t="n">
        <v>0.0471084537577504</v>
      </c>
      <c r="AB542" s="19" t="n">
        <v>0.0554847746823472</v>
      </c>
      <c r="AC542" s="19" t="n">
        <v>0.0149472947354185</v>
      </c>
      <c r="AD542" s="19" t="n">
        <v>0.0751470951602453</v>
      </c>
      <c r="AE542" s="19"/>
      <c r="AF542" s="19" t="n">
        <v>0.0607044298726738</v>
      </c>
      <c r="AG542" s="19"/>
      <c r="AH542" s="19" t="n">
        <v>0.0690105032901091</v>
      </c>
      <c r="AI542" s="19"/>
      <c r="AJ542" s="19" t="n">
        <v>0.0881690516671245</v>
      </c>
      <c r="AK542" s="19" t="n">
        <v>0.188519867586957</v>
      </c>
      <c r="AL542" s="19" t="n">
        <v>0.0773095679229256</v>
      </c>
      <c r="AM542" s="19" t="n">
        <v>0.0801011829212427</v>
      </c>
      <c r="AN542" s="19" t="n">
        <v>0.0356998360260016</v>
      </c>
      <c r="AO542" s="19" t="n">
        <v>0.0813882662498452</v>
      </c>
      <c r="AP542" s="19" t="n">
        <v>0.0425529538961184</v>
      </c>
      <c r="AQ542" s="19" t="n">
        <v>0.0264648323846909</v>
      </c>
      <c r="AR542" s="19" t="n">
        <v>0.0526242613644922</v>
      </c>
      <c r="AS542" s="19" t="n">
        <v>0.0656970207335043</v>
      </c>
      <c r="AT542" s="19" t="n">
        <v>0.0307948401590848</v>
      </c>
      <c r="AU542" s="19" t="n">
        <v>0.0744152403097813</v>
      </c>
    </row>
    <row r="543">
      <c r="B543" t="s">
        <v>66</v>
      </c>
      <c r="C543" s="19" t="n">
        <v>0.119992533386917</v>
      </c>
      <c r="D543" s="19" t="n">
        <v>0.102123797461222</v>
      </c>
      <c r="E543" s="19" t="n">
        <v>0.138287319317487</v>
      </c>
      <c r="F543" s="19"/>
      <c r="G543" s="19" t="n">
        <v>0.0502309713465998</v>
      </c>
      <c r="H543" s="19" t="n">
        <v>0.0524703628121366</v>
      </c>
      <c r="I543" s="19" t="n">
        <v>0.107143556337758</v>
      </c>
      <c r="J543" s="19" t="n">
        <v>0.155826773547607</v>
      </c>
      <c r="K543" s="19" t="n">
        <v>0.171176915083216</v>
      </c>
      <c r="L543" s="19" t="n">
        <v>0.143397787654531</v>
      </c>
      <c r="M543" s="19"/>
      <c r="N543" s="19" t="n">
        <v>0.143697118643441</v>
      </c>
      <c r="O543" s="19" t="n">
        <v>0.152783639471541</v>
      </c>
      <c r="P543" s="19" t="n">
        <v>0.140986345128226</v>
      </c>
      <c r="Q543" s="19" t="n">
        <v>0.093785509386101</v>
      </c>
      <c r="R543" s="19" t="n">
        <v>0.0600231945411375</v>
      </c>
      <c r="S543" s="19"/>
      <c r="T543" s="19" t="n">
        <v>0.185830315187485</v>
      </c>
      <c r="U543" s="19" t="n">
        <v>0.126806909321194</v>
      </c>
      <c r="V543" s="19" t="n">
        <v>0.0895477571949818</v>
      </c>
      <c r="W543" s="19" t="n">
        <v>0.045835169462312</v>
      </c>
      <c r="X543" s="19"/>
      <c r="Y543" s="19" t="n">
        <v>0.0786180521156524</v>
      </c>
      <c r="Z543" s="19" t="n">
        <v>0.0950022455419307</v>
      </c>
      <c r="AA543" s="19" t="n">
        <v>0.155877898194363</v>
      </c>
      <c r="AB543" s="19" t="n">
        <v>0.160529304205654</v>
      </c>
      <c r="AC543" s="19" t="n">
        <v>0.129288095771832</v>
      </c>
      <c r="AD543" s="19" t="n">
        <v>0.204512113226906</v>
      </c>
      <c r="AE543" s="19"/>
      <c r="AF543" s="19" t="n">
        <v>0.132178741779491</v>
      </c>
      <c r="AG543" s="19"/>
      <c r="AH543" s="19" t="n">
        <v>0.091836822877264</v>
      </c>
      <c r="AI543" s="19"/>
      <c r="AJ543" s="19" t="n">
        <v>0.116727753167021</v>
      </c>
      <c r="AK543" s="19" t="n">
        <v>0.103268252596312</v>
      </c>
      <c r="AL543" s="19" t="n">
        <v>0.105231836998437</v>
      </c>
      <c r="AM543" s="19" t="n">
        <v>0.13224799154997</v>
      </c>
      <c r="AN543" s="19" t="n">
        <v>0.125351222045257</v>
      </c>
      <c r="AO543" s="19" t="n">
        <v>0.0936925155680186</v>
      </c>
      <c r="AP543" s="19" t="n">
        <v>0.148097353047351</v>
      </c>
      <c r="AQ543" s="19" t="n">
        <v>0.1082922076032</v>
      </c>
      <c r="AR543" s="19" t="n">
        <v>0</v>
      </c>
      <c r="AS543" s="19" t="n">
        <v>0.151202935207683</v>
      </c>
      <c r="AT543" s="19" t="n">
        <v>0.0997904610698241</v>
      </c>
      <c r="AU543" s="19" t="n">
        <v>0.139932369710453</v>
      </c>
    </row>
    <row r="544">
      <c r="B544" t="s">
        <v>262</v>
      </c>
      <c r="C544" s="19" t="n">
        <v>0.450965922252912</v>
      </c>
      <c r="D544" s="19" t="n">
        <v>0.472123381462552</v>
      </c>
      <c r="E544" s="19" t="n">
        <v>0.431658372048084</v>
      </c>
      <c r="F544" s="19"/>
      <c r="G544" s="19" t="n">
        <v>0.599569158711682</v>
      </c>
      <c r="H544" s="19" t="n">
        <v>0.542887266807926</v>
      </c>
      <c r="I544" s="19" t="n">
        <v>0.447543717122052</v>
      </c>
      <c r="J544" s="19" t="n">
        <v>0.421772122198575</v>
      </c>
      <c r="K544" s="19" t="n">
        <v>0.330549377687242</v>
      </c>
      <c r="L544" s="19" t="n">
        <v>0.4294941213664</v>
      </c>
      <c r="M544" s="19"/>
      <c r="N544" s="19" t="n">
        <v>0.26931510652551</v>
      </c>
      <c r="O544" s="19" t="n">
        <v>0.40742811587794</v>
      </c>
      <c r="P544" s="19" t="n">
        <v>0.379495255926062</v>
      </c>
      <c r="Q544" s="19" t="n">
        <v>0.571110056838803</v>
      </c>
      <c r="R544" s="19" t="n">
        <v>0.488434450283259</v>
      </c>
      <c r="S544" s="19"/>
      <c r="T544" s="19" t="n">
        <v>0.408616416522069</v>
      </c>
      <c r="U544" s="19" t="n">
        <v>0.439123329543797</v>
      </c>
      <c r="V544" s="19" t="n">
        <v>0.47103713530126</v>
      </c>
      <c r="W544" s="19" t="n">
        <v>0.552690103059952</v>
      </c>
      <c r="X544" s="19"/>
      <c r="Y544" s="19" t="n">
        <v>0.51776108331405</v>
      </c>
      <c r="Z544" s="19" t="n">
        <v>0.412681151597181</v>
      </c>
      <c r="AA544" s="19" t="n">
        <v>0.40345700733511</v>
      </c>
      <c r="AB544" s="19" t="n">
        <v>0.380202627470203</v>
      </c>
      <c r="AC544" s="19" t="n">
        <v>0.60469149582021</v>
      </c>
      <c r="AD544" s="19" t="n">
        <v>0.326698952736181</v>
      </c>
      <c r="AE544" s="19"/>
      <c r="AF544" s="19" t="n">
        <v>0.414568901619286</v>
      </c>
      <c r="AG544" s="19"/>
      <c r="AH544" s="19" t="n">
        <v>0.490484637201916</v>
      </c>
      <c r="AI544" s="19"/>
      <c r="AJ544" s="19" t="n">
        <v>0.569574401785883</v>
      </c>
      <c r="AK544" s="19" t="n">
        <v>0.422472539773314</v>
      </c>
      <c r="AL544" s="19" t="n">
        <v>0.464826920554738</v>
      </c>
      <c r="AM544" s="19" t="n">
        <v>0.391228741532563</v>
      </c>
      <c r="AN544" s="19" t="n">
        <v>0.492764477104788</v>
      </c>
      <c r="AO544" s="19" t="n">
        <v>0.427875560416005</v>
      </c>
      <c r="AP544" s="19" t="n">
        <v>0.393808444114695</v>
      </c>
      <c r="AQ544" s="19" t="n">
        <v>0.608815210395328</v>
      </c>
      <c r="AR544" s="19" t="n">
        <v>0.613674629408932</v>
      </c>
      <c r="AS544" s="19" t="n">
        <v>0.334688863293171</v>
      </c>
      <c r="AT544" s="19" t="n">
        <v>0.437948605443041</v>
      </c>
      <c r="AU544" s="19" t="n">
        <v>0.452555683849468</v>
      </c>
    </row>
    <row r="545">
      <c r="B545" t="s">
        <v>263</v>
      </c>
      <c r="C545" s="19" t="n">
        <v>0.133398593049321</v>
      </c>
      <c r="D545" s="19" t="n">
        <v>0.138990656741415</v>
      </c>
      <c r="E545" s="19" t="n">
        <v>0.128351867492996</v>
      </c>
      <c r="F545" s="19"/>
      <c r="G545" s="19" t="n">
        <v>0.1666742919276</v>
      </c>
      <c r="H545" s="19" t="n">
        <v>0.142810728193515</v>
      </c>
      <c r="I545" s="19" t="n">
        <v>0.151055972459937</v>
      </c>
      <c r="J545" s="19" t="n">
        <v>0.168013139400398</v>
      </c>
      <c r="K545" s="19" t="n">
        <v>0.115943045932622</v>
      </c>
      <c r="L545" s="19" t="n">
        <v>0.0906490780243381</v>
      </c>
      <c r="M545" s="19"/>
      <c r="N545" s="19" t="n">
        <v>0.124865329750796</v>
      </c>
      <c r="O545" s="19" t="n">
        <v>0.126354400633782</v>
      </c>
      <c r="P545" s="19" t="n">
        <v>0.130482979719776</v>
      </c>
      <c r="Q545" s="19" t="n">
        <v>0.128775158626234</v>
      </c>
      <c r="R545" s="19" t="n">
        <v>0.163575770954126</v>
      </c>
      <c r="S545" s="19"/>
      <c r="T545" s="19" t="n">
        <v>0.12007671073696</v>
      </c>
      <c r="U545" s="19" t="n">
        <v>0.157096679334894</v>
      </c>
      <c r="V545" s="19" t="n">
        <v>0.131022050853107</v>
      </c>
      <c r="W545" s="19" t="n">
        <v>0.120351440524769</v>
      </c>
      <c r="X545" s="19"/>
      <c r="Y545" s="19" t="n">
        <v>0.140803867472498</v>
      </c>
      <c r="Z545" s="19" t="n">
        <v>0.163708928662494</v>
      </c>
      <c r="AA545" s="19" t="n">
        <v>0.0988658123973059</v>
      </c>
      <c r="AB545" s="19" t="n">
        <v>0.11734529888295</v>
      </c>
      <c r="AC545" s="19" t="n">
        <v>0.111187657200565</v>
      </c>
      <c r="AD545" s="19" t="n">
        <v>0.168411474743841</v>
      </c>
      <c r="AE545" s="19"/>
      <c r="AF545" s="19" t="n">
        <v>0.127684033693836</v>
      </c>
      <c r="AG545" s="19"/>
      <c r="AH545" s="19" t="n">
        <v>0.141183624551455</v>
      </c>
      <c r="AI545" s="19"/>
      <c r="AJ545" s="19" t="n">
        <v>0.15336254871617</v>
      </c>
      <c r="AK545" s="19" t="n">
        <v>0.305251118536519</v>
      </c>
      <c r="AL545" s="19" t="n">
        <v>0.134198192896982</v>
      </c>
      <c r="AM545" s="19" t="n">
        <v>0.140982997426858</v>
      </c>
      <c r="AN545" s="19" t="n">
        <v>0.117834917627386</v>
      </c>
      <c r="AO545" s="19" t="n">
        <v>0.146360290121602</v>
      </c>
      <c r="AP545" s="19" t="n">
        <v>0.134844969984875</v>
      </c>
      <c r="AQ545" s="19" t="n">
        <v>0.0535247462790118</v>
      </c>
      <c r="AR545" s="19" t="n">
        <v>0.0876138523001727</v>
      </c>
      <c r="AS545" s="19" t="n">
        <v>0.109106368616818</v>
      </c>
      <c r="AT545" s="19" t="n">
        <v>0.130207702758226</v>
      </c>
      <c r="AU545" s="19" t="n">
        <v>0.102687257164701</v>
      </c>
    </row>
    <row r="546">
      <c r="B546" t="s">
        <v>248</v>
      </c>
      <c r="C546" s="19" t="n">
        <v>0.317567329203591</v>
      </c>
      <c r="D546" s="19" t="n">
        <v>0.333132724721137</v>
      </c>
      <c r="E546" s="19" t="n">
        <v>0.303306504555088</v>
      </c>
      <c r="F546" s="19"/>
      <c r="G546" s="19" t="n">
        <v>0.432894866784081</v>
      </c>
      <c r="H546" s="19" t="n">
        <v>0.400076538614411</v>
      </c>
      <c r="I546" s="19" t="n">
        <v>0.296487744662116</v>
      </c>
      <c r="J546" s="19" t="n">
        <v>0.253758982798176</v>
      </c>
      <c r="K546" s="19" t="n">
        <v>0.21460633175462</v>
      </c>
      <c r="L546" s="19" t="n">
        <v>0.338845043342061</v>
      </c>
      <c r="M546" s="19"/>
      <c r="N546" s="19" t="n">
        <v>0.144449776774715</v>
      </c>
      <c r="O546" s="19" t="n">
        <v>0.281073715244158</v>
      </c>
      <c r="P546" s="19" t="n">
        <v>0.249012276206286</v>
      </c>
      <c r="Q546" s="19" t="n">
        <v>0.442334898212568</v>
      </c>
      <c r="R546" s="19" t="n">
        <v>0.324858679329133</v>
      </c>
      <c r="S546" s="19"/>
      <c r="T546" s="19" t="n">
        <v>0.288539705785109</v>
      </c>
      <c r="U546" s="19" t="n">
        <v>0.282026650208903</v>
      </c>
      <c r="V546" s="19" t="n">
        <v>0.340015084448153</v>
      </c>
      <c r="W546" s="19" t="n">
        <v>0.432338662535183</v>
      </c>
      <c r="X546" s="19"/>
      <c r="Y546" s="19" t="n">
        <v>0.376957215841552</v>
      </c>
      <c r="Z546" s="19" t="n">
        <v>0.248972222934687</v>
      </c>
      <c r="AA546" s="19" t="n">
        <v>0.304591194937804</v>
      </c>
      <c r="AB546" s="19" t="n">
        <v>0.262857328587252</v>
      </c>
      <c r="AC546" s="19" t="n">
        <v>0.493503838619645</v>
      </c>
      <c r="AD546" s="19" t="n">
        <v>0.15828747799234</v>
      </c>
      <c r="AE546" s="19"/>
      <c r="AF546" s="19" t="n">
        <v>0.28688486792545</v>
      </c>
      <c r="AG546" s="19"/>
      <c r="AH546" s="19" t="n">
        <v>0.349301012650461</v>
      </c>
      <c r="AI546" s="19"/>
      <c r="AJ546" s="19" t="n">
        <v>0.416211853069712</v>
      </c>
      <c r="AK546" s="19" t="n">
        <v>0.117221421236795</v>
      </c>
      <c r="AL546" s="19" t="n">
        <v>0.330628727657757</v>
      </c>
      <c r="AM546" s="19" t="n">
        <v>0.250245744105705</v>
      </c>
      <c r="AN546" s="19" t="n">
        <v>0.374929559477403</v>
      </c>
      <c r="AO546" s="19" t="n">
        <v>0.281515270294403</v>
      </c>
      <c r="AP546" s="19" t="n">
        <v>0.25896347412982</v>
      </c>
      <c r="AQ546" s="19" t="n">
        <v>0.555290464116316</v>
      </c>
      <c r="AR546" s="19" t="n">
        <v>0.52606077710876</v>
      </c>
      <c r="AS546" s="19" t="n">
        <v>0.225582494676353</v>
      </c>
      <c r="AT546" s="19" t="n">
        <v>0.307740902684814</v>
      </c>
      <c r="AU546" s="19" t="n">
        <v>0.349868426684766</v>
      </c>
    </row>
    <row r="547">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c r="AL547" s="19"/>
      <c r="AM547" s="19"/>
      <c r="AN547" s="19"/>
      <c r="AO547" s="19"/>
      <c r="AP547" s="19"/>
      <c r="AQ547" s="19"/>
      <c r="AR547" s="19"/>
      <c r="AS547" s="19"/>
      <c r="AT547" s="19"/>
      <c r="AU547" s="19"/>
    </row>
    <row r="548">
      <c r="B548" s="7" t="s">
        <v>270</v>
      </c>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c r="AL548" s="19"/>
      <c r="AM548" s="19"/>
      <c r="AN548" s="19"/>
      <c r="AO548" s="19"/>
      <c r="AP548" s="19"/>
      <c r="AQ548" s="19"/>
      <c r="AR548" s="19"/>
      <c r="AS548" s="19"/>
      <c r="AT548" s="19"/>
      <c r="AU548" s="19"/>
    </row>
    <row r="549">
      <c r="B549" s="26" t="s">
        <v>69</v>
      </c>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c r="AL549" s="19"/>
      <c r="AM549" s="19"/>
      <c r="AN549" s="19"/>
      <c r="AO549" s="19"/>
      <c r="AP549" s="19"/>
      <c r="AQ549" s="19"/>
      <c r="AR549" s="19"/>
      <c r="AS549" s="19"/>
      <c r="AT549" s="19"/>
      <c r="AU549" s="19"/>
    </row>
    <row r="550">
      <c r="B550" t="s">
        <v>265</v>
      </c>
      <c r="C550" s="19" t="n">
        <v>0.0466081010306969</v>
      </c>
      <c r="D550" s="19" t="n">
        <v>0.0687403950730852</v>
      </c>
      <c r="E550" s="19" t="n">
        <v>0.0247231656977413</v>
      </c>
      <c r="F550" s="19"/>
      <c r="G550" s="19" t="n">
        <v>0.125838578190813</v>
      </c>
      <c r="H550" s="19" t="n">
        <v>0.0957264845246122</v>
      </c>
      <c r="I550" s="19" t="n">
        <v>0.073961678882296</v>
      </c>
      <c r="J550" s="19" t="n">
        <v>0.0193571969255447</v>
      </c>
      <c r="K550" s="19" t="n">
        <v>0.0147645326253088</v>
      </c>
      <c r="L550" s="19" t="n">
        <v>0.0031285019773093</v>
      </c>
      <c r="M550" s="19"/>
      <c r="N550" s="19" t="n">
        <v>0</v>
      </c>
      <c r="O550" s="19" t="n">
        <v>0.0362341405354881</v>
      </c>
      <c r="P550" s="19" t="n">
        <v>0.0256426841799686</v>
      </c>
      <c r="Q550" s="19" t="n">
        <v>0.0428958331099869</v>
      </c>
      <c r="R550" s="19" t="n">
        <v>0.134554292238039</v>
      </c>
      <c r="S550" s="19"/>
      <c r="T550" s="19" t="n">
        <v>0.0892836882167418</v>
      </c>
      <c r="U550" s="19" t="n">
        <v>0.0366536937622273</v>
      </c>
      <c r="V550" s="19" t="n">
        <v>0.029950034789161</v>
      </c>
      <c r="W550" s="19" t="n">
        <v>0.0765873397698184</v>
      </c>
      <c r="X550" s="19"/>
      <c r="Y550" s="19" t="n">
        <v>0.0780036943293573</v>
      </c>
      <c r="Z550" s="19" t="n">
        <v>0.0440489125550717</v>
      </c>
      <c r="AA550" s="19" t="n">
        <v>0.00356217353390234</v>
      </c>
      <c r="AB550" s="19" t="n">
        <v>0.0409537026076259</v>
      </c>
      <c r="AC550" s="19" t="n">
        <v>0.0709904719204824</v>
      </c>
      <c r="AD550" s="19" t="n">
        <v>0</v>
      </c>
      <c r="AE550" s="19"/>
      <c r="AF550" s="19" t="n">
        <v>0.0380650090075699</v>
      </c>
      <c r="AG550" s="19"/>
      <c r="AH550" s="19" t="n">
        <v>0.0594838028764489</v>
      </c>
      <c r="AI550" s="19"/>
      <c r="AJ550" s="19" t="n">
        <v>0.139488500658887</v>
      </c>
      <c r="AK550" s="19" t="n">
        <v>0</v>
      </c>
      <c r="AL550" s="19" t="n">
        <v>0.0377554775347405</v>
      </c>
      <c r="AM550" s="19" t="n">
        <v>0.0494943966624701</v>
      </c>
      <c r="AN550" s="19" t="n">
        <v>0.0218155554682886</v>
      </c>
      <c r="AO550" s="19" t="n">
        <v>0.0457097654053983</v>
      </c>
      <c r="AP550" s="19" t="n">
        <v>0.0264596682270287</v>
      </c>
      <c r="AQ550" s="19" t="n">
        <v>0.0319417116041524</v>
      </c>
      <c r="AR550" s="19" t="n">
        <v>0.0526242613644922</v>
      </c>
      <c r="AS550" s="19" t="n">
        <v>0.045874563806366</v>
      </c>
      <c r="AT550" s="19" t="n">
        <v>0.0363757142784006</v>
      </c>
      <c r="AU550" s="19" t="n">
        <v>0.114054267924616</v>
      </c>
    </row>
    <row r="551">
      <c r="B551" t="s">
        <v>266</v>
      </c>
      <c r="C551" s="19" t="n">
        <v>0.253144737538493</v>
      </c>
      <c r="D551" s="19" t="n">
        <v>0.315319515185009</v>
      </c>
      <c r="E551" s="19" t="n">
        <v>0.190165033456281</v>
      </c>
      <c r="F551" s="19"/>
      <c r="G551" s="19" t="n">
        <v>0.529826224879854</v>
      </c>
      <c r="H551" s="19" t="n">
        <v>0.358319230063074</v>
      </c>
      <c r="I551" s="19" t="n">
        <v>0.260538828862574</v>
      </c>
      <c r="J551" s="19" t="n">
        <v>0.210065223525504</v>
      </c>
      <c r="K551" s="19" t="n">
        <v>0.173494181052418</v>
      </c>
      <c r="L551" s="19" t="n">
        <v>0.140564813130095</v>
      </c>
      <c r="M551" s="19"/>
      <c r="N551" s="19" t="n">
        <v>0.0697284218417703</v>
      </c>
      <c r="O551" s="19" t="n">
        <v>0.171590693297641</v>
      </c>
      <c r="P551" s="19" t="n">
        <v>0.209943187784515</v>
      </c>
      <c r="Q551" s="19" t="n">
        <v>0.369785005503325</v>
      </c>
      <c r="R551" s="19" t="n">
        <v>0.302338943738864</v>
      </c>
      <c r="S551" s="19"/>
      <c r="T551" s="19" t="n">
        <v>0.204146814676761</v>
      </c>
      <c r="U551" s="19" t="n">
        <v>0.251468419874102</v>
      </c>
      <c r="V551" s="19" t="n">
        <v>0.268573994229696</v>
      </c>
      <c r="W551" s="19" t="n">
        <v>0.305237138271801</v>
      </c>
      <c r="X551" s="19"/>
      <c r="Y551" s="19" t="n">
        <v>0.35571472144389</v>
      </c>
      <c r="Z551" s="19" t="n">
        <v>0.228268815651748</v>
      </c>
      <c r="AA551" s="19" t="n">
        <v>0.135893472307981</v>
      </c>
      <c r="AB551" s="19" t="n">
        <v>0.0707621582203213</v>
      </c>
      <c r="AC551" s="19" t="n">
        <v>0.487450285837733</v>
      </c>
      <c r="AD551" s="19" t="n">
        <v>0.183668144953978</v>
      </c>
      <c r="AE551" s="19"/>
      <c r="AF551" s="19" t="n">
        <v>0.244010396732073</v>
      </c>
      <c r="AG551" s="19"/>
      <c r="AH551" s="19" t="n">
        <v>0.294635823960342</v>
      </c>
      <c r="AI551" s="19"/>
      <c r="AJ551" s="19" t="n">
        <v>0.245907517965552</v>
      </c>
      <c r="AK551" s="19" t="n">
        <v>0.269730042480845</v>
      </c>
      <c r="AL551" s="19" t="n">
        <v>0.25374825967432</v>
      </c>
      <c r="AM551" s="19" t="n">
        <v>0.25391768354798</v>
      </c>
      <c r="AN551" s="19" t="n">
        <v>0.239877478866157</v>
      </c>
      <c r="AO551" s="19" t="n">
        <v>0.284061467129405</v>
      </c>
      <c r="AP551" s="19" t="n">
        <v>0.290899220984708</v>
      </c>
      <c r="AQ551" s="19" t="n">
        <v>0.354374527925147</v>
      </c>
      <c r="AR551" s="19" t="n">
        <v>0.120816128624941</v>
      </c>
      <c r="AS551" s="19" t="n">
        <v>0.182220802781281</v>
      </c>
      <c r="AT551" s="19" t="n">
        <v>0.147859656476285</v>
      </c>
      <c r="AU551" s="19" t="n">
        <v>0.296452313005835</v>
      </c>
    </row>
    <row r="552">
      <c r="B552" t="s">
        <v>267</v>
      </c>
      <c r="C552" s="19" t="n">
        <v>0.495365799545788</v>
      </c>
      <c r="D552" s="19" t="n">
        <v>0.447408276436174</v>
      </c>
      <c r="E552" s="19" t="n">
        <v>0.543169875262652</v>
      </c>
      <c r="F552" s="19"/>
      <c r="G552" s="19" t="n">
        <v>0.273543930054065</v>
      </c>
      <c r="H552" s="19" t="n">
        <v>0.367388570039923</v>
      </c>
      <c r="I552" s="19" t="n">
        <v>0.463761051388709</v>
      </c>
      <c r="J552" s="19" t="n">
        <v>0.57313139541357</v>
      </c>
      <c r="K552" s="19" t="n">
        <v>0.527172308525039</v>
      </c>
      <c r="L552" s="19" t="n">
        <v>0.622442645633714</v>
      </c>
      <c r="M552" s="19"/>
      <c r="N552" s="19" t="n">
        <v>0.553933930130695</v>
      </c>
      <c r="O552" s="19" t="n">
        <v>0.484617588232272</v>
      </c>
      <c r="P552" s="19" t="n">
        <v>0.50638035171164</v>
      </c>
      <c r="Q552" s="19" t="n">
        <v>0.507720536304024</v>
      </c>
      <c r="R552" s="19" t="n">
        <v>0.455228351793072</v>
      </c>
      <c r="S552" s="19"/>
      <c r="T552" s="19" t="n">
        <v>0.427932026151957</v>
      </c>
      <c r="U552" s="19" t="n">
        <v>0.468107579094049</v>
      </c>
      <c r="V552" s="19" t="n">
        <v>0.539311518477308</v>
      </c>
      <c r="W552" s="19" t="n">
        <v>0.48783660589534</v>
      </c>
      <c r="X552" s="19"/>
      <c r="Y552" s="19" t="n">
        <v>0.402909639722352</v>
      </c>
      <c r="Z552" s="19" t="n">
        <v>0.536642367655072</v>
      </c>
      <c r="AA552" s="19" t="n">
        <v>0.634481166202419</v>
      </c>
      <c r="AB552" s="19" t="n">
        <v>0.478475093484256</v>
      </c>
      <c r="AC552" s="19" t="n">
        <v>0.364558898644666</v>
      </c>
      <c r="AD552" s="19" t="n">
        <v>0.620598959454919</v>
      </c>
      <c r="AE552" s="19"/>
      <c r="AF552" s="19" t="n">
        <v>0.504020472561417</v>
      </c>
      <c r="AG552" s="19"/>
      <c r="AH552" s="19" t="n">
        <v>0.481498024297666</v>
      </c>
      <c r="AI552" s="19"/>
      <c r="AJ552" s="19" t="n">
        <v>0.4231144192321</v>
      </c>
      <c r="AK552" s="19" t="n">
        <v>0.54941390319466</v>
      </c>
      <c r="AL552" s="19" t="n">
        <v>0.467506968821178</v>
      </c>
      <c r="AM552" s="19" t="n">
        <v>0.510386896721285</v>
      </c>
      <c r="AN552" s="19" t="n">
        <v>0.549809319875222</v>
      </c>
      <c r="AO552" s="19" t="n">
        <v>0.504981061140051</v>
      </c>
      <c r="AP552" s="19" t="n">
        <v>0.444735564804508</v>
      </c>
      <c r="AQ552" s="19" t="n">
        <v>0.499635484324738</v>
      </c>
      <c r="AR552" s="19" t="n">
        <v>0.673582740443217</v>
      </c>
      <c r="AS552" s="19" t="n">
        <v>0.497773060248236</v>
      </c>
      <c r="AT552" s="19" t="n">
        <v>0.558583271421326</v>
      </c>
      <c r="AU552" s="19" t="n">
        <v>0.472309727200481</v>
      </c>
    </row>
    <row r="553">
      <c r="B553" t="s">
        <v>268</v>
      </c>
      <c r="C553" s="19" t="n">
        <v>0.185420653408304</v>
      </c>
      <c r="D553" s="19" t="n">
        <v>0.15155149954206</v>
      </c>
      <c r="E553" s="19" t="n">
        <v>0.219930548484304</v>
      </c>
      <c r="F553" s="19"/>
      <c r="G553" s="19" t="n">
        <v>0.0576965280661031</v>
      </c>
      <c r="H553" s="19" t="n">
        <v>0.158484641591262</v>
      </c>
      <c r="I553" s="19" t="n">
        <v>0.169519707172395</v>
      </c>
      <c r="J553" s="19" t="n">
        <v>0.193265043152454</v>
      </c>
      <c r="K553" s="19" t="n">
        <v>0.262052585785971</v>
      </c>
      <c r="L553" s="19" t="n">
        <v>0.211476564299549</v>
      </c>
      <c r="M553" s="19"/>
      <c r="N553" s="19" t="n">
        <v>0.376337648027534</v>
      </c>
      <c r="O553" s="19" t="n">
        <v>0.293081789215239</v>
      </c>
      <c r="P553" s="19" t="n">
        <v>0.225622537307537</v>
      </c>
      <c r="Q553" s="19" t="n">
        <v>0.0688549722402409</v>
      </c>
      <c r="R553" s="19" t="n">
        <v>0.0909086198038288</v>
      </c>
      <c r="S553" s="19"/>
      <c r="T553" s="19" t="n">
        <v>0.231574876657335</v>
      </c>
      <c r="U553" s="19" t="n">
        <v>0.226785173241175</v>
      </c>
      <c r="V553" s="19" t="n">
        <v>0.139904008567147</v>
      </c>
      <c r="W553" s="19" t="n">
        <v>0.125683241263651</v>
      </c>
      <c r="X553" s="19"/>
      <c r="Y553" s="19" t="n">
        <v>0.145419041918442</v>
      </c>
      <c r="Z553" s="19" t="n">
        <v>0.176470662587646</v>
      </c>
      <c r="AA553" s="19" t="n">
        <v>0.204466849923295</v>
      </c>
      <c r="AB553" s="19" t="n">
        <v>0.392617376617355</v>
      </c>
      <c r="AC553" s="19" t="n">
        <v>0.0308561244438121</v>
      </c>
      <c r="AD553" s="19" t="n">
        <v>0.180531881552255</v>
      </c>
      <c r="AE553" s="19"/>
      <c r="AF553" s="19" t="n">
        <v>0.200481327623631</v>
      </c>
      <c r="AG553" s="19"/>
      <c r="AH553" s="19" t="n">
        <v>0.14936847876119</v>
      </c>
      <c r="AI553" s="19"/>
      <c r="AJ553" s="19" t="n">
        <v>0.179463432020819</v>
      </c>
      <c r="AK553" s="19" t="n">
        <v>0.128092486596257</v>
      </c>
      <c r="AL553" s="19" t="n">
        <v>0.236826610123598</v>
      </c>
      <c r="AM553" s="19" t="n">
        <v>0.155937072960283</v>
      </c>
      <c r="AN553" s="19" t="n">
        <v>0.165188395281939</v>
      </c>
      <c r="AO553" s="19" t="n">
        <v>0.165247706325146</v>
      </c>
      <c r="AP553" s="19" t="n">
        <v>0.181567571287025</v>
      </c>
      <c r="AQ553" s="19" t="n">
        <v>0.114048276145962</v>
      </c>
      <c r="AR553" s="19" t="n">
        <v>0.152976869567349</v>
      </c>
      <c r="AS553" s="19" t="n">
        <v>0.261339453475409</v>
      </c>
      <c r="AT553" s="19" t="n">
        <v>0.257181357823989</v>
      </c>
      <c r="AU553" s="19" t="n">
        <v>0.117183691869069</v>
      </c>
    </row>
    <row r="554">
      <c r="B554" t="s">
        <v>269</v>
      </c>
      <c r="C554" s="19" t="n">
        <v>0.0194607084767177</v>
      </c>
      <c r="D554" s="19" t="n">
        <v>0.0169803137636725</v>
      </c>
      <c r="E554" s="19" t="n">
        <v>0.0220113770990215</v>
      </c>
      <c r="F554" s="19"/>
      <c r="G554" s="19" t="n">
        <v>0.0130947388091646</v>
      </c>
      <c r="H554" s="19" t="n">
        <v>0.0200810737811297</v>
      </c>
      <c r="I554" s="19" t="n">
        <v>0.0322187336940263</v>
      </c>
      <c r="J554" s="19" t="n">
        <v>0.00418114098292694</v>
      </c>
      <c r="K554" s="19" t="n">
        <v>0.0225163920112627</v>
      </c>
      <c r="L554" s="19" t="n">
        <v>0.0223874749593327</v>
      </c>
      <c r="M554" s="19"/>
      <c r="N554" s="19" t="n">
        <v>0</v>
      </c>
      <c r="O554" s="19" t="n">
        <v>0.0144757887193596</v>
      </c>
      <c r="P554" s="19" t="n">
        <v>0.0324112390163391</v>
      </c>
      <c r="Q554" s="19" t="n">
        <v>0.010743652842423</v>
      </c>
      <c r="R554" s="19" t="n">
        <v>0.0169697924261958</v>
      </c>
      <c r="S554" s="19"/>
      <c r="T554" s="19" t="n">
        <v>0.0470625942972048</v>
      </c>
      <c r="U554" s="19" t="n">
        <v>0.0169851340284463</v>
      </c>
      <c r="V554" s="19" t="n">
        <v>0.0222604439366884</v>
      </c>
      <c r="W554" s="19" t="n">
        <v>0.00465567479939053</v>
      </c>
      <c r="X554" s="19"/>
      <c r="Y554" s="19" t="n">
        <v>0.0179529025859579</v>
      </c>
      <c r="Z554" s="19" t="n">
        <v>0.0145692415504623</v>
      </c>
      <c r="AA554" s="19" t="n">
        <v>0.0215963380324025</v>
      </c>
      <c r="AB554" s="19" t="n">
        <v>0.0171916690704417</v>
      </c>
      <c r="AC554" s="19" t="n">
        <v>0.046144219153307</v>
      </c>
      <c r="AD554" s="19" t="n">
        <v>0.0152010140388471</v>
      </c>
      <c r="AE554" s="19"/>
      <c r="AF554" s="19" t="n">
        <v>0.0134227940753094</v>
      </c>
      <c r="AG554" s="19"/>
      <c r="AH554" s="19" t="n">
        <v>0.0150138701043533</v>
      </c>
      <c r="AI554" s="19"/>
      <c r="AJ554" s="19" t="n">
        <v>0.0120261301226417</v>
      </c>
      <c r="AK554" s="19" t="n">
        <v>0.0527635677282381</v>
      </c>
      <c r="AL554" s="19" t="n">
        <v>0.00416268384616381</v>
      </c>
      <c r="AM554" s="19" t="n">
        <v>0.0302639501079822</v>
      </c>
      <c r="AN554" s="19" t="n">
        <v>0.0233092505083934</v>
      </c>
      <c r="AO554" s="19" t="n">
        <v>0</v>
      </c>
      <c r="AP554" s="19" t="n">
        <v>0.05633797469673</v>
      </c>
      <c r="AQ554" s="19" t="n">
        <v>0</v>
      </c>
      <c r="AR554" s="19" t="n">
        <v>0</v>
      </c>
      <c r="AS554" s="19" t="n">
        <v>0.012792119688708</v>
      </c>
      <c r="AT554" s="19" t="n">
        <v>0</v>
      </c>
      <c r="AU554" s="19" t="n">
        <v>0</v>
      </c>
    </row>
    <row r="555">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c r="AL555" s="19"/>
      <c r="AM555" s="19"/>
      <c r="AN555" s="19"/>
      <c r="AO555" s="19"/>
      <c r="AP555" s="19"/>
      <c r="AQ555" s="19"/>
      <c r="AR555" s="19"/>
      <c r="AS555" s="19"/>
      <c r="AT555" s="19"/>
      <c r="AU555" s="19"/>
    </row>
    <row r="556">
      <c r="B556" s="7" t="s">
        <v>274</v>
      </c>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c r="AL556" s="19"/>
      <c r="AM556" s="19"/>
      <c r="AN556" s="19"/>
      <c r="AO556" s="19"/>
      <c r="AP556" s="19"/>
      <c r="AQ556" s="19"/>
      <c r="AR556" s="19"/>
      <c r="AS556" s="19"/>
      <c r="AT556" s="19"/>
      <c r="AU556" s="19"/>
    </row>
    <row r="557">
      <c r="B557" s="26" t="s">
        <v>69</v>
      </c>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c r="AL557" s="19"/>
      <c r="AM557" s="19"/>
      <c r="AN557" s="19"/>
      <c r="AO557" s="19"/>
      <c r="AP557" s="19"/>
      <c r="AQ557" s="19"/>
      <c r="AR557" s="19"/>
      <c r="AS557" s="19"/>
      <c r="AT557" s="19"/>
      <c r="AU557" s="19"/>
    </row>
    <row r="558">
      <c r="B558" t="s">
        <v>271</v>
      </c>
      <c r="C558" s="19" t="n">
        <v>0.546450708461711</v>
      </c>
      <c r="D558" s="19" t="n">
        <v>0.56217907632597</v>
      </c>
      <c r="E558" s="19" t="n">
        <v>0.53095104083196</v>
      </c>
      <c r="F558" s="19"/>
      <c r="G558" s="19" t="n">
        <v>0.551531967541509</v>
      </c>
      <c r="H558" s="19" t="n">
        <v>0.433335401672518</v>
      </c>
      <c r="I558" s="19" t="n">
        <v>0.484359787468958</v>
      </c>
      <c r="J558" s="19" t="n">
        <v>0.537505015083296</v>
      </c>
      <c r="K558" s="19" t="n">
        <v>0.60339365757773</v>
      </c>
      <c r="L558" s="19" t="n">
        <v>0.62156072578604</v>
      </c>
      <c r="M558" s="19"/>
      <c r="N558" s="19" t="n">
        <v>0.441390502797339</v>
      </c>
      <c r="O558" s="19" t="n">
        <v>0.510703511222828</v>
      </c>
      <c r="P558" s="19" t="n">
        <v>0.530400091759568</v>
      </c>
      <c r="Q558" s="19" t="n">
        <v>0.601104104297635</v>
      </c>
      <c r="R558" s="19" t="n">
        <v>0.570110950093919</v>
      </c>
      <c r="S558" s="19"/>
      <c r="T558" s="19" t="n">
        <v>0.440434401185873</v>
      </c>
      <c r="U558" s="19" t="n">
        <v>0.546326316712346</v>
      </c>
      <c r="V558" s="19" t="n">
        <v>0.605789781967381</v>
      </c>
      <c r="W558" s="19" t="n">
        <v>0.528532113695576</v>
      </c>
      <c r="X558" s="19"/>
      <c r="Y558" s="19" t="n">
        <v>0.52300552770546</v>
      </c>
      <c r="Z558" s="19" t="n">
        <v>0.575258730313508</v>
      </c>
      <c r="AA558" s="19" t="n">
        <v>0.61782556471268</v>
      </c>
      <c r="AB558" s="19" t="n">
        <v>0.428276986345103</v>
      </c>
      <c r="AC558" s="19" t="n">
        <v>0.522977871383938</v>
      </c>
      <c r="AD558" s="19" t="n">
        <v>0.613304686842477</v>
      </c>
      <c r="AE558" s="19"/>
      <c r="AF558" s="19" t="n">
        <v>0.560637271779636</v>
      </c>
      <c r="AG558" s="19"/>
      <c r="AH558" s="19" t="n">
        <v>0.566960462885651</v>
      </c>
      <c r="AI558" s="19"/>
      <c r="AJ558" s="19" t="n">
        <v>0.465311534318811</v>
      </c>
      <c r="AK558" s="19" t="n">
        <v>0.512096556644217</v>
      </c>
      <c r="AL558" s="19" t="n">
        <v>0.56155499703642</v>
      </c>
      <c r="AM558" s="19" t="n">
        <v>0.553479399336798</v>
      </c>
      <c r="AN558" s="19" t="n">
        <v>0.577355868413861</v>
      </c>
      <c r="AO558" s="19" t="n">
        <v>0.624226160635859</v>
      </c>
      <c r="AP558" s="19" t="n">
        <v>0.473895233010198</v>
      </c>
      <c r="AQ558" s="19" t="n">
        <v>0.643540653040777</v>
      </c>
      <c r="AR558" s="19" t="n">
        <v>0.444241581243522</v>
      </c>
      <c r="AS558" s="19" t="n">
        <v>0.495425542301314</v>
      </c>
      <c r="AT558" s="19" t="n">
        <v>0.625461131391626</v>
      </c>
      <c r="AU558" s="19" t="n">
        <v>0.607169239678651</v>
      </c>
    </row>
    <row r="559">
      <c r="B559" t="s">
        <v>272</v>
      </c>
      <c r="C559" s="19" t="n">
        <v>0.193711226358496</v>
      </c>
      <c r="D559" s="19" t="n">
        <v>0.202185165865593</v>
      </c>
      <c r="E559" s="19" t="n">
        <v>0.186030180821468</v>
      </c>
      <c r="F559" s="19"/>
      <c r="G559" s="19" t="n">
        <v>0.296280136967985</v>
      </c>
      <c r="H559" s="19" t="n">
        <v>0.33094473032707</v>
      </c>
      <c r="I559" s="19" t="n">
        <v>0.205727161589356</v>
      </c>
      <c r="J559" s="19" t="n">
        <v>0.178818260876505</v>
      </c>
      <c r="K559" s="19" t="n">
        <v>0.124062096373015</v>
      </c>
      <c r="L559" s="19" t="n">
        <v>0.109611915051128</v>
      </c>
      <c r="M559" s="19"/>
      <c r="N559" s="19" t="n">
        <v>0.0639900433770728</v>
      </c>
      <c r="O559" s="19" t="n">
        <v>0.1529287952358</v>
      </c>
      <c r="P559" s="19" t="n">
        <v>0.167002422540709</v>
      </c>
      <c r="Q559" s="19" t="n">
        <v>0.230047894863042</v>
      </c>
      <c r="R559" s="19" t="n">
        <v>0.268265455722264</v>
      </c>
      <c r="S559" s="19"/>
      <c r="T559" s="19" t="n">
        <v>0.227365365850936</v>
      </c>
      <c r="U559" s="19" t="n">
        <v>0.167459203432601</v>
      </c>
      <c r="V559" s="19" t="n">
        <v>0.190754193434517</v>
      </c>
      <c r="W559" s="19" t="n">
        <v>0.278274874308212</v>
      </c>
      <c r="X559" s="19"/>
      <c r="Y559" s="19" t="n">
        <v>0.248828745339399</v>
      </c>
      <c r="Z559" s="19" t="n">
        <v>0.169733379649574</v>
      </c>
      <c r="AA559" s="19" t="n">
        <v>0.111238402806574</v>
      </c>
      <c r="AB559" s="19" t="n">
        <v>0.179260108157682</v>
      </c>
      <c r="AC559" s="19" t="n">
        <v>0.308906487805953</v>
      </c>
      <c r="AD559" s="19" t="n">
        <v>0.126528291196644</v>
      </c>
      <c r="AE559" s="19"/>
      <c r="AF559" s="19" t="n">
        <v>0.161327132273484</v>
      </c>
      <c r="AG559" s="19"/>
      <c r="AH559" s="19" t="n">
        <v>0.207001172542346</v>
      </c>
      <c r="AI559" s="19"/>
      <c r="AJ559" s="19" t="n">
        <v>0.219176938138053</v>
      </c>
      <c r="AK559" s="19" t="n">
        <v>0.274744907088738</v>
      </c>
      <c r="AL559" s="19" t="n">
        <v>0.190813646530795</v>
      </c>
      <c r="AM559" s="19" t="n">
        <v>0.136783242701269</v>
      </c>
      <c r="AN559" s="19" t="n">
        <v>0.189714631242608</v>
      </c>
      <c r="AO559" s="19" t="n">
        <v>0.118710643514357</v>
      </c>
      <c r="AP559" s="19" t="n">
        <v>0.270663611340644</v>
      </c>
      <c r="AQ559" s="19" t="n">
        <v>0.290807087595411</v>
      </c>
      <c r="AR559" s="19" t="n">
        <v>0.24312441730807</v>
      </c>
      <c r="AS559" s="19" t="n">
        <v>0.174490914739666</v>
      </c>
      <c r="AT559" s="19" t="n">
        <v>0.117072871093313</v>
      </c>
      <c r="AU559" s="19" t="n">
        <v>0.211115216317836</v>
      </c>
    </row>
    <row r="560">
      <c r="B560" t="s">
        <v>273</v>
      </c>
      <c r="C560" s="19" t="n">
        <v>0.0376701766870179</v>
      </c>
      <c r="D560" s="19" t="n">
        <v>0.0442788164317374</v>
      </c>
      <c r="E560" s="19" t="n">
        <v>0.0312296971765286</v>
      </c>
      <c r="F560" s="19"/>
      <c r="G560" s="19" t="n">
        <v>0.0507976830737858</v>
      </c>
      <c r="H560" s="19" t="n">
        <v>0.0715442813200544</v>
      </c>
      <c r="I560" s="19" t="n">
        <v>0.0535637721097998</v>
      </c>
      <c r="J560" s="19" t="n">
        <v>0.042910344580461</v>
      </c>
      <c r="K560" s="19" t="n">
        <v>0.0274105531049887</v>
      </c>
      <c r="L560" s="19" t="n">
        <v>0.00385327480562724</v>
      </c>
      <c r="M560" s="19"/>
      <c r="N560" s="19" t="n">
        <v>0.0486085513464781</v>
      </c>
      <c r="O560" s="19" t="n">
        <v>0.0291213963111008</v>
      </c>
      <c r="P560" s="19" t="n">
        <v>0.0408736126551527</v>
      </c>
      <c r="Q560" s="19" t="n">
        <v>0.0439824874509275</v>
      </c>
      <c r="R560" s="19" t="n">
        <v>0.0325628572564426</v>
      </c>
      <c r="S560" s="19"/>
      <c r="T560" s="19" t="n">
        <v>0.0479372813473372</v>
      </c>
      <c r="U560" s="19" t="n">
        <v>0.0408990945244771</v>
      </c>
      <c r="V560" s="19" t="n">
        <v>0.0307021727644044</v>
      </c>
      <c r="W560" s="19" t="n">
        <v>0.0521942123091233</v>
      </c>
      <c r="X560" s="19"/>
      <c r="Y560" s="19" t="n">
        <v>0.0673820109508649</v>
      </c>
      <c r="Z560" s="19" t="n">
        <v>0.0297741873553101</v>
      </c>
      <c r="AA560" s="19" t="n">
        <v>0.00438741405024243</v>
      </c>
      <c r="AB560" s="19" t="n">
        <v>0.0311642323455281</v>
      </c>
      <c r="AC560" s="19" t="n">
        <v>0.0142691094279132</v>
      </c>
      <c r="AD560" s="19" t="n">
        <v>0.0288200381294495</v>
      </c>
      <c r="AE560" s="19"/>
      <c r="AF560" s="19" t="n">
        <v>0.0354835104389671</v>
      </c>
      <c r="AG560" s="19"/>
      <c r="AH560" s="19" t="n">
        <v>0.0402283883191021</v>
      </c>
      <c r="AI560" s="19"/>
      <c r="AJ560" s="19" t="n">
        <v>0.0890989209145489</v>
      </c>
      <c r="AK560" s="19" t="n">
        <v>0.0604193149890326</v>
      </c>
      <c r="AL560" s="19" t="n">
        <v>0.0222492901173315</v>
      </c>
      <c r="AM560" s="19" t="n">
        <v>0.0545265782567484</v>
      </c>
      <c r="AN560" s="19" t="n">
        <v>0.036703111180279</v>
      </c>
      <c r="AO560" s="19" t="n">
        <v>0.0251900110880816</v>
      </c>
      <c r="AP560" s="19" t="n">
        <v>0.0370989079303418</v>
      </c>
      <c r="AQ560" s="19" t="n">
        <v>0</v>
      </c>
      <c r="AR560" s="19" t="n">
        <v>0.0821605047408891</v>
      </c>
      <c r="AS560" s="19" t="n">
        <v>0.0307602396632239</v>
      </c>
      <c r="AT560" s="19" t="n">
        <v>0</v>
      </c>
      <c r="AU560" s="19" t="n">
        <v>0</v>
      </c>
    </row>
    <row r="561">
      <c r="B561" t="s">
        <v>269</v>
      </c>
      <c r="C561" s="19" t="n">
        <v>0.222167888492775</v>
      </c>
      <c r="D561" s="19" t="n">
        <v>0.1913569413767</v>
      </c>
      <c r="E561" s="19" t="n">
        <v>0.251789081170044</v>
      </c>
      <c r="F561" s="19"/>
      <c r="G561" s="19" t="n">
        <v>0.10139021241672</v>
      </c>
      <c r="H561" s="19" t="n">
        <v>0.164175586680358</v>
      </c>
      <c r="I561" s="19" t="n">
        <v>0.256349278831886</v>
      </c>
      <c r="J561" s="19" t="n">
        <v>0.240766379459738</v>
      </c>
      <c r="K561" s="19" t="n">
        <v>0.245133692944266</v>
      </c>
      <c r="L561" s="19" t="n">
        <v>0.264974084357204</v>
      </c>
      <c r="M561" s="19"/>
      <c r="N561" s="19" t="n">
        <v>0.44601090247911</v>
      </c>
      <c r="O561" s="19" t="n">
        <v>0.307246297230271</v>
      </c>
      <c r="P561" s="19" t="n">
        <v>0.261723873044571</v>
      </c>
      <c r="Q561" s="19" t="n">
        <v>0.124865513388395</v>
      </c>
      <c r="R561" s="19" t="n">
        <v>0.129060736927375</v>
      </c>
      <c r="S561" s="19"/>
      <c r="T561" s="19" t="n">
        <v>0.284262951615854</v>
      </c>
      <c r="U561" s="19" t="n">
        <v>0.245315385330576</v>
      </c>
      <c r="V561" s="19" t="n">
        <v>0.172753851833698</v>
      </c>
      <c r="W561" s="19" t="n">
        <v>0.140998799687089</v>
      </c>
      <c r="X561" s="19"/>
      <c r="Y561" s="19" t="n">
        <v>0.160783716004276</v>
      </c>
      <c r="Z561" s="19" t="n">
        <v>0.225233702681607</v>
      </c>
      <c r="AA561" s="19" t="n">
        <v>0.266548618430503</v>
      </c>
      <c r="AB561" s="19" t="n">
        <v>0.361298673151687</v>
      </c>
      <c r="AC561" s="19" t="n">
        <v>0.153846531382196</v>
      </c>
      <c r="AD561" s="19" t="n">
        <v>0.23134698383143</v>
      </c>
      <c r="AE561" s="19"/>
      <c r="AF561" s="19" t="n">
        <v>0.242552085507913</v>
      </c>
      <c r="AG561" s="19"/>
      <c r="AH561" s="19" t="n">
        <v>0.185809976252901</v>
      </c>
      <c r="AI561" s="19"/>
      <c r="AJ561" s="19" t="n">
        <v>0.226412606628587</v>
      </c>
      <c r="AK561" s="19" t="n">
        <v>0.152739221278012</v>
      </c>
      <c r="AL561" s="19" t="n">
        <v>0.225382066315454</v>
      </c>
      <c r="AM561" s="19" t="n">
        <v>0.255210779705185</v>
      </c>
      <c r="AN561" s="19" t="n">
        <v>0.196226389163252</v>
      </c>
      <c r="AO561" s="19" t="n">
        <v>0.231873184761702</v>
      </c>
      <c r="AP561" s="19" t="n">
        <v>0.218342247718816</v>
      </c>
      <c r="AQ561" s="19" t="n">
        <v>0.0656522593638117</v>
      </c>
      <c r="AR561" s="19" t="n">
        <v>0.230473496707519</v>
      </c>
      <c r="AS561" s="19" t="n">
        <v>0.299323303295796</v>
      </c>
      <c r="AT561" s="19" t="n">
        <v>0.257465997515061</v>
      </c>
      <c r="AU561" s="19" t="n">
        <v>0.181715544003513</v>
      </c>
    </row>
    <row r="562">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c r="AL562" s="19"/>
      <c r="AM562" s="19"/>
      <c r="AN562" s="19"/>
      <c r="AO562" s="19"/>
      <c r="AP562" s="19"/>
      <c r="AQ562" s="19"/>
      <c r="AR562" s="19"/>
      <c r="AS562" s="19"/>
      <c r="AT562" s="19"/>
      <c r="AU562" s="19"/>
    </row>
    <row r="563">
      <c r="B563" s="7" t="s">
        <v>290</v>
      </c>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c r="AL563" s="19"/>
      <c r="AM563" s="19"/>
      <c r="AN563" s="19"/>
      <c r="AO563" s="19"/>
      <c r="AP563" s="19"/>
      <c r="AQ563" s="19"/>
      <c r="AR563" s="19"/>
      <c r="AS563" s="19"/>
      <c r="AT563" s="19"/>
      <c r="AU563" s="19"/>
    </row>
    <row r="564">
      <c r="B564" s="26" t="s">
        <v>69</v>
      </c>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c r="AL564" s="19"/>
      <c r="AM564" s="19"/>
      <c r="AN564" s="19"/>
      <c r="AO564" s="19"/>
      <c r="AP564" s="19"/>
      <c r="AQ564" s="19"/>
      <c r="AR564" s="19"/>
      <c r="AS564" s="19"/>
      <c r="AT564" s="19"/>
      <c r="AU564" s="19"/>
    </row>
    <row r="565">
      <c r="B565" t="s">
        <v>282</v>
      </c>
      <c r="C565" s="19" t="n">
        <v>0.111743056942473</v>
      </c>
      <c r="D565" s="19" t="n">
        <v>0.142786348569339</v>
      </c>
      <c r="E565" s="19" t="n">
        <v>0.0812308025884344</v>
      </c>
      <c r="F565" s="19"/>
      <c r="G565" s="19" t="n">
        <v>0.152540116917405</v>
      </c>
      <c r="H565" s="19" t="n">
        <v>0.173372974751533</v>
      </c>
      <c r="I565" s="19" t="n">
        <v>0.117740876634359</v>
      </c>
      <c r="J565" s="19" t="n">
        <v>0.10047854202289</v>
      </c>
      <c r="K565" s="19" t="n">
        <v>0.0888670567852884</v>
      </c>
      <c r="L565" s="19" t="n">
        <v>0.0732472921775685</v>
      </c>
      <c r="M565" s="19"/>
      <c r="N565" s="19" t="n">
        <v>0.0486085513464781</v>
      </c>
      <c r="O565" s="19" t="n">
        <v>0.116596890296768</v>
      </c>
      <c r="P565" s="19" t="n">
        <v>0.101910615253512</v>
      </c>
      <c r="Q565" s="19" t="n">
        <v>0.119279899573919</v>
      </c>
      <c r="R565" s="19" t="n">
        <v>0.125615622188151</v>
      </c>
      <c r="S565" s="19"/>
      <c r="T565" s="19" t="n">
        <v>0.149899451259829</v>
      </c>
      <c r="U565" s="19" t="n">
        <v>0.0992845471617895</v>
      </c>
      <c r="V565" s="19" t="n">
        <v>0.0976992317574898</v>
      </c>
      <c r="W565" s="19" t="n">
        <v>0.15508063021386</v>
      </c>
      <c r="X565" s="19"/>
      <c r="Y565" s="19" t="n">
        <v>0.130229250310334</v>
      </c>
      <c r="Z565" s="19" t="n">
        <v>0.101977218458454</v>
      </c>
      <c r="AA565" s="19" t="n">
        <v>0.0717026898522991</v>
      </c>
      <c r="AB565" s="19" t="n">
        <v>0.148183157637795</v>
      </c>
      <c r="AC565" s="19" t="n">
        <v>0.164407501368508</v>
      </c>
      <c r="AD565" s="19" t="n">
        <v>0.0451627691732864</v>
      </c>
      <c r="AE565" s="19"/>
      <c r="AF565" s="19" t="n">
        <v>0.102270845752244</v>
      </c>
      <c r="AG565" s="19"/>
      <c r="AH565" s="19" t="n">
        <v>0.12468582083337</v>
      </c>
      <c r="AI565" s="19"/>
      <c r="AJ565" s="19" t="n">
        <v>0.145823703842424</v>
      </c>
      <c r="AK565" s="19" t="n">
        <v>0.0502779147791935</v>
      </c>
      <c r="AL565" s="19" t="n">
        <v>0.115500727942111</v>
      </c>
      <c r="AM565" s="19" t="n">
        <v>0.106783423777522</v>
      </c>
      <c r="AN565" s="19" t="n">
        <v>0.159383662933307</v>
      </c>
      <c r="AO565" s="19" t="n">
        <v>0.148024739392281</v>
      </c>
      <c r="AP565" s="19" t="n">
        <v>0.0710457610788287</v>
      </c>
      <c r="AQ565" s="19" t="n">
        <v>0.0577105195295125</v>
      </c>
      <c r="AR565" s="19" t="n">
        <v>0.0853532424930517</v>
      </c>
      <c r="AS565" s="19" t="n">
        <v>0.0735975123740255</v>
      </c>
      <c r="AT565" s="19" t="n">
        <v>0.097150673437546</v>
      </c>
      <c r="AU565" s="19" t="n">
        <v>0.10997495820324</v>
      </c>
    </row>
    <row r="566">
      <c r="B566" t="s">
        <v>283</v>
      </c>
      <c r="C566" s="19" t="n">
        <v>0.300689489232322</v>
      </c>
      <c r="D566" s="19" t="n">
        <v>0.294831106618976</v>
      </c>
      <c r="E566" s="19" t="n">
        <v>0.305740114265613</v>
      </c>
      <c r="F566" s="19"/>
      <c r="G566" s="19" t="n">
        <v>0.292575144788983</v>
      </c>
      <c r="H566" s="19" t="n">
        <v>0.403493180504056</v>
      </c>
      <c r="I566" s="19" t="n">
        <v>0.308345492492758</v>
      </c>
      <c r="J566" s="19" t="n">
        <v>0.294892004547367</v>
      </c>
      <c r="K566" s="19" t="n">
        <v>0.231287837479415</v>
      </c>
      <c r="L566" s="19" t="n">
        <v>0.284743052018593</v>
      </c>
      <c r="M566" s="19"/>
      <c r="N566" s="19" t="n">
        <v>0.217203585352687</v>
      </c>
      <c r="O566" s="19" t="n">
        <v>0.247792816415163</v>
      </c>
      <c r="P566" s="19" t="n">
        <v>0.286178112360721</v>
      </c>
      <c r="Q566" s="19" t="n">
        <v>0.354368198997675</v>
      </c>
      <c r="R566" s="19" t="n">
        <v>0.334027792410947</v>
      </c>
      <c r="S566" s="19"/>
      <c r="T566" s="19" t="n">
        <v>0.226771869367822</v>
      </c>
      <c r="U566" s="19" t="n">
        <v>0.279924101002336</v>
      </c>
      <c r="V566" s="19" t="n">
        <v>0.34872643518162</v>
      </c>
      <c r="W566" s="19" t="n">
        <v>0.382895130961001</v>
      </c>
      <c r="X566" s="19"/>
      <c r="Y566" s="19" t="n">
        <v>0.365188695905414</v>
      </c>
      <c r="Z566" s="19" t="n">
        <v>0.295073111945897</v>
      </c>
      <c r="AA566" s="19" t="n">
        <v>0.294121227374972</v>
      </c>
      <c r="AB566" s="19" t="n">
        <v>0.239358289547962</v>
      </c>
      <c r="AC566" s="19" t="n">
        <v>0.219626126290591</v>
      </c>
      <c r="AD566" s="19" t="n">
        <v>0.147655853098645</v>
      </c>
      <c r="AE566" s="19"/>
      <c r="AF566" s="19" t="n">
        <v>0.282439632047234</v>
      </c>
      <c r="AG566" s="19"/>
      <c r="AH566" s="19" t="n">
        <v>0.320738659088871</v>
      </c>
      <c r="AI566" s="19"/>
      <c r="AJ566" s="19" t="n">
        <v>0.269317141795348</v>
      </c>
      <c r="AK566" s="19" t="n">
        <v>0.291767741705272</v>
      </c>
      <c r="AL566" s="19" t="n">
        <v>0.296259643971735</v>
      </c>
      <c r="AM566" s="19" t="n">
        <v>0.30160548251747</v>
      </c>
      <c r="AN566" s="19" t="n">
        <v>0.247416358308396</v>
      </c>
      <c r="AO566" s="19" t="n">
        <v>0.391066069426952</v>
      </c>
      <c r="AP566" s="19" t="n">
        <v>0.293042989375444</v>
      </c>
      <c r="AQ566" s="19" t="n">
        <v>0.358598563180636</v>
      </c>
      <c r="AR566" s="19" t="n">
        <v>0.418077490266351</v>
      </c>
      <c r="AS566" s="19" t="n">
        <v>0.335180438304464</v>
      </c>
      <c r="AT566" s="19" t="n">
        <v>0.318627177593993</v>
      </c>
      <c r="AU566" s="19" t="n">
        <v>0.276182453562451</v>
      </c>
    </row>
    <row r="567">
      <c r="B567" t="s">
        <v>284</v>
      </c>
      <c r="C567" s="19" t="n">
        <v>0.197018624208203</v>
      </c>
      <c r="D567" s="19" t="n">
        <v>0.209975809187663</v>
      </c>
      <c r="E567" s="19" t="n">
        <v>0.182895094765055</v>
      </c>
      <c r="F567" s="19"/>
      <c r="G567" s="19" t="n">
        <v>0.257203509190185</v>
      </c>
      <c r="H567" s="19" t="n">
        <v>0.170989340419204</v>
      </c>
      <c r="I567" s="19" t="n">
        <v>0.206281078409825</v>
      </c>
      <c r="J567" s="19" t="n">
        <v>0.176936035707041</v>
      </c>
      <c r="K567" s="19" t="n">
        <v>0.20692461413512</v>
      </c>
      <c r="L567" s="19" t="n">
        <v>0.188078604097931</v>
      </c>
      <c r="M567" s="19"/>
      <c r="N567" s="19" t="n">
        <v>0.179073876337189</v>
      </c>
      <c r="O567" s="19" t="n">
        <v>0.214980159725009</v>
      </c>
      <c r="P567" s="19" t="n">
        <v>0.186964819079963</v>
      </c>
      <c r="Q567" s="19" t="n">
        <v>0.197244657269807</v>
      </c>
      <c r="R567" s="19" t="n">
        <v>0.190054232661156</v>
      </c>
      <c r="S567" s="19"/>
      <c r="T567" s="19" t="n">
        <v>0.164123720696789</v>
      </c>
      <c r="U567" s="19" t="n">
        <v>0.235292759191061</v>
      </c>
      <c r="V567" s="19" t="n">
        <v>0.178804676692543</v>
      </c>
      <c r="W567" s="19" t="n">
        <v>0.170715914665185</v>
      </c>
      <c r="X567" s="19"/>
      <c r="Y567" s="19" t="n">
        <v>0.208668392257045</v>
      </c>
      <c r="Z567" s="19" t="n">
        <v>0.178789648727887</v>
      </c>
      <c r="AA567" s="19" t="n">
        <v>0.170002862178351</v>
      </c>
      <c r="AB567" s="19" t="n">
        <v>0.18070193914723</v>
      </c>
      <c r="AC567" s="19" t="n">
        <v>0.254521339153145</v>
      </c>
      <c r="AD567" s="19" t="n">
        <v>0.264965173536137</v>
      </c>
      <c r="AE567" s="19"/>
      <c r="AF567" s="19" t="n">
        <v>0.209427125878597</v>
      </c>
      <c r="AG567" s="19"/>
      <c r="AH567" s="19" t="n">
        <v>0.195577510722715</v>
      </c>
      <c r="AI567" s="19"/>
      <c r="AJ567" s="19" t="n">
        <v>0.185391173314413</v>
      </c>
      <c r="AK567" s="19" t="n">
        <v>0.137663629159575</v>
      </c>
      <c r="AL567" s="19" t="n">
        <v>0.224095919817829</v>
      </c>
      <c r="AM567" s="19" t="n">
        <v>0.178025963433257</v>
      </c>
      <c r="AN567" s="19" t="n">
        <v>0.196755302202755</v>
      </c>
      <c r="AO567" s="19" t="n">
        <v>0.143310089637259</v>
      </c>
      <c r="AP567" s="19" t="n">
        <v>0.209236255885412</v>
      </c>
      <c r="AQ567" s="19" t="n">
        <v>0.215912021110349</v>
      </c>
      <c r="AR567" s="19" t="n">
        <v>0.128390868667363</v>
      </c>
      <c r="AS567" s="19" t="n">
        <v>0.248987196236054</v>
      </c>
      <c r="AT567" s="19" t="n">
        <v>0.16051599261917</v>
      </c>
      <c r="AU567" s="19" t="n">
        <v>0.206135002205908</v>
      </c>
    </row>
    <row r="568">
      <c r="B568" t="s">
        <v>285</v>
      </c>
      <c r="C568" s="19" t="n">
        <v>0.117757122923366</v>
      </c>
      <c r="D568" s="19" t="n">
        <v>0.0925050295792356</v>
      </c>
      <c r="E568" s="19" t="n">
        <v>0.143405599987858</v>
      </c>
      <c r="F568" s="19"/>
      <c r="G568" s="19" t="n">
        <v>0.138854971061891</v>
      </c>
      <c r="H568" s="19" t="n">
        <v>0.0763065988294696</v>
      </c>
      <c r="I568" s="19" t="n">
        <v>0.128619780885125</v>
      </c>
      <c r="J568" s="19" t="n">
        <v>0.121571342260825</v>
      </c>
      <c r="K568" s="19" t="n">
        <v>0.101756463462631</v>
      </c>
      <c r="L568" s="19" t="n">
        <v>0.137157572193644</v>
      </c>
      <c r="M568" s="19"/>
      <c r="N568" s="19" t="n">
        <v>0.155724600843565</v>
      </c>
      <c r="O568" s="19" t="n">
        <v>0.127643131585913</v>
      </c>
      <c r="P568" s="19" t="n">
        <v>0.100824109552044</v>
      </c>
      <c r="Q568" s="19" t="n">
        <v>0.124714347366268</v>
      </c>
      <c r="R568" s="19" t="n">
        <v>0.115089430899753</v>
      </c>
      <c r="S568" s="19"/>
      <c r="T568" s="19" t="n">
        <v>0.091844363068961</v>
      </c>
      <c r="U568" s="19" t="n">
        <v>0.127367769794553</v>
      </c>
      <c r="V568" s="19" t="n">
        <v>0.121821279912698</v>
      </c>
      <c r="W568" s="19" t="n">
        <v>0.0913185410016097</v>
      </c>
      <c r="X568" s="19"/>
      <c r="Y568" s="19" t="n">
        <v>0.105438126738438</v>
      </c>
      <c r="Z568" s="19" t="n">
        <v>0.133425968008992</v>
      </c>
      <c r="AA568" s="19" t="n">
        <v>0.129283978840722</v>
      </c>
      <c r="AB568" s="19" t="n">
        <v>0.0776404037788582</v>
      </c>
      <c r="AC568" s="19" t="n">
        <v>0.136818209542292</v>
      </c>
      <c r="AD568" s="19" t="n">
        <v>0.144295661667061</v>
      </c>
      <c r="AE568" s="19"/>
      <c r="AF568" s="19" t="n">
        <v>0.120824395460009</v>
      </c>
      <c r="AG568" s="19"/>
      <c r="AH568" s="19" t="n">
        <v>0.119019725781058</v>
      </c>
      <c r="AI568" s="19"/>
      <c r="AJ568" s="19" t="n">
        <v>0.124627027892751</v>
      </c>
      <c r="AK568" s="19" t="n">
        <v>0.19759179177311</v>
      </c>
      <c r="AL568" s="19" t="n">
        <v>0.0919135614640197</v>
      </c>
      <c r="AM568" s="19" t="n">
        <v>0.0806362792703202</v>
      </c>
      <c r="AN568" s="19" t="n">
        <v>0.139442458223443</v>
      </c>
      <c r="AO568" s="19" t="n">
        <v>0.104504785257293</v>
      </c>
      <c r="AP568" s="19" t="n">
        <v>0.164849956387326</v>
      </c>
      <c r="AQ568" s="19" t="n">
        <v>0.0813395161506476</v>
      </c>
      <c r="AR568" s="19" t="n">
        <v>0.185672617264449</v>
      </c>
      <c r="AS568" s="19" t="n">
        <v>0.136028007146326</v>
      </c>
      <c r="AT568" s="19" t="n">
        <v>0.0965401276616372</v>
      </c>
      <c r="AU568" s="19" t="n">
        <v>0.113833957099934</v>
      </c>
    </row>
    <row r="569">
      <c r="B569" t="s">
        <v>286</v>
      </c>
      <c r="C569" s="19" t="n">
        <v>0.212264443095653</v>
      </c>
      <c r="D569" s="19" t="n">
        <v>0.204092725175334</v>
      </c>
      <c r="E569" s="19" t="n">
        <v>0.221255836403617</v>
      </c>
      <c r="F569" s="19"/>
      <c r="G569" s="19" t="n">
        <v>0.130338356051101</v>
      </c>
      <c r="H569" s="19" t="n">
        <v>0.15387607546725</v>
      </c>
      <c r="I569" s="19" t="n">
        <v>0.186336791378219</v>
      </c>
      <c r="J569" s="19" t="n">
        <v>0.221426702338862</v>
      </c>
      <c r="K569" s="19" t="n">
        <v>0.302247859241062</v>
      </c>
      <c r="L569" s="19" t="n">
        <v>0.234181772892202</v>
      </c>
      <c r="M569" s="19"/>
      <c r="N569" s="19" t="n">
        <v>0.294873688334174</v>
      </c>
      <c r="O569" s="19" t="n">
        <v>0.225566802327478</v>
      </c>
      <c r="P569" s="19" t="n">
        <v>0.254492642761591</v>
      </c>
      <c r="Q569" s="19" t="n">
        <v>0.157731144432762</v>
      </c>
      <c r="R569" s="19" t="n">
        <v>0.186605830436425</v>
      </c>
      <c r="S569" s="19"/>
      <c r="T569" s="19" t="n">
        <v>0.319286009322732</v>
      </c>
      <c r="U569" s="19" t="n">
        <v>0.206271597951309</v>
      </c>
      <c r="V569" s="19" t="n">
        <v>0.189068538604429</v>
      </c>
      <c r="W569" s="19" t="n">
        <v>0.162738820436238</v>
      </c>
      <c r="X569" s="19"/>
      <c r="Y569" s="19" t="n">
        <v>0.143797424424549</v>
      </c>
      <c r="Z569" s="19" t="n">
        <v>0.254768645423028</v>
      </c>
      <c r="AA569" s="19" t="n">
        <v>0.244892012220144</v>
      </c>
      <c r="AB569" s="19" t="n">
        <v>0.292440353036355</v>
      </c>
      <c r="AC569" s="19" t="n">
        <v>0.203916469051259</v>
      </c>
      <c r="AD569" s="19" t="n">
        <v>0.278012600723601</v>
      </c>
      <c r="AE569" s="19"/>
      <c r="AF569" s="19" t="n">
        <v>0.221562568104814</v>
      </c>
      <c r="AG569" s="19"/>
      <c r="AH569" s="19" t="n">
        <v>0.191294827480936</v>
      </c>
      <c r="AI569" s="19"/>
      <c r="AJ569" s="19" t="n">
        <v>0.210751428209988</v>
      </c>
      <c r="AK569" s="19" t="n">
        <v>0.322698922582849</v>
      </c>
      <c r="AL569" s="19" t="n">
        <v>0.215053905536914</v>
      </c>
      <c r="AM569" s="19" t="n">
        <v>0.256296631958418</v>
      </c>
      <c r="AN569" s="19" t="n">
        <v>0.183566507504909</v>
      </c>
      <c r="AO569" s="19" t="n">
        <v>0.122496086112841</v>
      </c>
      <c r="AP569" s="19" t="n">
        <v>0.225982593984985</v>
      </c>
      <c r="AQ569" s="19" t="n">
        <v>0.257728142321326</v>
      </c>
      <c r="AR569" s="19" t="n">
        <v>0.182505781308786</v>
      </c>
      <c r="AS569" s="19" t="n">
        <v>0.13002629400776</v>
      </c>
      <c r="AT569" s="19" t="n">
        <v>0.257208590151766</v>
      </c>
      <c r="AU569" s="19" t="n">
        <v>0.24050037004466</v>
      </c>
    </row>
    <row r="570">
      <c r="B570" t="s">
        <v>66</v>
      </c>
      <c r="C570" s="19" t="n">
        <v>0.0605272635979828</v>
      </c>
      <c r="D570" s="19" t="n">
        <v>0.0558089808694527</v>
      </c>
      <c r="E570" s="19" t="n">
        <v>0.0654725519894215</v>
      </c>
      <c r="F570" s="19"/>
      <c r="G570" s="19" t="n">
        <v>0.0284879019904363</v>
      </c>
      <c r="H570" s="19" t="n">
        <v>0.0219618300284875</v>
      </c>
      <c r="I570" s="19" t="n">
        <v>0.0526759801997139</v>
      </c>
      <c r="J570" s="19" t="n">
        <v>0.0846953731230149</v>
      </c>
      <c r="K570" s="19" t="n">
        <v>0.0689161688964828</v>
      </c>
      <c r="L570" s="19" t="n">
        <v>0.0825917066200627</v>
      </c>
      <c r="M570" s="19"/>
      <c r="N570" s="19" t="n">
        <v>0.104515697785905</v>
      </c>
      <c r="O570" s="19" t="n">
        <v>0.0674201996496696</v>
      </c>
      <c r="P570" s="19" t="n">
        <v>0.0696297009921695</v>
      </c>
      <c r="Q570" s="19" t="n">
        <v>0.0466617523595689</v>
      </c>
      <c r="R570" s="19" t="n">
        <v>0.048607091403568</v>
      </c>
      <c r="S570" s="19"/>
      <c r="T570" s="19" t="n">
        <v>0.0480745862838671</v>
      </c>
      <c r="U570" s="19" t="n">
        <v>0.0518592248989516</v>
      </c>
      <c r="V570" s="19" t="n">
        <v>0.063879837851221</v>
      </c>
      <c r="W570" s="19" t="n">
        <v>0.0372509627221058</v>
      </c>
      <c r="X570" s="19"/>
      <c r="Y570" s="19" t="n">
        <v>0.0466781103642197</v>
      </c>
      <c r="Z570" s="19" t="n">
        <v>0.035965407435742</v>
      </c>
      <c r="AA570" s="19" t="n">
        <v>0.0899972295335118</v>
      </c>
      <c r="AB570" s="19" t="n">
        <v>0.0616758568517993</v>
      </c>
      <c r="AC570" s="19" t="n">
        <v>0.020710354594204</v>
      </c>
      <c r="AD570" s="19" t="n">
        <v>0.119907941801269</v>
      </c>
      <c r="AE570" s="19"/>
      <c r="AF570" s="19" t="n">
        <v>0.063475432757103</v>
      </c>
      <c r="AG570" s="19"/>
      <c r="AH570" s="19" t="n">
        <v>0.0486834560930502</v>
      </c>
      <c r="AI570" s="19"/>
      <c r="AJ570" s="19" t="n">
        <v>0.0640895249450751</v>
      </c>
      <c r="AK570" s="19" t="n">
        <v>0</v>
      </c>
      <c r="AL570" s="19" t="n">
        <v>0.0571762412673912</v>
      </c>
      <c r="AM570" s="19" t="n">
        <v>0.076652219043013</v>
      </c>
      <c r="AN570" s="19" t="n">
        <v>0.0734357108271882</v>
      </c>
      <c r="AO570" s="19" t="n">
        <v>0.0905982301733744</v>
      </c>
      <c r="AP570" s="19" t="n">
        <v>0.0358424432880041</v>
      </c>
      <c r="AQ570" s="19" t="n">
        <v>0.0287112377075293</v>
      </c>
      <c r="AR570" s="19" t="n">
        <v>0</v>
      </c>
      <c r="AS570" s="19" t="n">
        <v>0.0761805519313707</v>
      </c>
      <c r="AT570" s="19" t="n">
        <v>0.0699574385358874</v>
      </c>
      <c r="AU570" s="19" t="n">
        <v>0.0533732588838055</v>
      </c>
    </row>
    <row r="571">
      <c r="B571" t="s">
        <v>287</v>
      </c>
      <c r="C571" s="19" t="n">
        <v>0.412432546174796</v>
      </c>
      <c r="D571" s="19" t="n">
        <v>0.437617455188315</v>
      </c>
      <c r="E571" s="19" t="n">
        <v>0.386970916854048</v>
      </c>
      <c r="F571" s="19"/>
      <c r="G571" s="19" t="n">
        <v>0.445115261706387</v>
      </c>
      <c r="H571" s="19" t="n">
        <v>0.576866155255589</v>
      </c>
      <c r="I571" s="19" t="n">
        <v>0.426086369127117</v>
      </c>
      <c r="J571" s="19" t="n">
        <v>0.395370546570257</v>
      </c>
      <c r="K571" s="19" t="n">
        <v>0.320154894264704</v>
      </c>
      <c r="L571" s="19" t="n">
        <v>0.357990344196161</v>
      </c>
      <c r="M571" s="19"/>
      <c r="N571" s="19" t="n">
        <v>0.265812136699166</v>
      </c>
      <c r="O571" s="19" t="n">
        <v>0.364389706711931</v>
      </c>
      <c r="P571" s="19" t="n">
        <v>0.388088727614233</v>
      </c>
      <c r="Q571" s="19" t="n">
        <v>0.473648098571594</v>
      </c>
      <c r="R571" s="19" t="n">
        <v>0.459643414599099</v>
      </c>
      <c r="S571" s="19"/>
      <c r="T571" s="19" t="n">
        <v>0.376671320627651</v>
      </c>
      <c r="U571" s="19" t="n">
        <v>0.379208648164125</v>
      </c>
      <c r="V571" s="19" t="n">
        <v>0.44642566693911</v>
      </c>
      <c r="W571" s="19" t="n">
        <v>0.537975761174862</v>
      </c>
      <c r="X571" s="19"/>
      <c r="Y571" s="19" t="n">
        <v>0.495417946215748</v>
      </c>
      <c r="Z571" s="19" t="n">
        <v>0.397050330404351</v>
      </c>
      <c r="AA571" s="19" t="n">
        <v>0.365823917227271</v>
      </c>
      <c r="AB571" s="19" t="n">
        <v>0.387541447185757</v>
      </c>
      <c r="AC571" s="19" t="n">
        <v>0.384033627659099</v>
      </c>
      <c r="AD571" s="19" t="n">
        <v>0.192818622271932</v>
      </c>
      <c r="AE571" s="19"/>
      <c r="AF571" s="19" t="n">
        <v>0.384710477799477</v>
      </c>
      <c r="AG571" s="19"/>
      <c r="AH571" s="19" t="n">
        <v>0.445424479922241</v>
      </c>
      <c r="AI571" s="19"/>
      <c r="AJ571" s="19" t="n">
        <v>0.415140845637772</v>
      </c>
      <c r="AK571" s="19" t="n">
        <v>0.342045656484466</v>
      </c>
      <c r="AL571" s="19" t="n">
        <v>0.411760371913846</v>
      </c>
      <c r="AM571" s="19" t="n">
        <v>0.408388906294992</v>
      </c>
      <c r="AN571" s="19" t="n">
        <v>0.406800021241704</v>
      </c>
      <c r="AO571" s="19" t="n">
        <v>0.539090808819233</v>
      </c>
      <c r="AP571" s="19" t="n">
        <v>0.364088750454273</v>
      </c>
      <c r="AQ571" s="19" t="n">
        <v>0.416309082710148</v>
      </c>
      <c r="AR571" s="19" t="n">
        <v>0.503430732759403</v>
      </c>
      <c r="AS571" s="19" t="n">
        <v>0.408777950678489</v>
      </c>
      <c r="AT571" s="19" t="n">
        <v>0.415777851031539</v>
      </c>
      <c r="AU571" s="19" t="n">
        <v>0.386157411765692</v>
      </c>
    </row>
    <row r="572">
      <c r="B572" t="s">
        <v>288</v>
      </c>
      <c r="C572" s="19" t="n">
        <v>0.330021566019018</v>
      </c>
      <c r="D572" s="19" t="n">
        <v>0.29659775475457</v>
      </c>
      <c r="E572" s="19" t="n">
        <v>0.364661436391476</v>
      </c>
      <c r="F572" s="19"/>
      <c r="G572" s="19" t="n">
        <v>0.269193327112991</v>
      </c>
      <c r="H572" s="19" t="n">
        <v>0.230182674296719</v>
      </c>
      <c r="I572" s="19" t="n">
        <v>0.314956572263344</v>
      </c>
      <c r="J572" s="19" t="n">
        <v>0.342998044599687</v>
      </c>
      <c r="K572" s="19" t="n">
        <v>0.404004322703693</v>
      </c>
      <c r="L572" s="19" t="n">
        <v>0.371339345085846</v>
      </c>
      <c r="M572" s="19"/>
      <c r="N572" s="19" t="n">
        <v>0.45059828917774</v>
      </c>
      <c r="O572" s="19" t="n">
        <v>0.353209933913391</v>
      </c>
      <c r="P572" s="19" t="n">
        <v>0.355316752313635</v>
      </c>
      <c r="Q572" s="19" t="n">
        <v>0.28244549179903</v>
      </c>
      <c r="R572" s="19" t="n">
        <v>0.301695261336178</v>
      </c>
      <c r="S572" s="19"/>
      <c r="T572" s="19" t="n">
        <v>0.411130372391693</v>
      </c>
      <c r="U572" s="19" t="n">
        <v>0.333639367745863</v>
      </c>
      <c r="V572" s="19" t="n">
        <v>0.310889818517127</v>
      </c>
      <c r="W572" s="19" t="n">
        <v>0.254057361437848</v>
      </c>
      <c r="X572" s="19"/>
      <c r="Y572" s="19" t="n">
        <v>0.249235551162988</v>
      </c>
      <c r="Z572" s="19" t="n">
        <v>0.38819461343202</v>
      </c>
      <c r="AA572" s="19" t="n">
        <v>0.374175991060866</v>
      </c>
      <c r="AB572" s="19" t="n">
        <v>0.370080756815214</v>
      </c>
      <c r="AC572" s="19" t="n">
        <v>0.340734678593551</v>
      </c>
      <c r="AD572" s="19" t="n">
        <v>0.422308262390662</v>
      </c>
      <c r="AE572" s="19"/>
      <c r="AF572" s="19" t="n">
        <v>0.342386963564823</v>
      </c>
      <c r="AG572" s="19"/>
      <c r="AH572" s="19" t="n">
        <v>0.310314553261994</v>
      </c>
      <c r="AI572" s="19"/>
      <c r="AJ572" s="19" t="n">
        <v>0.33537845610274</v>
      </c>
      <c r="AK572" s="19" t="n">
        <v>0.520290714355959</v>
      </c>
      <c r="AL572" s="19" t="n">
        <v>0.306967467000934</v>
      </c>
      <c r="AM572" s="19" t="n">
        <v>0.336932911228738</v>
      </c>
      <c r="AN572" s="19" t="n">
        <v>0.323008965728353</v>
      </c>
      <c r="AO572" s="19" t="n">
        <v>0.227000871370133</v>
      </c>
      <c r="AP572" s="19" t="n">
        <v>0.39083255037231</v>
      </c>
      <c r="AQ572" s="19" t="n">
        <v>0.339067658471974</v>
      </c>
      <c r="AR572" s="19" t="n">
        <v>0.368178398573235</v>
      </c>
      <c r="AS572" s="19" t="n">
        <v>0.266054301154086</v>
      </c>
      <c r="AT572" s="19" t="n">
        <v>0.353748717813403</v>
      </c>
      <c r="AU572" s="19" t="n">
        <v>0.354334327144595</v>
      </c>
    </row>
    <row r="573">
      <c r="B573" t="s">
        <v>248</v>
      </c>
      <c r="C573" s="19" t="n">
        <v>0.0824109801557774</v>
      </c>
      <c r="D573" s="19" t="n">
        <v>0.141019700433745</v>
      </c>
      <c r="E573" s="19" t="n">
        <v>0.0223094804625721</v>
      </c>
      <c r="F573" s="19"/>
      <c r="G573" s="19" t="n">
        <v>0.175921934593396</v>
      </c>
      <c r="H573" s="19" t="n">
        <v>0.34668348095887</v>
      </c>
      <c r="I573" s="19" t="n">
        <v>0.111129796863773</v>
      </c>
      <c r="J573" s="19" t="n">
        <v>0.0523725019705702</v>
      </c>
      <c r="K573" s="19" t="n">
        <v>-0.0838494284389894</v>
      </c>
      <c r="L573" s="19" t="n">
        <v>-0.0133490008896844</v>
      </c>
      <c r="M573" s="19"/>
      <c r="N573" s="19" t="n">
        <v>-0.184786152478574</v>
      </c>
      <c r="O573" s="19" t="n">
        <v>0.0111797727985401</v>
      </c>
      <c r="P573" s="19" t="n">
        <v>0.0327719753005981</v>
      </c>
      <c r="Q573" s="19" t="n">
        <v>0.191202606772564</v>
      </c>
      <c r="R573" s="19" t="n">
        <v>0.157948153262921</v>
      </c>
      <c r="S573" s="19"/>
      <c r="T573" s="19" t="n">
        <v>-0.0344590517640423</v>
      </c>
      <c r="U573" s="19" t="n">
        <v>0.0455692804182624</v>
      </c>
      <c r="V573" s="19" t="n">
        <v>0.135535848421983</v>
      </c>
      <c r="W573" s="19" t="n">
        <v>0.283918399737014</v>
      </c>
      <c r="X573" s="19"/>
      <c r="Y573" s="19" t="n">
        <v>0.246182395052761</v>
      </c>
      <c r="Z573" s="19" t="n">
        <v>0.0088557169723314</v>
      </c>
      <c r="AA573" s="19" t="n">
        <v>-0.00835207383359449</v>
      </c>
      <c r="AB573" s="19" t="n">
        <v>0.0174606903705434</v>
      </c>
      <c r="AC573" s="19" t="n">
        <v>0.0432989490655482</v>
      </c>
      <c r="AD573" s="19" t="n">
        <v>-0.22948964011873</v>
      </c>
      <c r="AE573" s="19"/>
      <c r="AF573" s="19" t="n">
        <v>0.0423235142346546</v>
      </c>
      <c r="AG573" s="19"/>
      <c r="AH573" s="19" t="n">
        <v>0.135109926660247</v>
      </c>
      <c r="AI573" s="19"/>
      <c r="AJ573" s="19" t="n">
        <v>0.0797623895350319</v>
      </c>
      <c r="AK573" s="19" t="n">
        <v>-0.178245057871493</v>
      </c>
      <c r="AL573" s="19" t="n">
        <v>0.104792904912912</v>
      </c>
      <c r="AM573" s="19" t="n">
        <v>0.0714559950662539</v>
      </c>
      <c r="AN573" s="19" t="n">
        <v>0.0837910555133512</v>
      </c>
      <c r="AO573" s="19" t="n">
        <v>0.3120899374491</v>
      </c>
      <c r="AP573" s="19" t="n">
        <v>-0.026743799918037</v>
      </c>
      <c r="AQ573" s="19" t="n">
        <v>0.0772414242381746</v>
      </c>
      <c r="AR573" s="19" t="n">
        <v>0.135252334186168</v>
      </c>
      <c r="AS573" s="19" t="n">
        <v>0.142723649524403</v>
      </c>
      <c r="AT573" s="19" t="n">
        <v>0.0620291332181356</v>
      </c>
      <c r="AU573" s="19" t="n">
        <v>0.0318230846210971</v>
      </c>
    </row>
    <row r="574">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c r="AU574" s="19"/>
    </row>
    <row r="575">
      <c r="B575" s="7" t="s">
        <v>291</v>
      </c>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c r="AL575" s="19"/>
      <c r="AM575" s="19"/>
      <c r="AN575" s="19"/>
      <c r="AO575" s="19"/>
      <c r="AP575" s="19"/>
      <c r="AQ575" s="19"/>
      <c r="AR575" s="19"/>
      <c r="AS575" s="19"/>
      <c r="AT575" s="19"/>
      <c r="AU575" s="19"/>
    </row>
    <row r="576">
      <c r="B576" s="26" t="s">
        <v>69</v>
      </c>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c r="AL576" s="19"/>
      <c r="AM576" s="19"/>
      <c r="AN576" s="19"/>
      <c r="AO576" s="19"/>
      <c r="AP576" s="19"/>
      <c r="AQ576" s="19"/>
      <c r="AR576" s="19"/>
      <c r="AS576" s="19"/>
      <c r="AT576" s="19"/>
      <c r="AU576" s="19"/>
    </row>
    <row r="577">
      <c r="B577" t="s">
        <v>282</v>
      </c>
      <c r="C577" s="19" t="n">
        <v>0.115606332442896</v>
      </c>
      <c r="D577" s="19" t="n">
        <v>0.154988389821278</v>
      </c>
      <c r="E577" s="19" t="n">
        <v>0.0767941316811139</v>
      </c>
      <c r="F577" s="19"/>
      <c r="G577" s="19" t="n">
        <v>0.218194938072594</v>
      </c>
      <c r="H577" s="19" t="n">
        <v>0.150190590802918</v>
      </c>
      <c r="I577" s="19" t="n">
        <v>0.134951300752955</v>
      </c>
      <c r="J577" s="19" t="n">
        <v>0.132674124017805</v>
      </c>
      <c r="K577" s="19" t="n">
        <v>0.0704135709514209</v>
      </c>
      <c r="L577" s="19" t="n">
        <v>0.0554044358169031</v>
      </c>
      <c r="M577" s="19"/>
      <c r="N577" s="19" t="n">
        <v>0.0697284218417703</v>
      </c>
      <c r="O577" s="19" t="n">
        <v>0.0880935424169358</v>
      </c>
      <c r="P577" s="19" t="n">
        <v>0.109364153079879</v>
      </c>
      <c r="Q577" s="19" t="n">
        <v>0.13721988715481</v>
      </c>
      <c r="R577" s="19" t="n">
        <v>0.142152623832803</v>
      </c>
      <c r="S577" s="19"/>
      <c r="T577" s="19" t="n">
        <v>0.101570615685484</v>
      </c>
      <c r="U577" s="19" t="n">
        <v>0.0950157527367883</v>
      </c>
      <c r="V577" s="19" t="n">
        <v>0.0826709689804675</v>
      </c>
      <c r="W577" s="19" t="n">
        <v>0.191729454283114</v>
      </c>
      <c r="X577" s="19"/>
      <c r="Y577" s="19" t="n">
        <v>0.164655548580468</v>
      </c>
      <c r="Z577" s="19" t="n">
        <v>0.105773483284748</v>
      </c>
      <c r="AA577" s="19" t="n">
        <v>0.0463904073726635</v>
      </c>
      <c r="AB577" s="19" t="n">
        <v>0.0799645720900926</v>
      </c>
      <c r="AC577" s="19" t="n">
        <v>0.228490565101226</v>
      </c>
      <c r="AD577" s="19" t="n">
        <v>0.0455028486148119</v>
      </c>
      <c r="AE577" s="19"/>
      <c r="AF577" s="19" t="n">
        <v>0.0926370771401167</v>
      </c>
      <c r="AG577" s="19"/>
      <c r="AH577" s="19" t="n">
        <v>0.129277994607797</v>
      </c>
      <c r="AI577" s="19"/>
      <c r="AJ577" s="19" t="n">
        <v>0.162694638858775</v>
      </c>
      <c r="AK577" s="19" t="n">
        <v>0.147571262422776</v>
      </c>
      <c r="AL577" s="19" t="n">
        <v>0.164450060629055</v>
      </c>
      <c r="AM577" s="19" t="n">
        <v>0.0930762926265465</v>
      </c>
      <c r="AN577" s="19" t="n">
        <v>0.087775512161347</v>
      </c>
      <c r="AO577" s="19" t="n">
        <v>0.135004878764249</v>
      </c>
      <c r="AP577" s="19" t="n">
        <v>0.0698696182770513</v>
      </c>
      <c r="AQ577" s="19" t="n">
        <v>0.127111809328485</v>
      </c>
      <c r="AR577" s="19" t="n">
        <v>0.0789579707524252</v>
      </c>
      <c r="AS577" s="19" t="n">
        <v>0.0786709260676345</v>
      </c>
      <c r="AT577" s="19" t="n">
        <v>0.0820702420361736</v>
      </c>
      <c r="AU577" s="19" t="n">
        <v>0.140115129273785</v>
      </c>
    </row>
    <row r="578">
      <c r="B578" t="s">
        <v>283</v>
      </c>
      <c r="C578" s="19" t="n">
        <v>0.282372690094126</v>
      </c>
      <c r="D578" s="19" t="n">
        <v>0.274115481443363</v>
      </c>
      <c r="E578" s="19" t="n">
        <v>0.291727662245758</v>
      </c>
      <c r="F578" s="19"/>
      <c r="G578" s="19" t="n">
        <v>0.382739971158542</v>
      </c>
      <c r="H578" s="19" t="n">
        <v>0.336288939955954</v>
      </c>
      <c r="I578" s="19" t="n">
        <v>0.28110926917136</v>
      </c>
      <c r="J578" s="19" t="n">
        <v>0.26189698008421</v>
      </c>
      <c r="K578" s="19" t="n">
        <v>0.206625266107006</v>
      </c>
      <c r="L578" s="19" t="n">
        <v>0.26920186384978</v>
      </c>
      <c r="M578" s="19"/>
      <c r="N578" s="19" t="n">
        <v>0.28380084618161</v>
      </c>
      <c r="O578" s="19" t="n">
        <v>0.288907739221873</v>
      </c>
      <c r="P578" s="19" t="n">
        <v>0.224484084985268</v>
      </c>
      <c r="Q578" s="19" t="n">
        <v>0.333205308184664</v>
      </c>
      <c r="R578" s="19" t="n">
        <v>0.31015217379479</v>
      </c>
      <c r="S578" s="19"/>
      <c r="T578" s="19" t="n">
        <v>0.20968876701635</v>
      </c>
      <c r="U578" s="19" t="n">
        <v>0.253621916520214</v>
      </c>
      <c r="V578" s="19" t="n">
        <v>0.339680003287804</v>
      </c>
      <c r="W578" s="19" t="n">
        <v>0.336278826479122</v>
      </c>
      <c r="X578" s="19"/>
      <c r="Y578" s="19" t="n">
        <v>0.351072308657832</v>
      </c>
      <c r="Z578" s="19" t="n">
        <v>0.244024651755326</v>
      </c>
      <c r="AA578" s="19" t="n">
        <v>0.269408956375269</v>
      </c>
      <c r="AB578" s="19" t="n">
        <v>0.216699161270198</v>
      </c>
      <c r="AC578" s="19" t="n">
        <v>0.300697056186716</v>
      </c>
      <c r="AD578" s="19" t="n">
        <v>0.126987001679847</v>
      </c>
      <c r="AE578" s="19"/>
      <c r="AF578" s="19" t="n">
        <v>0.244009231383725</v>
      </c>
      <c r="AG578" s="19"/>
      <c r="AH578" s="19" t="n">
        <v>0.297930486316711</v>
      </c>
      <c r="AI578" s="19"/>
      <c r="AJ578" s="19" t="n">
        <v>0.267894236387232</v>
      </c>
      <c r="AK578" s="19" t="n">
        <v>0.254442984766359</v>
      </c>
      <c r="AL578" s="19" t="n">
        <v>0.248882389776674</v>
      </c>
      <c r="AM578" s="19" t="n">
        <v>0.318476096474219</v>
      </c>
      <c r="AN578" s="19" t="n">
        <v>0.278044686346912</v>
      </c>
      <c r="AO578" s="19" t="n">
        <v>0.283626538929267</v>
      </c>
      <c r="AP578" s="19" t="n">
        <v>0.273488187960737</v>
      </c>
      <c r="AQ578" s="19" t="n">
        <v>0.344188579382103</v>
      </c>
      <c r="AR578" s="19" t="n">
        <v>0.442247523262902</v>
      </c>
      <c r="AS578" s="19" t="n">
        <v>0.237529967270753</v>
      </c>
      <c r="AT578" s="19" t="n">
        <v>0.301452913489237</v>
      </c>
      <c r="AU578" s="19" t="n">
        <v>0.323711389370978</v>
      </c>
    </row>
    <row r="579">
      <c r="B579" t="s">
        <v>284</v>
      </c>
      <c r="C579" s="19" t="n">
        <v>0.240400194443149</v>
      </c>
      <c r="D579" s="19" t="n">
        <v>0.246314510522336</v>
      </c>
      <c r="E579" s="19" t="n">
        <v>0.235456918980741</v>
      </c>
      <c r="F579" s="19"/>
      <c r="G579" s="19" t="n">
        <v>0.145335297214754</v>
      </c>
      <c r="H579" s="19" t="n">
        <v>0.238464515028416</v>
      </c>
      <c r="I579" s="19" t="n">
        <v>0.261628241973756</v>
      </c>
      <c r="J579" s="19" t="n">
        <v>0.195686920738526</v>
      </c>
      <c r="K579" s="19" t="n">
        <v>0.283290599055146</v>
      </c>
      <c r="L579" s="19" t="n">
        <v>0.27184179604444</v>
      </c>
      <c r="M579" s="19"/>
      <c r="N579" s="19" t="n">
        <v>0.28057154061801</v>
      </c>
      <c r="O579" s="19" t="n">
        <v>0.219188582721813</v>
      </c>
      <c r="P579" s="19" t="n">
        <v>0.284551571636138</v>
      </c>
      <c r="Q579" s="19" t="n">
        <v>0.22548958445987</v>
      </c>
      <c r="R579" s="19" t="n">
        <v>0.192718747307913</v>
      </c>
      <c r="S579" s="19"/>
      <c r="T579" s="19" t="n">
        <v>0.239251076096135</v>
      </c>
      <c r="U579" s="19" t="n">
        <v>0.259255144849668</v>
      </c>
      <c r="V579" s="19" t="n">
        <v>0.235784194158489</v>
      </c>
      <c r="W579" s="19" t="n">
        <v>0.213439996271915</v>
      </c>
      <c r="X579" s="19"/>
      <c r="Y579" s="19" t="n">
        <v>0.224520523173103</v>
      </c>
      <c r="Z579" s="19" t="n">
        <v>0.22730787833221</v>
      </c>
      <c r="AA579" s="19" t="n">
        <v>0.295261161423192</v>
      </c>
      <c r="AB579" s="19" t="n">
        <v>0.236568157788467</v>
      </c>
      <c r="AC579" s="19" t="n">
        <v>0.175782264173486</v>
      </c>
      <c r="AD579" s="19" t="n">
        <v>0.259028279977246</v>
      </c>
      <c r="AE579" s="19"/>
      <c r="AF579" s="19" t="n">
        <v>0.262739182455084</v>
      </c>
      <c r="AG579" s="19"/>
      <c r="AH579" s="19" t="n">
        <v>0.247613461045183</v>
      </c>
      <c r="AI579" s="19"/>
      <c r="AJ579" s="19" t="n">
        <v>0.208850149271739</v>
      </c>
      <c r="AK579" s="19" t="n">
        <v>0.213032719578811</v>
      </c>
      <c r="AL579" s="19" t="n">
        <v>0.235869539875476</v>
      </c>
      <c r="AM579" s="19" t="n">
        <v>0.191774333985651</v>
      </c>
      <c r="AN579" s="19" t="n">
        <v>0.290225487402512</v>
      </c>
      <c r="AO579" s="19" t="n">
        <v>0.293455876989005</v>
      </c>
      <c r="AP579" s="19" t="n">
        <v>0.251890260138858</v>
      </c>
      <c r="AQ579" s="19" t="n">
        <v>0.237601245062868</v>
      </c>
      <c r="AR579" s="19" t="n">
        <v>0.286799055020493</v>
      </c>
      <c r="AS579" s="19" t="n">
        <v>0.266795357020962</v>
      </c>
      <c r="AT579" s="19" t="n">
        <v>0.228030724545733</v>
      </c>
      <c r="AU579" s="19" t="n">
        <v>0.175043709210466</v>
      </c>
    </row>
    <row r="580">
      <c r="B580" t="s">
        <v>285</v>
      </c>
      <c r="C580" s="19" t="n">
        <v>0.130931331939693</v>
      </c>
      <c r="D580" s="19" t="n">
        <v>0.121446679913356</v>
      </c>
      <c r="E580" s="19" t="n">
        <v>0.13693908326634</v>
      </c>
      <c r="F580" s="19"/>
      <c r="G580" s="19" t="n">
        <v>0.163888369101652</v>
      </c>
      <c r="H580" s="19" t="n">
        <v>0.0854526680516381</v>
      </c>
      <c r="I580" s="19" t="n">
        <v>0.115010149132727</v>
      </c>
      <c r="J580" s="19" t="n">
        <v>0.130907428629181</v>
      </c>
      <c r="K580" s="19" t="n">
        <v>0.147648091296881</v>
      </c>
      <c r="L580" s="19" t="n">
        <v>0.14374678164604</v>
      </c>
      <c r="M580" s="19"/>
      <c r="N580" s="19" t="n">
        <v>0.0547159737557405</v>
      </c>
      <c r="O580" s="19" t="n">
        <v>0.13478788445156</v>
      </c>
      <c r="P580" s="19" t="n">
        <v>0.124372536951546</v>
      </c>
      <c r="Q580" s="19" t="n">
        <v>0.137499270603552</v>
      </c>
      <c r="R580" s="19" t="n">
        <v>0.13642172761019</v>
      </c>
      <c r="S580" s="19"/>
      <c r="T580" s="19" t="n">
        <v>0.139142255967322</v>
      </c>
      <c r="U580" s="19" t="n">
        <v>0.159062611122733</v>
      </c>
      <c r="V580" s="19" t="n">
        <v>0.145735805730364</v>
      </c>
      <c r="W580" s="19" t="n">
        <v>0.0934464353705309</v>
      </c>
      <c r="X580" s="19"/>
      <c r="Y580" s="19" t="n">
        <v>0.0858024837440378</v>
      </c>
      <c r="Z580" s="19" t="n">
        <v>0.163468882819086</v>
      </c>
      <c r="AA580" s="19" t="n">
        <v>0.136653954336445</v>
      </c>
      <c r="AB580" s="19" t="n">
        <v>0.143466579793221</v>
      </c>
      <c r="AC580" s="19" t="n">
        <v>0.188432607698358</v>
      </c>
      <c r="AD580" s="19" t="n">
        <v>0.189659982333283</v>
      </c>
      <c r="AE580" s="19"/>
      <c r="AF580" s="19" t="n">
        <v>0.150844018787222</v>
      </c>
      <c r="AG580" s="19"/>
      <c r="AH580" s="19" t="n">
        <v>0.127389305165777</v>
      </c>
      <c r="AI580" s="19"/>
      <c r="AJ580" s="19" t="n">
        <v>0.0672410814592541</v>
      </c>
      <c r="AK580" s="19" t="n">
        <v>0.146735164962495</v>
      </c>
      <c r="AL580" s="19" t="n">
        <v>0.119664723543307</v>
      </c>
      <c r="AM580" s="19" t="n">
        <v>0.148397793918833</v>
      </c>
      <c r="AN580" s="19" t="n">
        <v>0.15757916221556</v>
      </c>
      <c r="AO580" s="19" t="n">
        <v>0.131562814215841</v>
      </c>
      <c r="AP580" s="19" t="n">
        <v>0.159138315143478</v>
      </c>
      <c r="AQ580" s="19" t="n">
        <v>0.127634248117639</v>
      </c>
      <c r="AR580" s="19" t="n">
        <v>0</v>
      </c>
      <c r="AS580" s="19" t="n">
        <v>0.163362607107471</v>
      </c>
      <c r="AT580" s="19" t="n">
        <v>0.0677369732758356</v>
      </c>
      <c r="AU580" s="19" t="n">
        <v>0.0955944448694282</v>
      </c>
    </row>
    <row r="581">
      <c r="B581" t="s">
        <v>286</v>
      </c>
      <c r="C581" s="19" t="n">
        <v>0.180422623679124</v>
      </c>
      <c r="D581" s="19" t="n">
        <v>0.161739712741763</v>
      </c>
      <c r="E581" s="19" t="n">
        <v>0.199769198579836</v>
      </c>
      <c r="F581" s="19"/>
      <c r="G581" s="19" t="n">
        <v>0.0647706383511697</v>
      </c>
      <c r="H581" s="19" t="n">
        <v>0.160155757247452</v>
      </c>
      <c r="I581" s="19" t="n">
        <v>0.155591666851884</v>
      </c>
      <c r="J581" s="19" t="n">
        <v>0.209340735863868</v>
      </c>
      <c r="K581" s="19" t="n">
        <v>0.239437128105009</v>
      </c>
      <c r="L581" s="19" t="n">
        <v>0.200123858012308</v>
      </c>
      <c r="M581" s="19"/>
      <c r="N581" s="19" t="n">
        <v>0.219190569053756</v>
      </c>
      <c r="O581" s="19" t="n">
        <v>0.200464348967995</v>
      </c>
      <c r="P581" s="19" t="n">
        <v>0.21584201145739</v>
      </c>
      <c r="Q581" s="19" t="n">
        <v>0.123203242586326</v>
      </c>
      <c r="R581" s="19" t="n">
        <v>0.169947636050736</v>
      </c>
      <c r="S581" s="19"/>
      <c r="T581" s="19" t="n">
        <v>0.270120377293969</v>
      </c>
      <c r="U581" s="19" t="n">
        <v>0.183277848781128</v>
      </c>
      <c r="V581" s="19" t="n">
        <v>0.148398397503497</v>
      </c>
      <c r="W581" s="19" t="n">
        <v>0.141923825994033</v>
      </c>
      <c r="X581" s="19"/>
      <c r="Y581" s="19" t="n">
        <v>0.133405773973795</v>
      </c>
      <c r="Z581" s="19" t="n">
        <v>0.22275598878439</v>
      </c>
      <c r="AA581" s="19" t="n">
        <v>0.192613158254779</v>
      </c>
      <c r="AB581" s="19" t="n">
        <v>0.251639985692245</v>
      </c>
      <c r="AC581" s="19" t="n">
        <v>0.0923283974123013</v>
      </c>
      <c r="AD581" s="19" t="n">
        <v>0.276684859001781</v>
      </c>
      <c r="AE581" s="19"/>
      <c r="AF581" s="19" t="n">
        <v>0.192708008184264</v>
      </c>
      <c r="AG581" s="19"/>
      <c r="AH581" s="19" t="n">
        <v>0.156256360691541</v>
      </c>
      <c r="AI581" s="19"/>
      <c r="AJ581" s="19" t="n">
        <v>0.239411413277489</v>
      </c>
      <c r="AK581" s="19" t="n">
        <v>0.238217868269558</v>
      </c>
      <c r="AL581" s="19" t="n">
        <v>0.177612944300758</v>
      </c>
      <c r="AM581" s="19" t="n">
        <v>0.188491993733334</v>
      </c>
      <c r="AN581" s="19" t="n">
        <v>0.127092742086376</v>
      </c>
      <c r="AO581" s="19" t="n">
        <v>0.125666713774934</v>
      </c>
      <c r="AP581" s="19" t="n">
        <v>0.209864833954352</v>
      </c>
      <c r="AQ581" s="19" t="n">
        <v>0.135271436939913</v>
      </c>
      <c r="AR581" s="19" t="n">
        <v>0.191995450964179</v>
      </c>
      <c r="AS581" s="19" t="n">
        <v>0.163096228488354</v>
      </c>
      <c r="AT581" s="19" t="n">
        <v>0.286766109640574</v>
      </c>
      <c r="AU581" s="19" t="n">
        <v>0.211024794507879</v>
      </c>
    </row>
    <row r="582">
      <c r="B582" t="s">
        <v>66</v>
      </c>
      <c r="C582" s="19" t="n">
        <v>0.0502668274010124</v>
      </c>
      <c r="D582" s="19" t="n">
        <v>0.0413952255579052</v>
      </c>
      <c r="E582" s="19" t="n">
        <v>0.0593130052462111</v>
      </c>
      <c r="F582" s="19"/>
      <c r="G582" s="19" t="n">
        <v>0.0250707861012877</v>
      </c>
      <c r="H582" s="19" t="n">
        <v>0.029447528913622</v>
      </c>
      <c r="I582" s="19" t="n">
        <v>0.0517093721173173</v>
      </c>
      <c r="J582" s="19" t="n">
        <v>0.0694938106664109</v>
      </c>
      <c r="K582" s="19" t="n">
        <v>0.0525853444845368</v>
      </c>
      <c r="L582" s="19" t="n">
        <v>0.059681264630529</v>
      </c>
      <c r="M582" s="19"/>
      <c r="N582" s="19" t="n">
        <v>0.0919926485491125</v>
      </c>
      <c r="O582" s="19" t="n">
        <v>0.068557902219824</v>
      </c>
      <c r="P582" s="19" t="n">
        <v>0.0413856418897792</v>
      </c>
      <c r="Q582" s="19" t="n">
        <v>0.0433827070107776</v>
      </c>
      <c r="R582" s="19" t="n">
        <v>0.048607091403568</v>
      </c>
      <c r="S582" s="19"/>
      <c r="T582" s="19" t="n">
        <v>0.0402269079407399</v>
      </c>
      <c r="U582" s="19" t="n">
        <v>0.0497667259894675</v>
      </c>
      <c r="V582" s="19" t="n">
        <v>0.0477306303393786</v>
      </c>
      <c r="W582" s="19" t="n">
        <v>0.0231814616012859</v>
      </c>
      <c r="X582" s="19"/>
      <c r="Y582" s="19" t="n">
        <v>0.0405433618707643</v>
      </c>
      <c r="Z582" s="19" t="n">
        <v>0.0366691150242393</v>
      </c>
      <c r="AA582" s="19" t="n">
        <v>0.0596723622376514</v>
      </c>
      <c r="AB582" s="19" t="n">
        <v>0.0716615433657763</v>
      </c>
      <c r="AC582" s="19" t="n">
        <v>0.0142691094279132</v>
      </c>
      <c r="AD582" s="19" t="n">
        <v>0.102137028393032</v>
      </c>
      <c r="AE582" s="19"/>
      <c r="AF582" s="19" t="n">
        <v>0.0570624820495873</v>
      </c>
      <c r="AG582" s="19"/>
      <c r="AH582" s="19" t="n">
        <v>0.0415323921729918</v>
      </c>
      <c r="AI582" s="19"/>
      <c r="AJ582" s="19" t="n">
        <v>0.0539084807455112</v>
      </c>
      <c r="AK582" s="19" t="n">
        <v>0</v>
      </c>
      <c r="AL582" s="19" t="n">
        <v>0.0535203418747309</v>
      </c>
      <c r="AM582" s="19" t="n">
        <v>0.0597834892614165</v>
      </c>
      <c r="AN582" s="19" t="n">
        <v>0.0592824097872928</v>
      </c>
      <c r="AO582" s="19" t="n">
        <v>0.0306831773267034</v>
      </c>
      <c r="AP582" s="19" t="n">
        <v>0.0357487845255244</v>
      </c>
      <c r="AQ582" s="19" t="n">
        <v>0.0281926811689916</v>
      </c>
      <c r="AR582" s="19" t="n">
        <v>0</v>
      </c>
      <c r="AS582" s="19" t="n">
        <v>0.0905449140448249</v>
      </c>
      <c r="AT582" s="19" t="n">
        <v>0.0339430370124464</v>
      </c>
      <c r="AU582" s="19" t="n">
        <v>0.0545105327674642</v>
      </c>
    </row>
    <row r="583">
      <c r="B583" t="s">
        <v>287</v>
      </c>
      <c r="C583" s="19" t="n">
        <v>0.397979022537022</v>
      </c>
      <c r="D583" s="19" t="n">
        <v>0.429103871264641</v>
      </c>
      <c r="E583" s="19" t="n">
        <v>0.368521793926872</v>
      </c>
      <c r="F583" s="19"/>
      <c r="G583" s="19" t="n">
        <v>0.600934909231136</v>
      </c>
      <c r="H583" s="19" t="n">
        <v>0.486479530758872</v>
      </c>
      <c r="I583" s="19" t="n">
        <v>0.416060569924315</v>
      </c>
      <c r="J583" s="19" t="n">
        <v>0.394571104102015</v>
      </c>
      <c r="K583" s="19" t="n">
        <v>0.277038837058427</v>
      </c>
      <c r="L583" s="19" t="n">
        <v>0.324606299666683</v>
      </c>
      <c r="M583" s="19"/>
      <c r="N583" s="19" t="n">
        <v>0.35352926802338</v>
      </c>
      <c r="O583" s="19" t="n">
        <v>0.377001281638809</v>
      </c>
      <c r="P583" s="19" t="n">
        <v>0.333848238065147</v>
      </c>
      <c r="Q583" s="19" t="n">
        <v>0.470425195339475</v>
      </c>
      <c r="R583" s="19" t="n">
        <v>0.452304797627593</v>
      </c>
      <c r="S583" s="19"/>
      <c r="T583" s="19" t="n">
        <v>0.311259382701834</v>
      </c>
      <c r="U583" s="19" t="n">
        <v>0.348637669257003</v>
      </c>
      <c r="V583" s="19" t="n">
        <v>0.422350972268271</v>
      </c>
      <c r="W583" s="19" t="n">
        <v>0.528008280762235</v>
      </c>
      <c r="X583" s="19"/>
      <c r="Y583" s="19" t="n">
        <v>0.5157278572383</v>
      </c>
      <c r="Z583" s="19" t="n">
        <v>0.349798135040075</v>
      </c>
      <c r="AA583" s="19" t="n">
        <v>0.315799363747933</v>
      </c>
      <c r="AB583" s="19" t="n">
        <v>0.296663733360291</v>
      </c>
      <c r="AC583" s="19" t="n">
        <v>0.529187621287942</v>
      </c>
      <c r="AD583" s="19" t="n">
        <v>0.172489850294659</v>
      </c>
      <c r="AE583" s="19"/>
      <c r="AF583" s="19" t="n">
        <v>0.336646308523841</v>
      </c>
      <c r="AG583" s="19"/>
      <c r="AH583" s="19" t="n">
        <v>0.427208480924508</v>
      </c>
      <c r="AI583" s="19"/>
      <c r="AJ583" s="19" t="n">
        <v>0.430588875246007</v>
      </c>
      <c r="AK583" s="19" t="n">
        <v>0.402014247189135</v>
      </c>
      <c r="AL583" s="19" t="n">
        <v>0.413332450405728</v>
      </c>
      <c r="AM583" s="19" t="n">
        <v>0.411552389100765</v>
      </c>
      <c r="AN583" s="19" t="n">
        <v>0.365820198508259</v>
      </c>
      <c r="AO583" s="19" t="n">
        <v>0.418631417693516</v>
      </c>
      <c r="AP583" s="19" t="n">
        <v>0.343357806237789</v>
      </c>
      <c r="AQ583" s="19" t="n">
        <v>0.471300388710588</v>
      </c>
      <c r="AR583" s="19" t="n">
        <v>0.521205494015328</v>
      </c>
      <c r="AS583" s="19" t="n">
        <v>0.316200893338387</v>
      </c>
      <c r="AT583" s="19" t="n">
        <v>0.383523155525411</v>
      </c>
      <c r="AU583" s="19" t="n">
        <v>0.463826518644763</v>
      </c>
    </row>
    <row r="584">
      <c r="B584" t="s">
        <v>288</v>
      </c>
      <c r="C584" s="19" t="n">
        <v>0.311353955618817</v>
      </c>
      <c r="D584" s="19" t="n">
        <v>0.283186392655119</v>
      </c>
      <c r="E584" s="19" t="n">
        <v>0.336708281846176</v>
      </c>
      <c r="F584" s="19"/>
      <c r="G584" s="19" t="n">
        <v>0.228659007452822</v>
      </c>
      <c r="H584" s="19" t="n">
        <v>0.24560842529909</v>
      </c>
      <c r="I584" s="19" t="n">
        <v>0.270601815984611</v>
      </c>
      <c r="J584" s="19" t="n">
        <v>0.340248164493049</v>
      </c>
      <c r="K584" s="19" t="n">
        <v>0.38708521940189</v>
      </c>
      <c r="L584" s="19" t="n">
        <v>0.343870639658348</v>
      </c>
      <c r="M584" s="19"/>
      <c r="N584" s="19" t="n">
        <v>0.273906542809497</v>
      </c>
      <c r="O584" s="19" t="n">
        <v>0.335252233419554</v>
      </c>
      <c r="P584" s="19" t="n">
        <v>0.340214548408936</v>
      </c>
      <c r="Q584" s="19" t="n">
        <v>0.260702513189878</v>
      </c>
      <c r="R584" s="19" t="n">
        <v>0.306369363660926</v>
      </c>
      <c r="S584" s="19"/>
      <c r="T584" s="19" t="n">
        <v>0.409262633261291</v>
      </c>
      <c r="U584" s="19" t="n">
        <v>0.342340459903862</v>
      </c>
      <c r="V584" s="19" t="n">
        <v>0.294134203233862</v>
      </c>
      <c r="W584" s="19" t="n">
        <v>0.235370261364564</v>
      </c>
      <c r="X584" s="19"/>
      <c r="Y584" s="19" t="n">
        <v>0.219208257717833</v>
      </c>
      <c r="Z584" s="19" t="n">
        <v>0.386224871603476</v>
      </c>
      <c r="AA584" s="19" t="n">
        <v>0.329267112591224</v>
      </c>
      <c r="AB584" s="19" t="n">
        <v>0.395106565485466</v>
      </c>
      <c r="AC584" s="19" t="n">
        <v>0.280761005110659</v>
      </c>
      <c r="AD584" s="19" t="n">
        <v>0.466344841335063</v>
      </c>
      <c r="AE584" s="19"/>
      <c r="AF584" s="19" t="n">
        <v>0.343552026971487</v>
      </c>
      <c r="AG584" s="19"/>
      <c r="AH584" s="19" t="n">
        <v>0.283645665857318</v>
      </c>
      <c r="AI584" s="19"/>
      <c r="AJ584" s="19" t="n">
        <v>0.306652494736743</v>
      </c>
      <c r="AK584" s="19" t="n">
        <v>0.384953033232053</v>
      </c>
      <c r="AL584" s="19" t="n">
        <v>0.297277667844065</v>
      </c>
      <c r="AM584" s="19" t="n">
        <v>0.336889787652167</v>
      </c>
      <c r="AN584" s="19" t="n">
        <v>0.284671904301936</v>
      </c>
      <c r="AO584" s="19" t="n">
        <v>0.257229527990775</v>
      </c>
      <c r="AP584" s="19" t="n">
        <v>0.369003149097829</v>
      </c>
      <c r="AQ584" s="19" t="n">
        <v>0.262905685057552</v>
      </c>
      <c r="AR584" s="19" t="n">
        <v>0.191995450964179</v>
      </c>
      <c r="AS584" s="19" t="n">
        <v>0.326458835595826</v>
      </c>
      <c r="AT584" s="19" t="n">
        <v>0.35450308291641</v>
      </c>
      <c r="AU584" s="19" t="n">
        <v>0.306619239377307</v>
      </c>
    </row>
    <row r="585">
      <c r="B585" t="s">
        <v>248</v>
      </c>
      <c r="C585" s="19" t="n">
        <v>0.086625066918205</v>
      </c>
      <c r="D585" s="19" t="n">
        <v>0.145917478609522</v>
      </c>
      <c r="E585" s="19" t="n">
        <v>0.0318135120806958</v>
      </c>
      <c r="F585" s="19"/>
      <c r="G585" s="19" t="n">
        <v>0.372275901778314</v>
      </c>
      <c r="H585" s="19" t="n">
        <v>0.240871105459782</v>
      </c>
      <c r="I585" s="19" t="n">
        <v>0.145458753939704</v>
      </c>
      <c r="J585" s="19" t="n">
        <v>0.0543229396089661</v>
      </c>
      <c r="K585" s="19" t="n">
        <v>-0.110046382343463</v>
      </c>
      <c r="L585" s="19" t="n">
        <v>-0.0192643399916644</v>
      </c>
      <c r="M585" s="19"/>
      <c r="N585" s="19" t="n">
        <v>0.079622725213883</v>
      </c>
      <c r="O585" s="19" t="n">
        <v>0.0417490482192547</v>
      </c>
      <c r="P585" s="19" t="n">
        <v>-0.00636631034378887</v>
      </c>
      <c r="Q585" s="19" t="n">
        <v>0.209722682149597</v>
      </c>
      <c r="R585" s="19" t="n">
        <v>0.145935433966667</v>
      </c>
      <c r="S585" s="19"/>
      <c r="T585" s="19" t="n">
        <v>-0.0980032505594574</v>
      </c>
      <c r="U585" s="19" t="n">
        <v>0.00629720935314082</v>
      </c>
      <c r="V585" s="19" t="n">
        <v>0.128216769034409</v>
      </c>
      <c r="W585" s="19" t="n">
        <v>0.292638019397672</v>
      </c>
      <c r="X585" s="19"/>
      <c r="Y585" s="19" t="n">
        <v>0.296519599520466</v>
      </c>
      <c r="Z585" s="19" t="n">
        <v>-0.036426736563401</v>
      </c>
      <c r="AA585" s="19" t="n">
        <v>-0.0134677488432915</v>
      </c>
      <c r="AB585" s="19" t="n">
        <v>-0.0984428321251752</v>
      </c>
      <c r="AC585" s="19" t="n">
        <v>0.248426616177282</v>
      </c>
      <c r="AD585" s="19" t="n">
        <v>-0.293854991040405</v>
      </c>
      <c r="AE585" s="19"/>
      <c r="AF585" s="19" t="n">
        <v>-0.00690571844764548</v>
      </c>
      <c r="AG585" s="19"/>
      <c r="AH585" s="19" t="n">
        <v>0.14356281506719</v>
      </c>
      <c r="AI585" s="19"/>
      <c r="AJ585" s="19" t="n">
        <v>0.123936380509264</v>
      </c>
      <c r="AK585" s="19" t="n">
        <v>0.0170612139570823</v>
      </c>
      <c r="AL585" s="19" t="n">
        <v>0.116054782561663</v>
      </c>
      <c r="AM585" s="19" t="n">
        <v>0.0746626014485981</v>
      </c>
      <c r="AN585" s="19" t="n">
        <v>0.0811482942063227</v>
      </c>
      <c r="AO585" s="19" t="n">
        <v>0.161401889702741</v>
      </c>
      <c r="AP585" s="19" t="n">
        <v>-0.0256453428600404</v>
      </c>
      <c r="AQ585" s="19" t="n">
        <v>0.208394703653036</v>
      </c>
      <c r="AR585" s="19" t="n">
        <v>0.329210043051148</v>
      </c>
      <c r="AS585" s="19" t="n">
        <v>-0.0102579422574385</v>
      </c>
      <c r="AT585" s="19" t="n">
        <v>0.0290200726090015</v>
      </c>
      <c r="AU585" s="19" t="n">
        <v>0.157207279267456</v>
      </c>
    </row>
    <row r="586">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c r="AL586" s="19"/>
      <c r="AM586" s="19"/>
      <c r="AN586" s="19"/>
      <c r="AO586" s="19"/>
      <c r="AP586" s="19"/>
      <c r="AQ586" s="19"/>
      <c r="AR586" s="19"/>
      <c r="AS586" s="19"/>
      <c r="AT586" s="19"/>
      <c r="AU586" s="19"/>
    </row>
    <row r="587">
      <c r="B587" s="7" t="s">
        <v>292</v>
      </c>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c r="AL587" s="19"/>
      <c r="AM587" s="19"/>
      <c r="AN587" s="19"/>
      <c r="AO587" s="19"/>
      <c r="AP587" s="19"/>
      <c r="AQ587" s="19"/>
      <c r="AR587" s="19"/>
      <c r="AS587" s="19"/>
      <c r="AT587" s="19"/>
      <c r="AU587" s="19"/>
    </row>
    <row r="588">
      <c r="B588" s="26" t="s">
        <v>69</v>
      </c>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c r="AL588" s="19"/>
      <c r="AM588" s="19"/>
      <c r="AN588" s="19"/>
      <c r="AO588" s="19"/>
      <c r="AP588" s="19"/>
      <c r="AQ588" s="19"/>
      <c r="AR588" s="19"/>
      <c r="AS588" s="19"/>
      <c r="AT588" s="19"/>
      <c r="AU588" s="19"/>
    </row>
    <row r="589">
      <c r="B589" t="s">
        <v>282</v>
      </c>
      <c r="C589" s="19" t="n">
        <v>0.195117202691698</v>
      </c>
      <c r="D589" s="19" t="n">
        <v>0.212957651870906</v>
      </c>
      <c r="E589" s="19" t="n">
        <v>0.178101605534123</v>
      </c>
      <c r="F589" s="19"/>
      <c r="G589" s="19" t="n">
        <v>0.250134421292154</v>
      </c>
      <c r="H589" s="19" t="n">
        <v>0.188479279145918</v>
      </c>
      <c r="I589" s="19" t="n">
        <v>0.234560620108402</v>
      </c>
      <c r="J589" s="19" t="n">
        <v>0.23142003758924</v>
      </c>
      <c r="K589" s="19" t="n">
        <v>0.180941941699587</v>
      </c>
      <c r="L589" s="19" t="n">
        <v>0.1365976760094</v>
      </c>
      <c r="M589" s="19"/>
      <c r="N589" s="19" t="n">
        <v>0.0486085513464781</v>
      </c>
      <c r="O589" s="19" t="n">
        <v>0.15788873253806</v>
      </c>
      <c r="P589" s="19" t="n">
        <v>0.187598754066291</v>
      </c>
      <c r="Q589" s="19" t="n">
        <v>0.238296328213284</v>
      </c>
      <c r="R589" s="19" t="n">
        <v>0.215499700624489</v>
      </c>
      <c r="S589" s="19"/>
      <c r="T589" s="19" t="n">
        <v>0.153354665780564</v>
      </c>
      <c r="U589" s="19" t="n">
        <v>0.192073630714148</v>
      </c>
      <c r="V589" s="19" t="n">
        <v>0.193680433952087</v>
      </c>
      <c r="W589" s="19" t="n">
        <v>0.230881068538004</v>
      </c>
      <c r="X589" s="19"/>
      <c r="Y589" s="19" t="n">
        <v>0.229071176425681</v>
      </c>
      <c r="Z589" s="19" t="n">
        <v>0.252237131071071</v>
      </c>
      <c r="AA589" s="19" t="n">
        <v>0.136050819055596</v>
      </c>
      <c r="AB589" s="19" t="n">
        <v>0.133910497368857</v>
      </c>
      <c r="AC589" s="19" t="n">
        <v>0.207281219392145</v>
      </c>
      <c r="AD589" s="19" t="n">
        <v>0.131325907407936</v>
      </c>
      <c r="AE589" s="19"/>
      <c r="AF589" s="19" t="n">
        <v>0.181492418154805</v>
      </c>
      <c r="AG589" s="19"/>
      <c r="AH589" s="19" t="n">
        <v>0.205840897973043</v>
      </c>
      <c r="AI589" s="19"/>
      <c r="AJ589" s="19" t="n">
        <v>0.20753721521105</v>
      </c>
      <c r="AK589" s="19" t="n">
        <v>0.167517424507078</v>
      </c>
      <c r="AL589" s="19" t="n">
        <v>0.199563674787353</v>
      </c>
      <c r="AM589" s="19" t="n">
        <v>0.202940901088226</v>
      </c>
      <c r="AN589" s="19" t="n">
        <v>0.159005838783763</v>
      </c>
      <c r="AO589" s="19" t="n">
        <v>0.225268347162363</v>
      </c>
      <c r="AP589" s="19" t="n">
        <v>0.167896717953239</v>
      </c>
      <c r="AQ589" s="19" t="n">
        <v>0.280478552018732</v>
      </c>
      <c r="AR589" s="19" t="n">
        <v>0.205221933612811</v>
      </c>
      <c r="AS589" s="19" t="n">
        <v>0.179671142560995</v>
      </c>
      <c r="AT589" s="19" t="n">
        <v>0.214419665137861</v>
      </c>
      <c r="AU589" s="19" t="n">
        <v>0.240581493559164</v>
      </c>
    </row>
    <row r="590">
      <c r="B590" t="s">
        <v>283</v>
      </c>
      <c r="C590" s="19" t="n">
        <v>0.383543842484419</v>
      </c>
      <c r="D590" s="19" t="n">
        <v>0.382658109337603</v>
      </c>
      <c r="E590" s="19" t="n">
        <v>0.383964751904543</v>
      </c>
      <c r="F590" s="19"/>
      <c r="G590" s="19" t="n">
        <v>0.352682795262498</v>
      </c>
      <c r="H590" s="19" t="n">
        <v>0.47435446478021</v>
      </c>
      <c r="I590" s="19" t="n">
        <v>0.352310876760814</v>
      </c>
      <c r="J590" s="19" t="n">
        <v>0.363217572917472</v>
      </c>
      <c r="K590" s="19" t="n">
        <v>0.34748135675756</v>
      </c>
      <c r="L590" s="19" t="n">
        <v>0.39564647651831</v>
      </c>
      <c r="M590" s="19"/>
      <c r="N590" s="19" t="n">
        <v>0.268839066781848</v>
      </c>
      <c r="O590" s="19" t="n">
        <v>0.363778196292993</v>
      </c>
      <c r="P590" s="19" t="n">
        <v>0.388110805531659</v>
      </c>
      <c r="Q590" s="19" t="n">
        <v>0.419235821550168</v>
      </c>
      <c r="R590" s="19" t="n">
        <v>0.367525671915141</v>
      </c>
      <c r="S590" s="19"/>
      <c r="T590" s="19" t="n">
        <v>0.31176364611588</v>
      </c>
      <c r="U590" s="19" t="n">
        <v>0.350380497031474</v>
      </c>
      <c r="V590" s="19" t="n">
        <v>0.419059741363336</v>
      </c>
      <c r="W590" s="19" t="n">
        <v>0.481435689976375</v>
      </c>
      <c r="X590" s="19"/>
      <c r="Y590" s="19" t="n">
        <v>0.420424499308012</v>
      </c>
      <c r="Z590" s="19" t="n">
        <v>0.34438779847662</v>
      </c>
      <c r="AA590" s="19" t="n">
        <v>0.410102344069811</v>
      </c>
      <c r="AB590" s="19" t="n">
        <v>0.340294754932102</v>
      </c>
      <c r="AC590" s="19" t="n">
        <v>0.34925588168749</v>
      </c>
      <c r="AD590" s="19" t="n">
        <v>0.295865949116836</v>
      </c>
      <c r="AE590" s="19"/>
      <c r="AF590" s="19" t="n">
        <v>0.375246559598431</v>
      </c>
      <c r="AG590" s="19"/>
      <c r="AH590" s="19" t="n">
        <v>0.414205240862098</v>
      </c>
      <c r="AI590" s="19"/>
      <c r="AJ590" s="19" t="n">
        <v>0.398209546472012</v>
      </c>
      <c r="AK590" s="19" t="n">
        <v>0.323961289780242</v>
      </c>
      <c r="AL590" s="19" t="n">
        <v>0.343832747963928</v>
      </c>
      <c r="AM590" s="19" t="n">
        <v>0.392944231790789</v>
      </c>
      <c r="AN590" s="19" t="n">
        <v>0.430094827767183</v>
      </c>
      <c r="AO590" s="19" t="n">
        <v>0.399285588430444</v>
      </c>
      <c r="AP590" s="19" t="n">
        <v>0.349974090855861</v>
      </c>
      <c r="AQ590" s="19" t="n">
        <v>0.372280795770626</v>
      </c>
      <c r="AR590" s="19" t="n">
        <v>0.468419013575834</v>
      </c>
      <c r="AS590" s="19" t="n">
        <v>0.41787021997477</v>
      </c>
      <c r="AT590" s="19" t="n">
        <v>0.263659550895329</v>
      </c>
      <c r="AU590" s="19" t="n">
        <v>0.451371798547694</v>
      </c>
    </row>
    <row r="591">
      <c r="B591" t="s">
        <v>284</v>
      </c>
      <c r="C591" s="19" t="n">
        <v>0.185824321282921</v>
      </c>
      <c r="D591" s="19" t="n">
        <v>0.191923406098291</v>
      </c>
      <c r="E591" s="19" t="n">
        <v>0.178495138167692</v>
      </c>
      <c r="F591" s="19"/>
      <c r="G591" s="19" t="n">
        <v>0.211996479073246</v>
      </c>
      <c r="H591" s="19" t="n">
        <v>0.167805862147219</v>
      </c>
      <c r="I591" s="19" t="n">
        <v>0.222897409356775</v>
      </c>
      <c r="J591" s="19" t="n">
        <v>0.126430577734837</v>
      </c>
      <c r="K591" s="19" t="n">
        <v>0.194891358475993</v>
      </c>
      <c r="L591" s="19" t="n">
        <v>0.197137208453558</v>
      </c>
      <c r="M591" s="19"/>
      <c r="N591" s="19" t="n">
        <v>0.348561468774649</v>
      </c>
      <c r="O591" s="19" t="n">
        <v>0.204556571319658</v>
      </c>
      <c r="P591" s="19" t="n">
        <v>0.168495505406125</v>
      </c>
      <c r="Q591" s="19" t="n">
        <v>0.167696208667773</v>
      </c>
      <c r="R591" s="19" t="n">
        <v>0.198935497281077</v>
      </c>
      <c r="S591" s="19"/>
      <c r="T591" s="19" t="n">
        <v>0.232133998348125</v>
      </c>
      <c r="U591" s="19" t="n">
        <v>0.207762362092785</v>
      </c>
      <c r="V591" s="19" t="n">
        <v>0.158494528751306</v>
      </c>
      <c r="W591" s="19" t="n">
        <v>0.145993926359445</v>
      </c>
      <c r="X591" s="19"/>
      <c r="Y591" s="19" t="n">
        <v>0.168471714290145</v>
      </c>
      <c r="Z591" s="19" t="n">
        <v>0.155789191120446</v>
      </c>
      <c r="AA591" s="19" t="n">
        <v>0.189179415693232</v>
      </c>
      <c r="AB591" s="19" t="n">
        <v>0.225086085779942</v>
      </c>
      <c r="AC591" s="19" t="n">
        <v>0.27781964262077</v>
      </c>
      <c r="AD591" s="19" t="n">
        <v>0.208111368136665</v>
      </c>
      <c r="AE591" s="19"/>
      <c r="AF591" s="19" t="n">
        <v>0.203938374274231</v>
      </c>
      <c r="AG591" s="19"/>
      <c r="AH591" s="19" t="n">
        <v>0.172175721899919</v>
      </c>
      <c r="AI591" s="19"/>
      <c r="AJ591" s="19" t="n">
        <v>0.200058695500606</v>
      </c>
      <c r="AK591" s="19" t="n">
        <v>0.219578131992899</v>
      </c>
      <c r="AL591" s="19" t="n">
        <v>0.184320238756805</v>
      </c>
      <c r="AM591" s="19" t="n">
        <v>0.125401947722356</v>
      </c>
      <c r="AN591" s="19" t="n">
        <v>0.239618685752079</v>
      </c>
      <c r="AO591" s="19" t="n">
        <v>0.177364082985307</v>
      </c>
      <c r="AP591" s="19" t="n">
        <v>0.219909282177955</v>
      </c>
      <c r="AQ591" s="19" t="n">
        <v>0.190613674049017</v>
      </c>
      <c r="AR591" s="19" t="n">
        <v>0.249218299808109</v>
      </c>
      <c r="AS591" s="19" t="n">
        <v>0.14931694080295</v>
      </c>
      <c r="AT591" s="19" t="n">
        <v>0.194537261851294</v>
      </c>
      <c r="AU591" s="19" t="n">
        <v>0.117260907473051</v>
      </c>
    </row>
    <row r="592">
      <c r="B592" t="s">
        <v>285</v>
      </c>
      <c r="C592" s="19" t="n">
        <v>0.0652506581978782</v>
      </c>
      <c r="D592" s="19" t="n">
        <v>0.0605569942663457</v>
      </c>
      <c r="E592" s="19" t="n">
        <v>0.0701901489365744</v>
      </c>
      <c r="F592" s="19"/>
      <c r="G592" s="19" t="n">
        <v>0.0673718307666233</v>
      </c>
      <c r="H592" s="19" t="n">
        <v>0.0481098934004521</v>
      </c>
      <c r="I592" s="19" t="n">
        <v>0.0411895586182082</v>
      </c>
      <c r="J592" s="19" t="n">
        <v>0.0742026815882915</v>
      </c>
      <c r="K592" s="19" t="n">
        <v>0.0573246445815396</v>
      </c>
      <c r="L592" s="19" t="n">
        <v>0.0893125808640539</v>
      </c>
      <c r="M592" s="19"/>
      <c r="N592" s="19" t="n">
        <v>0.0964169669989426</v>
      </c>
      <c r="O592" s="19" t="n">
        <v>0.0827956002969121</v>
      </c>
      <c r="P592" s="19" t="n">
        <v>0.0592340919323355</v>
      </c>
      <c r="Q592" s="19" t="n">
        <v>0.0581160010239118</v>
      </c>
      <c r="R592" s="19" t="n">
        <v>0.0538198555098257</v>
      </c>
      <c r="S592" s="19"/>
      <c r="T592" s="19" t="n">
        <v>0.066042632232406</v>
      </c>
      <c r="U592" s="19" t="n">
        <v>0.0922814119804165</v>
      </c>
      <c r="V592" s="19" t="n">
        <v>0.0582077136488051</v>
      </c>
      <c r="W592" s="19" t="n">
        <v>0.0505595493143794</v>
      </c>
      <c r="X592" s="19"/>
      <c r="Y592" s="19" t="n">
        <v>0.0498612191100209</v>
      </c>
      <c r="Z592" s="19" t="n">
        <v>0.0751140550357972</v>
      </c>
      <c r="AA592" s="19" t="n">
        <v>0.0800991842009272</v>
      </c>
      <c r="AB592" s="19" t="n">
        <v>0.0626545940300246</v>
      </c>
      <c r="AC592" s="19" t="n">
        <v>0.0606327234674859</v>
      </c>
      <c r="AD592" s="19" t="n">
        <v>0.0835298210079305</v>
      </c>
      <c r="AE592" s="19"/>
      <c r="AF592" s="19" t="n">
        <v>0.0619332024241813</v>
      </c>
      <c r="AG592" s="19"/>
      <c r="AH592" s="19" t="n">
        <v>0.0711413233943133</v>
      </c>
      <c r="AI592" s="19"/>
      <c r="AJ592" s="19" t="n">
        <v>0.0440730894503956</v>
      </c>
      <c r="AK592" s="19" t="n">
        <v>0.0783038979766568</v>
      </c>
      <c r="AL592" s="19" t="n">
        <v>0.0759118296437572</v>
      </c>
      <c r="AM592" s="19" t="n">
        <v>0.040968719410835</v>
      </c>
      <c r="AN592" s="19" t="n">
        <v>0.0563758937396157</v>
      </c>
      <c r="AO592" s="19" t="n">
        <v>0.124161824166459</v>
      </c>
      <c r="AP592" s="19" t="n">
        <v>0.0950342048644208</v>
      </c>
      <c r="AQ592" s="19" t="n">
        <v>0.0264648323846909</v>
      </c>
      <c r="AR592" s="19" t="n">
        <v>0</v>
      </c>
      <c r="AS592" s="19" t="n">
        <v>0.0814654983391796</v>
      </c>
      <c r="AT592" s="19" t="n">
        <v>0.0362318949513033</v>
      </c>
      <c r="AU592" s="19" t="n">
        <v>0.043338693894056</v>
      </c>
    </row>
    <row r="593">
      <c r="B593" t="s">
        <v>286</v>
      </c>
      <c r="C593" s="19" t="n">
        <v>0.121360957350903</v>
      </c>
      <c r="D593" s="19" t="n">
        <v>0.114128518910373</v>
      </c>
      <c r="E593" s="19" t="n">
        <v>0.129054830522083</v>
      </c>
      <c r="F593" s="19"/>
      <c r="G593" s="19" t="n">
        <v>0.0782152742434827</v>
      </c>
      <c r="H593" s="19" t="n">
        <v>0.09175031428985</v>
      </c>
      <c r="I593" s="19" t="n">
        <v>0.08461362422352</v>
      </c>
      <c r="J593" s="19" t="n">
        <v>0.147139952170876</v>
      </c>
      <c r="K593" s="19" t="n">
        <v>0.167619315464998</v>
      </c>
      <c r="L593" s="19" t="n">
        <v>0.132751625456651</v>
      </c>
      <c r="M593" s="19"/>
      <c r="N593" s="19" t="n">
        <v>0.123784178690844</v>
      </c>
      <c r="O593" s="19" t="n">
        <v>0.139226355481326</v>
      </c>
      <c r="P593" s="19" t="n">
        <v>0.147396441780935</v>
      </c>
      <c r="Q593" s="19" t="n">
        <v>0.0770842508184144</v>
      </c>
      <c r="R593" s="19" t="n">
        <v>0.1156121832659</v>
      </c>
      <c r="S593" s="19"/>
      <c r="T593" s="19" t="n">
        <v>0.191163200632657</v>
      </c>
      <c r="U593" s="19" t="n">
        <v>0.110453857759827</v>
      </c>
      <c r="V593" s="19" t="n">
        <v>0.116108859293498</v>
      </c>
      <c r="W593" s="19" t="n">
        <v>0.0761275266921629</v>
      </c>
      <c r="X593" s="19"/>
      <c r="Y593" s="19" t="n">
        <v>0.0926899085309405</v>
      </c>
      <c r="Z593" s="19" t="n">
        <v>0.130978814285344</v>
      </c>
      <c r="AA593" s="19" t="n">
        <v>0.137565103182979</v>
      </c>
      <c r="AB593" s="19" t="n">
        <v>0.170528456654254</v>
      </c>
      <c r="AC593" s="19" t="n">
        <v>0.0715844806251415</v>
      </c>
      <c r="AD593" s="19" t="n">
        <v>0.192290054927066</v>
      </c>
      <c r="AE593" s="19"/>
      <c r="AF593" s="19" t="n">
        <v>0.126686909687416</v>
      </c>
      <c r="AG593" s="19"/>
      <c r="AH593" s="19" t="n">
        <v>0.101167724158754</v>
      </c>
      <c r="AI593" s="19"/>
      <c r="AJ593" s="19" t="n">
        <v>0.0865774701953721</v>
      </c>
      <c r="AK593" s="19" t="n">
        <v>0.1843930637848</v>
      </c>
      <c r="AL593" s="19" t="n">
        <v>0.139689613705398</v>
      </c>
      <c r="AM593" s="19" t="n">
        <v>0.170746217569013</v>
      </c>
      <c r="AN593" s="19" t="n">
        <v>0.0690900442841052</v>
      </c>
      <c r="AO593" s="19" t="n">
        <v>0.0434005221933152</v>
      </c>
      <c r="AP593" s="19" t="n">
        <v>0.138330328057895</v>
      </c>
      <c r="AQ593" s="19" t="n">
        <v>0.101969464607943</v>
      </c>
      <c r="AR593" s="19" t="n">
        <v>0.0771407530032463</v>
      </c>
      <c r="AS593" s="19" t="n">
        <v>0.109418114466443</v>
      </c>
      <c r="AT593" s="19" t="n">
        <v>0.257208590151766</v>
      </c>
      <c r="AU593" s="19" t="n">
        <v>0.0929365737585706</v>
      </c>
    </row>
    <row r="594">
      <c r="B594" t="s">
        <v>66</v>
      </c>
      <c r="C594" s="19" t="n">
        <v>0.0489030179921815</v>
      </c>
      <c r="D594" s="19" t="n">
        <v>0.0377753195164819</v>
      </c>
      <c r="E594" s="19" t="n">
        <v>0.0601935249349843</v>
      </c>
      <c r="F594" s="19"/>
      <c r="G594" s="19" t="n">
        <v>0.039599199361996</v>
      </c>
      <c r="H594" s="19" t="n">
        <v>0.0295001862363505</v>
      </c>
      <c r="I594" s="19" t="n">
        <v>0.0644279109322813</v>
      </c>
      <c r="J594" s="19" t="n">
        <v>0.0575891779992833</v>
      </c>
      <c r="K594" s="19" t="n">
        <v>0.0517413830203224</v>
      </c>
      <c r="L594" s="19" t="n">
        <v>0.0485544326980274</v>
      </c>
      <c r="M594" s="19"/>
      <c r="N594" s="19" t="n">
        <v>0.113789767407238</v>
      </c>
      <c r="O594" s="19" t="n">
        <v>0.0517545440710502</v>
      </c>
      <c r="P594" s="19" t="n">
        <v>0.0491644012826551</v>
      </c>
      <c r="Q594" s="19" t="n">
        <v>0.0395713897264486</v>
      </c>
      <c r="R594" s="19" t="n">
        <v>0.048607091403568</v>
      </c>
      <c r="S594" s="19"/>
      <c r="T594" s="19" t="n">
        <v>0.0455418568903675</v>
      </c>
      <c r="U594" s="19" t="n">
        <v>0.0470482404213497</v>
      </c>
      <c r="V594" s="19" t="n">
        <v>0.0544487229909693</v>
      </c>
      <c r="W594" s="19" t="n">
        <v>0.0150022391196344</v>
      </c>
      <c r="X594" s="19"/>
      <c r="Y594" s="19" t="n">
        <v>0.0394814823352014</v>
      </c>
      <c r="Z594" s="19" t="n">
        <v>0.0414930100107226</v>
      </c>
      <c r="AA594" s="19" t="n">
        <v>0.0470031337974553</v>
      </c>
      <c r="AB594" s="19" t="n">
        <v>0.06752561123482</v>
      </c>
      <c r="AC594" s="19" t="n">
        <v>0.0334260522069675</v>
      </c>
      <c r="AD594" s="19" t="n">
        <v>0.0888768994035671</v>
      </c>
      <c r="AE594" s="19"/>
      <c r="AF594" s="19" t="n">
        <v>0.0507025358609342</v>
      </c>
      <c r="AG594" s="19"/>
      <c r="AH594" s="19" t="n">
        <v>0.0354690917118735</v>
      </c>
      <c r="AI594" s="19"/>
      <c r="AJ594" s="19" t="n">
        <v>0.0635439831705648</v>
      </c>
      <c r="AK594" s="19" t="n">
        <v>0.0262461919583246</v>
      </c>
      <c r="AL594" s="19" t="n">
        <v>0.0566818951427597</v>
      </c>
      <c r="AM594" s="19" t="n">
        <v>0.0669979824187808</v>
      </c>
      <c r="AN594" s="19" t="n">
        <v>0.0458147096732543</v>
      </c>
      <c r="AO594" s="19" t="n">
        <v>0.0305196350621114</v>
      </c>
      <c r="AP594" s="19" t="n">
        <v>0.0288553760906289</v>
      </c>
      <c r="AQ594" s="19" t="n">
        <v>0.0281926811689916</v>
      </c>
      <c r="AR594" s="19" t="n">
        <v>0</v>
      </c>
      <c r="AS594" s="19" t="n">
        <v>0.0622580838556626</v>
      </c>
      <c r="AT594" s="19" t="n">
        <v>0.0339430370124464</v>
      </c>
      <c r="AU594" s="19" t="n">
        <v>0.0545105327674642</v>
      </c>
    </row>
    <row r="595">
      <c r="B595" t="s">
        <v>287</v>
      </c>
      <c r="C595" s="19" t="n">
        <v>0.578661045176117</v>
      </c>
      <c r="D595" s="19" t="n">
        <v>0.595615761208508</v>
      </c>
      <c r="E595" s="19" t="n">
        <v>0.562066357438666</v>
      </c>
      <c r="F595" s="19"/>
      <c r="G595" s="19" t="n">
        <v>0.602817216554652</v>
      </c>
      <c r="H595" s="19" t="n">
        <v>0.662833743926128</v>
      </c>
      <c r="I595" s="19" t="n">
        <v>0.586871496869215</v>
      </c>
      <c r="J595" s="19" t="n">
        <v>0.594637610506712</v>
      </c>
      <c r="K595" s="19" t="n">
        <v>0.528423298457147</v>
      </c>
      <c r="L595" s="19" t="n">
        <v>0.53224415252771</v>
      </c>
      <c r="M595" s="19"/>
      <c r="N595" s="19" t="n">
        <v>0.317447618128326</v>
      </c>
      <c r="O595" s="19" t="n">
        <v>0.521666928831053</v>
      </c>
      <c r="P595" s="19" t="n">
        <v>0.57570955959795</v>
      </c>
      <c r="Q595" s="19" t="n">
        <v>0.657532149763452</v>
      </c>
      <c r="R595" s="19" t="n">
        <v>0.58302537253963</v>
      </c>
      <c r="S595" s="19"/>
      <c r="T595" s="19" t="n">
        <v>0.465118311896444</v>
      </c>
      <c r="U595" s="19" t="n">
        <v>0.542454127745622</v>
      </c>
      <c r="V595" s="19" t="n">
        <v>0.612740175315422</v>
      </c>
      <c r="W595" s="19" t="n">
        <v>0.712316758514378</v>
      </c>
      <c r="X595" s="19"/>
      <c r="Y595" s="19" t="n">
        <v>0.649495675733692</v>
      </c>
      <c r="Z595" s="19" t="n">
        <v>0.596624929547691</v>
      </c>
      <c r="AA595" s="19" t="n">
        <v>0.546153163125407</v>
      </c>
      <c r="AB595" s="19" t="n">
        <v>0.474205252300959</v>
      </c>
      <c r="AC595" s="19" t="n">
        <v>0.556537101079635</v>
      </c>
      <c r="AD595" s="19" t="n">
        <v>0.427191856524772</v>
      </c>
      <c r="AE595" s="19"/>
      <c r="AF595" s="19" t="n">
        <v>0.556738977753237</v>
      </c>
      <c r="AG595" s="19"/>
      <c r="AH595" s="19" t="n">
        <v>0.620046138835141</v>
      </c>
      <c r="AI595" s="19"/>
      <c r="AJ595" s="19" t="n">
        <v>0.605746761683062</v>
      </c>
      <c r="AK595" s="19" t="n">
        <v>0.49147871428732</v>
      </c>
      <c r="AL595" s="19" t="n">
        <v>0.54339642275128</v>
      </c>
      <c r="AM595" s="19" t="n">
        <v>0.595885132879015</v>
      </c>
      <c r="AN595" s="19" t="n">
        <v>0.589100666550946</v>
      </c>
      <c r="AO595" s="19" t="n">
        <v>0.624553935592807</v>
      </c>
      <c r="AP595" s="19" t="n">
        <v>0.5178708088091</v>
      </c>
      <c r="AQ595" s="19" t="n">
        <v>0.652759347789357</v>
      </c>
      <c r="AR595" s="19" t="n">
        <v>0.673640947188645</v>
      </c>
      <c r="AS595" s="19" t="n">
        <v>0.597541362535765</v>
      </c>
      <c r="AT595" s="19" t="n">
        <v>0.47807921603319</v>
      </c>
      <c r="AU595" s="19" t="n">
        <v>0.691953292106858</v>
      </c>
    </row>
    <row r="596">
      <c r="B596" t="s">
        <v>288</v>
      </c>
      <c r="C596" s="19" t="n">
        <v>0.186611615548781</v>
      </c>
      <c r="D596" s="19" t="n">
        <v>0.174685513176719</v>
      </c>
      <c r="E596" s="19" t="n">
        <v>0.199244979458657</v>
      </c>
      <c r="F596" s="19"/>
      <c r="G596" s="19" t="n">
        <v>0.145587105010106</v>
      </c>
      <c r="H596" s="19" t="n">
        <v>0.139860207690302</v>
      </c>
      <c r="I596" s="19" t="n">
        <v>0.125803182841728</v>
      </c>
      <c r="J596" s="19" t="n">
        <v>0.221342633759168</v>
      </c>
      <c r="K596" s="19" t="n">
        <v>0.224943960046537</v>
      </c>
      <c r="L596" s="19" t="n">
        <v>0.222064206320705</v>
      </c>
      <c r="M596" s="19"/>
      <c r="N596" s="19" t="n">
        <v>0.220201145689787</v>
      </c>
      <c r="O596" s="19" t="n">
        <v>0.222021955778238</v>
      </c>
      <c r="P596" s="19" t="n">
        <v>0.20663053371327</v>
      </c>
      <c r="Q596" s="19" t="n">
        <v>0.135200251842326</v>
      </c>
      <c r="R596" s="19" t="n">
        <v>0.169432038775725</v>
      </c>
      <c r="S596" s="19"/>
      <c r="T596" s="19" t="n">
        <v>0.257205832865063</v>
      </c>
      <c r="U596" s="19" t="n">
        <v>0.202735269740243</v>
      </c>
      <c r="V596" s="19" t="n">
        <v>0.174316572942303</v>
      </c>
      <c r="W596" s="19" t="n">
        <v>0.126687076006542</v>
      </c>
      <c r="X596" s="19"/>
      <c r="Y596" s="19" t="n">
        <v>0.142551127640961</v>
      </c>
      <c r="Z596" s="19" t="n">
        <v>0.206092869321141</v>
      </c>
      <c r="AA596" s="19" t="n">
        <v>0.217664287383906</v>
      </c>
      <c r="AB596" s="19" t="n">
        <v>0.233183050684279</v>
      </c>
      <c r="AC596" s="19" t="n">
        <v>0.132217204092627</v>
      </c>
      <c r="AD596" s="19" t="n">
        <v>0.275819875934997</v>
      </c>
      <c r="AE596" s="19"/>
      <c r="AF596" s="19" t="n">
        <v>0.188620112111598</v>
      </c>
      <c r="AG596" s="19"/>
      <c r="AH596" s="19" t="n">
        <v>0.172309047553067</v>
      </c>
      <c r="AI596" s="19"/>
      <c r="AJ596" s="19" t="n">
        <v>0.130650559645768</v>
      </c>
      <c r="AK596" s="19" t="n">
        <v>0.262696961761457</v>
      </c>
      <c r="AL596" s="19" t="n">
        <v>0.215601443349155</v>
      </c>
      <c r="AM596" s="19" t="n">
        <v>0.211714936979848</v>
      </c>
      <c r="AN596" s="19" t="n">
        <v>0.125465938023721</v>
      </c>
      <c r="AO596" s="19" t="n">
        <v>0.167562346359775</v>
      </c>
      <c r="AP596" s="19" t="n">
        <v>0.233364532922316</v>
      </c>
      <c r="AQ596" s="19" t="n">
        <v>0.128434296992634</v>
      </c>
      <c r="AR596" s="19" t="n">
        <v>0.0771407530032463</v>
      </c>
      <c r="AS596" s="19" t="n">
        <v>0.190883612805623</v>
      </c>
      <c r="AT596" s="19" t="n">
        <v>0.293440485103069</v>
      </c>
      <c r="AU596" s="19" t="n">
        <v>0.136275267652627</v>
      </c>
    </row>
    <row r="597">
      <c r="B597" t="s">
        <v>248</v>
      </c>
      <c r="C597" s="19" t="n">
        <v>0.392049429627336</v>
      </c>
      <c r="D597" s="19" t="n">
        <v>0.42093024803179</v>
      </c>
      <c r="E597" s="19" t="n">
        <v>0.362821377980009</v>
      </c>
      <c r="F597" s="19"/>
      <c r="G597" s="19" t="n">
        <v>0.457230111544546</v>
      </c>
      <c r="H597" s="19" t="n">
        <v>0.522973536235826</v>
      </c>
      <c r="I597" s="19" t="n">
        <v>0.461068314027487</v>
      </c>
      <c r="J597" s="19" t="n">
        <v>0.373294976747545</v>
      </c>
      <c r="K597" s="19" t="n">
        <v>0.30347933841061</v>
      </c>
      <c r="L597" s="19" t="n">
        <v>0.310179946207005</v>
      </c>
      <c r="M597" s="19"/>
      <c r="N597" s="19" t="n">
        <v>0.0972464724385391</v>
      </c>
      <c r="O597" s="19" t="n">
        <v>0.299644973052815</v>
      </c>
      <c r="P597" s="19" t="n">
        <v>0.36907902588468</v>
      </c>
      <c r="Q597" s="19" t="n">
        <v>0.522331897921126</v>
      </c>
      <c r="R597" s="19" t="n">
        <v>0.413593333763905</v>
      </c>
      <c r="S597" s="19"/>
      <c r="T597" s="19" t="n">
        <v>0.207912479031382</v>
      </c>
      <c r="U597" s="19" t="n">
        <v>0.339718858005379</v>
      </c>
      <c r="V597" s="19" t="n">
        <v>0.438423602373119</v>
      </c>
      <c r="W597" s="19" t="n">
        <v>0.585629682507836</v>
      </c>
      <c r="X597" s="19"/>
      <c r="Y597" s="19" t="n">
        <v>0.506944548092731</v>
      </c>
      <c r="Z597" s="19" t="n">
        <v>0.39053206022655</v>
      </c>
      <c r="AA597" s="19" t="n">
        <v>0.328488875741501</v>
      </c>
      <c r="AB597" s="19" t="n">
        <v>0.241022201616681</v>
      </c>
      <c r="AC597" s="19" t="n">
        <v>0.424319896987008</v>
      </c>
      <c r="AD597" s="19" t="n">
        <v>0.151371980589775</v>
      </c>
      <c r="AE597" s="19"/>
      <c r="AF597" s="19" t="n">
        <v>0.368118865641639</v>
      </c>
      <c r="AG597" s="19"/>
      <c r="AH597" s="19" t="n">
        <v>0.447737091282074</v>
      </c>
      <c r="AI597" s="19"/>
      <c r="AJ597" s="19" t="n">
        <v>0.475096202037294</v>
      </c>
      <c r="AK597" s="19" t="n">
        <v>0.228781752525864</v>
      </c>
      <c r="AL597" s="19" t="n">
        <v>0.327794979402125</v>
      </c>
      <c r="AM597" s="19" t="n">
        <v>0.384170195899167</v>
      </c>
      <c r="AN597" s="19" t="n">
        <v>0.463634728527225</v>
      </c>
      <c r="AO597" s="19" t="n">
        <v>0.456991589233033</v>
      </c>
      <c r="AP597" s="19" t="n">
        <v>0.284506275886784</v>
      </c>
      <c r="AQ597" s="19" t="n">
        <v>0.524325050796723</v>
      </c>
      <c r="AR597" s="19" t="n">
        <v>0.596500194185398</v>
      </c>
      <c r="AS597" s="19" t="n">
        <v>0.406657749730142</v>
      </c>
      <c r="AT597" s="19" t="n">
        <v>0.18463873093012</v>
      </c>
      <c r="AU597" s="19" t="n">
        <v>0.555678024454231</v>
      </c>
    </row>
    <row r="598">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c r="AQ598" s="19"/>
      <c r="AR598" s="19"/>
      <c r="AS598" s="19"/>
      <c r="AT598" s="19"/>
      <c r="AU598" s="19"/>
    </row>
    <row r="599">
      <c r="B599" s="7" t="s">
        <v>293</v>
      </c>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c r="AL599" s="19"/>
      <c r="AM599" s="19"/>
      <c r="AN599" s="19"/>
      <c r="AO599" s="19"/>
      <c r="AP599" s="19"/>
      <c r="AQ599" s="19"/>
      <c r="AR599" s="19"/>
      <c r="AS599" s="19"/>
      <c r="AT599" s="19"/>
      <c r="AU599" s="19"/>
    </row>
    <row r="600">
      <c r="B600" s="26" t="s">
        <v>69</v>
      </c>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c r="AM600" s="19"/>
      <c r="AN600" s="19"/>
      <c r="AO600" s="19"/>
      <c r="AP600" s="19"/>
      <c r="AQ600" s="19"/>
      <c r="AR600" s="19"/>
      <c r="AS600" s="19"/>
      <c r="AT600" s="19"/>
      <c r="AU600" s="19"/>
    </row>
    <row r="601">
      <c r="B601" t="s">
        <v>282</v>
      </c>
      <c r="C601" s="19" t="n">
        <v>0.212028119898154</v>
      </c>
      <c r="D601" s="19" t="n">
        <v>0.236892596661756</v>
      </c>
      <c r="E601" s="19" t="n">
        <v>0.188075411135117</v>
      </c>
      <c r="F601" s="19"/>
      <c r="G601" s="19" t="n">
        <v>0.196376276199975</v>
      </c>
      <c r="H601" s="19" t="n">
        <v>0.187826049050706</v>
      </c>
      <c r="I601" s="19" t="n">
        <v>0.190372734072053</v>
      </c>
      <c r="J601" s="19" t="n">
        <v>0.236245839602428</v>
      </c>
      <c r="K601" s="19" t="n">
        <v>0.233440123460301</v>
      </c>
      <c r="L601" s="19" t="n">
        <v>0.216729199986381</v>
      </c>
      <c r="M601" s="19"/>
      <c r="N601" s="19" t="n">
        <v>0.228368528840863</v>
      </c>
      <c r="O601" s="19" t="n">
        <v>0.180305060311778</v>
      </c>
      <c r="P601" s="19" t="n">
        <v>0.204584691121159</v>
      </c>
      <c r="Q601" s="19" t="n">
        <v>0.261016632180312</v>
      </c>
      <c r="R601" s="19" t="n">
        <v>0.180259468628198</v>
      </c>
      <c r="S601" s="19"/>
      <c r="T601" s="19" t="n">
        <v>0.153581388166195</v>
      </c>
      <c r="U601" s="19" t="n">
        <v>0.19724693102279</v>
      </c>
      <c r="V601" s="19" t="n">
        <v>0.184612507997822</v>
      </c>
      <c r="W601" s="19" t="n">
        <v>0.276200408170565</v>
      </c>
      <c r="X601" s="19"/>
      <c r="Y601" s="19" t="n">
        <v>0.228714172373257</v>
      </c>
      <c r="Z601" s="19" t="n">
        <v>0.19773944475514</v>
      </c>
      <c r="AA601" s="19" t="n">
        <v>0.224470926439771</v>
      </c>
      <c r="AB601" s="19" t="n">
        <v>0.145806018788383</v>
      </c>
      <c r="AC601" s="19" t="n">
        <v>0.214668347351569</v>
      </c>
      <c r="AD601" s="19" t="n">
        <v>0.237957765506071</v>
      </c>
      <c r="AE601" s="19"/>
      <c r="AF601" s="19" t="n">
        <v>0.206779185267904</v>
      </c>
      <c r="AG601" s="19"/>
      <c r="AH601" s="19" t="n">
        <v>0.232239465976964</v>
      </c>
      <c r="AI601" s="19"/>
      <c r="AJ601" s="19" t="n">
        <v>0.188472528014694</v>
      </c>
      <c r="AK601" s="19" t="n">
        <v>0.244395188060441</v>
      </c>
      <c r="AL601" s="19" t="n">
        <v>0.20005471063056</v>
      </c>
      <c r="AM601" s="19" t="n">
        <v>0.205368436043039</v>
      </c>
      <c r="AN601" s="19" t="n">
        <v>0.238318441304487</v>
      </c>
      <c r="AO601" s="19" t="n">
        <v>0.257825110081601</v>
      </c>
      <c r="AP601" s="19" t="n">
        <v>0.206233157590301</v>
      </c>
      <c r="AQ601" s="19" t="n">
        <v>0.118797451711727</v>
      </c>
      <c r="AR601" s="19" t="n">
        <v>0.156149542696347</v>
      </c>
      <c r="AS601" s="19" t="n">
        <v>0.196046651301285</v>
      </c>
      <c r="AT601" s="19" t="n">
        <v>0.280783553192436</v>
      </c>
      <c r="AU601" s="19" t="n">
        <v>0.270744808497438</v>
      </c>
    </row>
    <row r="602">
      <c r="B602" t="s">
        <v>283</v>
      </c>
      <c r="C602" s="19" t="n">
        <v>0.389865920449167</v>
      </c>
      <c r="D602" s="19" t="n">
        <v>0.381390746414014</v>
      </c>
      <c r="E602" s="19" t="n">
        <v>0.39787999725778</v>
      </c>
      <c r="F602" s="19"/>
      <c r="G602" s="19" t="n">
        <v>0.410536780375239</v>
      </c>
      <c r="H602" s="19" t="n">
        <v>0.41929412136044</v>
      </c>
      <c r="I602" s="19" t="n">
        <v>0.432884773769223</v>
      </c>
      <c r="J602" s="19" t="n">
        <v>0.386435669432559</v>
      </c>
      <c r="K602" s="19" t="n">
        <v>0.298368686362468</v>
      </c>
      <c r="L602" s="19" t="n">
        <v>0.40105905396451</v>
      </c>
      <c r="M602" s="19"/>
      <c r="N602" s="19" t="n">
        <v>0.297547330008512</v>
      </c>
      <c r="O602" s="19" t="n">
        <v>0.384531189946414</v>
      </c>
      <c r="P602" s="19" t="n">
        <v>0.369320419019397</v>
      </c>
      <c r="Q602" s="19" t="n">
        <v>0.414708769042975</v>
      </c>
      <c r="R602" s="19" t="n">
        <v>0.423727031742131</v>
      </c>
      <c r="S602" s="19"/>
      <c r="T602" s="19" t="n">
        <v>0.351615804908963</v>
      </c>
      <c r="U602" s="19" t="n">
        <v>0.3793619568804</v>
      </c>
      <c r="V602" s="19" t="n">
        <v>0.429558738962495</v>
      </c>
      <c r="W602" s="19" t="n">
        <v>0.441660271691013</v>
      </c>
      <c r="X602" s="19"/>
      <c r="Y602" s="19" t="n">
        <v>0.393885866086865</v>
      </c>
      <c r="Z602" s="19" t="n">
        <v>0.411179603321611</v>
      </c>
      <c r="AA602" s="19" t="n">
        <v>0.392107551017765</v>
      </c>
      <c r="AB602" s="19" t="n">
        <v>0.377183815180397</v>
      </c>
      <c r="AC602" s="19" t="n">
        <v>0.43838405731028</v>
      </c>
      <c r="AD602" s="19" t="n">
        <v>0.29449808689179</v>
      </c>
      <c r="AE602" s="19"/>
      <c r="AF602" s="19" t="n">
        <v>0.373484145393169</v>
      </c>
      <c r="AG602" s="19"/>
      <c r="AH602" s="19" t="n">
        <v>0.408453660231883</v>
      </c>
      <c r="AI602" s="19"/>
      <c r="AJ602" s="19" t="n">
        <v>0.352016126753975</v>
      </c>
      <c r="AK602" s="19" t="n">
        <v>0.300387625041618</v>
      </c>
      <c r="AL602" s="19" t="n">
        <v>0.403793679597254</v>
      </c>
      <c r="AM602" s="19" t="n">
        <v>0.391760762315421</v>
      </c>
      <c r="AN602" s="19" t="n">
        <v>0.359182936097986</v>
      </c>
      <c r="AO602" s="19" t="n">
        <v>0.456010692419965</v>
      </c>
      <c r="AP602" s="19" t="n">
        <v>0.35814823371812</v>
      </c>
      <c r="AQ602" s="19" t="n">
        <v>0.478942087982362</v>
      </c>
      <c r="AR602" s="19" t="n">
        <v>0.444334059808628</v>
      </c>
      <c r="AS602" s="19" t="n">
        <v>0.404432805959963</v>
      </c>
      <c r="AT602" s="19" t="n">
        <v>0.305556360838939</v>
      </c>
      <c r="AU602" s="19" t="n">
        <v>0.467352451613869</v>
      </c>
    </row>
    <row r="603">
      <c r="B603" t="s">
        <v>284</v>
      </c>
      <c r="C603" s="19" t="n">
        <v>0.184835483037247</v>
      </c>
      <c r="D603" s="19" t="n">
        <v>0.175938813304606</v>
      </c>
      <c r="E603" s="19" t="n">
        <v>0.192455900346398</v>
      </c>
      <c r="F603" s="19"/>
      <c r="G603" s="19" t="n">
        <v>0.208058950857245</v>
      </c>
      <c r="H603" s="19" t="n">
        <v>0.225632801096606</v>
      </c>
      <c r="I603" s="19" t="n">
        <v>0.197441862764915</v>
      </c>
      <c r="J603" s="19" t="n">
        <v>0.131602064821747</v>
      </c>
      <c r="K603" s="19" t="n">
        <v>0.201222168912487</v>
      </c>
      <c r="L603" s="19" t="n">
        <v>0.164828021455194</v>
      </c>
      <c r="M603" s="19"/>
      <c r="N603" s="19" t="n">
        <v>0.109482030974681</v>
      </c>
      <c r="O603" s="19" t="n">
        <v>0.196514313239234</v>
      </c>
      <c r="P603" s="19" t="n">
        <v>0.184144579408401</v>
      </c>
      <c r="Q603" s="19" t="n">
        <v>0.172935458963457</v>
      </c>
      <c r="R603" s="19" t="n">
        <v>0.191429913695198</v>
      </c>
      <c r="S603" s="19"/>
      <c r="T603" s="19" t="n">
        <v>0.218816504116587</v>
      </c>
      <c r="U603" s="19" t="n">
        <v>0.20111309787829</v>
      </c>
      <c r="V603" s="19" t="n">
        <v>0.176619700505306</v>
      </c>
      <c r="W603" s="19" t="n">
        <v>0.145903753698987</v>
      </c>
      <c r="X603" s="19"/>
      <c r="Y603" s="19" t="n">
        <v>0.218702409167906</v>
      </c>
      <c r="Z603" s="19" t="n">
        <v>0.184948236763456</v>
      </c>
      <c r="AA603" s="19" t="n">
        <v>0.143963967065991</v>
      </c>
      <c r="AB603" s="19" t="n">
        <v>0.157734236568871</v>
      </c>
      <c r="AC603" s="19" t="n">
        <v>0.185816772268754</v>
      </c>
      <c r="AD603" s="19" t="n">
        <v>0.151812597940644</v>
      </c>
      <c r="AE603" s="19"/>
      <c r="AF603" s="19" t="n">
        <v>0.200149293020322</v>
      </c>
      <c r="AG603" s="19"/>
      <c r="AH603" s="19" t="n">
        <v>0.174126748323396</v>
      </c>
      <c r="AI603" s="19"/>
      <c r="AJ603" s="19" t="n">
        <v>0.226690204497997</v>
      </c>
      <c r="AK603" s="19" t="n">
        <v>0.188901073025018</v>
      </c>
      <c r="AL603" s="19" t="n">
        <v>0.177780892087328</v>
      </c>
      <c r="AM603" s="19" t="n">
        <v>0.15837658613342</v>
      </c>
      <c r="AN603" s="19" t="n">
        <v>0.191471999872601</v>
      </c>
      <c r="AO603" s="19" t="n">
        <v>0.146512771503725</v>
      </c>
      <c r="AP603" s="19" t="n">
        <v>0.21524147396369</v>
      </c>
      <c r="AQ603" s="19" t="n">
        <v>0.255268684791453</v>
      </c>
      <c r="AR603" s="19" t="n">
        <v>0.286040226949032</v>
      </c>
      <c r="AS603" s="19" t="n">
        <v>0.231838258123798</v>
      </c>
      <c r="AT603" s="19" t="n">
        <v>0.0603523596478926</v>
      </c>
      <c r="AU603" s="19" t="n">
        <v>0.0662935144901566</v>
      </c>
    </row>
    <row r="604">
      <c r="B604" t="s">
        <v>285</v>
      </c>
      <c r="C604" s="19" t="n">
        <v>0.0614360458922343</v>
      </c>
      <c r="D604" s="19" t="n">
        <v>0.058436515576815</v>
      </c>
      <c r="E604" s="19" t="n">
        <v>0.0646710297778589</v>
      </c>
      <c r="F604" s="19"/>
      <c r="G604" s="19" t="n">
        <v>0.0879381684199331</v>
      </c>
      <c r="H604" s="19" t="n">
        <v>0.0777245821255852</v>
      </c>
      <c r="I604" s="19" t="n">
        <v>0.0481826156342409</v>
      </c>
      <c r="J604" s="19" t="n">
        <v>0.0725373532106377</v>
      </c>
      <c r="K604" s="19" t="n">
        <v>0.0537452774658288</v>
      </c>
      <c r="L604" s="19" t="n">
        <v>0.044832959392262</v>
      </c>
      <c r="M604" s="19"/>
      <c r="N604" s="19" t="n">
        <v>0.0639900433770728</v>
      </c>
      <c r="O604" s="19" t="n">
        <v>0.0734753795617333</v>
      </c>
      <c r="P604" s="19" t="n">
        <v>0.0566691297204459</v>
      </c>
      <c r="Q604" s="19" t="n">
        <v>0.0481337808708864</v>
      </c>
      <c r="R604" s="19" t="n">
        <v>0.0798262535934456</v>
      </c>
      <c r="S604" s="19"/>
      <c r="T604" s="19" t="n">
        <v>0.0729702986880693</v>
      </c>
      <c r="U604" s="19" t="n">
        <v>0.0724366685277469</v>
      </c>
      <c r="V604" s="19" t="n">
        <v>0.0697119917760686</v>
      </c>
      <c r="W604" s="19" t="n">
        <v>0.0407989456645715</v>
      </c>
      <c r="X604" s="19"/>
      <c r="Y604" s="19" t="n">
        <v>0.0500859632155185</v>
      </c>
      <c r="Z604" s="19" t="n">
        <v>0.0611875811768324</v>
      </c>
      <c r="AA604" s="19" t="n">
        <v>0.0423108519860237</v>
      </c>
      <c r="AB604" s="19" t="n">
        <v>0.111836046124843</v>
      </c>
      <c r="AC604" s="19" t="n">
        <v>0.0813497616812871</v>
      </c>
      <c r="AD604" s="19" t="n">
        <v>0.0801607376123117</v>
      </c>
      <c r="AE604" s="19"/>
      <c r="AF604" s="19" t="n">
        <v>0.0594427676911735</v>
      </c>
      <c r="AG604" s="19"/>
      <c r="AH604" s="19" t="n">
        <v>0.0615328279119948</v>
      </c>
      <c r="AI604" s="19"/>
      <c r="AJ604" s="19" t="n">
        <v>0.0844253201252988</v>
      </c>
      <c r="AK604" s="19" t="n">
        <v>0.110469811895096</v>
      </c>
      <c r="AL604" s="19" t="n">
        <v>0.0491708634157653</v>
      </c>
      <c r="AM604" s="19" t="n">
        <v>0.0677314701560941</v>
      </c>
      <c r="AN604" s="19" t="n">
        <v>0.0878065667389079</v>
      </c>
      <c r="AO604" s="19" t="n">
        <v>0.0414653914335431</v>
      </c>
      <c r="AP604" s="19" t="n">
        <v>0.0785824546099809</v>
      </c>
      <c r="AQ604" s="19" t="n">
        <v>0.0278147698716358</v>
      </c>
      <c r="AR604" s="19" t="n">
        <v>0</v>
      </c>
      <c r="AS604" s="19" t="n">
        <v>0.0369465452843186</v>
      </c>
      <c r="AT604" s="19" t="n">
        <v>0.031361258997435</v>
      </c>
      <c r="AU604" s="19" t="n">
        <v>0.021669346947028</v>
      </c>
    </row>
    <row r="605">
      <c r="B605" t="s">
        <v>286</v>
      </c>
      <c r="C605" s="19" t="n">
        <v>0.0980860476222579</v>
      </c>
      <c r="D605" s="19" t="n">
        <v>0.0934326594605385</v>
      </c>
      <c r="E605" s="19" t="n">
        <v>0.103115732091175</v>
      </c>
      <c r="F605" s="19"/>
      <c r="G605" s="19" t="n">
        <v>0.0795888788599092</v>
      </c>
      <c r="H605" s="19" t="n">
        <v>0.053288765233489</v>
      </c>
      <c r="I605" s="19" t="n">
        <v>0.0712946434179652</v>
      </c>
      <c r="J605" s="19" t="n">
        <v>0.109587048581458</v>
      </c>
      <c r="K605" s="19" t="n">
        <v>0.131411166015012</v>
      </c>
      <c r="L605" s="19" t="n">
        <v>0.120815000363137</v>
      </c>
      <c r="M605" s="19"/>
      <c r="N605" s="19" t="n">
        <v>0.193512600532615</v>
      </c>
      <c r="O605" s="19" t="n">
        <v>0.101891515930657</v>
      </c>
      <c r="P605" s="19" t="n">
        <v>0.130398669838612</v>
      </c>
      <c r="Q605" s="19" t="n">
        <v>0.0598988889148967</v>
      </c>
      <c r="R605" s="19" t="n">
        <v>0.0761502409374598</v>
      </c>
      <c r="S605" s="19"/>
      <c r="T605" s="19" t="n">
        <v>0.132813148585277</v>
      </c>
      <c r="U605" s="19" t="n">
        <v>0.102385470931064</v>
      </c>
      <c r="V605" s="19" t="n">
        <v>0.0876455013543627</v>
      </c>
      <c r="W605" s="19" t="n">
        <v>0.0761962366621207</v>
      </c>
      <c r="X605" s="19"/>
      <c r="Y605" s="19" t="n">
        <v>0.0658466385205775</v>
      </c>
      <c r="Z605" s="19" t="n">
        <v>0.11379296444137</v>
      </c>
      <c r="AA605" s="19" t="n">
        <v>0.138518770155707</v>
      </c>
      <c r="AB605" s="19" t="n">
        <v>0.112261550407096</v>
      </c>
      <c r="AC605" s="19" t="n">
        <v>0.0797810613881097</v>
      </c>
      <c r="AD605" s="19" t="n">
        <v>0.116199042194439</v>
      </c>
      <c r="AE605" s="19"/>
      <c r="AF605" s="19" t="n">
        <v>0.10325511847358</v>
      </c>
      <c r="AG605" s="19"/>
      <c r="AH605" s="19" t="n">
        <v>0.0787525752856121</v>
      </c>
      <c r="AI605" s="19"/>
      <c r="AJ605" s="19" t="n">
        <v>0.0742430379474786</v>
      </c>
      <c r="AK605" s="19" t="n">
        <v>0.155846301977827</v>
      </c>
      <c r="AL605" s="19" t="n">
        <v>0.115325797724034</v>
      </c>
      <c r="AM605" s="19" t="n">
        <v>0.11623599927439</v>
      </c>
      <c r="AN605" s="19" t="n">
        <v>0.0634031821319592</v>
      </c>
      <c r="AO605" s="19" t="n">
        <v>0.0433198437412259</v>
      </c>
      <c r="AP605" s="19" t="n">
        <v>0.0978197930285276</v>
      </c>
      <c r="AQ605" s="19" t="n">
        <v>0.119177005642824</v>
      </c>
      <c r="AR605" s="19" t="n">
        <v>0.113476170545994</v>
      </c>
      <c r="AS605" s="19" t="n">
        <v>0.0511941116542774</v>
      </c>
      <c r="AT605" s="19" t="n">
        <v>0.257208590151766</v>
      </c>
      <c r="AU605" s="19" t="n">
        <v>0.117332072050717</v>
      </c>
    </row>
    <row r="606">
      <c r="B606" t="s">
        <v>66</v>
      </c>
      <c r="C606" s="19" t="n">
        <v>0.05374838310094</v>
      </c>
      <c r="D606" s="19" t="n">
        <v>0.0539086685822698</v>
      </c>
      <c r="E606" s="19" t="n">
        <v>0.0538019293916722</v>
      </c>
      <c r="F606" s="19"/>
      <c r="G606" s="19" t="n">
        <v>0.0175009452876986</v>
      </c>
      <c r="H606" s="19" t="n">
        <v>0.0362336811331741</v>
      </c>
      <c r="I606" s="19" t="n">
        <v>0.0598233703416022</v>
      </c>
      <c r="J606" s="19" t="n">
        <v>0.063592024351171</v>
      </c>
      <c r="K606" s="19" t="n">
        <v>0.0818125777839026</v>
      </c>
      <c r="L606" s="19" t="n">
        <v>0.0517357648385149</v>
      </c>
      <c r="M606" s="19"/>
      <c r="N606" s="19" t="n">
        <v>0.107099466266257</v>
      </c>
      <c r="O606" s="19" t="n">
        <v>0.0632825410101836</v>
      </c>
      <c r="P606" s="19" t="n">
        <v>0.0548825108919846</v>
      </c>
      <c r="Q606" s="19" t="n">
        <v>0.0433064700274723</v>
      </c>
      <c r="R606" s="19" t="n">
        <v>0.048607091403568</v>
      </c>
      <c r="S606" s="19"/>
      <c r="T606" s="19" t="n">
        <v>0.0702028555349088</v>
      </c>
      <c r="U606" s="19" t="n">
        <v>0.047455874759709</v>
      </c>
      <c r="V606" s="19" t="n">
        <v>0.0518515594039456</v>
      </c>
      <c r="W606" s="19" t="n">
        <v>0.0192403841127435</v>
      </c>
      <c r="X606" s="19"/>
      <c r="Y606" s="19" t="n">
        <v>0.0427649506358765</v>
      </c>
      <c r="Z606" s="19" t="n">
        <v>0.0311521695415913</v>
      </c>
      <c r="AA606" s="19" t="n">
        <v>0.0586279333347431</v>
      </c>
      <c r="AB606" s="19" t="n">
        <v>0.0951783329304091</v>
      </c>
      <c r="AC606" s="19" t="n">
        <v>0</v>
      </c>
      <c r="AD606" s="19" t="n">
        <v>0.119371769854744</v>
      </c>
      <c r="AE606" s="19"/>
      <c r="AF606" s="19" t="n">
        <v>0.0568894901538514</v>
      </c>
      <c r="AG606" s="19"/>
      <c r="AH606" s="19" t="n">
        <v>0.0448947222701506</v>
      </c>
      <c r="AI606" s="19"/>
      <c r="AJ606" s="19" t="n">
        <v>0.0741527826605572</v>
      </c>
      <c r="AK606" s="19" t="n">
        <v>0</v>
      </c>
      <c r="AL606" s="19" t="n">
        <v>0.0538740565450599</v>
      </c>
      <c r="AM606" s="19" t="n">
        <v>0.0605267460776355</v>
      </c>
      <c r="AN606" s="19" t="n">
        <v>0.059816873854059</v>
      </c>
      <c r="AO606" s="19" t="n">
        <v>0.0548661908199397</v>
      </c>
      <c r="AP606" s="19" t="n">
        <v>0.0439748870893806</v>
      </c>
      <c r="AQ606" s="19" t="n">
        <v>0</v>
      </c>
      <c r="AR606" s="19" t="n">
        <v>0</v>
      </c>
      <c r="AS606" s="19" t="n">
        <v>0.0795416276763576</v>
      </c>
      <c r="AT606" s="19" t="n">
        <v>0.0647378771715312</v>
      </c>
      <c r="AU606" s="19" t="n">
        <v>0.0566078064007904</v>
      </c>
    </row>
    <row r="607">
      <c r="B607" t="s">
        <v>287</v>
      </c>
      <c r="C607" s="19" t="n">
        <v>0.601894040347321</v>
      </c>
      <c r="D607" s="19" t="n">
        <v>0.618283343075771</v>
      </c>
      <c r="E607" s="19" t="n">
        <v>0.585955408392896</v>
      </c>
      <c r="F607" s="19"/>
      <c r="G607" s="19" t="n">
        <v>0.606913056575214</v>
      </c>
      <c r="H607" s="19" t="n">
        <v>0.607120170411146</v>
      </c>
      <c r="I607" s="19" t="n">
        <v>0.623257507841276</v>
      </c>
      <c r="J607" s="19" t="n">
        <v>0.622681509034987</v>
      </c>
      <c r="K607" s="19" t="n">
        <v>0.531808809822769</v>
      </c>
      <c r="L607" s="19" t="n">
        <v>0.617788253950892</v>
      </c>
      <c r="M607" s="19"/>
      <c r="N607" s="19" t="n">
        <v>0.525915858849375</v>
      </c>
      <c r="O607" s="19" t="n">
        <v>0.564836250258192</v>
      </c>
      <c r="P607" s="19" t="n">
        <v>0.573905110140557</v>
      </c>
      <c r="Q607" s="19" t="n">
        <v>0.675725401223287</v>
      </c>
      <c r="R607" s="19" t="n">
        <v>0.603986500370329</v>
      </c>
      <c r="S607" s="19"/>
      <c r="T607" s="19" t="n">
        <v>0.505197193075158</v>
      </c>
      <c r="U607" s="19" t="n">
        <v>0.57660888790319</v>
      </c>
      <c r="V607" s="19" t="n">
        <v>0.614171246960317</v>
      </c>
      <c r="W607" s="19" t="n">
        <v>0.717860679861578</v>
      </c>
      <c r="X607" s="19"/>
      <c r="Y607" s="19" t="n">
        <v>0.622600038460122</v>
      </c>
      <c r="Z607" s="19" t="n">
        <v>0.60891904807675</v>
      </c>
      <c r="AA607" s="19" t="n">
        <v>0.616578477457536</v>
      </c>
      <c r="AB607" s="19" t="n">
        <v>0.52298983396878</v>
      </c>
      <c r="AC607" s="19" t="n">
        <v>0.653052404661849</v>
      </c>
      <c r="AD607" s="19" t="n">
        <v>0.532455852397861</v>
      </c>
      <c r="AE607" s="19"/>
      <c r="AF607" s="19" t="n">
        <v>0.580263330661072</v>
      </c>
      <c r="AG607" s="19"/>
      <c r="AH607" s="19" t="n">
        <v>0.640693126208846</v>
      </c>
      <c r="AI607" s="19"/>
      <c r="AJ607" s="19" t="n">
        <v>0.540488654768669</v>
      </c>
      <c r="AK607" s="19" t="n">
        <v>0.544782813102059</v>
      </c>
      <c r="AL607" s="19" t="n">
        <v>0.603848390227813</v>
      </c>
      <c r="AM607" s="19" t="n">
        <v>0.59712919835846</v>
      </c>
      <c r="AN607" s="19" t="n">
        <v>0.597501377402473</v>
      </c>
      <c r="AO607" s="19" t="n">
        <v>0.713835802501566</v>
      </c>
      <c r="AP607" s="19" t="n">
        <v>0.564381391308421</v>
      </c>
      <c r="AQ607" s="19" t="n">
        <v>0.597739539694088</v>
      </c>
      <c r="AR607" s="19" t="n">
        <v>0.600483602504974</v>
      </c>
      <c r="AS607" s="19" t="n">
        <v>0.600479457261248</v>
      </c>
      <c r="AT607" s="19" t="n">
        <v>0.586339914031375</v>
      </c>
      <c r="AU607" s="19" t="n">
        <v>0.738097260111308</v>
      </c>
    </row>
    <row r="608">
      <c r="B608" t="s">
        <v>288</v>
      </c>
      <c r="C608" s="19" t="n">
        <v>0.159522093514492</v>
      </c>
      <c r="D608" s="19" t="n">
        <v>0.151869175037353</v>
      </c>
      <c r="E608" s="19" t="n">
        <v>0.167786761869034</v>
      </c>
      <c r="F608" s="19"/>
      <c r="G608" s="19" t="n">
        <v>0.167527047279842</v>
      </c>
      <c r="H608" s="19" t="n">
        <v>0.131013347359074</v>
      </c>
      <c r="I608" s="19" t="n">
        <v>0.119477259052206</v>
      </c>
      <c r="J608" s="19" t="n">
        <v>0.182124401792095</v>
      </c>
      <c r="K608" s="19" t="n">
        <v>0.185156443480841</v>
      </c>
      <c r="L608" s="19" t="n">
        <v>0.165647959755399</v>
      </c>
      <c r="M608" s="19"/>
      <c r="N608" s="19" t="n">
        <v>0.257502643909687</v>
      </c>
      <c r="O608" s="19" t="n">
        <v>0.175366895492391</v>
      </c>
      <c r="P608" s="19" t="n">
        <v>0.187067799559058</v>
      </c>
      <c r="Q608" s="19" t="n">
        <v>0.108032669785783</v>
      </c>
      <c r="R608" s="19" t="n">
        <v>0.155976494530905</v>
      </c>
      <c r="S608" s="19"/>
      <c r="T608" s="19" t="n">
        <v>0.205783447273347</v>
      </c>
      <c r="U608" s="19" t="n">
        <v>0.174822139458811</v>
      </c>
      <c r="V608" s="19" t="n">
        <v>0.157357493130431</v>
      </c>
      <c r="W608" s="19" t="n">
        <v>0.116995182326692</v>
      </c>
      <c r="X608" s="19"/>
      <c r="Y608" s="19" t="n">
        <v>0.115932601736096</v>
      </c>
      <c r="Z608" s="19" t="n">
        <v>0.174980545618203</v>
      </c>
      <c r="AA608" s="19" t="n">
        <v>0.18082962214173</v>
      </c>
      <c r="AB608" s="19" t="n">
        <v>0.22409759653194</v>
      </c>
      <c r="AC608" s="19" t="n">
        <v>0.161130823069397</v>
      </c>
      <c r="AD608" s="19" t="n">
        <v>0.196359779806751</v>
      </c>
      <c r="AE608" s="19"/>
      <c r="AF608" s="19" t="n">
        <v>0.162697886164754</v>
      </c>
      <c r="AG608" s="19"/>
      <c r="AH608" s="19" t="n">
        <v>0.140285403197607</v>
      </c>
      <c r="AI608" s="19"/>
      <c r="AJ608" s="19" t="n">
        <v>0.158668358072777</v>
      </c>
      <c r="AK608" s="19" t="n">
        <v>0.266316113872923</v>
      </c>
      <c r="AL608" s="19" t="n">
        <v>0.164496661139799</v>
      </c>
      <c r="AM608" s="19" t="n">
        <v>0.183967469430484</v>
      </c>
      <c r="AN608" s="19" t="n">
        <v>0.151209748870867</v>
      </c>
      <c r="AO608" s="19" t="n">
        <v>0.084785235174769</v>
      </c>
      <c r="AP608" s="19" t="n">
        <v>0.176402247638508</v>
      </c>
      <c r="AQ608" s="19" t="n">
        <v>0.146991775514459</v>
      </c>
      <c r="AR608" s="19" t="n">
        <v>0.113476170545994</v>
      </c>
      <c r="AS608" s="19" t="n">
        <v>0.088140656938596</v>
      </c>
      <c r="AT608" s="19" t="n">
        <v>0.288569849149201</v>
      </c>
      <c r="AU608" s="19" t="n">
        <v>0.139001418997745</v>
      </c>
    </row>
    <row r="609">
      <c r="B609" t="s">
        <v>248</v>
      </c>
      <c r="C609" s="19" t="n">
        <v>0.442371946832829</v>
      </c>
      <c r="D609" s="19" t="n">
        <v>0.466414168038417</v>
      </c>
      <c r="E609" s="19" t="n">
        <v>0.418168646523863</v>
      </c>
      <c r="F609" s="19"/>
      <c r="G609" s="19" t="n">
        <v>0.439386009295372</v>
      </c>
      <c r="H609" s="19" t="n">
        <v>0.476106823052072</v>
      </c>
      <c r="I609" s="19" t="n">
        <v>0.50378024878907</v>
      </c>
      <c r="J609" s="19" t="n">
        <v>0.440557107242892</v>
      </c>
      <c r="K609" s="19" t="n">
        <v>0.346652366341928</v>
      </c>
      <c r="L609" s="19" t="n">
        <v>0.452140294195493</v>
      </c>
      <c r="M609" s="19"/>
      <c r="N609" s="19" t="n">
        <v>0.268413214939688</v>
      </c>
      <c r="O609" s="19" t="n">
        <v>0.389469354765801</v>
      </c>
      <c r="P609" s="19" t="n">
        <v>0.386837310581498</v>
      </c>
      <c r="Q609" s="19" t="n">
        <v>0.567692731437504</v>
      </c>
      <c r="R609" s="19" t="n">
        <v>0.448010005839423</v>
      </c>
      <c r="S609" s="19"/>
      <c r="T609" s="19" t="n">
        <v>0.299413745801811</v>
      </c>
      <c r="U609" s="19" t="n">
        <v>0.401786748444379</v>
      </c>
      <c r="V609" s="19" t="n">
        <v>0.456813753829886</v>
      </c>
      <c r="W609" s="19" t="n">
        <v>0.600865497534885</v>
      </c>
      <c r="X609" s="19"/>
      <c r="Y609" s="19" t="n">
        <v>0.506667436724026</v>
      </c>
      <c r="Z609" s="19" t="n">
        <v>0.433938502458547</v>
      </c>
      <c r="AA609" s="19" t="n">
        <v>0.435748855315805</v>
      </c>
      <c r="AB609" s="19" t="n">
        <v>0.29889223743684</v>
      </c>
      <c r="AC609" s="19" t="n">
        <v>0.491921581592452</v>
      </c>
      <c r="AD609" s="19" t="n">
        <v>0.33609607259111</v>
      </c>
      <c r="AE609" s="19"/>
      <c r="AF609" s="19" t="n">
        <v>0.417565444496319</v>
      </c>
      <c r="AG609" s="19"/>
      <c r="AH609" s="19" t="n">
        <v>0.500407723011239</v>
      </c>
      <c r="AI609" s="19"/>
      <c r="AJ609" s="19" t="n">
        <v>0.381820296695891</v>
      </c>
      <c r="AK609" s="19" t="n">
        <v>0.278466699229136</v>
      </c>
      <c r="AL609" s="19" t="n">
        <v>0.439351729088014</v>
      </c>
      <c r="AM609" s="19" t="n">
        <v>0.413161728927976</v>
      </c>
      <c r="AN609" s="19" t="n">
        <v>0.446291628531606</v>
      </c>
      <c r="AO609" s="19" t="n">
        <v>0.629050567326797</v>
      </c>
      <c r="AP609" s="19" t="n">
        <v>0.387979143669912</v>
      </c>
      <c r="AQ609" s="19" t="n">
        <v>0.450747764179629</v>
      </c>
      <c r="AR609" s="19" t="n">
        <v>0.48700743195898</v>
      </c>
      <c r="AS609" s="19" t="n">
        <v>0.512338800322652</v>
      </c>
      <c r="AT609" s="19" t="n">
        <v>0.297770064882174</v>
      </c>
      <c r="AU609" s="19" t="n">
        <v>0.599095841113562</v>
      </c>
    </row>
    <row r="610">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c r="AL610" s="19"/>
      <c r="AM610" s="19"/>
      <c r="AN610" s="19"/>
      <c r="AO610" s="19"/>
      <c r="AP610" s="19"/>
      <c r="AQ610" s="19"/>
      <c r="AR610" s="19"/>
      <c r="AS610" s="19"/>
      <c r="AT610" s="19"/>
      <c r="AU610" s="19"/>
    </row>
    <row r="611">
      <c r="B611" s="7" t="s">
        <v>294</v>
      </c>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c r="AL611" s="19"/>
      <c r="AM611" s="19"/>
      <c r="AN611" s="19"/>
      <c r="AO611" s="19"/>
      <c r="AP611" s="19"/>
      <c r="AQ611" s="19"/>
      <c r="AR611" s="19"/>
      <c r="AS611" s="19"/>
      <c r="AT611" s="19"/>
      <c r="AU611" s="19"/>
    </row>
    <row r="612">
      <c r="B612" s="26" t="s">
        <v>69</v>
      </c>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c r="AL612" s="19"/>
      <c r="AM612" s="19"/>
      <c r="AN612" s="19"/>
      <c r="AO612" s="19"/>
      <c r="AP612" s="19"/>
      <c r="AQ612" s="19"/>
      <c r="AR612" s="19"/>
      <c r="AS612" s="19"/>
      <c r="AT612" s="19"/>
      <c r="AU612" s="19"/>
    </row>
    <row r="613">
      <c r="B613" t="s">
        <v>282</v>
      </c>
      <c r="C613" s="19" t="n">
        <v>0.0994220436895248</v>
      </c>
      <c r="D613" s="19" t="n">
        <v>0.113181703257556</v>
      </c>
      <c r="E613" s="19" t="n">
        <v>0.0860958359540396</v>
      </c>
      <c r="F613" s="19"/>
      <c r="G613" s="19" t="n">
        <v>0.164578357913798</v>
      </c>
      <c r="H613" s="19" t="n">
        <v>0.146959635126983</v>
      </c>
      <c r="I613" s="19" t="n">
        <v>0.100472494167004</v>
      </c>
      <c r="J613" s="19" t="n">
        <v>0.0863470218086537</v>
      </c>
      <c r="K613" s="19" t="n">
        <v>0.0720447156666477</v>
      </c>
      <c r="L613" s="19" t="n">
        <v>0.0664594875810817</v>
      </c>
      <c r="M613" s="19"/>
      <c r="N613" s="19" t="n">
        <v>0.0697284218417703</v>
      </c>
      <c r="O613" s="19" t="n">
        <v>0.0798729223457319</v>
      </c>
      <c r="P613" s="19" t="n">
        <v>0.0681865157404668</v>
      </c>
      <c r="Q613" s="19" t="n">
        <v>0.139962788655066</v>
      </c>
      <c r="R613" s="19" t="n">
        <v>0.13345590944254</v>
      </c>
      <c r="S613" s="19"/>
      <c r="T613" s="19" t="n">
        <v>0.069585487067713</v>
      </c>
      <c r="U613" s="19" t="n">
        <v>0.0931275187762806</v>
      </c>
      <c r="V613" s="19" t="n">
        <v>0.0878466773346907</v>
      </c>
      <c r="W613" s="19" t="n">
        <v>0.148107024088598</v>
      </c>
      <c r="X613" s="19"/>
      <c r="Y613" s="19" t="n">
        <v>0.123468454419805</v>
      </c>
      <c r="Z613" s="19" t="n">
        <v>0.115914834031644</v>
      </c>
      <c r="AA613" s="19" t="n">
        <v>0.0550589407550438</v>
      </c>
      <c r="AB613" s="19" t="n">
        <v>0.064444676656789</v>
      </c>
      <c r="AC613" s="19" t="n">
        <v>0.174689356544897</v>
      </c>
      <c r="AD613" s="19" t="n">
        <v>0.058618485709648</v>
      </c>
      <c r="AE613" s="19"/>
      <c r="AF613" s="19" t="n">
        <v>0.0787347839601922</v>
      </c>
      <c r="AG613" s="19"/>
      <c r="AH613" s="19" t="n">
        <v>0.11411812953454</v>
      </c>
      <c r="AI613" s="19"/>
      <c r="AJ613" s="19" t="n">
        <v>0.238313859072375</v>
      </c>
      <c r="AK613" s="19" t="n">
        <v>0.0570862034315395</v>
      </c>
      <c r="AL613" s="19" t="n">
        <v>0.107593834064516</v>
      </c>
      <c r="AM613" s="19" t="n">
        <v>0.0913423393281656</v>
      </c>
      <c r="AN613" s="19" t="n">
        <v>0.0715873203901311</v>
      </c>
      <c r="AO613" s="19" t="n">
        <v>0.139308527875455</v>
      </c>
      <c r="AP613" s="19" t="n">
        <v>0.0703804638114586</v>
      </c>
      <c r="AQ613" s="19" t="n">
        <v>0.0287112377075293</v>
      </c>
      <c r="AR613" s="19" t="n">
        <v>0</v>
      </c>
      <c r="AS613" s="19" t="n">
        <v>0.0990983563984172</v>
      </c>
      <c r="AT613" s="19" t="n">
        <v>0.0723901158018416</v>
      </c>
      <c r="AU613" s="19" t="n">
        <v>0.113894474022741</v>
      </c>
    </row>
    <row r="614">
      <c r="B614" t="s">
        <v>283</v>
      </c>
      <c r="C614" s="19" t="n">
        <v>0.308221858186208</v>
      </c>
      <c r="D614" s="19" t="n">
        <v>0.30957246843636</v>
      </c>
      <c r="E614" s="19" t="n">
        <v>0.306113694483714</v>
      </c>
      <c r="F614" s="19"/>
      <c r="G614" s="19" t="n">
        <v>0.47051199113458</v>
      </c>
      <c r="H614" s="19" t="n">
        <v>0.327112078582766</v>
      </c>
      <c r="I614" s="19" t="n">
        <v>0.29050748391919</v>
      </c>
      <c r="J614" s="19" t="n">
        <v>0.270661457527396</v>
      </c>
      <c r="K614" s="19" t="n">
        <v>0.249101949316885</v>
      </c>
      <c r="L614" s="19" t="n">
        <v>0.29995503581442</v>
      </c>
      <c r="M614" s="19"/>
      <c r="N614" s="19" t="n">
        <v>0.0547159737557405</v>
      </c>
      <c r="O614" s="19" t="n">
        <v>0.260091220137765</v>
      </c>
      <c r="P614" s="19" t="n">
        <v>0.294337958725057</v>
      </c>
      <c r="Q614" s="19" t="n">
        <v>0.365942586888047</v>
      </c>
      <c r="R614" s="19" t="n">
        <v>0.355100794988002</v>
      </c>
      <c r="S614" s="19"/>
      <c r="T614" s="19" t="n">
        <v>0.318535980679618</v>
      </c>
      <c r="U614" s="19" t="n">
        <v>0.251956891414578</v>
      </c>
      <c r="V614" s="19" t="n">
        <v>0.36528981299419</v>
      </c>
      <c r="W614" s="19" t="n">
        <v>0.345874271433508</v>
      </c>
      <c r="X614" s="19"/>
      <c r="Y614" s="19" t="n">
        <v>0.349266350000366</v>
      </c>
      <c r="Z614" s="19" t="n">
        <v>0.31507592146831</v>
      </c>
      <c r="AA614" s="19" t="n">
        <v>0.295965755264846</v>
      </c>
      <c r="AB614" s="19" t="n">
        <v>0.167463715411107</v>
      </c>
      <c r="AC614" s="19" t="n">
        <v>0.420025395869486</v>
      </c>
      <c r="AD614" s="19" t="n">
        <v>0.227994935490168</v>
      </c>
      <c r="AE614" s="19"/>
      <c r="AF614" s="19" t="n">
        <v>0.291678470214814</v>
      </c>
      <c r="AG614" s="19"/>
      <c r="AH614" s="19" t="n">
        <v>0.329846775791311</v>
      </c>
      <c r="AI614" s="19"/>
      <c r="AJ614" s="19" t="n">
        <v>0.255941441904376</v>
      </c>
      <c r="AK614" s="19" t="n">
        <v>0.214050813331291</v>
      </c>
      <c r="AL614" s="19" t="n">
        <v>0.270915235162458</v>
      </c>
      <c r="AM614" s="19" t="n">
        <v>0.29451170400338</v>
      </c>
      <c r="AN614" s="19" t="n">
        <v>0.329608207385915</v>
      </c>
      <c r="AO614" s="19" t="n">
        <v>0.359300377468153</v>
      </c>
      <c r="AP614" s="19" t="n">
        <v>0.326318871135669</v>
      </c>
      <c r="AQ614" s="19" t="n">
        <v>0.472388989759814</v>
      </c>
      <c r="AR614" s="19" t="n">
        <v>0.38841719129609</v>
      </c>
      <c r="AS614" s="19" t="n">
        <v>0.24814702740489</v>
      </c>
      <c r="AT614" s="19" t="n">
        <v>0.374359580827</v>
      </c>
      <c r="AU614" s="19" t="n">
        <v>0.392712893864738</v>
      </c>
    </row>
    <row r="615">
      <c r="B615" t="s">
        <v>284</v>
      </c>
      <c r="C615" s="19" t="n">
        <v>0.267565156587359</v>
      </c>
      <c r="D615" s="19" t="n">
        <v>0.282462252095199</v>
      </c>
      <c r="E615" s="19" t="n">
        <v>0.251787248300929</v>
      </c>
      <c r="F615" s="19"/>
      <c r="G615" s="19" t="n">
        <v>0.172079156210252</v>
      </c>
      <c r="H615" s="19" t="n">
        <v>0.264211574408721</v>
      </c>
      <c r="I615" s="19" t="n">
        <v>0.299161986883022</v>
      </c>
      <c r="J615" s="19" t="n">
        <v>0.249562431272203</v>
      </c>
      <c r="K615" s="19" t="n">
        <v>0.289152853423185</v>
      </c>
      <c r="L615" s="19" t="n">
        <v>0.29066406551065</v>
      </c>
      <c r="M615" s="19"/>
      <c r="N615" s="19" t="n">
        <v>0.340790053850466</v>
      </c>
      <c r="O615" s="19" t="n">
        <v>0.306367940830395</v>
      </c>
      <c r="P615" s="19" t="n">
        <v>0.287048911795525</v>
      </c>
      <c r="Q615" s="19" t="n">
        <v>0.231589873515187</v>
      </c>
      <c r="R615" s="19" t="n">
        <v>0.204101413899891</v>
      </c>
      <c r="S615" s="19"/>
      <c r="T615" s="19" t="n">
        <v>0.218593512078242</v>
      </c>
      <c r="U615" s="19" t="n">
        <v>0.316724325002783</v>
      </c>
      <c r="V615" s="19" t="n">
        <v>0.23724294570738</v>
      </c>
      <c r="W615" s="19" t="n">
        <v>0.246535712952748</v>
      </c>
      <c r="X615" s="19"/>
      <c r="Y615" s="19" t="n">
        <v>0.269463651098668</v>
      </c>
      <c r="Z615" s="19" t="n">
        <v>0.209331476495863</v>
      </c>
      <c r="AA615" s="19" t="n">
        <v>0.300371539683226</v>
      </c>
      <c r="AB615" s="19" t="n">
        <v>0.334538834314072</v>
      </c>
      <c r="AC615" s="19" t="n">
        <v>0.262299391396913</v>
      </c>
      <c r="AD615" s="19" t="n">
        <v>0.215026027056006</v>
      </c>
      <c r="AE615" s="19"/>
      <c r="AF615" s="19" t="n">
        <v>0.277194551556931</v>
      </c>
      <c r="AG615" s="19"/>
      <c r="AH615" s="19" t="n">
        <v>0.266401069942639</v>
      </c>
      <c r="AI615" s="19"/>
      <c r="AJ615" s="19" t="n">
        <v>0.178442417199446</v>
      </c>
      <c r="AK615" s="19" t="n">
        <v>0.334675771512416</v>
      </c>
      <c r="AL615" s="19" t="n">
        <v>0.27688492354742</v>
      </c>
      <c r="AM615" s="19" t="n">
        <v>0.283619395519004</v>
      </c>
      <c r="AN615" s="19" t="n">
        <v>0.301739378135004</v>
      </c>
      <c r="AO615" s="19" t="n">
        <v>0.178104176839556</v>
      </c>
      <c r="AP615" s="19" t="n">
        <v>0.273199709021084</v>
      </c>
      <c r="AQ615" s="19" t="n">
        <v>0.284821399706414</v>
      </c>
      <c r="AR615" s="19" t="n">
        <v>0.378272770213786</v>
      </c>
      <c r="AS615" s="19" t="n">
        <v>0.277420769201002</v>
      </c>
      <c r="AT615" s="19" t="n">
        <v>0.189491066977242</v>
      </c>
      <c r="AU615" s="19" t="n">
        <v>0.22639929004031</v>
      </c>
    </row>
    <row r="616">
      <c r="B616" t="s">
        <v>285</v>
      </c>
      <c r="C616" s="19" t="n">
        <v>0.107061850107514</v>
      </c>
      <c r="D616" s="19" t="n">
        <v>0.0819870309066465</v>
      </c>
      <c r="E616" s="19" t="n">
        <v>0.132491092139153</v>
      </c>
      <c r="F616" s="19"/>
      <c r="G616" s="19" t="n">
        <v>0.064836778231181</v>
      </c>
      <c r="H616" s="19" t="n">
        <v>0.0941295886378515</v>
      </c>
      <c r="I616" s="19" t="n">
        <v>0.123086876741323</v>
      </c>
      <c r="J616" s="19" t="n">
        <v>0.13745018790696</v>
      </c>
      <c r="K616" s="19" t="n">
        <v>0.098848208735522</v>
      </c>
      <c r="L616" s="19" t="n">
        <v>0.109998397795082</v>
      </c>
      <c r="M616" s="19"/>
      <c r="N616" s="19" t="n">
        <v>0.205286690148739</v>
      </c>
      <c r="O616" s="19" t="n">
        <v>0.106300918087413</v>
      </c>
      <c r="P616" s="19" t="n">
        <v>0.0994751541678626</v>
      </c>
      <c r="Q616" s="19" t="n">
        <v>0.0975625315860282</v>
      </c>
      <c r="R616" s="19" t="n">
        <v>0.130193884531373</v>
      </c>
      <c r="S616" s="19"/>
      <c r="T616" s="19" t="n">
        <v>0.0868821747961975</v>
      </c>
      <c r="U616" s="19" t="n">
        <v>0.126049368160746</v>
      </c>
      <c r="V616" s="19" t="n">
        <v>0.100338816801715</v>
      </c>
      <c r="W616" s="19" t="n">
        <v>0.0871191201643094</v>
      </c>
      <c r="X616" s="19"/>
      <c r="Y616" s="19" t="n">
        <v>0.0676106893752682</v>
      </c>
      <c r="Z616" s="19" t="n">
        <v>0.16101642320204</v>
      </c>
      <c r="AA616" s="19" t="n">
        <v>0.103414953033113</v>
      </c>
      <c r="AB616" s="19" t="n">
        <v>0.150200467305686</v>
      </c>
      <c r="AC616" s="19" t="n">
        <v>0.0807899496783008</v>
      </c>
      <c r="AD616" s="19" t="n">
        <v>0.14449938926844</v>
      </c>
      <c r="AE616" s="19"/>
      <c r="AF616" s="19" t="n">
        <v>0.12774595627511</v>
      </c>
      <c r="AG616" s="19"/>
      <c r="AH616" s="19" t="n">
        <v>0.104619745506634</v>
      </c>
      <c r="AI616" s="19"/>
      <c r="AJ616" s="19" t="n">
        <v>0.074490022422453</v>
      </c>
      <c r="AK616" s="19" t="n">
        <v>0.12937259521083</v>
      </c>
      <c r="AL616" s="19" t="n">
        <v>0.101479576475616</v>
      </c>
      <c r="AM616" s="19" t="n">
        <v>0.0991020661765752</v>
      </c>
      <c r="AN616" s="19" t="n">
        <v>0.0938679493634508</v>
      </c>
      <c r="AO616" s="19" t="n">
        <v>0.155397464213591</v>
      </c>
      <c r="AP616" s="19" t="n">
        <v>0.137011456999056</v>
      </c>
      <c r="AQ616" s="19" t="n">
        <v>0.12136619956811</v>
      </c>
      <c r="AR616" s="19" t="n">
        <v>0.0695050042952741</v>
      </c>
      <c r="AS616" s="19" t="n">
        <v>0.164562893987814</v>
      </c>
      <c r="AT616" s="19" t="n">
        <v>0.0362318949513033</v>
      </c>
      <c r="AU616" s="19" t="n">
        <v>0.043338693894056</v>
      </c>
    </row>
    <row r="617">
      <c r="B617" t="s">
        <v>286</v>
      </c>
      <c r="C617" s="19" t="n">
        <v>0.15389035436035</v>
      </c>
      <c r="D617" s="19" t="n">
        <v>0.155511715322857</v>
      </c>
      <c r="E617" s="19" t="n">
        <v>0.152884501962164</v>
      </c>
      <c r="F617" s="19"/>
      <c r="G617" s="19" t="n">
        <v>0.0837820012744409</v>
      </c>
      <c r="H617" s="19" t="n">
        <v>0.116649742004324</v>
      </c>
      <c r="I617" s="19" t="n">
        <v>0.128553911384006</v>
      </c>
      <c r="J617" s="19" t="n">
        <v>0.181123949901339</v>
      </c>
      <c r="K617" s="19" t="n">
        <v>0.233424275522298</v>
      </c>
      <c r="L617" s="19" t="n">
        <v>0.151539839236377</v>
      </c>
      <c r="M617" s="19"/>
      <c r="N617" s="19" t="n">
        <v>0.234789318046647</v>
      </c>
      <c r="O617" s="19" t="n">
        <v>0.173394813645016</v>
      </c>
      <c r="P617" s="19" t="n">
        <v>0.190206988719996</v>
      </c>
      <c r="Q617" s="19" t="n">
        <v>0.111959934061519</v>
      </c>
      <c r="R617" s="19" t="n">
        <v>0.10446919126603</v>
      </c>
      <c r="S617" s="19"/>
      <c r="T617" s="19" t="n">
        <v>0.232456618475815</v>
      </c>
      <c r="U617" s="19" t="n">
        <v>0.15502861142672</v>
      </c>
      <c r="V617" s="19" t="n">
        <v>0.14983315433807</v>
      </c>
      <c r="W617" s="19" t="n">
        <v>0.123483659012756</v>
      </c>
      <c r="X617" s="19"/>
      <c r="Y617" s="19" t="n">
        <v>0.133442536377222</v>
      </c>
      <c r="Z617" s="19" t="n">
        <v>0.157116518561571</v>
      </c>
      <c r="AA617" s="19" t="n">
        <v>0.165228761178785</v>
      </c>
      <c r="AB617" s="19" t="n">
        <v>0.221589083911288</v>
      </c>
      <c r="AC617" s="19" t="n">
        <v>0.0621959065104029</v>
      </c>
      <c r="AD617" s="19" t="n">
        <v>0.219241739776898</v>
      </c>
      <c r="AE617" s="19"/>
      <c r="AF617" s="19" t="n">
        <v>0.162192442541994</v>
      </c>
      <c r="AG617" s="19"/>
      <c r="AH617" s="19" t="n">
        <v>0.13415780013337</v>
      </c>
      <c r="AI617" s="19"/>
      <c r="AJ617" s="19" t="n">
        <v>0.19861249607614</v>
      </c>
      <c r="AK617" s="19" t="n">
        <v>0.236267854706949</v>
      </c>
      <c r="AL617" s="19" t="n">
        <v>0.169284708116644</v>
      </c>
      <c r="AM617" s="19" t="n">
        <v>0.153437434411665</v>
      </c>
      <c r="AN617" s="19" t="n">
        <v>0.129633834359773</v>
      </c>
      <c r="AO617" s="19" t="n">
        <v>0.123766177282913</v>
      </c>
      <c r="AP617" s="19" t="n">
        <v>0.123215780361748</v>
      </c>
      <c r="AQ617" s="19" t="n">
        <v>0.064519492089141</v>
      </c>
      <c r="AR617" s="19" t="n">
        <v>0.16380503419485</v>
      </c>
      <c r="AS617" s="19" t="n">
        <v>0.147459773248749</v>
      </c>
      <c r="AT617" s="19" t="n">
        <v>0.293584304430167</v>
      </c>
      <c r="AU617" s="19" t="n">
        <v>0.167468703930485</v>
      </c>
    </row>
    <row r="618">
      <c r="B618" t="s">
        <v>66</v>
      </c>
      <c r="C618" s="19" t="n">
        <v>0.0638387370690447</v>
      </c>
      <c r="D618" s="19" t="n">
        <v>0.0572848299813811</v>
      </c>
      <c r="E618" s="19" t="n">
        <v>0.0706276271600009</v>
      </c>
      <c r="F618" s="19"/>
      <c r="G618" s="19" t="n">
        <v>0.0442117152357492</v>
      </c>
      <c r="H618" s="19" t="n">
        <v>0.0509373812393534</v>
      </c>
      <c r="I618" s="19" t="n">
        <v>0.058217246905455</v>
      </c>
      <c r="J618" s="19" t="n">
        <v>0.0748549515834486</v>
      </c>
      <c r="K618" s="19" t="n">
        <v>0.0574279973354615</v>
      </c>
      <c r="L618" s="19" t="n">
        <v>0.0813831740623888</v>
      </c>
      <c r="M618" s="19"/>
      <c r="N618" s="19" t="n">
        <v>0.0946895423566373</v>
      </c>
      <c r="O618" s="19" t="n">
        <v>0.0739721849536782</v>
      </c>
      <c r="P618" s="19" t="n">
        <v>0.0607444708510919</v>
      </c>
      <c r="Q618" s="19" t="n">
        <v>0.0529822852941527</v>
      </c>
      <c r="R618" s="19" t="n">
        <v>0.0726788058721634</v>
      </c>
      <c r="S618" s="19"/>
      <c r="T618" s="19" t="n">
        <v>0.0739462269024148</v>
      </c>
      <c r="U618" s="19" t="n">
        <v>0.0571132852188924</v>
      </c>
      <c r="V618" s="19" t="n">
        <v>0.0594485928239546</v>
      </c>
      <c r="W618" s="19" t="n">
        <v>0.0488802123480806</v>
      </c>
      <c r="X618" s="19"/>
      <c r="Y618" s="19" t="n">
        <v>0.056748318728671</v>
      </c>
      <c r="Z618" s="19" t="n">
        <v>0.0415448262405718</v>
      </c>
      <c r="AA618" s="19" t="n">
        <v>0.0799600500849872</v>
      </c>
      <c r="AB618" s="19" t="n">
        <v>0.0617632224010576</v>
      </c>
      <c r="AC618" s="19" t="n">
        <v>0</v>
      </c>
      <c r="AD618" s="19" t="n">
        <v>0.13461942269884</v>
      </c>
      <c r="AE618" s="19"/>
      <c r="AF618" s="19" t="n">
        <v>0.0624537954509586</v>
      </c>
      <c r="AG618" s="19"/>
      <c r="AH618" s="19" t="n">
        <v>0.0508564790915064</v>
      </c>
      <c r="AI618" s="19"/>
      <c r="AJ618" s="19" t="n">
        <v>0.0541997633252091</v>
      </c>
      <c r="AK618" s="19" t="n">
        <v>0.0285467618069733</v>
      </c>
      <c r="AL618" s="19" t="n">
        <v>0.073841722633347</v>
      </c>
      <c r="AM618" s="19" t="n">
        <v>0.0779870605612105</v>
      </c>
      <c r="AN618" s="19" t="n">
        <v>0.073563310365726</v>
      </c>
      <c r="AO618" s="19" t="n">
        <v>0.0441232763203315</v>
      </c>
      <c r="AP618" s="19" t="n">
        <v>0.0698737186709841</v>
      </c>
      <c r="AQ618" s="19" t="n">
        <v>0.0281926811689916</v>
      </c>
      <c r="AR618" s="19" t="n">
        <v>0</v>
      </c>
      <c r="AS618" s="19" t="n">
        <v>0.0633111797591275</v>
      </c>
      <c r="AT618" s="19" t="n">
        <v>0.0339430370124464</v>
      </c>
      <c r="AU618" s="19" t="n">
        <v>0.0561859442476704</v>
      </c>
    </row>
    <row r="619">
      <c r="B619" t="s">
        <v>287</v>
      </c>
      <c r="C619" s="19" t="n">
        <v>0.407643901875732</v>
      </c>
      <c r="D619" s="19" t="n">
        <v>0.422754171693916</v>
      </c>
      <c r="E619" s="19" t="n">
        <v>0.392209530437753</v>
      </c>
      <c r="F619" s="19"/>
      <c r="G619" s="19" t="n">
        <v>0.635090349048377</v>
      </c>
      <c r="H619" s="19" t="n">
        <v>0.47407171370975</v>
      </c>
      <c r="I619" s="19" t="n">
        <v>0.390979978086194</v>
      </c>
      <c r="J619" s="19" t="n">
        <v>0.357008479336049</v>
      </c>
      <c r="K619" s="19" t="n">
        <v>0.321146664983533</v>
      </c>
      <c r="L619" s="19" t="n">
        <v>0.366414523395502</v>
      </c>
      <c r="M619" s="19"/>
      <c r="N619" s="19" t="n">
        <v>0.124444395597511</v>
      </c>
      <c r="O619" s="19" t="n">
        <v>0.339964142483497</v>
      </c>
      <c r="P619" s="19" t="n">
        <v>0.362524474465524</v>
      </c>
      <c r="Q619" s="19" t="n">
        <v>0.505905375543114</v>
      </c>
      <c r="R619" s="19" t="n">
        <v>0.488556704430542</v>
      </c>
      <c r="S619" s="19"/>
      <c r="T619" s="19" t="n">
        <v>0.388121467747331</v>
      </c>
      <c r="U619" s="19" t="n">
        <v>0.345084410190859</v>
      </c>
      <c r="V619" s="19" t="n">
        <v>0.453136490328881</v>
      </c>
      <c r="W619" s="19" t="n">
        <v>0.493981295522106</v>
      </c>
      <c r="X619" s="19"/>
      <c r="Y619" s="19" t="n">
        <v>0.472734804420171</v>
      </c>
      <c r="Z619" s="19" t="n">
        <v>0.430990755499954</v>
      </c>
      <c r="AA619" s="19" t="n">
        <v>0.35102469601989</v>
      </c>
      <c r="AB619" s="19" t="n">
        <v>0.231908392067896</v>
      </c>
      <c r="AC619" s="19" t="n">
        <v>0.594714752414383</v>
      </c>
      <c r="AD619" s="19" t="n">
        <v>0.286613421199816</v>
      </c>
      <c r="AE619" s="19"/>
      <c r="AF619" s="19" t="n">
        <v>0.370413254175006</v>
      </c>
      <c r="AG619" s="19"/>
      <c r="AH619" s="19" t="n">
        <v>0.443964905325851</v>
      </c>
      <c r="AI619" s="19"/>
      <c r="AJ619" s="19" t="n">
        <v>0.494255300976751</v>
      </c>
      <c r="AK619" s="19" t="n">
        <v>0.271137016762831</v>
      </c>
      <c r="AL619" s="19" t="n">
        <v>0.378509069226974</v>
      </c>
      <c r="AM619" s="19" t="n">
        <v>0.385854043331545</v>
      </c>
      <c r="AN619" s="19" t="n">
        <v>0.401195527776046</v>
      </c>
      <c r="AO619" s="19" t="n">
        <v>0.498608905343608</v>
      </c>
      <c r="AP619" s="19" t="n">
        <v>0.396699334947127</v>
      </c>
      <c r="AQ619" s="19" t="n">
        <v>0.501100227467343</v>
      </c>
      <c r="AR619" s="19" t="n">
        <v>0.38841719129609</v>
      </c>
      <c r="AS619" s="19" t="n">
        <v>0.347245383803308</v>
      </c>
      <c r="AT619" s="19" t="n">
        <v>0.446749696628842</v>
      </c>
      <c r="AU619" s="19" t="n">
        <v>0.506607367887479</v>
      </c>
    </row>
    <row r="620">
      <c r="B620" t="s">
        <v>288</v>
      </c>
      <c r="C620" s="19" t="n">
        <v>0.260952204467864</v>
      </c>
      <c r="D620" s="19" t="n">
        <v>0.237498746229503</v>
      </c>
      <c r="E620" s="19" t="n">
        <v>0.285375594101317</v>
      </c>
      <c r="F620" s="19"/>
      <c r="G620" s="19" t="n">
        <v>0.148618779505622</v>
      </c>
      <c r="H620" s="19" t="n">
        <v>0.210779330642176</v>
      </c>
      <c r="I620" s="19" t="n">
        <v>0.251640788125329</v>
      </c>
      <c r="J620" s="19" t="n">
        <v>0.318574137808299</v>
      </c>
      <c r="K620" s="19" t="n">
        <v>0.33227248425782</v>
      </c>
      <c r="L620" s="19" t="n">
        <v>0.26153823703146</v>
      </c>
      <c r="M620" s="19"/>
      <c r="N620" s="19" t="n">
        <v>0.440076008195386</v>
      </c>
      <c r="O620" s="19" t="n">
        <v>0.279695731732429</v>
      </c>
      <c r="P620" s="19" t="n">
        <v>0.289682142887859</v>
      </c>
      <c r="Q620" s="19" t="n">
        <v>0.209522465647547</v>
      </c>
      <c r="R620" s="19" t="n">
        <v>0.234663075797404</v>
      </c>
      <c r="S620" s="19"/>
      <c r="T620" s="19" t="n">
        <v>0.319338793272013</v>
      </c>
      <c r="U620" s="19" t="n">
        <v>0.281077979587466</v>
      </c>
      <c r="V620" s="19" t="n">
        <v>0.250171971139784</v>
      </c>
      <c r="W620" s="19" t="n">
        <v>0.210602779177065</v>
      </c>
      <c r="X620" s="19"/>
      <c r="Y620" s="19" t="n">
        <v>0.20105322575249</v>
      </c>
      <c r="Z620" s="19" t="n">
        <v>0.318132941763611</v>
      </c>
      <c r="AA620" s="19" t="n">
        <v>0.268643714211897</v>
      </c>
      <c r="AB620" s="19" t="n">
        <v>0.371789551216974</v>
      </c>
      <c r="AC620" s="19" t="n">
        <v>0.142985856188704</v>
      </c>
      <c r="AD620" s="19" t="n">
        <v>0.363741129045338</v>
      </c>
      <c r="AE620" s="19"/>
      <c r="AF620" s="19" t="n">
        <v>0.289938398817104</v>
      </c>
      <c r="AG620" s="19"/>
      <c r="AH620" s="19" t="n">
        <v>0.238777545640004</v>
      </c>
      <c r="AI620" s="19"/>
      <c r="AJ620" s="19" t="n">
        <v>0.273102518498593</v>
      </c>
      <c r="AK620" s="19" t="n">
        <v>0.365640449917779</v>
      </c>
      <c r="AL620" s="19" t="n">
        <v>0.270764284592259</v>
      </c>
      <c r="AM620" s="19" t="n">
        <v>0.25253950058824</v>
      </c>
      <c r="AN620" s="19" t="n">
        <v>0.223501783723224</v>
      </c>
      <c r="AO620" s="19" t="n">
        <v>0.279163641496505</v>
      </c>
      <c r="AP620" s="19" t="n">
        <v>0.260227237360805</v>
      </c>
      <c r="AQ620" s="19" t="n">
        <v>0.185885691657251</v>
      </c>
      <c r="AR620" s="19" t="n">
        <v>0.233310038490124</v>
      </c>
      <c r="AS620" s="19" t="n">
        <v>0.312022667236563</v>
      </c>
      <c r="AT620" s="19" t="n">
        <v>0.32981619938147</v>
      </c>
      <c r="AU620" s="19" t="n">
        <v>0.210807397824541</v>
      </c>
    </row>
    <row r="621">
      <c r="B621" t="s">
        <v>248</v>
      </c>
      <c r="C621" s="19" t="n">
        <v>0.146691697407868</v>
      </c>
      <c r="D621" s="19" t="n">
        <v>0.185255425464413</v>
      </c>
      <c r="E621" s="19" t="n">
        <v>0.106833936336436</v>
      </c>
      <c r="F621" s="19"/>
      <c r="G621" s="19" t="n">
        <v>0.486471569542755</v>
      </c>
      <c r="H621" s="19" t="n">
        <v>0.263292383067574</v>
      </c>
      <c r="I621" s="19" t="n">
        <v>0.139339189960865</v>
      </c>
      <c r="J621" s="19" t="n">
        <v>0.0384343415277502</v>
      </c>
      <c r="K621" s="19" t="n">
        <v>-0.0111258192742872</v>
      </c>
      <c r="L621" s="19" t="n">
        <v>0.104876286364042</v>
      </c>
      <c r="M621" s="19"/>
      <c r="N621" s="19" t="n">
        <v>-0.315631612597875</v>
      </c>
      <c r="O621" s="19" t="n">
        <v>0.060268410751068</v>
      </c>
      <c r="P621" s="19" t="n">
        <v>0.0728423315776651</v>
      </c>
      <c r="Q621" s="19" t="n">
        <v>0.296382909895567</v>
      </c>
      <c r="R621" s="19" t="n">
        <v>0.253893628633138</v>
      </c>
      <c r="S621" s="19"/>
      <c r="T621" s="19" t="n">
        <v>0.068782674475318</v>
      </c>
      <c r="U621" s="19" t="n">
        <v>0.0640064306033934</v>
      </c>
      <c r="V621" s="19" t="n">
        <v>0.202964519189097</v>
      </c>
      <c r="W621" s="19" t="n">
        <v>0.283378516345041</v>
      </c>
      <c r="X621" s="19"/>
      <c r="Y621" s="19" t="n">
        <v>0.271681578667681</v>
      </c>
      <c r="Z621" s="19" t="n">
        <v>0.112857813736343</v>
      </c>
      <c r="AA621" s="19" t="n">
        <v>0.0823809818079923</v>
      </c>
      <c r="AB621" s="19" t="n">
        <v>-0.139881159149078</v>
      </c>
      <c r="AC621" s="19" t="n">
        <v>0.451728896225679</v>
      </c>
      <c r="AD621" s="19" t="n">
        <v>-0.077127707845522</v>
      </c>
      <c r="AE621" s="19"/>
      <c r="AF621" s="19" t="n">
        <v>0.0804748553579014</v>
      </c>
      <c r="AG621" s="19"/>
      <c r="AH621" s="19" t="n">
        <v>0.205187359685847</v>
      </c>
      <c r="AI621" s="19"/>
      <c r="AJ621" s="19" t="n">
        <v>0.221152782478158</v>
      </c>
      <c r="AK621" s="19" t="n">
        <v>-0.0945034331549486</v>
      </c>
      <c r="AL621" s="19" t="n">
        <v>0.107744784634714</v>
      </c>
      <c r="AM621" s="19" t="n">
        <v>0.133314542743305</v>
      </c>
      <c r="AN621" s="19" t="n">
        <v>0.177693744052822</v>
      </c>
      <c r="AO621" s="19" t="n">
        <v>0.219445263847104</v>
      </c>
      <c r="AP621" s="19" t="n">
        <v>0.136472097586323</v>
      </c>
      <c r="AQ621" s="19" t="n">
        <v>0.315214535810092</v>
      </c>
      <c r="AR621" s="19" t="n">
        <v>0.155107152805966</v>
      </c>
      <c r="AS621" s="19" t="n">
        <v>0.0352227165667448</v>
      </c>
      <c r="AT621" s="19" t="n">
        <v>0.116933497247372</v>
      </c>
      <c r="AU621" s="19" t="n">
        <v>0.295799970062938</v>
      </c>
    </row>
    <row r="622">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row>
    <row r="623">
      <c r="B623" s="7" t="s">
        <v>295</v>
      </c>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c r="AL623" s="19"/>
      <c r="AM623" s="19"/>
      <c r="AN623" s="19"/>
      <c r="AO623" s="19"/>
      <c r="AP623" s="19"/>
      <c r="AQ623" s="19"/>
      <c r="AR623" s="19"/>
      <c r="AS623" s="19"/>
      <c r="AT623" s="19"/>
      <c r="AU623" s="19"/>
    </row>
    <row r="624">
      <c r="B624" s="26" t="s">
        <v>69</v>
      </c>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c r="AL624" s="19"/>
      <c r="AM624" s="19"/>
      <c r="AN624" s="19"/>
      <c r="AO624" s="19"/>
      <c r="AP624" s="19"/>
      <c r="AQ624" s="19"/>
      <c r="AR624" s="19"/>
      <c r="AS624" s="19"/>
      <c r="AT624" s="19"/>
      <c r="AU624" s="19"/>
    </row>
    <row r="625">
      <c r="B625" t="s">
        <v>282</v>
      </c>
      <c r="C625" s="19" t="n">
        <v>0.106763649576602</v>
      </c>
      <c r="D625" s="19" t="n">
        <v>0.136932379173428</v>
      </c>
      <c r="E625" s="19" t="n">
        <v>0.0771037262778813</v>
      </c>
      <c r="F625" s="19"/>
      <c r="G625" s="19" t="n">
        <v>0.0876582821222179</v>
      </c>
      <c r="H625" s="19" t="n">
        <v>0.15026142329079</v>
      </c>
      <c r="I625" s="19" t="n">
        <v>0.132676971719974</v>
      </c>
      <c r="J625" s="19" t="n">
        <v>0.121217391353613</v>
      </c>
      <c r="K625" s="19" t="n">
        <v>0.111118359300117</v>
      </c>
      <c r="L625" s="19" t="n">
        <v>0.0588597202053127</v>
      </c>
      <c r="M625" s="19"/>
      <c r="N625" s="19" t="n">
        <v>0.0486085513464781</v>
      </c>
      <c r="O625" s="19" t="n">
        <v>0.0770472525377242</v>
      </c>
      <c r="P625" s="19" t="n">
        <v>0.0956491763517583</v>
      </c>
      <c r="Q625" s="19" t="n">
        <v>0.137072821898197</v>
      </c>
      <c r="R625" s="19" t="n">
        <v>0.132293152259404</v>
      </c>
      <c r="S625" s="19"/>
      <c r="T625" s="19" t="n">
        <v>0.111290199348846</v>
      </c>
      <c r="U625" s="19" t="n">
        <v>0.0961393287716966</v>
      </c>
      <c r="V625" s="19" t="n">
        <v>0.0745786395494171</v>
      </c>
      <c r="W625" s="19" t="n">
        <v>0.157445984052759</v>
      </c>
      <c r="X625" s="19"/>
      <c r="Y625" s="19" t="n">
        <v>0.13839620214349</v>
      </c>
      <c r="Z625" s="19" t="n">
        <v>0.0992085730617582</v>
      </c>
      <c r="AA625" s="19" t="n">
        <v>0.0682490116402632</v>
      </c>
      <c r="AB625" s="19" t="n">
        <v>0.118354284097138</v>
      </c>
      <c r="AC625" s="19" t="n">
        <v>0.0709362600942058</v>
      </c>
      <c r="AD625" s="19" t="n">
        <v>0.0906437592483766</v>
      </c>
      <c r="AE625" s="19"/>
      <c r="AF625" s="19" t="n">
        <v>0.0838557335715212</v>
      </c>
      <c r="AG625" s="19"/>
      <c r="AH625" s="19" t="n">
        <v>0.119863212026505</v>
      </c>
      <c r="AI625" s="19"/>
      <c r="AJ625" s="19" t="n">
        <v>0.145621022644114</v>
      </c>
      <c r="AK625" s="19" t="n">
        <v>0.111240189337069</v>
      </c>
      <c r="AL625" s="19" t="n">
        <v>0.110734053558913</v>
      </c>
      <c r="AM625" s="19" t="n">
        <v>0.10111546633546</v>
      </c>
      <c r="AN625" s="19" t="n">
        <v>0.087043056183654</v>
      </c>
      <c r="AO625" s="19" t="n">
        <v>0.134483256197622</v>
      </c>
      <c r="AP625" s="19" t="n">
        <v>0.105718771127709</v>
      </c>
      <c r="AQ625" s="19" t="n">
        <v>0.0939759800979672</v>
      </c>
      <c r="AR625" s="19" t="n">
        <v>0</v>
      </c>
      <c r="AS625" s="19" t="n">
        <v>0.0756698387127173</v>
      </c>
      <c r="AT625" s="19" t="n">
        <v>0.10279190361288</v>
      </c>
      <c r="AU625" s="19" t="n">
        <v>0.190952832411559</v>
      </c>
    </row>
    <row r="626">
      <c r="B626" t="s">
        <v>283</v>
      </c>
      <c r="C626" s="19" t="n">
        <v>0.31628350344923</v>
      </c>
      <c r="D626" s="19" t="n">
        <v>0.31966164900924</v>
      </c>
      <c r="E626" s="19" t="n">
        <v>0.312185518661001</v>
      </c>
      <c r="F626" s="19"/>
      <c r="G626" s="19" t="n">
        <v>0.356902460187458</v>
      </c>
      <c r="H626" s="19" t="n">
        <v>0.361519487835543</v>
      </c>
      <c r="I626" s="19" t="n">
        <v>0.326490732469652</v>
      </c>
      <c r="J626" s="19" t="n">
        <v>0.288263308842539</v>
      </c>
      <c r="K626" s="19" t="n">
        <v>0.232124056907613</v>
      </c>
      <c r="L626" s="19" t="n">
        <v>0.339419932885553</v>
      </c>
      <c r="M626" s="19"/>
      <c r="N626" s="19" t="n">
        <v>0.31549816078272</v>
      </c>
      <c r="O626" s="19" t="n">
        <v>0.273042130226664</v>
      </c>
      <c r="P626" s="19" t="n">
        <v>0.291403474690505</v>
      </c>
      <c r="Q626" s="19" t="n">
        <v>0.373705010342317</v>
      </c>
      <c r="R626" s="19" t="n">
        <v>0.350026726945741</v>
      </c>
      <c r="S626" s="19"/>
      <c r="T626" s="19" t="n">
        <v>0.175821567777552</v>
      </c>
      <c r="U626" s="19" t="n">
        <v>0.287394649930888</v>
      </c>
      <c r="V626" s="19" t="n">
        <v>0.376683755374867</v>
      </c>
      <c r="W626" s="19" t="n">
        <v>0.414789152982619</v>
      </c>
      <c r="X626" s="19"/>
      <c r="Y626" s="19" t="n">
        <v>0.370919431294698</v>
      </c>
      <c r="Z626" s="19" t="n">
        <v>0.273005681377524</v>
      </c>
      <c r="AA626" s="19" t="n">
        <v>0.334362123025234</v>
      </c>
      <c r="AB626" s="19" t="n">
        <v>0.223261649589195</v>
      </c>
      <c r="AC626" s="19" t="n">
        <v>0.38907377357526</v>
      </c>
      <c r="AD626" s="19" t="n">
        <v>0.151460082445438</v>
      </c>
      <c r="AE626" s="19"/>
      <c r="AF626" s="19" t="n">
        <v>0.302399451317082</v>
      </c>
      <c r="AG626" s="19"/>
      <c r="AH626" s="19" t="n">
        <v>0.340877264339582</v>
      </c>
      <c r="AI626" s="19"/>
      <c r="AJ626" s="19" t="n">
        <v>0.342864693890112</v>
      </c>
      <c r="AK626" s="19" t="n">
        <v>0.254088077190572</v>
      </c>
      <c r="AL626" s="19" t="n">
        <v>0.323395199556542</v>
      </c>
      <c r="AM626" s="19" t="n">
        <v>0.335263561451269</v>
      </c>
      <c r="AN626" s="19" t="n">
        <v>0.322436891010607</v>
      </c>
      <c r="AO626" s="19" t="n">
        <v>0.375197357303938</v>
      </c>
      <c r="AP626" s="19" t="n">
        <v>0.274095918243429</v>
      </c>
      <c r="AQ626" s="19" t="n">
        <v>0.280923414655444</v>
      </c>
      <c r="AR626" s="19" t="n">
        <v>0.475108183090544</v>
      </c>
      <c r="AS626" s="19" t="n">
        <v>0.292477738467827</v>
      </c>
      <c r="AT626" s="19" t="n">
        <v>0.314303136629146</v>
      </c>
      <c r="AU626" s="19" t="n">
        <v>0.177255854204667</v>
      </c>
    </row>
    <row r="627">
      <c r="B627" t="s">
        <v>284</v>
      </c>
      <c r="C627" s="19" t="n">
        <v>0.236848191505519</v>
      </c>
      <c r="D627" s="19" t="n">
        <v>0.235443777897442</v>
      </c>
      <c r="E627" s="19" t="n">
        <v>0.237203940882333</v>
      </c>
      <c r="F627" s="19"/>
      <c r="G627" s="19" t="n">
        <v>0.252429896607764</v>
      </c>
      <c r="H627" s="19" t="n">
        <v>0.201026815392167</v>
      </c>
      <c r="I627" s="19" t="n">
        <v>0.24791432349828</v>
      </c>
      <c r="J627" s="19" t="n">
        <v>0.216113638647157</v>
      </c>
      <c r="K627" s="19" t="n">
        <v>0.243830885177036</v>
      </c>
      <c r="L627" s="19" t="n">
        <v>0.255564989517156</v>
      </c>
      <c r="M627" s="19"/>
      <c r="N627" s="19" t="n">
        <v>0.159281755004845</v>
      </c>
      <c r="O627" s="19" t="n">
        <v>0.255732214220671</v>
      </c>
      <c r="P627" s="19" t="n">
        <v>0.251293100716095</v>
      </c>
      <c r="Q627" s="19" t="n">
        <v>0.211819169170503</v>
      </c>
      <c r="R627" s="19" t="n">
        <v>0.219432304242566</v>
      </c>
      <c r="S627" s="19"/>
      <c r="T627" s="19" t="n">
        <v>0.266713970498929</v>
      </c>
      <c r="U627" s="19" t="n">
        <v>0.250748642836701</v>
      </c>
      <c r="V627" s="19" t="n">
        <v>0.218175291480109</v>
      </c>
      <c r="W627" s="19" t="n">
        <v>0.212840416776976</v>
      </c>
      <c r="X627" s="19"/>
      <c r="Y627" s="19" t="n">
        <v>0.239218457185573</v>
      </c>
      <c r="Z627" s="19" t="n">
        <v>0.244216953356887</v>
      </c>
      <c r="AA627" s="19" t="n">
        <v>0.23754840879796</v>
      </c>
      <c r="AB627" s="19" t="n">
        <v>0.170103350918543</v>
      </c>
      <c r="AC627" s="19" t="n">
        <v>0.271080053932641</v>
      </c>
      <c r="AD627" s="19" t="n">
        <v>0.271137666876219</v>
      </c>
      <c r="AE627" s="19"/>
      <c r="AF627" s="19" t="n">
        <v>0.236537502831291</v>
      </c>
      <c r="AG627" s="19"/>
      <c r="AH627" s="19" t="n">
        <v>0.228167085505981</v>
      </c>
      <c r="AI627" s="19"/>
      <c r="AJ627" s="19" t="n">
        <v>0.22174570089041</v>
      </c>
      <c r="AK627" s="19" t="n">
        <v>0.253303118689115</v>
      </c>
      <c r="AL627" s="19" t="n">
        <v>0.253462489702634</v>
      </c>
      <c r="AM627" s="19" t="n">
        <v>0.207186631095051</v>
      </c>
      <c r="AN627" s="19" t="n">
        <v>0.220125105527585</v>
      </c>
      <c r="AO627" s="19" t="n">
        <v>0.228439652876716</v>
      </c>
      <c r="AP627" s="19" t="n">
        <v>0.306152656739602</v>
      </c>
      <c r="AQ627" s="19" t="n">
        <v>0.243763268975481</v>
      </c>
      <c r="AR627" s="19" t="n">
        <v>0.144035007386379</v>
      </c>
      <c r="AS627" s="19" t="n">
        <v>0.254238131596786</v>
      </c>
      <c r="AT627" s="19" t="n">
        <v>0.160248177814305</v>
      </c>
      <c r="AU627" s="19" t="n">
        <v>0.21282382311052</v>
      </c>
    </row>
    <row r="628">
      <c r="B628" t="s">
        <v>285</v>
      </c>
      <c r="C628" s="19" t="n">
        <v>0.115503564229851</v>
      </c>
      <c r="D628" s="19" t="n">
        <v>0.113347381921823</v>
      </c>
      <c r="E628" s="19" t="n">
        <v>0.118112222365467</v>
      </c>
      <c r="F628" s="19"/>
      <c r="G628" s="19" t="n">
        <v>0.127963054487373</v>
      </c>
      <c r="H628" s="19" t="n">
        <v>0.12617527818736</v>
      </c>
      <c r="I628" s="19" t="n">
        <v>0.104073025711402</v>
      </c>
      <c r="J628" s="19" t="n">
        <v>0.129695501609451</v>
      </c>
      <c r="K628" s="19" t="n">
        <v>0.114613084313821</v>
      </c>
      <c r="L628" s="19" t="n">
        <v>0.100970775355365</v>
      </c>
      <c r="M628" s="19"/>
      <c r="N628" s="19" t="n">
        <v>0.216436818575273</v>
      </c>
      <c r="O628" s="19" t="n">
        <v>0.128702229393785</v>
      </c>
      <c r="P628" s="19" t="n">
        <v>0.0981293638809239</v>
      </c>
      <c r="Q628" s="19" t="n">
        <v>0.119209016282267</v>
      </c>
      <c r="R628" s="19" t="n">
        <v>0.110959891788743</v>
      </c>
      <c r="S628" s="19"/>
      <c r="T628" s="19" t="n">
        <v>0.141747646076505</v>
      </c>
      <c r="U628" s="19" t="n">
        <v>0.143042978994932</v>
      </c>
      <c r="V628" s="19" t="n">
        <v>0.122112893314505</v>
      </c>
      <c r="W628" s="19" t="n">
        <v>0.0843195039360367</v>
      </c>
      <c r="X628" s="19"/>
      <c r="Y628" s="19" t="n">
        <v>0.0954895523698093</v>
      </c>
      <c r="Z628" s="19" t="n">
        <v>0.144795204617756</v>
      </c>
      <c r="AA628" s="19" t="n">
        <v>0.106230467100614</v>
      </c>
      <c r="AB628" s="19" t="n">
        <v>0.146294265792883</v>
      </c>
      <c r="AC628" s="19" t="n">
        <v>0.0961823324850728</v>
      </c>
      <c r="AD628" s="19" t="n">
        <v>0.138925959587912</v>
      </c>
      <c r="AE628" s="19"/>
      <c r="AF628" s="19" t="n">
        <v>0.142254692618474</v>
      </c>
      <c r="AG628" s="19"/>
      <c r="AH628" s="19" t="n">
        <v>0.121825705180004</v>
      </c>
      <c r="AI628" s="19"/>
      <c r="AJ628" s="19" t="n">
        <v>0.0603421451340014</v>
      </c>
      <c r="AK628" s="19" t="n">
        <v>0.0913713343754926</v>
      </c>
      <c r="AL628" s="19" t="n">
        <v>0.119645601141241</v>
      </c>
      <c r="AM628" s="19" t="n">
        <v>0.112586006836593</v>
      </c>
      <c r="AN628" s="19" t="n">
        <v>0.180586545188199</v>
      </c>
      <c r="AO628" s="19" t="n">
        <v>0.0837014222106997</v>
      </c>
      <c r="AP628" s="19" t="n">
        <v>0.0891474637494544</v>
      </c>
      <c r="AQ628" s="19" t="n">
        <v>0.10691305152836</v>
      </c>
      <c r="AR628" s="19" t="n">
        <v>0.149629852204933</v>
      </c>
      <c r="AS628" s="19" t="n">
        <v>0.114249843973006</v>
      </c>
      <c r="AT628" s="19" t="n">
        <v>0.0951294405010565</v>
      </c>
      <c r="AU628" s="19" t="n">
        <v>0.120695686898314</v>
      </c>
    </row>
    <row r="629">
      <c r="B629" t="s">
        <v>286</v>
      </c>
      <c r="C629" s="19" t="n">
        <v>0.160112959262853</v>
      </c>
      <c r="D629" s="19" t="n">
        <v>0.14123642441223</v>
      </c>
      <c r="E629" s="19" t="n">
        <v>0.179571983714788</v>
      </c>
      <c r="F629" s="19"/>
      <c r="G629" s="19" t="n">
        <v>0.123599983981123</v>
      </c>
      <c r="H629" s="19" t="n">
        <v>0.12718290763557</v>
      </c>
      <c r="I629" s="19" t="n">
        <v>0.13118193489655</v>
      </c>
      <c r="J629" s="19" t="n">
        <v>0.160538000444409</v>
      </c>
      <c r="K629" s="19" t="n">
        <v>0.219981005503173</v>
      </c>
      <c r="L629" s="19" t="n">
        <v>0.173622661937985</v>
      </c>
      <c r="M629" s="19"/>
      <c r="N629" s="19" t="n">
        <v>0.165485171934046</v>
      </c>
      <c r="O629" s="19" t="n">
        <v>0.18701347196134</v>
      </c>
      <c r="P629" s="19" t="n">
        <v>0.189695131013798</v>
      </c>
      <c r="Q629" s="19" t="n">
        <v>0.111371702599158</v>
      </c>
      <c r="R629" s="19" t="n">
        <v>0.138680833359978</v>
      </c>
      <c r="S629" s="19"/>
      <c r="T629" s="19" t="n">
        <v>0.234277688346793</v>
      </c>
      <c r="U629" s="19" t="n">
        <v>0.171076974912238</v>
      </c>
      <c r="V629" s="19" t="n">
        <v>0.140154527448615</v>
      </c>
      <c r="W629" s="19" t="n">
        <v>0.111022139218012</v>
      </c>
      <c r="X629" s="19"/>
      <c r="Y629" s="19" t="n">
        <v>0.109259973750041</v>
      </c>
      <c r="Z629" s="19" t="n">
        <v>0.191897238858738</v>
      </c>
      <c r="AA629" s="19" t="n">
        <v>0.180207185838038</v>
      </c>
      <c r="AB629" s="19" t="n">
        <v>0.237416485634614</v>
      </c>
      <c r="AC629" s="19" t="n">
        <v>0.1480440673266</v>
      </c>
      <c r="AD629" s="19" t="n">
        <v>0.213142589746918</v>
      </c>
      <c r="AE629" s="19"/>
      <c r="AF629" s="19" t="n">
        <v>0.172190594725924</v>
      </c>
      <c r="AG629" s="19"/>
      <c r="AH629" s="19" t="n">
        <v>0.141428061273863</v>
      </c>
      <c r="AI629" s="19"/>
      <c r="AJ629" s="19" t="n">
        <v>0.165149649461346</v>
      </c>
      <c r="AK629" s="19" t="n">
        <v>0.265780474486487</v>
      </c>
      <c r="AL629" s="19" t="n">
        <v>0.140455777960041</v>
      </c>
      <c r="AM629" s="19" t="n">
        <v>0.178294188564208</v>
      </c>
      <c r="AN629" s="19" t="n">
        <v>0.0993391880622658</v>
      </c>
      <c r="AO629" s="19" t="n">
        <v>0.0950946825971477</v>
      </c>
      <c r="AP629" s="19" t="n">
        <v>0.163990489882527</v>
      </c>
      <c r="AQ629" s="19" t="n">
        <v>0.274424284742748</v>
      </c>
      <c r="AR629" s="19" t="n">
        <v>0.231226957318145</v>
      </c>
      <c r="AS629" s="19" t="n">
        <v>0.175204765529896</v>
      </c>
      <c r="AT629" s="19" t="n">
        <v>0.293584304430167</v>
      </c>
      <c r="AU629" s="19" t="n">
        <v>0.189355447560851</v>
      </c>
    </row>
    <row r="630">
      <c r="B630" t="s">
        <v>66</v>
      </c>
      <c r="C630" s="19" t="n">
        <v>0.0644881319759445</v>
      </c>
      <c r="D630" s="19" t="n">
        <v>0.0533783875858374</v>
      </c>
      <c r="E630" s="19" t="n">
        <v>0.0758226080985303</v>
      </c>
      <c r="F630" s="19"/>
      <c r="G630" s="19" t="n">
        <v>0.0514463226140638</v>
      </c>
      <c r="H630" s="19" t="n">
        <v>0.0338340876585701</v>
      </c>
      <c r="I630" s="19" t="n">
        <v>0.0576630117041407</v>
      </c>
      <c r="J630" s="19" t="n">
        <v>0.0841721591028307</v>
      </c>
      <c r="K630" s="19" t="n">
        <v>0.0783326087982399</v>
      </c>
      <c r="L630" s="19" t="n">
        <v>0.0715619200986286</v>
      </c>
      <c r="M630" s="19"/>
      <c r="N630" s="19" t="n">
        <v>0.0946895423566373</v>
      </c>
      <c r="O630" s="19" t="n">
        <v>0.0784627016598164</v>
      </c>
      <c r="P630" s="19" t="n">
        <v>0.0738297533469197</v>
      </c>
      <c r="Q630" s="19" t="n">
        <v>0.0468222797075587</v>
      </c>
      <c r="R630" s="19" t="n">
        <v>0.048607091403568</v>
      </c>
      <c r="S630" s="19"/>
      <c r="T630" s="19" t="n">
        <v>0.0701489279513745</v>
      </c>
      <c r="U630" s="19" t="n">
        <v>0.0515974245535442</v>
      </c>
      <c r="V630" s="19" t="n">
        <v>0.0682948928324874</v>
      </c>
      <c r="W630" s="19" t="n">
        <v>0.0195828030335964</v>
      </c>
      <c r="X630" s="19"/>
      <c r="Y630" s="19" t="n">
        <v>0.046716383256389</v>
      </c>
      <c r="Z630" s="19" t="n">
        <v>0.0468763487273363</v>
      </c>
      <c r="AA630" s="19" t="n">
        <v>0.0734028035978906</v>
      </c>
      <c r="AB630" s="19" t="n">
        <v>0.104569963967626</v>
      </c>
      <c r="AC630" s="19" t="n">
        <v>0.0246835125862201</v>
      </c>
      <c r="AD630" s="19" t="n">
        <v>0.134689942095137</v>
      </c>
      <c r="AE630" s="19"/>
      <c r="AF630" s="19" t="n">
        <v>0.0627620249357082</v>
      </c>
      <c r="AG630" s="19"/>
      <c r="AH630" s="19" t="n">
        <v>0.0478386716740655</v>
      </c>
      <c r="AI630" s="19"/>
      <c r="AJ630" s="19" t="n">
        <v>0.064276787980016</v>
      </c>
      <c r="AK630" s="19" t="n">
        <v>0.0242168059212648</v>
      </c>
      <c r="AL630" s="19" t="n">
        <v>0.0523068780806301</v>
      </c>
      <c r="AM630" s="19" t="n">
        <v>0.0655541457174193</v>
      </c>
      <c r="AN630" s="19" t="n">
        <v>0.0904692140276899</v>
      </c>
      <c r="AO630" s="19" t="n">
        <v>0.0830836288138774</v>
      </c>
      <c r="AP630" s="19" t="n">
        <v>0.060894700257279</v>
      </c>
      <c r="AQ630" s="19" t="n">
        <v>0</v>
      </c>
      <c r="AR630" s="19" t="n">
        <v>0</v>
      </c>
      <c r="AS630" s="19" t="n">
        <v>0.0881596817197676</v>
      </c>
      <c r="AT630" s="19" t="n">
        <v>0.0339430370124464</v>
      </c>
      <c r="AU630" s="19" t="n">
        <v>0.10891635581409</v>
      </c>
    </row>
    <row r="631">
      <c r="B631" t="s">
        <v>287</v>
      </c>
      <c r="C631" s="19" t="n">
        <v>0.423047153025832</v>
      </c>
      <c r="D631" s="19" t="n">
        <v>0.456594028182668</v>
      </c>
      <c r="E631" s="19" t="n">
        <v>0.389289244938882</v>
      </c>
      <c r="F631" s="19"/>
      <c r="G631" s="19" t="n">
        <v>0.444560742309676</v>
      </c>
      <c r="H631" s="19" t="n">
        <v>0.511780911126333</v>
      </c>
      <c r="I631" s="19" t="n">
        <v>0.459167704189627</v>
      </c>
      <c r="J631" s="19" t="n">
        <v>0.409480700196152</v>
      </c>
      <c r="K631" s="19" t="n">
        <v>0.34324241620773</v>
      </c>
      <c r="L631" s="19" t="n">
        <v>0.398279653090866</v>
      </c>
      <c r="M631" s="19"/>
      <c r="N631" s="19" t="n">
        <v>0.364106712129198</v>
      </c>
      <c r="O631" s="19" t="n">
        <v>0.350089382764388</v>
      </c>
      <c r="P631" s="19" t="n">
        <v>0.387052651042263</v>
      </c>
      <c r="Q631" s="19" t="n">
        <v>0.510777832240514</v>
      </c>
      <c r="R631" s="19" t="n">
        <v>0.482319879205145</v>
      </c>
      <c r="S631" s="19"/>
      <c r="T631" s="19" t="n">
        <v>0.287111767126398</v>
      </c>
      <c r="U631" s="19" t="n">
        <v>0.383533978702585</v>
      </c>
      <c r="V631" s="19" t="n">
        <v>0.451262394924284</v>
      </c>
      <c r="W631" s="19" t="n">
        <v>0.572235137035379</v>
      </c>
      <c r="X631" s="19"/>
      <c r="Y631" s="19" t="n">
        <v>0.509315633438188</v>
      </c>
      <c r="Z631" s="19" t="n">
        <v>0.372214254439282</v>
      </c>
      <c r="AA631" s="19" t="n">
        <v>0.402611134665497</v>
      </c>
      <c r="AB631" s="19" t="n">
        <v>0.341615933686333</v>
      </c>
      <c r="AC631" s="19" t="n">
        <v>0.460010033669466</v>
      </c>
      <c r="AD631" s="19" t="n">
        <v>0.242103841693814</v>
      </c>
      <c r="AE631" s="19"/>
      <c r="AF631" s="19" t="n">
        <v>0.386255184888603</v>
      </c>
      <c r="AG631" s="19"/>
      <c r="AH631" s="19" t="n">
        <v>0.460740476366087</v>
      </c>
      <c r="AI631" s="19"/>
      <c r="AJ631" s="19" t="n">
        <v>0.488485716534226</v>
      </c>
      <c r="AK631" s="19" t="n">
        <v>0.365328266527641</v>
      </c>
      <c r="AL631" s="19" t="n">
        <v>0.434129253115454</v>
      </c>
      <c r="AM631" s="19" t="n">
        <v>0.436379027786729</v>
      </c>
      <c r="AN631" s="19" t="n">
        <v>0.409479947194261</v>
      </c>
      <c r="AO631" s="19" t="n">
        <v>0.509680613501559</v>
      </c>
      <c r="AP631" s="19" t="n">
        <v>0.379814689371138</v>
      </c>
      <c r="AQ631" s="19" t="n">
        <v>0.374899394753411</v>
      </c>
      <c r="AR631" s="19" t="n">
        <v>0.475108183090544</v>
      </c>
      <c r="AS631" s="19" t="n">
        <v>0.368147577180545</v>
      </c>
      <c r="AT631" s="19" t="n">
        <v>0.417095040242025</v>
      </c>
      <c r="AU631" s="19" t="n">
        <v>0.368208686616226</v>
      </c>
    </row>
    <row r="632">
      <c r="B632" t="s">
        <v>288</v>
      </c>
      <c r="C632" s="19" t="n">
        <v>0.275616523492704</v>
      </c>
      <c r="D632" s="19" t="n">
        <v>0.254583806334053</v>
      </c>
      <c r="E632" s="19" t="n">
        <v>0.297684206080255</v>
      </c>
      <c r="F632" s="19"/>
      <c r="G632" s="19" t="n">
        <v>0.251563038468496</v>
      </c>
      <c r="H632" s="19" t="n">
        <v>0.25335818582293</v>
      </c>
      <c r="I632" s="19" t="n">
        <v>0.235254960607953</v>
      </c>
      <c r="J632" s="19" t="n">
        <v>0.29023350205386</v>
      </c>
      <c r="K632" s="19" t="n">
        <v>0.334594089816994</v>
      </c>
      <c r="L632" s="19" t="n">
        <v>0.27459343729335</v>
      </c>
      <c r="M632" s="19"/>
      <c r="N632" s="19" t="n">
        <v>0.381921990509319</v>
      </c>
      <c r="O632" s="19" t="n">
        <v>0.315715701355124</v>
      </c>
      <c r="P632" s="19" t="n">
        <v>0.287824494894722</v>
      </c>
      <c r="Q632" s="19" t="n">
        <v>0.230580718881425</v>
      </c>
      <c r="R632" s="19" t="n">
        <v>0.249640725148721</v>
      </c>
      <c r="S632" s="19"/>
      <c r="T632" s="19" t="n">
        <v>0.376025334423298</v>
      </c>
      <c r="U632" s="19" t="n">
        <v>0.31411995390717</v>
      </c>
      <c r="V632" s="19" t="n">
        <v>0.26226742076312</v>
      </c>
      <c r="W632" s="19" t="n">
        <v>0.195341643154049</v>
      </c>
      <c r="X632" s="19"/>
      <c r="Y632" s="19" t="n">
        <v>0.204749526119851</v>
      </c>
      <c r="Z632" s="19" t="n">
        <v>0.336692443476495</v>
      </c>
      <c r="AA632" s="19" t="n">
        <v>0.286437652938652</v>
      </c>
      <c r="AB632" s="19" t="n">
        <v>0.383710751427498</v>
      </c>
      <c r="AC632" s="19" t="n">
        <v>0.244226399811673</v>
      </c>
      <c r="AD632" s="19" t="n">
        <v>0.352068549334829</v>
      </c>
      <c r="AE632" s="19"/>
      <c r="AF632" s="19" t="n">
        <v>0.314445287344398</v>
      </c>
      <c r="AG632" s="19"/>
      <c r="AH632" s="19" t="n">
        <v>0.263253766453867</v>
      </c>
      <c r="AI632" s="19"/>
      <c r="AJ632" s="19" t="n">
        <v>0.225491794595348</v>
      </c>
      <c r="AK632" s="19" t="n">
        <v>0.35715180886198</v>
      </c>
      <c r="AL632" s="19" t="n">
        <v>0.260101379101282</v>
      </c>
      <c r="AM632" s="19" t="n">
        <v>0.290880195400801</v>
      </c>
      <c r="AN632" s="19" t="n">
        <v>0.279925733250464</v>
      </c>
      <c r="AO632" s="19" t="n">
        <v>0.178796104807847</v>
      </c>
      <c r="AP632" s="19" t="n">
        <v>0.253137953631982</v>
      </c>
      <c r="AQ632" s="19" t="n">
        <v>0.381337336271108</v>
      </c>
      <c r="AR632" s="19" t="n">
        <v>0.380856809523078</v>
      </c>
      <c r="AS632" s="19" t="n">
        <v>0.289454609502902</v>
      </c>
      <c r="AT632" s="19" t="n">
        <v>0.388713744931223</v>
      </c>
      <c r="AU632" s="19" t="n">
        <v>0.310051134459164</v>
      </c>
    </row>
    <row r="633">
      <c r="B633" t="s">
        <v>248</v>
      </c>
      <c r="C633" s="19" t="n">
        <v>0.147430629533128</v>
      </c>
      <c r="D633" s="19" t="n">
        <v>0.202010221848615</v>
      </c>
      <c r="E633" s="19" t="n">
        <v>0.0916050388586271</v>
      </c>
      <c r="F633" s="19"/>
      <c r="G633" s="19" t="n">
        <v>0.19299770384118</v>
      </c>
      <c r="H633" s="19" t="n">
        <v>0.258422725303402</v>
      </c>
      <c r="I633" s="19" t="n">
        <v>0.223912743581674</v>
      </c>
      <c r="J633" s="19" t="n">
        <v>0.119247198142292</v>
      </c>
      <c r="K633" s="19" t="n">
        <v>0.00864832639073643</v>
      </c>
      <c r="L633" s="19" t="n">
        <v>0.123686215797516</v>
      </c>
      <c r="M633" s="19"/>
      <c r="N633" s="19" t="n">
        <v>-0.0178152783801212</v>
      </c>
      <c r="O633" s="19" t="n">
        <v>0.0343736814092638</v>
      </c>
      <c r="P633" s="19" t="n">
        <v>0.0992281561475405</v>
      </c>
      <c r="Q633" s="19" t="n">
        <v>0.280197113359089</v>
      </c>
      <c r="R633" s="19" t="n">
        <v>0.232679154056424</v>
      </c>
      <c r="S633" s="19"/>
      <c r="T633" s="19" t="n">
        <v>-0.0889135672968995</v>
      </c>
      <c r="U633" s="19" t="n">
        <v>0.0694140247954151</v>
      </c>
      <c r="V633" s="19" t="n">
        <v>0.188994974161165</v>
      </c>
      <c r="W633" s="19" t="n">
        <v>0.37689349388133</v>
      </c>
      <c r="X633" s="19"/>
      <c r="Y633" s="19" t="n">
        <v>0.304566107318337</v>
      </c>
      <c r="Z633" s="19" t="n">
        <v>0.0355218109627873</v>
      </c>
      <c r="AA633" s="19" t="n">
        <v>0.116173481726845</v>
      </c>
      <c r="AB633" s="19" t="n">
        <v>-0.0420948177411645</v>
      </c>
      <c r="AC633" s="19" t="n">
        <v>0.215783633857793</v>
      </c>
      <c r="AD633" s="19" t="n">
        <v>-0.109964707641015</v>
      </c>
      <c r="AE633" s="19"/>
      <c r="AF633" s="19" t="n">
        <v>0.0718098975442047</v>
      </c>
      <c r="AG633" s="19"/>
      <c r="AH633" s="19" t="n">
        <v>0.197486709912221</v>
      </c>
      <c r="AI633" s="19"/>
      <c r="AJ633" s="19" t="n">
        <v>0.262993921938878</v>
      </c>
      <c r="AK633" s="19" t="n">
        <v>0.00817645766566116</v>
      </c>
      <c r="AL633" s="19" t="n">
        <v>0.174027874014172</v>
      </c>
      <c r="AM633" s="19" t="n">
        <v>0.145498832385928</v>
      </c>
      <c r="AN633" s="19" t="n">
        <v>0.129554213943796</v>
      </c>
      <c r="AO633" s="19" t="n">
        <v>0.330884508693712</v>
      </c>
      <c r="AP633" s="19" t="n">
        <v>0.126676735739156</v>
      </c>
      <c r="AQ633" s="19" t="n">
        <v>-0.00643794151769739</v>
      </c>
      <c r="AR633" s="19" t="n">
        <v>0.0942513735674658</v>
      </c>
      <c r="AS633" s="19" t="n">
        <v>0.0786929676776426</v>
      </c>
      <c r="AT633" s="19" t="n">
        <v>0.0283812953108021</v>
      </c>
      <c r="AU633" s="19" t="n">
        <v>0.0581575521570611</v>
      </c>
    </row>
    <row r="634">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c r="AL634" s="19"/>
      <c r="AM634" s="19"/>
      <c r="AN634" s="19"/>
      <c r="AO634" s="19"/>
      <c r="AP634" s="19"/>
      <c r="AQ634" s="19"/>
      <c r="AR634" s="19"/>
      <c r="AS634" s="19"/>
      <c r="AT634" s="19"/>
      <c r="AU634" s="19"/>
    </row>
    <row r="635">
      <c r="B635" s="7" t="s">
        <v>296</v>
      </c>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c r="AL635" s="19"/>
      <c r="AM635" s="19"/>
      <c r="AN635" s="19"/>
      <c r="AO635" s="19"/>
      <c r="AP635" s="19"/>
      <c r="AQ635" s="19"/>
      <c r="AR635" s="19"/>
      <c r="AS635" s="19"/>
      <c r="AT635" s="19"/>
      <c r="AU635" s="19"/>
    </row>
    <row r="636">
      <c r="B636" s="26" t="s">
        <v>69</v>
      </c>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c r="AL636" s="19"/>
      <c r="AM636" s="19"/>
      <c r="AN636" s="19"/>
      <c r="AO636" s="19"/>
      <c r="AP636" s="19"/>
      <c r="AQ636" s="19"/>
      <c r="AR636" s="19"/>
      <c r="AS636" s="19"/>
      <c r="AT636" s="19"/>
      <c r="AU636" s="19"/>
    </row>
    <row r="637">
      <c r="B637" t="s">
        <v>282</v>
      </c>
      <c r="C637" s="19" t="n">
        <v>0.1397995571376</v>
      </c>
      <c r="D637" s="19" t="n">
        <v>0.170274459872609</v>
      </c>
      <c r="E637" s="19" t="n">
        <v>0.109965475029349</v>
      </c>
      <c r="F637" s="19"/>
      <c r="G637" s="19" t="n">
        <v>0.18624192525241</v>
      </c>
      <c r="H637" s="19" t="n">
        <v>0.203335736029957</v>
      </c>
      <c r="I637" s="19" t="n">
        <v>0.163068656832436</v>
      </c>
      <c r="J637" s="19" t="n">
        <v>0.17939771473834</v>
      </c>
      <c r="K637" s="19" t="n">
        <v>0.110375018466494</v>
      </c>
      <c r="L637" s="19" t="n">
        <v>0.0576001965409987</v>
      </c>
      <c r="M637" s="19"/>
      <c r="N637" s="19" t="n">
        <v>0.0639900433770728</v>
      </c>
      <c r="O637" s="19" t="n">
        <v>0.0928034432594533</v>
      </c>
      <c r="P637" s="19" t="n">
        <v>0.105194731541632</v>
      </c>
      <c r="Q637" s="19" t="n">
        <v>0.205310527311878</v>
      </c>
      <c r="R637" s="19" t="n">
        <v>0.189689966711091</v>
      </c>
      <c r="S637" s="19"/>
      <c r="T637" s="19" t="n">
        <v>0.109476387869095</v>
      </c>
      <c r="U637" s="19" t="n">
        <v>0.128510218613107</v>
      </c>
      <c r="V637" s="19" t="n">
        <v>0.122195842094189</v>
      </c>
      <c r="W637" s="19" t="n">
        <v>0.219650234117935</v>
      </c>
      <c r="X637" s="19"/>
      <c r="Y637" s="19" t="n">
        <v>0.212987605199387</v>
      </c>
      <c r="Z637" s="19" t="n">
        <v>0.106793441452415</v>
      </c>
      <c r="AA637" s="19" t="n">
        <v>0.0537757808304405</v>
      </c>
      <c r="AB637" s="19" t="n">
        <v>0.113235029382243</v>
      </c>
      <c r="AC637" s="19" t="n">
        <v>0.206466195519724</v>
      </c>
      <c r="AD637" s="19" t="n">
        <v>0.0732175750395959</v>
      </c>
      <c r="AE637" s="19"/>
      <c r="AF637" s="19" t="n">
        <v>0.122928054508285</v>
      </c>
      <c r="AG637" s="19"/>
      <c r="AH637" s="19" t="n">
        <v>0.164083674306525</v>
      </c>
      <c r="AI637" s="19"/>
      <c r="AJ637" s="19" t="n">
        <v>0.197540549779425</v>
      </c>
      <c r="AK637" s="19" t="n">
        <v>0.183523211964262</v>
      </c>
      <c r="AL637" s="19" t="n">
        <v>0.132965950219831</v>
      </c>
      <c r="AM637" s="19" t="n">
        <v>0.135442886906341</v>
      </c>
      <c r="AN637" s="19" t="n">
        <v>0.127934820352442</v>
      </c>
      <c r="AO637" s="19" t="n">
        <v>0.200453102730057</v>
      </c>
      <c r="AP637" s="19" t="n">
        <v>0.154808431208606</v>
      </c>
      <c r="AQ637" s="19" t="n">
        <v>0.0988249488154702</v>
      </c>
      <c r="AR637" s="19" t="n">
        <v>0.137977503857544</v>
      </c>
      <c r="AS637" s="19" t="n">
        <v>0.0808458145970501</v>
      </c>
      <c r="AT637" s="19" t="n">
        <v>0.117691591211568</v>
      </c>
      <c r="AU637" s="19" t="n">
        <v>0.0952136874557938</v>
      </c>
    </row>
    <row r="638">
      <c r="B638" t="s">
        <v>283</v>
      </c>
      <c r="C638" s="19" t="n">
        <v>0.261226746575069</v>
      </c>
      <c r="D638" s="19" t="n">
        <v>0.307351842832804</v>
      </c>
      <c r="E638" s="19" t="n">
        <v>0.214283613021111</v>
      </c>
      <c r="F638" s="19"/>
      <c r="G638" s="19" t="n">
        <v>0.388828024249435</v>
      </c>
      <c r="H638" s="19" t="n">
        <v>0.334699668063623</v>
      </c>
      <c r="I638" s="19" t="n">
        <v>0.359586596635326</v>
      </c>
      <c r="J638" s="19" t="n">
        <v>0.210067101672644</v>
      </c>
      <c r="K638" s="19" t="n">
        <v>0.219155865185349</v>
      </c>
      <c r="L638" s="19" t="n">
        <v>0.160804498433201</v>
      </c>
      <c r="M638" s="19"/>
      <c r="N638" s="19" t="n">
        <v>0.113107626166798</v>
      </c>
      <c r="O638" s="19" t="n">
        <v>0.211471615451121</v>
      </c>
      <c r="P638" s="19" t="n">
        <v>0.235530842273652</v>
      </c>
      <c r="Q638" s="19" t="n">
        <v>0.321935208527764</v>
      </c>
      <c r="R638" s="19" t="n">
        <v>0.321423894251187</v>
      </c>
      <c r="S638" s="19"/>
      <c r="T638" s="19" t="n">
        <v>0.228696460241897</v>
      </c>
      <c r="U638" s="19" t="n">
        <v>0.224075169320744</v>
      </c>
      <c r="V638" s="19" t="n">
        <v>0.29223748420296</v>
      </c>
      <c r="W638" s="19" t="n">
        <v>0.357037473023553</v>
      </c>
      <c r="X638" s="19"/>
      <c r="Y638" s="19" t="n">
        <v>0.365227631377634</v>
      </c>
      <c r="Z638" s="19" t="n">
        <v>0.23642788039703</v>
      </c>
      <c r="AA638" s="19" t="n">
        <v>0.146826683948044</v>
      </c>
      <c r="AB638" s="19" t="n">
        <v>0.168201386620442</v>
      </c>
      <c r="AC638" s="19" t="n">
        <v>0.361029847314696</v>
      </c>
      <c r="AD638" s="19" t="n">
        <v>0.158874533018239</v>
      </c>
      <c r="AE638" s="19"/>
      <c r="AF638" s="19" t="n">
        <v>0.235965690727874</v>
      </c>
      <c r="AG638" s="19"/>
      <c r="AH638" s="19" t="n">
        <v>0.298086936287429</v>
      </c>
      <c r="AI638" s="19"/>
      <c r="AJ638" s="19" t="n">
        <v>0.306448520899762</v>
      </c>
      <c r="AK638" s="19" t="n">
        <v>0.297178243576586</v>
      </c>
      <c r="AL638" s="19" t="n">
        <v>0.242655168743072</v>
      </c>
      <c r="AM638" s="19" t="n">
        <v>0.25547805629906</v>
      </c>
      <c r="AN638" s="19" t="n">
        <v>0.275693753423361</v>
      </c>
      <c r="AO638" s="19" t="n">
        <v>0.195514455614492</v>
      </c>
      <c r="AP638" s="19" t="n">
        <v>0.219631738130428</v>
      </c>
      <c r="AQ638" s="19" t="n">
        <v>0.346210900857339</v>
      </c>
      <c r="AR638" s="19" t="n">
        <v>0.339572847759453</v>
      </c>
      <c r="AS638" s="19" t="n">
        <v>0.295140969809992</v>
      </c>
      <c r="AT638" s="19" t="n">
        <v>0.239702254025236</v>
      </c>
      <c r="AU638" s="19" t="n">
        <v>0.29540806498053</v>
      </c>
    </row>
    <row r="639">
      <c r="B639" t="s">
        <v>284</v>
      </c>
      <c r="C639" s="19" t="n">
        <v>0.215362104350859</v>
      </c>
      <c r="D639" s="19" t="n">
        <v>0.215568952643176</v>
      </c>
      <c r="E639" s="19" t="n">
        <v>0.214025829688798</v>
      </c>
      <c r="F639" s="19"/>
      <c r="G639" s="19" t="n">
        <v>0.184616870715057</v>
      </c>
      <c r="H639" s="19" t="n">
        <v>0.235505957390824</v>
      </c>
      <c r="I639" s="19" t="n">
        <v>0.22735559406462</v>
      </c>
      <c r="J639" s="19" t="n">
        <v>0.208914654751582</v>
      </c>
      <c r="K639" s="19" t="n">
        <v>0.232550119288325</v>
      </c>
      <c r="L639" s="19" t="n">
        <v>0.20132804685894</v>
      </c>
      <c r="M639" s="19"/>
      <c r="N639" s="19" t="n">
        <v>0.307675710420614</v>
      </c>
      <c r="O639" s="19" t="n">
        <v>0.230579463207106</v>
      </c>
      <c r="P639" s="19" t="n">
        <v>0.212473235763174</v>
      </c>
      <c r="Q639" s="19" t="n">
        <v>0.21858315509846</v>
      </c>
      <c r="R639" s="19" t="n">
        <v>0.182902383159671</v>
      </c>
      <c r="S639" s="19"/>
      <c r="T639" s="19" t="n">
        <v>0.231281221627498</v>
      </c>
      <c r="U639" s="19" t="n">
        <v>0.240458709480213</v>
      </c>
      <c r="V639" s="19" t="n">
        <v>0.196859012267448</v>
      </c>
      <c r="W639" s="19" t="n">
        <v>0.193187791317148</v>
      </c>
      <c r="X639" s="19"/>
      <c r="Y639" s="19" t="n">
        <v>0.208246044983934</v>
      </c>
      <c r="Z639" s="19" t="n">
        <v>0.268641414924711</v>
      </c>
      <c r="AA639" s="19" t="n">
        <v>0.178658395695259</v>
      </c>
      <c r="AB639" s="19" t="n">
        <v>0.227626669628753</v>
      </c>
      <c r="AC639" s="19" t="n">
        <v>0.226737879758121</v>
      </c>
      <c r="AD639" s="19" t="n">
        <v>0.211348324474903</v>
      </c>
      <c r="AE639" s="19"/>
      <c r="AF639" s="19" t="n">
        <v>0.243163008784698</v>
      </c>
      <c r="AG639" s="19"/>
      <c r="AH639" s="19" t="n">
        <v>0.221442492480202</v>
      </c>
      <c r="AI639" s="19"/>
      <c r="AJ639" s="19" t="n">
        <v>0.182948894308181</v>
      </c>
      <c r="AK639" s="19" t="n">
        <v>0.105235427670502</v>
      </c>
      <c r="AL639" s="19" t="n">
        <v>0.216599232413788</v>
      </c>
      <c r="AM639" s="19" t="n">
        <v>0.221351415983482</v>
      </c>
      <c r="AN639" s="19" t="n">
        <v>0.196815852213669</v>
      </c>
      <c r="AO639" s="19" t="n">
        <v>0.232096936329282</v>
      </c>
      <c r="AP639" s="19" t="n">
        <v>0.26040554171103</v>
      </c>
      <c r="AQ639" s="19" t="n">
        <v>0.191667034997534</v>
      </c>
      <c r="AR639" s="19" t="n">
        <v>0.266522667621309</v>
      </c>
      <c r="AS639" s="19" t="n">
        <v>0.232957700300786</v>
      </c>
      <c r="AT639" s="19" t="n">
        <v>0.160689359109474</v>
      </c>
      <c r="AU639" s="19" t="n">
        <v>0.224114351186559</v>
      </c>
    </row>
    <row r="640">
      <c r="B640" t="s">
        <v>285</v>
      </c>
      <c r="C640" s="19" t="n">
        <v>0.0800658987775757</v>
      </c>
      <c r="D640" s="19" t="n">
        <v>0.0639249689071178</v>
      </c>
      <c r="E640" s="19" t="n">
        <v>0.0964792359648078</v>
      </c>
      <c r="F640" s="19"/>
      <c r="G640" s="19" t="n">
        <v>0.0799594150681353</v>
      </c>
      <c r="H640" s="19" t="n">
        <v>0.0711182395892351</v>
      </c>
      <c r="I640" s="19" t="n">
        <v>0.037086463587924</v>
      </c>
      <c r="J640" s="19" t="n">
        <v>0.0969777763051959</v>
      </c>
      <c r="K640" s="19" t="n">
        <v>0.0967062263775353</v>
      </c>
      <c r="L640" s="19" t="n">
        <v>0.0889014913588353</v>
      </c>
      <c r="M640" s="19"/>
      <c r="N640" s="19" t="n">
        <v>0</v>
      </c>
      <c r="O640" s="19" t="n">
        <v>0.0914763231752207</v>
      </c>
      <c r="P640" s="19" t="n">
        <v>0.106452453908288</v>
      </c>
      <c r="Q640" s="19" t="n">
        <v>0.0480158319995724</v>
      </c>
      <c r="R640" s="19" t="n">
        <v>0.0645644926401173</v>
      </c>
      <c r="S640" s="19"/>
      <c r="T640" s="19" t="n">
        <v>0.0710379601113013</v>
      </c>
      <c r="U640" s="19" t="n">
        <v>0.111246597794231</v>
      </c>
      <c r="V640" s="19" t="n">
        <v>0.0794240094343275</v>
      </c>
      <c r="W640" s="19" t="n">
        <v>0.0378836744068292</v>
      </c>
      <c r="X640" s="19"/>
      <c r="Y640" s="19" t="n">
        <v>0.0666858879968258</v>
      </c>
      <c r="Z640" s="19" t="n">
        <v>0.0799837244123172</v>
      </c>
      <c r="AA640" s="19" t="n">
        <v>0.100352591916561</v>
      </c>
      <c r="AB640" s="19" t="n">
        <v>0.0887792134360639</v>
      </c>
      <c r="AC640" s="19" t="n">
        <v>0.0898281234624867</v>
      </c>
      <c r="AD640" s="19" t="n">
        <v>0.061353910303686</v>
      </c>
      <c r="AE640" s="19"/>
      <c r="AF640" s="19" t="n">
        <v>0.0772959535646992</v>
      </c>
      <c r="AG640" s="19"/>
      <c r="AH640" s="19" t="n">
        <v>0.0708220894555582</v>
      </c>
      <c r="AI640" s="19"/>
      <c r="AJ640" s="19" t="n">
        <v>0.030218621099793</v>
      </c>
      <c r="AK640" s="19" t="n">
        <v>0.141565906941852</v>
      </c>
      <c r="AL640" s="19" t="n">
        <v>0.0879630672786675</v>
      </c>
      <c r="AM640" s="19" t="n">
        <v>0.0616824420907075</v>
      </c>
      <c r="AN640" s="19" t="n">
        <v>0.0803656431339916</v>
      </c>
      <c r="AO640" s="19" t="n">
        <v>0.094027449847759</v>
      </c>
      <c r="AP640" s="19" t="n">
        <v>0.0862663481179216</v>
      </c>
      <c r="AQ640" s="19" t="n">
        <v>0.147567418690206</v>
      </c>
      <c r="AR640" s="19" t="n">
        <v>0.069979181871361</v>
      </c>
      <c r="AS640" s="19" t="n">
        <v>0.0657753395161886</v>
      </c>
      <c r="AT640" s="19" t="n">
        <v>0.0922800374836778</v>
      </c>
      <c r="AU640" s="19" t="n">
        <v>0.0868082504527042</v>
      </c>
    </row>
    <row r="641">
      <c r="B641" t="s">
        <v>286</v>
      </c>
      <c r="C641" s="19" t="n">
        <v>0.193428198047642</v>
      </c>
      <c r="D641" s="19" t="n">
        <v>0.160508186941606</v>
      </c>
      <c r="E641" s="19" t="n">
        <v>0.227023413026328</v>
      </c>
      <c r="F641" s="19"/>
      <c r="G641" s="19" t="n">
        <v>0.126228155240485</v>
      </c>
      <c r="H641" s="19" t="n">
        <v>0.0987376314669088</v>
      </c>
      <c r="I641" s="19" t="n">
        <v>0.139154459049171</v>
      </c>
      <c r="J641" s="19" t="n">
        <v>0.193110697104732</v>
      </c>
      <c r="K641" s="19" t="n">
        <v>0.211255765795996</v>
      </c>
      <c r="L641" s="19" t="n">
        <v>0.305369443514746</v>
      </c>
      <c r="M641" s="19"/>
      <c r="N641" s="19" t="n">
        <v>0.3276284476962</v>
      </c>
      <c r="O641" s="19" t="n">
        <v>0.233462938063212</v>
      </c>
      <c r="P641" s="19" t="n">
        <v>0.22654033219332</v>
      </c>
      <c r="Q641" s="19" t="n">
        <v>0.121243383752273</v>
      </c>
      <c r="R641" s="19" t="n">
        <v>0.168729520354233</v>
      </c>
      <c r="S641" s="19"/>
      <c r="T641" s="19" t="n">
        <v>0.233740839083921</v>
      </c>
      <c r="U641" s="19" t="n">
        <v>0.194779655730406</v>
      </c>
      <c r="V641" s="19" t="n">
        <v>0.192970137218365</v>
      </c>
      <c r="W641" s="19" t="n">
        <v>0.13806127550576</v>
      </c>
      <c r="X641" s="19"/>
      <c r="Y641" s="19" t="n">
        <v>0.098663405692957</v>
      </c>
      <c r="Z641" s="19" t="n">
        <v>0.241978837088657</v>
      </c>
      <c r="AA641" s="19" t="n">
        <v>0.313354770420228</v>
      </c>
      <c r="AB641" s="19" t="n">
        <v>0.261982070954972</v>
      </c>
      <c r="AC641" s="19" t="n">
        <v>0.0846005509103397</v>
      </c>
      <c r="AD641" s="19" t="n">
        <v>0.215986255734509</v>
      </c>
      <c r="AE641" s="19"/>
      <c r="AF641" s="19" t="n">
        <v>0.201764395179078</v>
      </c>
      <c r="AG641" s="19"/>
      <c r="AH641" s="19" t="n">
        <v>0.157017832381066</v>
      </c>
      <c r="AI641" s="19"/>
      <c r="AJ641" s="19" t="n">
        <v>0.201849339398879</v>
      </c>
      <c r="AK641" s="19" t="n">
        <v>0.225120016000214</v>
      </c>
      <c r="AL641" s="19" t="n">
        <v>0.201279786308715</v>
      </c>
      <c r="AM641" s="19" t="n">
        <v>0.204252382781221</v>
      </c>
      <c r="AN641" s="19" t="n">
        <v>0.200827282730366</v>
      </c>
      <c r="AO641" s="19" t="n">
        <v>0.140449835160608</v>
      </c>
      <c r="AP641" s="19" t="n">
        <v>0.183839217623114</v>
      </c>
      <c r="AQ641" s="19" t="n">
        <v>0.160553626547231</v>
      </c>
      <c r="AR641" s="19" t="n">
        <v>0.145220792657469</v>
      </c>
      <c r="AS641" s="19" t="n">
        <v>0.182815521791821</v>
      </c>
      <c r="AT641" s="19" t="n">
        <v>0.324898880998513</v>
      </c>
      <c r="AU641" s="19" t="n">
        <v>0.151987680683154</v>
      </c>
    </row>
    <row r="642">
      <c r="B642" t="s">
        <v>66</v>
      </c>
      <c r="C642" s="19" t="n">
        <v>0.110117495111255</v>
      </c>
      <c r="D642" s="19" t="n">
        <v>0.0823715888026871</v>
      </c>
      <c r="E642" s="19" t="n">
        <v>0.138222433269607</v>
      </c>
      <c r="F642" s="19"/>
      <c r="G642" s="19" t="n">
        <v>0.0341256094744774</v>
      </c>
      <c r="H642" s="19" t="n">
        <v>0.0566027674594518</v>
      </c>
      <c r="I642" s="19" t="n">
        <v>0.073748229830523</v>
      </c>
      <c r="J642" s="19" t="n">
        <v>0.111532055427505</v>
      </c>
      <c r="K642" s="19" t="n">
        <v>0.129957004886301</v>
      </c>
      <c r="L642" s="19" t="n">
        <v>0.185996323293279</v>
      </c>
      <c r="M642" s="19"/>
      <c r="N642" s="19" t="n">
        <v>0.187598172339315</v>
      </c>
      <c r="O642" s="19" t="n">
        <v>0.140206216843887</v>
      </c>
      <c r="P642" s="19" t="n">
        <v>0.113808404319934</v>
      </c>
      <c r="Q642" s="19" t="n">
        <v>0.0849118933100528</v>
      </c>
      <c r="R642" s="19" t="n">
        <v>0.0726897428837006</v>
      </c>
      <c r="S642" s="19"/>
      <c r="T642" s="19" t="n">
        <v>0.125767131066288</v>
      </c>
      <c r="U642" s="19" t="n">
        <v>0.100929649061299</v>
      </c>
      <c r="V642" s="19" t="n">
        <v>0.116313514782711</v>
      </c>
      <c r="W642" s="19" t="n">
        <v>0.0541795516287741</v>
      </c>
      <c r="X642" s="19"/>
      <c r="Y642" s="19" t="n">
        <v>0.0481894247492621</v>
      </c>
      <c r="Z642" s="19" t="n">
        <v>0.0661747017248707</v>
      </c>
      <c r="AA642" s="19" t="n">
        <v>0.207031777189468</v>
      </c>
      <c r="AB642" s="19" t="n">
        <v>0.140175629977527</v>
      </c>
      <c r="AC642" s="19" t="n">
        <v>0.0313374030346329</v>
      </c>
      <c r="AD642" s="19" t="n">
        <v>0.279219401429067</v>
      </c>
      <c r="AE642" s="19"/>
      <c r="AF642" s="19" t="n">
        <v>0.118882897235365</v>
      </c>
      <c r="AG642" s="19"/>
      <c r="AH642" s="19" t="n">
        <v>0.0885469750892193</v>
      </c>
      <c r="AI642" s="19"/>
      <c r="AJ642" s="19" t="n">
        <v>0.0809940745139592</v>
      </c>
      <c r="AK642" s="19" t="n">
        <v>0.0473771938465837</v>
      </c>
      <c r="AL642" s="19" t="n">
        <v>0.118536795035927</v>
      </c>
      <c r="AM642" s="19" t="n">
        <v>0.121792815939189</v>
      </c>
      <c r="AN642" s="19" t="n">
        <v>0.11836264814617</v>
      </c>
      <c r="AO642" s="19" t="n">
        <v>0.137458220317802</v>
      </c>
      <c r="AP642" s="19" t="n">
        <v>0.0950487232088998</v>
      </c>
      <c r="AQ642" s="19" t="n">
        <v>0.0551760700922202</v>
      </c>
      <c r="AR642" s="19" t="n">
        <v>0.0407270062328642</v>
      </c>
      <c r="AS642" s="19" t="n">
        <v>0.142464653984163</v>
      </c>
      <c r="AT642" s="19" t="n">
        <v>0.0647378771715312</v>
      </c>
      <c r="AU642" s="19" t="n">
        <v>0.146467965241259</v>
      </c>
    </row>
    <row r="643">
      <c r="B643" t="s">
        <v>287</v>
      </c>
      <c r="C643" s="19" t="n">
        <v>0.401026303712669</v>
      </c>
      <c r="D643" s="19" t="n">
        <v>0.477626302705413</v>
      </c>
      <c r="E643" s="19" t="n">
        <v>0.32424908805046</v>
      </c>
      <c r="F643" s="19"/>
      <c r="G643" s="19" t="n">
        <v>0.575069949501845</v>
      </c>
      <c r="H643" s="19" t="n">
        <v>0.538035404093581</v>
      </c>
      <c r="I643" s="19" t="n">
        <v>0.522655253467762</v>
      </c>
      <c r="J643" s="19" t="n">
        <v>0.389464816410985</v>
      </c>
      <c r="K643" s="19" t="n">
        <v>0.329530883651843</v>
      </c>
      <c r="L643" s="19" t="n">
        <v>0.218404694974199</v>
      </c>
      <c r="M643" s="19"/>
      <c r="N643" s="19" t="n">
        <v>0.177097669543871</v>
      </c>
      <c r="O643" s="19" t="n">
        <v>0.304275058710575</v>
      </c>
      <c r="P643" s="19" t="n">
        <v>0.340725573815285</v>
      </c>
      <c r="Q643" s="19" t="n">
        <v>0.527245735839641</v>
      </c>
      <c r="R643" s="19" t="n">
        <v>0.511113860962278</v>
      </c>
      <c r="S643" s="19"/>
      <c r="T643" s="19" t="n">
        <v>0.338172848110991</v>
      </c>
      <c r="U643" s="19" t="n">
        <v>0.352585387933852</v>
      </c>
      <c r="V643" s="19" t="n">
        <v>0.414433326297149</v>
      </c>
      <c r="W643" s="19" t="n">
        <v>0.576687707141489</v>
      </c>
      <c r="X643" s="19"/>
      <c r="Y643" s="19" t="n">
        <v>0.578215236577021</v>
      </c>
      <c r="Z643" s="19" t="n">
        <v>0.343221321849445</v>
      </c>
      <c r="AA643" s="19" t="n">
        <v>0.200602464778484</v>
      </c>
      <c r="AB643" s="19" t="n">
        <v>0.281436416002685</v>
      </c>
      <c r="AC643" s="19" t="n">
        <v>0.56749604283442</v>
      </c>
      <c r="AD643" s="19" t="n">
        <v>0.232092108057835</v>
      </c>
      <c r="AE643" s="19"/>
      <c r="AF643" s="19" t="n">
        <v>0.358893745236159</v>
      </c>
      <c r="AG643" s="19"/>
      <c r="AH643" s="19" t="n">
        <v>0.462170610593954</v>
      </c>
      <c r="AI643" s="19"/>
      <c r="AJ643" s="19" t="n">
        <v>0.503989070679187</v>
      </c>
      <c r="AK643" s="19" t="n">
        <v>0.480701455540848</v>
      </c>
      <c r="AL643" s="19" t="n">
        <v>0.375621118962903</v>
      </c>
      <c r="AM643" s="19" t="n">
        <v>0.390920943205401</v>
      </c>
      <c r="AN643" s="19" t="n">
        <v>0.403628573775803</v>
      </c>
      <c r="AO643" s="19" t="n">
        <v>0.395967558344549</v>
      </c>
      <c r="AP643" s="19" t="n">
        <v>0.374440169339034</v>
      </c>
      <c r="AQ643" s="19" t="n">
        <v>0.445035849672809</v>
      </c>
      <c r="AR643" s="19" t="n">
        <v>0.477550351616997</v>
      </c>
      <c r="AS643" s="19" t="n">
        <v>0.375986784407042</v>
      </c>
      <c r="AT643" s="19" t="n">
        <v>0.357393845236804</v>
      </c>
      <c r="AU643" s="19" t="n">
        <v>0.390621752436324</v>
      </c>
    </row>
    <row r="644">
      <c r="B644" t="s">
        <v>288</v>
      </c>
      <c r="C644" s="19" t="n">
        <v>0.273494096825217</v>
      </c>
      <c r="D644" s="19" t="n">
        <v>0.224433155848724</v>
      </c>
      <c r="E644" s="19" t="n">
        <v>0.323502648991136</v>
      </c>
      <c r="F644" s="19"/>
      <c r="G644" s="19" t="n">
        <v>0.20618757030862</v>
      </c>
      <c r="H644" s="19" t="n">
        <v>0.169855871056144</v>
      </c>
      <c r="I644" s="19" t="n">
        <v>0.176240922637095</v>
      </c>
      <c r="J644" s="19" t="n">
        <v>0.290088473409928</v>
      </c>
      <c r="K644" s="19" t="n">
        <v>0.307961992173531</v>
      </c>
      <c r="L644" s="19" t="n">
        <v>0.394270934873581</v>
      </c>
      <c r="M644" s="19"/>
      <c r="N644" s="19" t="n">
        <v>0.3276284476962</v>
      </c>
      <c r="O644" s="19" t="n">
        <v>0.324939261238432</v>
      </c>
      <c r="P644" s="19" t="n">
        <v>0.332992786101608</v>
      </c>
      <c r="Q644" s="19" t="n">
        <v>0.169259215751846</v>
      </c>
      <c r="R644" s="19" t="n">
        <v>0.23329401299435</v>
      </c>
      <c r="S644" s="19"/>
      <c r="T644" s="19" t="n">
        <v>0.304778799195223</v>
      </c>
      <c r="U644" s="19" t="n">
        <v>0.306026253524637</v>
      </c>
      <c r="V644" s="19" t="n">
        <v>0.272394146652692</v>
      </c>
      <c r="W644" s="19" t="n">
        <v>0.175944949912589</v>
      </c>
      <c r="X644" s="19"/>
      <c r="Y644" s="19" t="n">
        <v>0.165349293689783</v>
      </c>
      <c r="Z644" s="19" t="n">
        <v>0.321962561500974</v>
      </c>
      <c r="AA644" s="19" t="n">
        <v>0.413707362336789</v>
      </c>
      <c r="AB644" s="19" t="n">
        <v>0.350761284391036</v>
      </c>
      <c r="AC644" s="19" t="n">
        <v>0.174428674372826</v>
      </c>
      <c r="AD644" s="19" t="n">
        <v>0.277340166038195</v>
      </c>
      <c r="AE644" s="19"/>
      <c r="AF644" s="19" t="n">
        <v>0.279060348743778</v>
      </c>
      <c r="AG644" s="19"/>
      <c r="AH644" s="19" t="n">
        <v>0.227839921836625</v>
      </c>
      <c r="AI644" s="19"/>
      <c r="AJ644" s="19" t="n">
        <v>0.232067960498672</v>
      </c>
      <c r="AK644" s="19" t="n">
        <v>0.366685922942066</v>
      </c>
      <c r="AL644" s="19" t="n">
        <v>0.289242853587382</v>
      </c>
      <c r="AM644" s="19" t="n">
        <v>0.265934824871928</v>
      </c>
      <c r="AN644" s="19" t="n">
        <v>0.281192925864358</v>
      </c>
      <c r="AO644" s="19" t="n">
        <v>0.234477285008367</v>
      </c>
      <c r="AP644" s="19" t="n">
        <v>0.270105565741035</v>
      </c>
      <c r="AQ644" s="19" t="n">
        <v>0.308121045237437</v>
      </c>
      <c r="AR644" s="19" t="n">
        <v>0.21519997452883</v>
      </c>
      <c r="AS644" s="19" t="n">
        <v>0.248590861308009</v>
      </c>
      <c r="AT644" s="19" t="n">
        <v>0.417178918482191</v>
      </c>
      <c r="AU644" s="19" t="n">
        <v>0.238795931135858</v>
      </c>
    </row>
    <row r="645">
      <c r="B645" t="s">
        <v>248</v>
      </c>
      <c r="C645" s="19" t="n">
        <v>0.127532206887452</v>
      </c>
      <c r="D645" s="19" t="n">
        <v>0.25319314685669</v>
      </c>
      <c r="E645" s="19" t="n">
        <v>0.000746439059323589</v>
      </c>
      <c r="F645" s="19"/>
      <c r="G645" s="19" t="n">
        <v>0.368882379193225</v>
      </c>
      <c r="H645" s="19" t="n">
        <v>0.368179533037437</v>
      </c>
      <c r="I645" s="19" t="n">
        <v>0.346414330830667</v>
      </c>
      <c r="J645" s="19" t="n">
        <v>0.0993763430010564</v>
      </c>
      <c r="K645" s="19" t="n">
        <v>0.0215688914783118</v>
      </c>
      <c r="L645" s="19" t="n">
        <v>-0.175866239899382</v>
      </c>
      <c r="M645" s="19"/>
      <c r="N645" s="19" t="n">
        <v>-0.150530778152329</v>
      </c>
      <c r="O645" s="19" t="n">
        <v>-0.0206642025278578</v>
      </c>
      <c r="P645" s="19" t="n">
        <v>0.00773278771367675</v>
      </c>
      <c r="Q645" s="19" t="n">
        <v>0.357986520087796</v>
      </c>
      <c r="R645" s="19" t="n">
        <v>0.277819847967928</v>
      </c>
      <c r="S645" s="19"/>
      <c r="T645" s="19" t="n">
        <v>0.0333940489157688</v>
      </c>
      <c r="U645" s="19" t="n">
        <v>0.0465591344092143</v>
      </c>
      <c r="V645" s="19" t="n">
        <v>0.142039179644457</v>
      </c>
      <c r="W645" s="19" t="n">
        <v>0.4007427572289</v>
      </c>
      <c r="X645" s="19"/>
      <c r="Y645" s="19" t="n">
        <v>0.412865942887238</v>
      </c>
      <c r="Z645" s="19" t="n">
        <v>0.0212587603484705</v>
      </c>
      <c r="AA645" s="19" t="n">
        <v>-0.213104897558304</v>
      </c>
      <c r="AB645" s="19" t="n">
        <v>-0.0693248683883509</v>
      </c>
      <c r="AC645" s="19" t="n">
        <v>0.393067368461594</v>
      </c>
      <c r="AD645" s="19" t="n">
        <v>-0.0452480579803603</v>
      </c>
      <c r="AE645" s="19"/>
      <c r="AF645" s="19" t="n">
        <v>0.0798333964923815</v>
      </c>
      <c r="AG645" s="19"/>
      <c r="AH645" s="19" t="n">
        <v>0.234330688757329</v>
      </c>
      <c r="AI645" s="19"/>
      <c r="AJ645" s="19" t="n">
        <v>0.271921110180515</v>
      </c>
      <c r="AK645" s="19" t="n">
        <v>0.114015532598782</v>
      </c>
      <c r="AL645" s="19" t="n">
        <v>0.0863782653755202</v>
      </c>
      <c r="AM645" s="19" t="n">
        <v>0.124986118333472</v>
      </c>
      <c r="AN645" s="19" t="n">
        <v>0.122435647911445</v>
      </c>
      <c r="AO645" s="19" t="n">
        <v>0.161490273336182</v>
      </c>
      <c r="AP645" s="19" t="n">
        <v>0.104334603597999</v>
      </c>
      <c r="AQ645" s="19" t="n">
        <v>0.136914804435372</v>
      </c>
      <c r="AR645" s="19" t="n">
        <v>0.262350377088167</v>
      </c>
      <c r="AS645" s="19" t="n">
        <v>0.127395923099033</v>
      </c>
      <c r="AT645" s="19" t="n">
        <v>-0.059785073245387</v>
      </c>
      <c r="AU645" s="19" t="n">
        <v>0.151825821300466</v>
      </c>
    </row>
    <row r="646">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row>
    <row r="647">
      <c r="B647" s="7" t="s">
        <v>314</v>
      </c>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c r="AL647" s="19"/>
      <c r="AM647" s="19"/>
      <c r="AN647" s="19"/>
      <c r="AO647" s="19"/>
      <c r="AP647" s="19"/>
      <c r="AQ647" s="19"/>
      <c r="AR647" s="19"/>
      <c r="AS647" s="19"/>
      <c r="AT647" s="19"/>
      <c r="AU647" s="19"/>
    </row>
    <row r="648">
      <c r="B648" s="26" t="s">
        <v>69</v>
      </c>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c r="AL648" s="19"/>
      <c r="AM648" s="19"/>
      <c r="AN648" s="19"/>
      <c r="AO648" s="19"/>
      <c r="AP648" s="19"/>
      <c r="AQ648" s="19"/>
      <c r="AR648" s="19"/>
      <c r="AS648" s="19"/>
      <c r="AT648" s="19"/>
      <c r="AU648" s="19"/>
    </row>
    <row r="649">
      <c r="B649" t="s">
        <v>306</v>
      </c>
      <c r="C649" s="19" t="n">
        <v>0.180082745124904</v>
      </c>
      <c r="D649" s="19" t="n">
        <v>0.216295935763433</v>
      </c>
      <c r="E649" s="19" t="n">
        <v>0.144686458035109</v>
      </c>
      <c r="F649" s="19"/>
      <c r="G649" s="19" t="n">
        <v>0.118658913487581</v>
      </c>
      <c r="H649" s="19" t="n">
        <v>0.21930131612618</v>
      </c>
      <c r="I649" s="19" t="n">
        <v>0.213934514945275</v>
      </c>
      <c r="J649" s="19" t="n">
        <v>0.200717409967829</v>
      </c>
      <c r="K649" s="19" t="n">
        <v>0.148889461991891</v>
      </c>
      <c r="L649" s="19" t="n">
        <v>0.169451611397958</v>
      </c>
      <c r="M649" s="19"/>
      <c r="N649" s="19" t="n">
        <v>0.0908014758654257</v>
      </c>
      <c r="O649" s="19" t="n">
        <v>0.117336437899418</v>
      </c>
      <c r="P649" s="19" t="n">
        <v>0.189520623845502</v>
      </c>
      <c r="Q649" s="19" t="n">
        <v>0.221157205049278</v>
      </c>
      <c r="R649" s="19" t="n">
        <v>0.200350974936673</v>
      </c>
      <c r="S649" s="19"/>
      <c r="T649" s="19" t="n">
        <v>0.175511966260421</v>
      </c>
      <c r="U649" s="19" t="n">
        <v>0.155738143851025</v>
      </c>
      <c r="V649" s="19" t="n">
        <v>0.161555169419382</v>
      </c>
      <c r="W649" s="19" t="n">
        <v>0.265726852075834</v>
      </c>
      <c r="X649" s="19"/>
      <c r="Y649" s="19" t="n">
        <v>0.228797238828611</v>
      </c>
      <c r="Z649" s="19" t="n">
        <v>0.167680076037107</v>
      </c>
      <c r="AA649" s="19" t="n">
        <v>0.154807838851615</v>
      </c>
      <c r="AB649" s="19" t="n">
        <v>0.144524263278581</v>
      </c>
      <c r="AC649" s="19" t="n">
        <v>0.123497762419895</v>
      </c>
      <c r="AD649" s="19" t="n">
        <v>0.116289867428734</v>
      </c>
      <c r="AE649" s="19"/>
      <c r="AF649" s="19" t="n">
        <v>0.168891018321031</v>
      </c>
      <c r="AG649" s="19"/>
      <c r="AH649" s="19" t="n">
        <v>0.203402308037742</v>
      </c>
      <c r="AI649" s="19"/>
      <c r="AJ649" s="19" t="n">
        <v>0.226336443477388</v>
      </c>
      <c r="AK649" s="19" t="n">
        <v>0.20396124354841</v>
      </c>
      <c r="AL649" s="19" t="n">
        <v>0.158102194459355</v>
      </c>
      <c r="AM649" s="19" t="n">
        <v>0.172091898911043</v>
      </c>
      <c r="AN649" s="19" t="n">
        <v>0.202885762918135</v>
      </c>
      <c r="AO649" s="19" t="n">
        <v>0.269358358433997</v>
      </c>
      <c r="AP649" s="19" t="n">
        <v>0.168796997777893</v>
      </c>
      <c r="AQ649" s="19" t="n">
        <v>0.0900862140041973</v>
      </c>
      <c r="AR649" s="19" t="n">
        <v>0.168046797827975</v>
      </c>
      <c r="AS649" s="19" t="n">
        <v>0.138523027413721</v>
      </c>
      <c r="AT649" s="19" t="n">
        <v>0.232323663290276</v>
      </c>
      <c r="AU649" s="19" t="n">
        <v>0.148064711430464</v>
      </c>
    </row>
    <row r="650">
      <c r="B650" t="s">
        <v>307</v>
      </c>
      <c r="C650" s="19" t="n">
        <v>0.35866572192886</v>
      </c>
      <c r="D650" s="19" t="n">
        <v>0.359468009079299</v>
      </c>
      <c r="E650" s="19" t="n">
        <v>0.357304598737089</v>
      </c>
      <c r="F650" s="19"/>
      <c r="G650" s="19" t="n">
        <v>0.461000162809515</v>
      </c>
      <c r="H650" s="19" t="n">
        <v>0.385679451626714</v>
      </c>
      <c r="I650" s="19" t="n">
        <v>0.352139855830571</v>
      </c>
      <c r="J650" s="19" t="n">
        <v>0.290795951143014</v>
      </c>
      <c r="K650" s="19" t="n">
        <v>0.273978054732094</v>
      </c>
      <c r="L650" s="19" t="n">
        <v>0.403146986720407</v>
      </c>
      <c r="M650" s="19"/>
      <c r="N650" s="19" t="n">
        <v>0.346292029393399</v>
      </c>
      <c r="O650" s="19" t="n">
        <v>0.381033186859291</v>
      </c>
      <c r="P650" s="19" t="n">
        <v>0.298584646357323</v>
      </c>
      <c r="Q650" s="19" t="n">
        <v>0.400143985338258</v>
      </c>
      <c r="R650" s="19" t="n">
        <v>0.400854088899202</v>
      </c>
      <c r="S650" s="19"/>
      <c r="T650" s="19" t="n">
        <v>0.307642417315897</v>
      </c>
      <c r="U650" s="19" t="n">
        <v>0.372864393988494</v>
      </c>
      <c r="V650" s="19" t="n">
        <v>0.376124263332839</v>
      </c>
      <c r="W650" s="19" t="n">
        <v>0.376918096221732</v>
      </c>
      <c r="X650" s="19"/>
      <c r="Y650" s="19" t="n">
        <v>0.359565867990804</v>
      </c>
      <c r="Z650" s="19" t="n">
        <v>0.354655217395686</v>
      </c>
      <c r="AA650" s="19" t="n">
        <v>0.413219713072558</v>
      </c>
      <c r="AB650" s="19" t="n">
        <v>0.266015178142051</v>
      </c>
      <c r="AC650" s="19" t="n">
        <v>0.425659001979641</v>
      </c>
      <c r="AD650" s="19" t="n">
        <v>0.303531211265741</v>
      </c>
      <c r="AE650" s="19"/>
      <c r="AF650" s="19" t="n">
        <v>0.332208279665997</v>
      </c>
      <c r="AG650" s="19"/>
      <c r="AH650" s="19" t="n">
        <v>0.366973367925744</v>
      </c>
      <c r="AI650" s="19"/>
      <c r="AJ650" s="19" t="n">
        <v>0.426970529429023</v>
      </c>
      <c r="AK650" s="19" t="n">
        <v>0.345413275028088</v>
      </c>
      <c r="AL650" s="19" t="n">
        <v>0.370330194814948</v>
      </c>
      <c r="AM650" s="19" t="n">
        <v>0.355806172702343</v>
      </c>
      <c r="AN650" s="19" t="n">
        <v>0.383659581803933</v>
      </c>
      <c r="AO650" s="19" t="n">
        <v>0.342021803417457</v>
      </c>
      <c r="AP650" s="19" t="n">
        <v>0.272622354469375</v>
      </c>
      <c r="AQ650" s="19" t="n">
        <v>0.351518868425077</v>
      </c>
      <c r="AR650" s="19" t="n">
        <v>0.302970899884919</v>
      </c>
      <c r="AS650" s="19" t="n">
        <v>0.394560797582504</v>
      </c>
      <c r="AT650" s="19" t="n">
        <v>0.317807415186065</v>
      </c>
      <c r="AU650" s="19" t="n">
        <v>0.385898715926653</v>
      </c>
    </row>
    <row r="651">
      <c r="B651" t="s">
        <v>308</v>
      </c>
      <c r="C651" s="19" t="n">
        <v>0.217016039395834</v>
      </c>
      <c r="D651" s="19" t="n">
        <v>0.208170796930279</v>
      </c>
      <c r="E651" s="19" t="n">
        <v>0.224712930661827</v>
      </c>
      <c r="F651" s="19"/>
      <c r="G651" s="19" t="n">
        <v>0.21032978676923</v>
      </c>
      <c r="H651" s="19" t="n">
        <v>0.242693965362986</v>
      </c>
      <c r="I651" s="19" t="n">
        <v>0.189494358481506</v>
      </c>
      <c r="J651" s="19" t="n">
        <v>0.242088674528641</v>
      </c>
      <c r="K651" s="19" t="n">
        <v>0.233825589684943</v>
      </c>
      <c r="L651" s="19" t="n">
        <v>0.191476499626418</v>
      </c>
      <c r="M651" s="19"/>
      <c r="N651" s="19" t="n">
        <v>0.245815654512621</v>
      </c>
      <c r="O651" s="19" t="n">
        <v>0.216556604842049</v>
      </c>
      <c r="P651" s="19" t="n">
        <v>0.245493535533924</v>
      </c>
      <c r="Q651" s="19" t="n">
        <v>0.19909083851598</v>
      </c>
      <c r="R651" s="19" t="n">
        <v>0.177337064061426</v>
      </c>
      <c r="S651" s="19"/>
      <c r="T651" s="19" t="n">
        <v>0.283075937011385</v>
      </c>
      <c r="U651" s="19" t="n">
        <v>0.225571075179798</v>
      </c>
      <c r="V651" s="19" t="n">
        <v>0.223626038828623</v>
      </c>
      <c r="W651" s="19" t="n">
        <v>0.193515489355483</v>
      </c>
      <c r="X651" s="19"/>
      <c r="Y651" s="19" t="n">
        <v>0.235677230152691</v>
      </c>
      <c r="Z651" s="19" t="n">
        <v>0.209699376793296</v>
      </c>
      <c r="AA651" s="19" t="n">
        <v>0.17466452227825</v>
      </c>
      <c r="AB651" s="19" t="n">
        <v>0.264593461161514</v>
      </c>
      <c r="AC651" s="19" t="n">
        <v>0.176702326975698</v>
      </c>
      <c r="AD651" s="19" t="n">
        <v>0.24862054995506</v>
      </c>
      <c r="AE651" s="19"/>
      <c r="AF651" s="19" t="n">
        <v>0.231584609736808</v>
      </c>
      <c r="AG651" s="19"/>
      <c r="AH651" s="19" t="n">
        <v>0.207360069010437</v>
      </c>
      <c r="AI651" s="19"/>
      <c r="AJ651" s="19" t="n">
        <v>0.17545282763841</v>
      </c>
      <c r="AK651" s="19" t="n">
        <v>0.188353571185722</v>
      </c>
      <c r="AL651" s="19" t="n">
        <v>0.221085818878214</v>
      </c>
      <c r="AM651" s="19" t="n">
        <v>0.199447899957859</v>
      </c>
      <c r="AN651" s="19" t="n">
        <v>0.175996320713345</v>
      </c>
      <c r="AO651" s="19" t="n">
        <v>0.203358435856547</v>
      </c>
      <c r="AP651" s="19" t="n">
        <v>0.309954451407313</v>
      </c>
      <c r="AQ651" s="19" t="n">
        <v>0.277686609968663</v>
      </c>
      <c r="AR651" s="19" t="n">
        <v>0.272473538543688</v>
      </c>
      <c r="AS651" s="19" t="n">
        <v>0.22854291924547</v>
      </c>
      <c r="AT651" s="19" t="n">
        <v>0.155403567929271</v>
      </c>
      <c r="AU651" s="19" t="n">
        <v>0.193449067895843</v>
      </c>
    </row>
    <row r="652">
      <c r="B652" t="s">
        <v>309</v>
      </c>
      <c r="C652" s="19" t="n">
        <v>0.078391993045305</v>
      </c>
      <c r="D652" s="19" t="n">
        <v>0.0720551615204807</v>
      </c>
      <c r="E652" s="19" t="n">
        <v>0.0850221951069434</v>
      </c>
      <c r="F652" s="19"/>
      <c r="G652" s="19" t="n">
        <v>0.114339889351442</v>
      </c>
      <c r="H652" s="19" t="n">
        <v>0.069250382741041</v>
      </c>
      <c r="I652" s="19" t="n">
        <v>0.0728325031185304</v>
      </c>
      <c r="J652" s="19" t="n">
        <v>0.0684725602164142</v>
      </c>
      <c r="K652" s="19" t="n">
        <v>0.124952258515037</v>
      </c>
      <c r="L652" s="19" t="n">
        <v>0.0461640190269258</v>
      </c>
      <c r="M652" s="19"/>
      <c r="N652" s="19" t="n">
        <v>0.184434170682573</v>
      </c>
      <c r="O652" s="19" t="n">
        <v>0.0927542177890144</v>
      </c>
      <c r="P652" s="19" t="n">
        <v>0.0653984866766507</v>
      </c>
      <c r="Q652" s="19" t="n">
        <v>0.0820714602846731</v>
      </c>
      <c r="R652" s="19" t="n">
        <v>0.0593975461073623</v>
      </c>
      <c r="S652" s="19"/>
      <c r="T652" s="19" t="n">
        <v>0.046138970750593</v>
      </c>
      <c r="U652" s="19" t="n">
        <v>0.0926866001795173</v>
      </c>
      <c r="V652" s="19" t="n">
        <v>0.0973538119560955</v>
      </c>
      <c r="W652" s="19" t="n">
        <v>0.0610449686063177</v>
      </c>
      <c r="X652" s="19"/>
      <c r="Y652" s="19" t="n">
        <v>0.0690016869758308</v>
      </c>
      <c r="Z652" s="19" t="n">
        <v>0.0842637458831281</v>
      </c>
      <c r="AA652" s="19" t="n">
        <v>0.0464615564855305</v>
      </c>
      <c r="AB652" s="19" t="n">
        <v>0.12435323774324</v>
      </c>
      <c r="AC652" s="19" t="n">
        <v>0.147041036799156</v>
      </c>
      <c r="AD652" s="19" t="n">
        <v>0.0756791894451516</v>
      </c>
      <c r="AE652" s="19"/>
      <c r="AF652" s="19" t="n">
        <v>0.0988293987359894</v>
      </c>
      <c r="AG652" s="19"/>
      <c r="AH652" s="19" t="n">
        <v>0.0860938403512147</v>
      </c>
      <c r="AI652" s="19"/>
      <c r="AJ652" s="19" t="n">
        <v>0.0341774421092346</v>
      </c>
      <c r="AK652" s="19" t="n">
        <v>0.0770597461239539</v>
      </c>
      <c r="AL652" s="19" t="n">
        <v>0.0871911558443401</v>
      </c>
      <c r="AM652" s="19" t="n">
        <v>0.0827152988320654</v>
      </c>
      <c r="AN652" s="19" t="n">
        <v>0.108425519314593</v>
      </c>
      <c r="AO652" s="19" t="n">
        <v>0.0673430897351202</v>
      </c>
      <c r="AP652" s="19" t="n">
        <v>0.0544523938525123</v>
      </c>
      <c r="AQ652" s="19" t="n">
        <v>0.124081329440436</v>
      </c>
      <c r="AR652" s="19" t="n">
        <v>0.103069630589904</v>
      </c>
      <c r="AS652" s="19" t="n">
        <v>0.0586329139229517</v>
      </c>
      <c r="AT652" s="19" t="n">
        <v>0</v>
      </c>
      <c r="AU652" s="19" t="n">
        <v>0.103532019369092</v>
      </c>
    </row>
    <row r="653">
      <c r="B653" t="s">
        <v>310</v>
      </c>
      <c r="C653" s="19" t="n">
        <v>0.0857533268961247</v>
      </c>
      <c r="D653" s="19" t="n">
        <v>0.0886035017296835</v>
      </c>
      <c r="E653" s="19" t="n">
        <v>0.0832516178591081</v>
      </c>
      <c r="F653" s="19"/>
      <c r="G653" s="19" t="n">
        <v>0.0691154789213436</v>
      </c>
      <c r="H653" s="19" t="n">
        <v>0.0482098169873612</v>
      </c>
      <c r="I653" s="19" t="n">
        <v>0.0839516552778319</v>
      </c>
      <c r="J653" s="19" t="n">
        <v>0.11125156926484</v>
      </c>
      <c r="K653" s="19" t="n">
        <v>0.103068130772842</v>
      </c>
      <c r="L653" s="19" t="n">
        <v>0.0896012974135047</v>
      </c>
      <c r="M653" s="19"/>
      <c r="N653" s="19" t="n">
        <v>0.0366828166777686</v>
      </c>
      <c r="O653" s="19" t="n">
        <v>0.0818395043662292</v>
      </c>
      <c r="P653" s="19" t="n">
        <v>0.115723620738824</v>
      </c>
      <c r="Q653" s="19" t="n">
        <v>0.0468150876736243</v>
      </c>
      <c r="R653" s="19" t="n">
        <v>0.0991615701984406</v>
      </c>
      <c r="S653" s="19"/>
      <c r="T653" s="19" t="n">
        <v>0.0917422989340669</v>
      </c>
      <c r="U653" s="19" t="n">
        <v>0.0812826936553739</v>
      </c>
      <c r="V653" s="19" t="n">
        <v>0.0805180232354907</v>
      </c>
      <c r="W653" s="19" t="n">
        <v>0.0669994397077486</v>
      </c>
      <c r="X653" s="19"/>
      <c r="Y653" s="19" t="n">
        <v>0.0615330354765047</v>
      </c>
      <c r="Z653" s="19" t="n">
        <v>0.113703068307635</v>
      </c>
      <c r="AA653" s="19" t="n">
        <v>0.0971045818966128</v>
      </c>
      <c r="AB653" s="19" t="n">
        <v>0.101698798017731</v>
      </c>
      <c r="AC653" s="19" t="n">
        <v>0.110031578218892</v>
      </c>
      <c r="AD653" s="19" t="n">
        <v>0.062896385000668</v>
      </c>
      <c r="AE653" s="19"/>
      <c r="AF653" s="19" t="n">
        <v>0.0858728928873622</v>
      </c>
      <c r="AG653" s="19"/>
      <c r="AH653" s="19" t="n">
        <v>0.0722864092157781</v>
      </c>
      <c r="AI653" s="19"/>
      <c r="AJ653" s="19" t="n">
        <v>0.052447980535463</v>
      </c>
      <c r="AK653" s="19" t="n">
        <v>0.15993412143604</v>
      </c>
      <c r="AL653" s="19" t="n">
        <v>0.0786431976491223</v>
      </c>
      <c r="AM653" s="19" t="n">
        <v>0.0850936138051596</v>
      </c>
      <c r="AN653" s="19" t="n">
        <v>0.0573884339130117</v>
      </c>
      <c r="AO653" s="19" t="n">
        <v>0.0483281320300065</v>
      </c>
      <c r="AP653" s="19" t="n">
        <v>0.119706801126347</v>
      </c>
      <c r="AQ653" s="19" t="n">
        <v>0.128434296992634</v>
      </c>
      <c r="AR653" s="19" t="n">
        <v>0.0812045277780469</v>
      </c>
      <c r="AS653" s="19" t="n">
        <v>0.0909476261262511</v>
      </c>
      <c r="AT653" s="19" t="n">
        <v>0.201202130391664</v>
      </c>
      <c r="AU653" s="19" t="n">
        <v>0.0928756056634567</v>
      </c>
    </row>
    <row r="654">
      <c r="B654" t="s">
        <v>66</v>
      </c>
      <c r="C654" s="19" t="n">
        <v>0.0800901736089719</v>
      </c>
      <c r="D654" s="19" t="n">
        <v>0.0554065949768249</v>
      </c>
      <c r="E654" s="19" t="n">
        <v>0.105022199599924</v>
      </c>
      <c r="F654" s="19"/>
      <c r="G654" s="19" t="n">
        <v>0.0265557686608883</v>
      </c>
      <c r="H654" s="19" t="n">
        <v>0.0348650671557182</v>
      </c>
      <c r="I654" s="19" t="n">
        <v>0.0876471123462848</v>
      </c>
      <c r="J654" s="19" t="n">
        <v>0.086673834879261</v>
      </c>
      <c r="K654" s="19" t="n">
        <v>0.115286504303194</v>
      </c>
      <c r="L654" s="19" t="n">
        <v>0.100159585814786</v>
      </c>
      <c r="M654" s="19"/>
      <c r="N654" s="19" t="n">
        <v>0.095973852868212</v>
      </c>
      <c r="O654" s="19" t="n">
        <v>0.110480048243999</v>
      </c>
      <c r="P654" s="19" t="n">
        <v>0.0852790868477765</v>
      </c>
      <c r="Q654" s="19" t="n">
        <v>0.050721423138186</v>
      </c>
      <c r="R654" s="19" t="n">
        <v>0.0628987557968957</v>
      </c>
      <c r="S654" s="19"/>
      <c r="T654" s="19" t="n">
        <v>0.095888409727637</v>
      </c>
      <c r="U654" s="19" t="n">
        <v>0.0718570931457924</v>
      </c>
      <c r="V654" s="19" t="n">
        <v>0.0608226932275697</v>
      </c>
      <c r="W654" s="19" t="n">
        <v>0.0357951540328844</v>
      </c>
      <c r="X654" s="19"/>
      <c r="Y654" s="19" t="n">
        <v>0.0454249405755589</v>
      </c>
      <c r="Z654" s="19" t="n">
        <v>0.0699985155831473</v>
      </c>
      <c r="AA654" s="19" t="n">
        <v>0.113741787415434</v>
      </c>
      <c r="AB654" s="19" t="n">
        <v>0.0988150616568827</v>
      </c>
      <c r="AC654" s="19" t="n">
        <v>0.0170682936067197</v>
      </c>
      <c r="AD654" s="19" t="n">
        <v>0.192982796904646</v>
      </c>
      <c r="AE654" s="19"/>
      <c r="AF654" s="19" t="n">
        <v>0.0826138006528117</v>
      </c>
      <c r="AG654" s="19"/>
      <c r="AH654" s="19" t="n">
        <v>0.0638840054590836</v>
      </c>
      <c r="AI654" s="19"/>
      <c r="AJ654" s="19" t="n">
        <v>0.0846147768104811</v>
      </c>
      <c r="AK654" s="19" t="n">
        <v>0.0252780426777846</v>
      </c>
      <c r="AL654" s="19" t="n">
        <v>0.0846474383540203</v>
      </c>
      <c r="AM654" s="19" t="n">
        <v>0.10484511579153</v>
      </c>
      <c r="AN654" s="19" t="n">
        <v>0.0716443813369824</v>
      </c>
      <c r="AO654" s="19" t="n">
        <v>0.0695901805268716</v>
      </c>
      <c r="AP654" s="19" t="n">
        <v>0.074467001366559</v>
      </c>
      <c r="AQ654" s="19" t="n">
        <v>0.0281926811689916</v>
      </c>
      <c r="AR654" s="19" t="n">
        <v>0.0722346053754681</v>
      </c>
      <c r="AS654" s="19" t="n">
        <v>0.0887927157091033</v>
      </c>
      <c r="AT654" s="19" t="n">
        <v>0.0932632232027243</v>
      </c>
      <c r="AU654" s="19" t="n">
        <v>0.0761798797144922</v>
      </c>
    </row>
    <row r="655">
      <c r="B655" t="s">
        <v>311</v>
      </c>
      <c r="C655" s="19" t="n">
        <v>0.538748467053764</v>
      </c>
      <c r="D655" s="19" t="n">
        <v>0.575763944842732</v>
      </c>
      <c r="E655" s="19" t="n">
        <v>0.501991056772197</v>
      </c>
      <c r="F655" s="19"/>
      <c r="G655" s="19" t="n">
        <v>0.579659076297096</v>
      </c>
      <c r="H655" s="19" t="n">
        <v>0.604980767752894</v>
      </c>
      <c r="I655" s="19" t="n">
        <v>0.566074370775847</v>
      </c>
      <c r="J655" s="19" t="n">
        <v>0.491513361110843</v>
      </c>
      <c r="K655" s="19" t="n">
        <v>0.422867516723985</v>
      </c>
      <c r="L655" s="19" t="n">
        <v>0.572598598118365</v>
      </c>
      <c r="M655" s="19"/>
      <c r="N655" s="19" t="n">
        <v>0.437093505258825</v>
      </c>
      <c r="O655" s="19" t="n">
        <v>0.498369624758708</v>
      </c>
      <c r="P655" s="19" t="n">
        <v>0.488105270202826</v>
      </c>
      <c r="Q655" s="19" t="n">
        <v>0.621301190387536</v>
      </c>
      <c r="R655" s="19" t="n">
        <v>0.601205063835875</v>
      </c>
      <c r="S655" s="19"/>
      <c r="T655" s="19" t="n">
        <v>0.483154383576318</v>
      </c>
      <c r="U655" s="19" t="n">
        <v>0.528602537839519</v>
      </c>
      <c r="V655" s="19" t="n">
        <v>0.537679432752221</v>
      </c>
      <c r="W655" s="19" t="n">
        <v>0.642644948297566</v>
      </c>
      <c r="X655" s="19"/>
      <c r="Y655" s="19" t="n">
        <v>0.588363106819415</v>
      </c>
      <c r="Z655" s="19" t="n">
        <v>0.522335293432794</v>
      </c>
      <c r="AA655" s="19" t="n">
        <v>0.568027551924172</v>
      </c>
      <c r="AB655" s="19" t="n">
        <v>0.410539441420632</v>
      </c>
      <c r="AC655" s="19" t="n">
        <v>0.549156764399535</v>
      </c>
      <c r="AD655" s="19" t="n">
        <v>0.419821078694474</v>
      </c>
      <c r="AE655" s="19"/>
      <c r="AF655" s="19" t="n">
        <v>0.501099297987029</v>
      </c>
      <c r="AG655" s="19"/>
      <c r="AH655" s="19" t="n">
        <v>0.570375675963487</v>
      </c>
      <c r="AI655" s="19"/>
      <c r="AJ655" s="19" t="n">
        <v>0.653306972906411</v>
      </c>
      <c r="AK655" s="19" t="n">
        <v>0.549374518576499</v>
      </c>
      <c r="AL655" s="19" t="n">
        <v>0.528432389274303</v>
      </c>
      <c r="AM655" s="19" t="n">
        <v>0.527898071613387</v>
      </c>
      <c r="AN655" s="19" t="n">
        <v>0.586545344722067</v>
      </c>
      <c r="AO655" s="19" t="n">
        <v>0.611380161851454</v>
      </c>
      <c r="AP655" s="19" t="n">
        <v>0.441419352247268</v>
      </c>
      <c r="AQ655" s="19" t="n">
        <v>0.441605082429274</v>
      </c>
      <c r="AR655" s="19" t="n">
        <v>0.471017697712894</v>
      </c>
      <c r="AS655" s="19" t="n">
        <v>0.533083824996224</v>
      </c>
      <c r="AT655" s="19" t="n">
        <v>0.550131078476341</v>
      </c>
      <c r="AU655" s="19" t="n">
        <v>0.533963427357116</v>
      </c>
    </row>
    <row r="656">
      <c r="B656" t="s">
        <v>312</v>
      </c>
      <c r="C656" s="19" t="n">
        <v>0.16414531994143</v>
      </c>
      <c r="D656" s="19" t="n">
        <v>0.160658663250164</v>
      </c>
      <c r="E656" s="19" t="n">
        <v>0.168273812966052</v>
      </c>
      <c r="F656" s="19"/>
      <c r="G656" s="19" t="n">
        <v>0.183455368272785</v>
      </c>
      <c r="H656" s="19" t="n">
        <v>0.117460199728402</v>
      </c>
      <c r="I656" s="19" t="n">
        <v>0.156784158396362</v>
      </c>
      <c r="J656" s="19" t="n">
        <v>0.179724129481255</v>
      </c>
      <c r="K656" s="19" t="n">
        <v>0.228020389287879</v>
      </c>
      <c r="L656" s="19" t="n">
        <v>0.135765316440431</v>
      </c>
      <c r="M656" s="19"/>
      <c r="N656" s="19" t="n">
        <v>0.221116987360342</v>
      </c>
      <c r="O656" s="19" t="n">
        <v>0.174593722155244</v>
      </c>
      <c r="P656" s="19" t="n">
        <v>0.181122107415474</v>
      </c>
      <c r="Q656" s="19" t="n">
        <v>0.128886547958297</v>
      </c>
      <c r="R656" s="19" t="n">
        <v>0.158559116305803</v>
      </c>
      <c r="S656" s="19"/>
      <c r="T656" s="19" t="n">
        <v>0.13788126968466</v>
      </c>
      <c r="U656" s="19" t="n">
        <v>0.173969293834891</v>
      </c>
      <c r="V656" s="19" t="n">
        <v>0.177871835191586</v>
      </c>
      <c r="W656" s="19" t="n">
        <v>0.128044408314066</v>
      </c>
      <c r="X656" s="19"/>
      <c r="Y656" s="19" t="n">
        <v>0.130534722452335</v>
      </c>
      <c r="Z656" s="19" t="n">
        <v>0.197966814190763</v>
      </c>
      <c r="AA656" s="19" t="n">
        <v>0.143566138382143</v>
      </c>
      <c r="AB656" s="19" t="n">
        <v>0.226052035760971</v>
      </c>
      <c r="AC656" s="19" t="n">
        <v>0.257072615018047</v>
      </c>
      <c r="AD656" s="19" t="n">
        <v>0.13857557444582</v>
      </c>
      <c r="AE656" s="19"/>
      <c r="AF656" s="19" t="n">
        <v>0.184702291623352</v>
      </c>
      <c r="AG656" s="19"/>
      <c r="AH656" s="19" t="n">
        <v>0.158380249566993</v>
      </c>
      <c r="AI656" s="19"/>
      <c r="AJ656" s="19" t="n">
        <v>0.0866254226446976</v>
      </c>
      <c r="AK656" s="19" t="n">
        <v>0.236993867559994</v>
      </c>
      <c r="AL656" s="19" t="n">
        <v>0.165834353493462</v>
      </c>
      <c r="AM656" s="19" t="n">
        <v>0.167808912637225</v>
      </c>
      <c r="AN656" s="19" t="n">
        <v>0.165813953227605</v>
      </c>
      <c r="AO656" s="19" t="n">
        <v>0.115671221765127</v>
      </c>
      <c r="AP656" s="19" t="n">
        <v>0.17415919497886</v>
      </c>
      <c r="AQ656" s="19" t="n">
        <v>0.252515626433071</v>
      </c>
      <c r="AR656" s="19" t="n">
        <v>0.18427415836795</v>
      </c>
      <c r="AS656" s="19" t="n">
        <v>0.149580540049203</v>
      </c>
      <c r="AT656" s="19" t="n">
        <v>0.201202130391664</v>
      </c>
      <c r="AU656" s="19" t="n">
        <v>0.196407625032548</v>
      </c>
    </row>
    <row r="657">
      <c r="B657" t="s">
        <v>248</v>
      </c>
      <c r="C657" s="19" t="n">
        <v>0.374603147112335</v>
      </c>
      <c r="D657" s="19" t="n">
        <v>0.415105281592568</v>
      </c>
      <c r="E657" s="19" t="n">
        <v>0.333717243806146</v>
      </c>
      <c r="F657" s="19"/>
      <c r="G657" s="19" t="n">
        <v>0.396203708024311</v>
      </c>
      <c r="H657" s="19" t="n">
        <v>0.487520568024492</v>
      </c>
      <c r="I657" s="19" t="n">
        <v>0.409290212379484</v>
      </c>
      <c r="J657" s="19" t="n">
        <v>0.311789231629589</v>
      </c>
      <c r="K657" s="19" t="n">
        <v>0.194847127436106</v>
      </c>
      <c r="L657" s="19" t="n">
        <v>0.436833281677935</v>
      </c>
      <c r="M657" s="19"/>
      <c r="N657" s="19" t="n">
        <v>0.215976517898483</v>
      </c>
      <c r="O657" s="19" t="n">
        <v>0.323775902603465</v>
      </c>
      <c r="P657" s="19" t="n">
        <v>0.306983162787351</v>
      </c>
      <c r="Q657" s="19" t="n">
        <v>0.492414642429239</v>
      </c>
      <c r="R657" s="19" t="n">
        <v>0.442645947530072</v>
      </c>
      <c r="S657" s="19"/>
      <c r="T657" s="19" t="n">
        <v>0.345273113891659</v>
      </c>
      <c r="U657" s="19" t="n">
        <v>0.354633244004628</v>
      </c>
      <c r="V657" s="19" t="n">
        <v>0.359807597560635</v>
      </c>
      <c r="W657" s="19" t="n">
        <v>0.5146005399835</v>
      </c>
      <c r="X657" s="19"/>
      <c r="Y657" s="19" t="n">
        <v>0.45782838436708</v>
      </c>
      <c r="Z657" s="19" t="n">
        <v>0.324368479242031</v>
      </c>
      <c r="AA657" s="19" t="n">
        <v>0.424461413542029</v>
      </c>
      <c r="AB657" s="19" t="n">
        <v>0.184487405659662</v>
      </c>
      <c r="AC657" s="19" t="n">
        <v>0.292084149381488</v>
      </c>
      <c r="AD657" s="19" t="n">
        <v>0.281245504248655</v>
      </c>
      <c r="AE657" s="19"/>
      <c r="AF657" s="19" t="n">
        <v>0.316397006363677</v>
      </c>
      <c r="AG657" s="19"/>
      <c r="AH657" s="19" t="n">
        <v>0.411995426396494</v>
      </c>
      <c r="AI657" s="19"/>
      <c r="AJ657" s="19" t="n">
        <v>0.566681550261713</v>
      </c>
      <c r="AK657" s="19" t="n">
        <v>0.312380651016504</v>
      </c>
      <c r="AL657" s="19" t="n">
        <v>0.362598035780841</v>
      </c>
      <c r="AM657" s="19" t="n">
        <v>0.360089158976162</v>
      </c>
      <c r="AN657" s="19" t="n">
        <v>0.420731391494463</v>
      </c>
      <c r="AO657" s="19" t="n">
        <v>0.495708940086328</v>
      </c>
      <c r="AP657" s="19" t="n">
        <v>0.267260157268408</v>
      </c>
      <c r="AQ657" s="19" t="n">
        <v>0.189089455996204</v>
      </c>
      <c r="AR657" s="19" t="n">
        <v>0.286743539344943</v>
      </c>
      <c r="AS657" s="19" t="n">
        <v>0.383503284947022</v>
      </c>
      <c r="AT657" s="19" t="n">
        <v>0.348928948084677</v>
      </c>
      <c r="AU657" s="19" t="n">
        <v>0.337555802324568</v>
      </c>
    </row>
    <row r="658">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c r="AL658" s="19"/>
      <c r="AM658" s="19"/>
      <c r="AN658" s="19"/>
      <c r="AO658" s="19"/>
      <c r="AP658" s="19"/>
      <c r="AQ658" s="19"/>
      <c r="AR658" s="19"/>
      <c r="AS658" s="19"/>
      <c r="AT658" s="19"/>
      <c r="AU658" s="19"/>
    </row>
    <row r="659">
      <c r="B659" s="7" t="s">
        <v>315</v>
      </c>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c r="AL659" s="19"/>
      <c r="AM659" s="19"/>
      <c r="AN659" s="19"/>
      <c r="AO659" s="19"/>
      <c r="AP659" s="19"/>
      <c r="AQ659" s="19"/>
      <c r="AR659" s="19"/>
      <c r="AS659" s="19"/>
      <c r="AT659" s="19"/>
      <c r="AU659" s="19"/>
    </row>
    <row r="660">
      <c r="B660" s="26" t="s">
        <v>69</v>
      </c>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c r="AL660" s="19"/>
      <c r="AM660" s="19"/>
      <c r="AN660" s="19"/>
      <c r="AO660" s="19"/>
      <c r="AP660" s="19"/>
      <c r="AQ660" s="19"/>
      <c r="AR660" s="19"/>
      <c r="AS660" s="19"/>
      <c r="AT660" s="19"/>
      <c r="AU660" s="19"/>
    </row>
    <row r="661">
      <c r="B661" t="s">
        <v>306</v>
      </c>
      <c r="C661" s="19" t="n">
        <v>0.108090325509366</v>
      </c>
      <c r="D661" s="19" t="n">
        <v>0.146220388806704</v>
      </c>
      <c r="E661" s="19" t="n">
        <v>0.0704967547267665</v>
      </c>
      <c r="F661" s="19"/>
      <c r="G661" s="19" t="n">
        <v>0.169263486304795</v>
      </c>
      <c r="H661" s="19" t="n">
        <v>0.140470780841664</v>
      </c>
      <c r="I661" s="19" t="n">
        <v>0.136378127896719</v>
      </c>
      <c r="J661" s="19" t="n">
        <v>0.124603287938182</v>
      </c>
      <c r="K661" s="19" t="n">
        <v>0.0454350714120309</v>
      </c>
      <c r="L661" s="19" t="n">
        <v>0.0748661469412707</v>
      </c>
      <c r="M661" s="19"/>
      <c r="N661" s="19" t="n">
        <v>0.112598594723551</v>
      </c>
      <c r="O661" s="19" t="n">
        <v>0.0752973403927878</v>
      </c>
      <c r="P661" s="19" t="n">
        <v>0.103759114865303</v>
      </c>
      <c r="Q661" s="19" t="n">
        <v>0.124521816992149</v>
      </c>
      <c r="R661" s="19" t="n">
        <v>0.150066080632221</v>
      </c>
      <c r="S661" s="19"/>
      <c r="T661" s="19" t="n">
        <v>0.120755751285711</v>
      </c>
      <c r="U661" s="19" t="n">
        <v>0.11444121712847</v>
      </c>
      <c r="V661" s="19" t="n">
        <v>0.0700510024510059</v>
      </c>
      <c r="W661" s="19" t="n">
        <v>0.148163756496576</v>
      </c>
      <c r="X661" s="19"/>
      <c r="Y661" s="19" t="n">
        <v>0.138588536405014</v>
      </c>
      <c r="Z661" s="19" t="n">
        <v>0.087299825793349</v>
      </c>
      <c r="AA661" s="19" t="n">
        <v>0.0728825610900461</v>
      </c>
      <c r="AB661" s="19" t="n">
        <v>0.0802996257889866</v>
      </c>
      <c r="AC661" s="19" t="n">
        <v>0.207639936352011</v>
      </c>
      <c r="AD661" s="19" t="n">
        <v>0.0627778527474468</v>
      </c>
      <c r="AE661" s="19"/>
      <c r="AF661" s="19" t="n">
        <v>0.0872585872470921</v>
      </c>
      <c r="AG661" s="19"/>
      <c r="AH661" s="19" t="n">
        <v>0.127125595508489</v>
      </c>
      <c r="AI661" s="19"/>
      <c r="AJ661" s="19" t="n">
        <v>0.125750905673927</v>
      </c>
      <c r="AK661" s="19" t="n">
        <v>0.0877651125890937</v>
      </c>
      <c r="AL661" s="19" t="n">
        <v>0.0849057690059537</v>
      </c>
      <c r="AM661" s="19" t="n">
        <v>0.106865953825344</v>
      </c>
      <c r="AN661" s="19" t="n">
        <v>0.123218384689972</v>
      </c>
      <c r="AO661" s="19" t="n">
        <v>0.141721654502833</v>
      </c>
      <c r="AP661" s="19" t="n">
        <v>0.095241201680877</v>
      </c>
      <c r="AQ661" s="19" t="n">
        <v>0.0661708159023494</v>
      </c>
      <c r="AR661" s="19" t="n">
        <v>0.225529178531444</v>
      </c>
      <c r="AS661" s="19" t="n">
        <v>0.111396564301555</v>
      </c>
      <c r="AT661" s="19" t="n">
        <v>0.0307948401590848</v>
      </c>
      <c r="AU661" s="19" t="n">
        <v>0.15818973210569</v>
      </c>
    </row>
    <row r="662">
      <c r="B662" t="s">
        <v>307</v>
      </c>
      <c r="C662" s="19" t="n">
        <v>0.27940639605159</v>
      </c>
      <c r="D662" s="19" t="n">
        <v>0.290991241242489</v>
      </c>
      <c r="E662" s="19" t="n">
        <v>0.266978420267603</v>
      </c>
      <c r="F662" s="19"/>
      <c r="G662" s="19" t="n">
        <v>0.395756239344305</v>
      </c>
      <c r="H662" s="19" t="n">
        <v>0.323059187513546</v>
      </c>
      <c r="I662" s="19" t="n">
        <v>0.322203453689731</v>
      </c>
      <c r="J662" s="19" t="n">
        <v>0.344204922945774</v>
      </c>
      <c r="K662" s="19" t="n">
        <v>0.155512938308561</v>
      </c>
      <c r="L662" s="19" t="n">
        <v>0.215320385943837</v>
      </c>
      <c r="M662" s="19"/>
      <c r="N662" s="19" t="n">
        <v>0.171192036992887</v>
      </c>
      <c r="O662" s="19" t="n">
        <v>0.212240266102059</v>
      </c>
      <c r="P662" s="19" t="n">
        <v>0.275598666234408</v>
      </c>
      <c r="Q662" s="19" t="n">
        <v>0.343137746557873</v>
      </c>
      <c r="R662" s="19" t="n">
        <v>0.305455645749455</v>
      </c>
      <c r="S662" s="19"/>
      <c r="T662" s="19" t="n">
        <v>0.266635537846986</v>
      </c>
      <c r="U662" s="19" t="n">
        <v>0.217590059943391</v>
      </c>
      <c r="V662" s="19" t="n">
        <v>0.300294935033852</v>
      </c>
      <c r="W662" s="19" t="n">
        <v>0.361826012993113</v>
      </c>
      <c r="X662" s="19"/>
      <c r="Y662" s="19" t="n">
        <v>0.352719769846709</v>
      </c>
      <c r="Z662" s="19" t="n">
        <v>0.298223571038389</v>
      </c>
      <c r="AA662" s="19" t="n">
        <v>0.190130345974968</v>
      </c>
      <c r="AB662" s="19" t="n">
        <v>0.206064076558726</v>
      </c>
      <c r="AC662" s="19" t="n">
        <v>0.335469453796384</v>
      </c>
      <c r="AD662" s="19" t="n">
        <v>0.185284317054673</v>
      </c>
      <c r="AE662" s="19"/>
      <c r="AF662" s="19" t="n">
        <v>0.26457458538124</v>
      </c>
      <c r="AG662" s="19"/>
      <c r="AH662" s="19" t="n">
        <v>0.297540573121982</v>
      </c>
      <c r="AI662" s="19"/>
      <c r="AJ662" s="19" t="n">
        <v>0.313698611511819</v>
      </c>
      <c r="AK662" s="19" t="n">
        <v>0.251571248286825</v>
      </c>
      <c r="AL662" s="19" t="n">
        <v>0.290371931700081</v>
      </c>
      <c r="AM662" s="19" t="n">
        <v>0.250991367011709</v>
      </c>
      <c r="AN662" s="19" t="n">
        <v>0.283191109927749</v>
      </c>
      <c r="AO662" s="19" t="n">
        <v>0.217166634652017</v>
      </c>
      <c r="AP662" s="19" t="n">
        <v>0.272091427290028</v>
      </c>
      <c r="AQ662" s="19" t="n">
        <v>0.32442739962859</v>
      </c>
      <c r="AR662" s="19" t="n">
        <v>0.440275375951562</v>
      </c>
      <c r="AS662" s="19" t="n">
        <v>0.207288358523804</v>
      </c>
      <c r="AT662" s="19" t="n">
        <v>0.31275535796578</v>
      </c>
      <c r="AU662" s="19" t="n">
        <v>0.386238278197356</v>
      </c>
    </row>
    <row r="663">
      <c r="B663" t="s">
        <v>308</v>
      </c>
      <c r="C663" s="19" t="n">
        <v>0.29067030197489</v>
      </c>
      <c r="D663" s="19" t="n">
        <v>0.27453611289527</v>
      </c>
      <c r="E663" s="19" t="n">
        <v>0.305928020479787</v>
      </c>
      <c r="F663" s="19"/>
      <c r="G663" s="19" t="n">
        <v>0.223419873388489</v>
      </c>
      <c r="H663" s="19" t="n">
        <v>0.332870447086194</v>
      </c>
      <c r="I663" s="19" t="n">
        <v>0.250784765180681</v>
      </c>
      <c r="J663" s="19" t="n">
        <v>0.218173892540844</v>
      </c>
      <c r="K663" s="19" t="n">
        <v>0.351258921591734</v>
      </c>
      <c r="L663" s="19" t="n">
        <v>0.324149179444726</v>
      </c>
      <c r="M663" s="19"/>
      <c r="N663" s="19" t="n">
        <v>0.237456024258425</v>
      </c>
      <c r="O663" s="19" t="n">
        <v>0.316260660965886</v>
      </c>
      <c r="P663" s="19" t="n">
        <v>0.290405981021238</v>
      </c>
      <c r="Q663" s="19" t="n">
        <v>0.28020736785758</v>
      </c>
      <c r="R663" s="19" t="n">
        <v>0.274837913351973</v>
      </c>
      <c r="S663" s="19"/>
      <c r="T663" s="19" t="n">
        <v>0.256015043940505</v>
      </c>
      <c r="U663" s="19" t="n">
        <v>0.316573135456981</v>
      </c>
      <c r="V663" s="19" t="n">
        <v>0.309151303836712</v>
      </c>
      <c r="W663" s="19" t="n">
        <v>0.295207938488332</v>
      </c>
      <c r="X663" s="19"/>
      <c r="Y663" s="19" t="n">
        <v>0.283463916707916</v>
      </c>
      <c r="Z663" s="19" t="n">
        <v>0.287069557105062</v>
      </c>
      <c r="AA663" s="19" t="n">
        <v>0.33336220364876</v>
      </c>
      <c r="AB663" s="19" t="n">
        <v>0.256937028501352</v>
      </c>
      <c r="AC663" s="19" t="n">
        <v>0.247743532952372</v>
      </c>
      <c r="AD663" s="19" t="n">
        <v>0.308275696477802</v>
      </c>
      <c r="AE663" s="19"/>
      <c r="AF663" s="19" t="n">
        <v>0.303852196054656</v>
      </c>
      <c r="AG663" s="19"/>
      <c r="AH663" s="19" t="n">
        <v>0.287916056793242</v>
      </c>
      <c r="AI663" s="19"/>
      <c r="AJ663" s="19" t="n">
        <v>0.252197275806306</v>
      </c>
      <c r="AK663" s="19" t="n">
        <v>0.201323714897912</v>
      </c>
      <c r="AL663" s="19" t="n">
        <v>0.290589993311709</v>
      </c>
      <c r="AM663" s="19" t="n">
        <v>0.328859240061548</v>
      </c>
      <c r="AN663" s="19" t="n">
        <v>0.310789866772438</v>
      </c>
      <c r="AO663" s="19" t="n">
        <v>0.267410015204074</v>
      </c>
      <c r="AP663" s="19" t="n">
        <v>0.353426082383113</v>
      </c>
      <c r="AQ663" s="19" t="n">
        <v>0.263195599723545</v>
      </c>
      <c r="AR663" s="19" t="n">
        <v>0.147298075518092</v>
      </c>
      <c r="AS663" s="19" t="n">
        <v>0.328185557733883</v>
      </c>
      <c r="AT663" s="19" t="n">
        <v>0.164895701489495</v>
      </c>
      <c r="AU663" s="19" t="n">
        <v>0.143652697798947</v>
      </c>
    </row>
    <row r="664">
      <c r="B664" t="s">
        <v>309</v>
      </c>
      <c r="C664" s="19" t="n">
        <v>0.10399844386731</v>
      </c>
      <c r="D664" s="19" t="n">
        <v>0.107844271540175</v>
      </c>
      <c r="E664" s="19" t="n">
        <v>0.100576318660709</v>
      </c>
      <c r="F664" s="19"/>
      <c r="G664" s="19" t="n">
        <v>0.100045578615691</v>
      </c>
      <c r="H664" s="19" t="n">
        <v>0.0607812900418666</v>
      </c>
      <c r="I664" s="19" t="n">
        <v>0.109975040568763</v>
      </c>
      <c r="J664" s="19" t="n">
        <v>0.0762988810514823</v>
      </c>
      <c r="K664" s="19" t="n">
        <v>0.152721475512516</v>
      </c>
      <c r="L664" s="19" t="n">
        <v>0.115213411172488</v>
      </c>
      <c r="M664" s="19"/>
      <c r="N664" s="19" t="n">
        <v>0.256078404007135</v>
      </c>
      <c r="O664" s="19" t="n">
        <v>0.152753544955813</v>
      </c>
      <c r="P664" s="19" t="n">
        <v>0.0871395290863273</v>
      </c>
      <c r="Q664" s="19" t="n">
        <v>0.0945008530365857</v>
      </c>
      <c r="R664" s="19" t="n">
        <v>0.0487557794296538</v>
      </c>
      <c r="S664" s="19"/>
      <c r="T664" s="19" t="n">
        <v>0.107101337804225</v>
      </c>
      <c r="U664" s="19" t="n">
        <v>0.109485870635181</v>
      </c>
      <c r="V664" s="19" t="n">
        <v>0.142198589016961</v>
      </c>
      <c r="W664" s="19" t="n">
        <v>0.0732333279248377</v>
      </c>
      <c r="X664" s="19"/>
      <c r="Y664" s="19" t="n">
        <v>0.084265025419094</v>
      </c>
      <c r="Z664" s="19" t="n">
        <v>0.0962899797689499</v>
      </c>
      <c r="AA664" s="19" t="n">
        <v>0.109221474814724</v>
      </c>
      <c r="AB664" s="19" t="n">
        <v>0.170338477623709</v>
      </c>
      <c r="AC664" s="19" t="n">
        <v>0.0879245108510267</v>
      </c>
      <c r="AD664" s="19" t="n">
        <v>0.124509749542379</v>
      </c>
      <c r="AE664" s="19"/>
      <c r="AF664" s="19" t="n">
        <v>0.123394237478818</v>
      </c>
      <c r="AG664" s="19"/>
      <c r="AH664" s="19" t="n">
        <v>0.102482383649874</v>
      </c>
      <c r="AI664" s="19"/>
      <c r="AJ664" s="19" t="n">
        <v>0.0822806985307949</v>
      </c>
      <c r="AK664" s="19" t="n">
        <v>0.164646268018519</v>
      </c>
      <c r="AL664" s="19" t="n">
        <v>0.0901027620220054</v>
      </c>
      <c r="AM664" s="19" t="n">
        <v>0.108678653053989</v>
      </c>
      <c r="AN664" s="19" t="n">
        <v>0.079073711489737</v>
      </c>
      <c r="AO664" s="19" t="n">
        <v>0.171775032472625</v>
      </c>
      <c r="AP664" s="19" t="n">
        <v>0.0975349844032101</v>
      </c>
      <c r="AQ664" s="19" t="n">
        <v>0.11658085641028</v>
      </c>
      <c r="AR664" s="19" t="n">
        <v>0.0747670260599757</v>
      </c>
      <c r="AS664" s="19" t="n">
        <v>0.109925862203359</v>
      </c>
      <c r="AT664" s="19" t="n">
        <v>0.133105234722727</v>
      </c>
      <c r="AU664" s="19" t="n">
        <v>0.137256810599615</v>
      </c>
    </row>
    <row r="665">
      <c r="B665" t="s">
        <v>310</v>
      </c>
      <c r="C665" s="19" t="n">
        <v>0.113266969322826</v>
      </c>
      <c r="D665" s="19" t="n">
        <v>0.100533158101301</v>
      </c>
      <c r="E665" s="19" t="n">
        <v>0.126414590230731</v>
      </c>
      <c r="F665" s="19"/>
      <c r="G665" s="19" t="n">
        <v>0.0571627289461532</v>
      </c>
      <c r="H665" s="19" t="n">
        <v>0.0808031492093844</v>
      </c>
      <c r="I665" s="19" t="n">
        <v>0.0867568250561207</v>
      </c>
      <c r="J665" s="19" t="n">
        <v>0.133749537334054</v>
      </c>
      <c r="K665" s="19" t="n">
        <v>0.159407011321955</v>
      </c>
      <c r="L665" s="19" t="n">
        <v>0.129790893099896</v>
      </c>
      <c r="M665" s="19"/>
      <c r="N665" s="19" t="n">
        <v>0.126701087149791</v>
      </c>
      <c r="O665" s="19" t="n">
        <v>0.111503953660504</v>
      </c>
      <c r="P665" s="19" t="n">
        <v>0.130527781711056</v>
      </c>
      <c r="Q665" s="19" t="n">
        <v>0.0819275649643436</v>
      </c>
      <c r="R665" s="19" t="n">
        <v>0.131655926847465</v>
      </c>
      <c r="S665" s="19"/>
      <c r="T665" s="19" t="n">
        <v>0.108459267716013</v>
      </c>
      <c r="U665" s="19" t="n">
        <v>0.13665870460498</v>
      </c>
      <c r="V665" s="19" t="n">
        <v>0.0989897233067374</v>
      </c>
      <c r="W665" s="19" t="n">
        <v>0.0695146821527573</v>
      </c>
      <c r="X665" s="19"/>
      <c r="Y665" s="19" t="n">
        <v>0.0691639906213765</v>
      </c>
      <c r="Z665" s="19" t="n">
        <v>0.144910127932581</v>
      </c>
      <c r="AA665" s="19" t="n">
        <v>0.13847974678459</v>
      </c>
      <c r="AB665" s="19" t="n">
        <v>0.166153258823346</v>
      </c>
      <c r="AC665" s="19" t="n">
        <v>0.104154272441487</v>
      </c>
      <c r="AD665" s="19" t="n">
        <v>0.105737074987826</v>
      </c>
      <c r="AE665" s="19"/>
      <c r="AF665" s="19" t="n">
        <v>0.111563312734353</v>
      </c>
      <c r="AG665" s="19"/>
      <c r="AH665" s="19" t="n">
        <v>0.0981123273150097</v>
      </c>
      <c r="AI665" s="19"/>
      <c r="AJ665" s="19" t="n">
        <v>0.0905586601220797</v>
      </c>
      <c r="AK665" s="19" t="n">
        <v>0.191904972148004</v>
      </c>
      <c r="AL665" s="19" t="n">
        <v>0.13714417390908</v>
      </c>
      <c r="AM665" s="19" t="n">
        <v>0.110311151110668</v>
      </c>
      <c r="AN665" s="19" t="n">
        <v>0.087068036310347</v>
      </c>
      <c r="AO665" s="19" t="n">
        <v>0.057913090293673</v>
      </c>
      <c r="AP665" s="19" t="n">
        <v>0.101249299397002</v>
      </c>
      <c r="AQ665" s="19" t="n">
        <v>0.201432647166245</v>
      </c>
      <c r="AR665" s="19" t="n">
        <v>0.0760130412511927</v>
      </c>
      <c r="AS665" s="19" t="n">
        <v>0.12948518708412</v>
      </c>
      <c r="AT665" s="19" t="n">
        <v>0.164826416113263</v>
      </c>
      <c r="AU665" s="19" t="n">
        <v>0.0984826015839005</v>
      </c>
    </row>
    <row r="666">
      <c r="B666" t="s">
        <v>66</v>
      </c>
      <c r="C666" s="19" t="n">
        <v>0.104567563274018</v>
      </c>
      <c r="D666" s="19" t="n">
        <v>0.0798748274140614</v>
      </c>
      <c r="E666" s="19" t="n">
        <v>0.129605895634403</v>
      </c>
      <c r="F666" s="19"/>
      <c r="G666" s="19" t="n">
        <v>0.0543520934005672</v>
      </c>
      <c r="H666" s="19" t="n">
        <v>0.0620151453073454</v>
      </c>
      <c r="I666" s="19" t="n">
        <v>0.0939017876079859</v>
      </c>
      <c r="J666" s="19" t="n">
        <v>0.102969478189664</v>
      </c>
      <c r="K666" s="19" t="n">
        <v>0.135664581853203</v>
      </c>
      <c r="L666" s="19" t="n">
        <v>0.140659983397782</v>
      </c>
      <c r="M666" s="19"/>
      <c r="N666" s="19" t="n">
        <v>0.095973852868212</v>
      </c>
      <c r="O666" s="19" t="n">
        <v>0.131944233922951</v>
      </c>
      <c r="P666" s="19" t="n">
        <v>0.112568927081668</v>
      </c>
      <c r="Q666" s="19" t="n">
        <v>0.0757046505914694</v>
      </c>
      <c r="R666" s="19" t="n">
        <v>0.0892286539892323</v>
      </c>
      <c r="S666" s="19"/>
      <c r="T666" s="19" t="n">
        <v>0.141033061406559</v>
      </c>
      <c r="U666" s="19" t="n">
        <v>0.105251012230997</v>
      </c>
      <c r="V666" s="19" t="n">
        <v>0.0793144463547325</v>
      </c>
      <c r="W666" s="19" t="n">
        <v>0.0520542819443844</v>
      </c>
      <c r="X666" s="19"/>
      <c r="Y666" s="19" t="n">
        <v>0.0717987609998905</v>
      </c>
      <c r="Z666" s="19" t="n">
        <v>0.0862069383616697</v>
      </c>
      <c r="AA666" s="19" t="n">
        <v>0.155923667686912</v>
      </c>
      <c r="AB666" s="19" t="n">
        <v>0.12020753270388</v>
      </c>
      <c r="AC666" s="19" t="n">
        <v>0.0170682936067197</v>
      </c>
      <c r="AD666" s="19" t="n">
        <v>0.213415309189873</v>
      </c>
      <c r="AE666" s="19"/>
      <c r="AF666" s="19" t="n">
        <v>0.109357081103841</v>
      </c>
      <c r="AG666" s="19"/>
      <c r="AH666" s="19" t="n">
        <v>0.0868230636114027</v>
      </c>
      <c r="AI666" s="19"/>
      <c r="AJ666" s="19" t="n">
        <v>0.135513848355074</v>
      </c>
      <c r="AK666" s="19" t="n">
        <v>0.102788684059647</v>
      </c>
      <c r="AL666" s="19" t="n">
        <v>0.106885370051171</v>
      </c>
      <c r="AM666" s="19" t="n">
        <v>0.0942936349367415</v>
      </c>
      <c r="AN666" s="19" t="n">
        <v>0.116658890809756</v>
      </c>
      <c r="AO666" s="19" t="n">
        <v>0.144013572874779</v>
      </c>
      <c r="AP666" s="19" t="n">
        <v>0.08045700484577</v>
      </c>
      <c r="AQ666" s="19" t="n">
        <v>0.0281926811689916</v>
      </c>
      <c r="AR666" s="19" t="n">
        <v>0.0361173026877341</v>
      </c>
      <c r="AS666" s="19" t="n">
        <v>0.113718470153279</v>
      </c>
      <c r="AT666" s="19" t="n">
        <v>0.19362244954965</v>
      </c>
      <c r="AU666" s="19" t="n">
        <v>0.0761798797144922</v>
      </c>
    </row>
    <row r="667">
      <c r="B667" t="s">
        <v>311</v>
      </c>
      <c r="C667" s="19" t="n">
        <v>0.387496721560956</v>
      </c>
      <c r="D667" s="19" t="n">
        <v>0.437211630049193</v>
      </c>
      <c r="E667" s="19" t="n">
        <v>0.337475174994369</v>
      </c>
      <c r="F667" s="19"/>
      <c r="G667" s="19" t="n">
        <v>0.565019725649099</v>
      </c>
      <c r="H667" s="19" t="n">
        <v>0.46352996835521</v>
      </c>
      <c r="I667" s="19" t="n">
        <v>0.458581581586449</v>
      </c>
      <c r="J667" s="19" t="n">
        <v>0.468808210883955</v>
      </c>
      <c r="K667" s="19" t="n">
        <v>0.200948009720592</v>
      </c>
      <c r="L667" s="19" t="n">
        <v>0.290186532885108</v>
      </c>
      <c r="M667" s="19"/>
      <c r="N667" s="19" t="n">
        <v>0.283790631716437</v>
      </c>
      <c r="O667" s="19" t="n">
        <v>0.287537606494847</v>
      </c>
      <c r="P667" s="19" t="n">
        <v>0.379357781099711</v>
      </c>
      <c r="Q667" s="19" t="n">
        <v>0.467659563550022</v>
      </c>
      <c r="R667" s="19" t="n">
        <v>0.455521726381676</v>
      </c>
      <c r="S667" s="19"/>
      <c r="T667" s="19" t="n">
        <v>0.387391289132698</v>
      </c>
      <c r="U667" s="19" t="n">
        <v>0.332031277071861</v>
      </c>
      <c r="V667" s="19" t="n">
        <v>0.370345937484858</v>
      </c>
      <c r="W667" s="19" t="n">
        <v>0.509989769489688</v>
      </c>
      <c r="X667" s="19"/>
      <c r="Y667" s="19" t="n">
        <v>0.491308306251723</v>
      </c>
      <c r="Z667" s="19" t="n">
        <v>0.385523396831738</v>
      </c>
      <c r="AA667" s="19" t="n">
        <v>0.263012907065014</v>
      </c>
      <c r="AB667" s="19" t="n">
        <v>0.286363702347712</v>
      </c>
      <c r="AC667" s="19" t="n">
        <v>0.543109390148395</v>
      </c>
      <c r="AD667" s="19" t="n">
        <v>0.24806216980212</v>
      </c>
      <c r="AE667" s="19"/>
      <c r="AF667" s="19" t="n">
        <v>0.351833172628332</v>
      </c>
      <c r="AG667" s="19"/>
      <c r="AH667" s="19" t="n">
        <v>0.424666168630471</v>
      </c>
      <c r="AI667" s="19"/>
      <c r="AJ667" s="19" t="n">
        <v>0.439449517185745</v>
      </c>
      <c r="AK667" s="19" t="n">
        <v>0.339336360875919</v>
      </c>
      <c r="AL667" s="19" t="n">
        <v>0.375277700706035</v>
      </c>
      <c r="AM667" s="19" t="n">
        <v>0.357857320837053</v>
      </c>
      <c r="AN667" s="19" t="n">
        <v>0.406409494617721</v>
      </c>
      <c r="AO667" s="19" t="n">
        <v>0.358888289154849</v>
      </c>
      <c r="AP667" s="19" t="n">
        <v>0.367332628970905</v>
      </c>
      <c r="AQ667" s="19" t="n">
        <v>0.390598215530939</v>
      </c>
      <c r="AR667" s="19" t="n">
        <v>0.665804554483006</v>
      </c>
      <c r="AS667" s="19" t="n">
        <v>0.318684922825359</v>
      </c>
      <c r="AT667" s="19" t="n">
        <v>0.343550198124865</v>
      </c>
      <c r="AU667" s="19" t="n">
        <v>0.544428010303045</v>
      </c>
    </row>
    <row r="668">
      <c r="B668" t="s">
        <v>312</v>
      </c>
      <c r="C668" s="19" t="n">
        <v>0.217265413190136</v>
      </c>
      <c r="D668" s="19" t="n">
        <v>0.208377429641476</v>
      </c>
      <c r="E668" s="19" t="n">
        <v>0.22699090889144</v>
      </c>
      <c r="F668" s="19"/>
      <c r="G668" s="19" t="n">
        <v>0.157208307561844</v>
      </c>
      <c r="H668" s="19" t="n">
        <v>0.141584439251251</v>
      </c>
      <c r="I668" s="19" t="n">
        <v>0.196731865624884</v>
      </c>
      <c r="J668" s="19" t="n">
        <v>0.210048418385537</v>
      </c>
      <c r="K668" s="19" t="n">
        <v>0.312128486834471</v>
      </c>
      <c r="L668" s="19" t="n">
        <v>0.245004304272385</v>
      </c>
      <c r="M668" s="19"/>
      <c r="N668" s="19" t="n">
        <v>0.382779491156926</v>
      </c>
      <c r="O668" s="19" t="n">
        <v>0.264257498616316</v>
      </c>
      <c r="P668" s="19" t="n">
        <v>0.217667310797383</v>
      </c>
      <c r="Q668" s="19" t="n">
        <v>0.176428418000929</v>
      </c>
      <c r="R668" s="19" t="n">
        <v>0.180411706277119</v>
      </c>
      <c r="S668" s="19"/>
      <c r="T668" s="19" t="n">
        <v>0.215560605520238</v>
      </c>
      <c r="U668" s="19" t="n">
        <v>0.246144575240162</v>
      </c>
      <c r="V668" s="19" t="n">
        <v>0.241188312323698</v>
      </c>
      <c r="W668" s="19" t="n">
        <v>0.142748010077595</v>
      </c>
      <c r="X668" s="19"/>
      <c r="Y668" s="19" t="n">
        <v>0.153429016040471</v>
      </c>
      <c r="Z668" s="19" t="n">
        <v>0.24120010770153</v>
      </c>
      <c r="AA668" s="19" t="n">
        <v>0.247701221599314</v>
      </c>
      <c r="AB668" s="19" t="n">
        <v>0.336491736447055</v>
      </c>
      <c r="AC668" s="19" t="n">
        <v>0.192078783292514</v>
      </c>
      <c r="AD668" s="19" t="n">
        <v>0.230246824530205</v>
      </c>
      <c r="AE668" s="19"/>
      <c r="AF668" s="19" t="n">
        <v>0.234957550213171</v>
      </c>
      <c r="AG668" s="19"/>
      <c r="AH668" s="19" t="n">
        <v>0.200594710964884</v>
      </c>
      <c r="AI668" s="19"/>
      <c r="AJ668" s="19" t="n">
        <v>0.172839358652875</v>
      </c>
      <c r="AK668" s="19" t="n">
        <v>0.356551240166523</v>
      </c>
      <c r="AL668" s="19" t="n">
        <v>0.227246935931085</v>
      </c>
      <c r="AM668" s="19" t="n">
        <v>0.218989804164657</v>
      </c>
      <c r="AN668" s="19" t="n">
        <v>0.166141747800084</v>
      </c>
      <c r="AO668" s="19" t="n">
        <v>0.229688122766298</v>
      </c>
      <c r="AP668" s="19" t="n">
        <v>0.198784283800212</v>
      </c>
      <c r="AQ668" s="19" t="n">
        <v>0.318013503576525</v>
      </c>
      <c r="AR668" s="19" t="n">
        <v>0.150780067311168</v>
      </c>
      <c r="AS668" s="19" t="n">
        <v>0.239411049287479</v>
      </c>
      <c r="AT668" s="19" t="n">
        <v>0.29793165083599</v>
      </c>
      <c r="AU668" s="19" t="n">
        <v>0.235739412183515</v>
      </c>
    </row>
    <row r="669">
      <c r="B669" t="s">
        <v>248</v>
      </c>
      <c r="C669" s="19" t="n">
        <v>0.17023130837082</v>
      </c>
      <c r="D669" s="19" t="n">
        <v>0.228834200407717</v>
      </c>
      <c r="E669" s="19" t="n">
        <v>0.110484266102929</v>
      </c>
      <c r="F669" s="19"/>
      <c r="G669" s="19" t="n">
        <v>0.407811418087255</v>
      </c>
      <c r="H669" s="19" t="n">
        <v>0.321945529103959</v>
      </c>
      <c r="I669" s="19" t="n">
        <v>0.261849715961565</v>
      </c>
      <c r="J669" s="19" t="n">
        <v>0.258759792498419</v>
      </c>
      <c r="K669" s="19" t="n">
        <v>-0.111180477113879</v>
      </c>
      <c r="L669" s="19" t="n">
        <v>0.045182228612723</v>
      </c>
      <c r="M669" s="19"/>
      <c r="N669" s="19" t="n">
        <v>-0.0989888594404881</v>
      </c>
      <c r="O669" s="19" t="n">
        <v>0.0232801078785304</v>
      </c>
      <c r="P669" s="19" t="n">
        <v>0.161690470302328</v>
      </c>
      <c r="Q669" s="19" t="n">
        <v>0.291231145549092</v>
      </c>
      <c r="R669" s="19" t="n">
        <v>0.275110020104557</v>
      </c>
      <c r="S669" s="19"/>
      <c r="T669" s="19" t="n">
        <v>0.171830683612459</v>
      </c>
      <c r="U669" s="19" t="n">
        <v>0.0858867018316992</v>
      </c>
      <c r="V669" s="19" t="n">
        <v>0.12915762516116</v>
      </c>
      <c r="W669" s="19" t="n">
        <v>0.367241759412093</v>
      </c>
      <c r="X669" s="19"/>
      <c r="Y669" s="19" t="n">
        <v>0.337879290211252</v>
      </c>
      <c r="Z669" s="19" t="n">
        <v>0.144323289130207</v>
      </c>
      <c r="AA669" s="19" t="n">
        <v>0.0153116854656996</v>
      </c>
      <c r="AB669" s="19" t="n">
        <v>-0.0501280340993429</v>
      </c>
      <c r="AC669" s="19" t="n">
        <v>0.351030606855881</v>
      </c>
      <c r="AD669" s="19" t="n">
        <v>0.0178153452719149</v>
      </c>
      <c r="AE669" s="19"/>
      <c r="AF669" s="19" t="n">
        <v>0.11687562241516</v>
      </c>
      <c r="AG669" s="19"/>
      <c r="AH669" s="19" t="n">
        <v>0.224071457665587</v>
      </c>
      <c r="AI669" s="19"/>
      <c r="AJ669" s="19" t="n">
        <v>0.266610158532871</v>
      </c>
      <c r="AK669" s="19" t="n">
        <v>-0.0172148792906044</v>
      </c>
      <c r="AL669" s="19" t="n">
        <v>0.14803076477495</v>
      </c>
      <c r="AM669" s="19" t="n">
        <v>0.138867516672395</v>
      </c>
      <c r="AN669" s="19" t="n">
        <v>0.240267746817637</v>
      </c>
      <c r="AO669" s="19" t="n">
        <v>0.129200166388552</v>
      </c>
      <c r="AP669" s="19" t="n">
        <v>0.168548345170693</v>
      </c>
      <c r="AQ669" s="19" t="n">
        <v>0.0725847119544142</v>
      </c>
      <c r="AR669" s="19" t="n">
        <v>0.515024487171837</v>
      </c>
      <c r="AS669" s="19" t="n">
        <v>0.0792738735378803</v>
      </c>
      <c r="AT669" s="19" t="n">
        <v>0.045618547288874</v>
      </c>
      <c r="AU669" s="19" t="n">
        <v>0.30868859811953</v>
      </c>
    </row>
    <row r="670">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c r="AQ670" s="19"/>
      <c r="AR670" s="19"/>
      <c r="AS670" s="19"/>
      <c r="AT670" s="19"/>
      <c r="AU670" s="19"/>
    </row>
    <row r="671">
      <c r="B671" s="7" t="s">
        <v>316</v>
      </c>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c r="AL671" s="19"/>
      <c r="AM671" s="19"/>
      <c r="AN671" s="19"/>
      <c r="AO671" s="19"/>
      <c r="AP671" s="19"/>
      <c r="AQ671" s="19"/>
      <c r="AR671" s="19"/>
      <c r="AS671" s="19"/>
      <c r="AT671" s="19"/>
      <c r="AU671" s="19"/>
    </row>
    <row r="672">
      <c r="B672" s="26" t="s">
        <v>69</v>
      </c>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c r="AL672" s="19"/>
      <c r="AM672" s="19"/>
      <c r="AN672" s="19"/>
      <c r="AO672" s="19"/>
      <c r="AP672" s="19"/>
      <c r="AQ672" s="19"/>
      <c r="AR672" s="19"/>
      <c r="AS672" s="19"/>
      <c r="AT672" s="19"/>
      <c r="AU672" s="19"/>
    </row>
    <row r="673">
      <c r="B673" t="s">
        <v>306</v>
      </c>
      <c r="C673" s="19" t="n">
        <v>0.221402754351203</v>
      </c>
      <c r="D673" s="19" t="n">
        <v>0.244228780615145</v>
      </c>
      <c r="E673" s="19" t="n">
        <v>0.199519972937062</v>
      </c>
      <c r="F673" s="19"/>
      <c r="G673" s="19" t="n">
        <v>0.176011492335048</v>
      </c>
      <c r="H673" s="19" t="n">
        <v>0.211233329602763</v>
      </c>
      <c r="I673" s="19" t="n">
        <v>0.261468502786324</v>
      </c>
      <c r="J673" s="19" t="n">
        <v>0.252182309052326</v>
      </c>
      <c r="K673" s="19" t="n">
        <v>0.212045170823977</v>
      </c>
      <c r="L673" s="19" t="n">
        <v>0.210066348477417</v>
      </c>
      <c r="M673" s="19"/>
      <c r="N673" s="19" t="n">
        <v>0.0903095445896801</v>
      </c>
      <c r="O673" s="19" t="n">
        <v>0.201057674025094</v>
      </c>
      <c r="P673" s="19" t="n">
        <v>0.218104330954318</v>
      </c>
      <c r="Q673" s="19" t="n">
        <v>0.222743029419997</v>
      </c>
      <c r="R673" s="19" t="n">
        <v>0.291570710075539</v>
      </c>
      <c r="S673" s="19"/>
      <c r="T673" s="19" t="n">
        <v>0.20447128064529</v>
      </c>
      <c r="U673" s="19" t="n">
        <v>0.178342358928192</v>
      </c>
      <c r="V673" s="19" t="n">
        <v>0.217697979344732</v>
      </c>
      <c r="W673" s="19" t="n">
        <v>0.29672620088923</v>
      </c>
      <c r="X673" s="19"/>
      <c r="Y673" s="19" t="n">
        <v>0.264584581260739</v>
      </c>
      <c r="Z673" s="19" t="n">
        <v>0.207276031798822</v>
      </c>
      <c r="AA673" s="19" t="n">
        <v>0.225463329812018</v>
      </c>
      <c r="AB673" s="19" t="n">
        <v>0.132090339896123</v>
      </c>
      <c r="AC673" s="19" t="n">
        <v>0.185515391876295</v>
      </c>
      <c r="AD673" s="19" t="n">
        <v>0.187627028908782</v>
      </c>
      <c r="AE673" s="19"/>
      <c r="AF673" s="19" t="n">
        <v>0.213147910870844</v>
      </c>
      <c r="AG673" s="19"/>
      <c r="AH673" s="19" t="n">
        <v>0.234684073954696</v>
      </c>
      <c r="AI673" s="19"/>
      <c r="AJ673" s="19" t="n">
        <v>0.220736546583413</v>
      </c>
      <c r="AK673" s="19" t="n">
        <v>0.21683975425922</v>
      </c>
      <c r="AL673" s="19" t="n">
        <v>0.224387356681286</v>
      </c>
      <c r="AM673" s="19" t="n">
        <v>0.200103030843656</v>
      </c>
      <c r="AN673" s="19" t="n">
        <v>0.210516589592074</v>
      </c>
      <c r="AO673" s="19" t="n">
        <v>0.308420130882627</v>
      </c>
      <c r="AP673" s="19" t="n">
        <v>0.211353827112362</v>
      </c>
      <c r="AQ673" s="19" t="n">
        <v>0.206899452011535</v>
      </c>
      <c r="AR673" s="19" t="n">
        <v>0.290170265176385</v>
      </c>
      <c r="AS673" s="19" t="n">
        <v>0.223417865203366</v>
      </c>
      <c r="AT673" s="19" t="n">
        <v>0.243958792645251</v>
      </c>
      <c r="AU673" s="19" t="n">
        <v>0.182775978295207</v>
      </c>
    </row>
    <row r="674">
      <c r="B674" t="s">
        <v>307</v>
      </c>
      <c r="C674" s="19" t="n">
        <v>0.392347406838062</v>
      </c>
      <c r="D674" s="19" t="n">
        <v>0.394522846884067</v>
      </c>
      <c r="E674" s="19" t="n">
        <v>0.389750713451018</v>
      </c>
      <c r="F674" s="19"/>
      <c r="G674" s="19" t="n">
        <v>0.437691023018652</v>
      </c>
      <c r="H674" s="19" t="n">
        <v>0.363797435662978</v>
      </c>
      <c r="I674" s="19" t="n">
        <v>0.365590796105215</v>
      </c>
      <c r="J674" s="19" t="n">
        <v>0.368927945069121</v>
      </c>
      <c r="K674" s="19" t="n">
        <v>0.314500777795071</v>
      </c>
      <c r="L674" s="19" t="n">
        <v>0.475967984365609</v>
      </c>
      <c r="M674" s="19"/>
      <c r="N674" s="19" t="n">
        <v>0.517926932774369</v>
      </c>
      <c r="O674" s="19" t="n">
        <v>0.302234031974852</v>
      </c>
      <c r="P674" s="19" t="n">
        <v>0.396436147014231</v>
      </c>
      <c r="Q674" s="19" t="n">
        <v>0.45315611814147</v>
      </c>
      <c r="R674" s="19" t="n">
        <v>0.408736353472083</v>
      </c>
      <c r="S674" s="19"/>
      <c r="T674" s="19" t="n">
        <v>0.329784221363028</v>
      </c>
      <c r="U674" s="19" t="n">
        <v>0.412211792812519</v>
      </c>
      <c r="V674" s="19" t="n">
        <v>0.435568310854318</v>
      </c>
      <c r="W674" s="19" t="n">
        <v>0.426417628957454</v>
      </c>
      <c r="X674" s="19"/>
      <c r="Y674" s="19" t="n">
        <v>0.361604211748411</v>
      </c>
      <c r="Z674" s="19" t="n">
        <v>0.390158738470235</v>
      </c>
      <c r="AA674" s="19" t="n">
        <v>0.454591566382067</v>
      </c>
      <c r="AB674" s="19" t="n">
        <v>0.403279927167338</v>
      </c>
      <c r="AC674" s="19" t="n">
        <v>0.423724707157522</v>
      </c>
      <c r="AD674" s="19" t="n">
        <v>0.343502920064158</v>
      </c>
      <c r="AE674" s="19"/>
      <c r="AF674" s="19" t="n">
        <v>0.394589928428613</v>
      </c>
      <c r="AG674" s="19"/>
      <c r="AH674" s="19" t="n">
        <v>0.417595356425013</v>
      </c>
      <c r="AI674" s="19"/>
      <c r="AJ674" s="19" t="n">
        <v>0.409323851231547</v>
      </c>
      <c r="AK674" s="19" t="n">
        <v>0.348193482264597</v>
      </c>
      <c r="AL674" s="19" t="n">
        <v>0.372469443810164</v>
      </c>
      <c r="AM674" s="19" t="n">
        <v>0.386172706238863</v>
      </c>
      <c r="AN674" s="19" t="n">
        <v>0.385624037086489</v>
      </c>
      <c r="AO674" s="19" t="n">
        <v>0.41248323376163</v>
      </c>
      <c r="AP674" s="19" t="n">
        <v>0.388938612949087</v>
      </c>
      <c r="AQ674" s="19" t="n">
        <v>0.478642296507222</v>
      </c>
      <c r="AR674" s="19" t="n">
        <v>0.479073963789285</v>
      </c>
      <c r="AS674" s="19" t="n">
        <v>0.367934585041506</v>
      </c>
      <c r="AT674" s="19" t="n">
        <v>0.431975246573335</v>
      </c>
      <c r="AU674" s="19" t="n">
        <v>0.423186551013265</v>
      </c>
    </row>
    <row r="675">
      <c r="B675" t="s">
        <v>308</v>
      </c>
      <c r="C675" s="19" t="n">
        <v>0.187791333614416</v>
      </c>
      <c r="D675" s="19" t="n">
        <v>0.186696945135439</v>
      </c>
      <c r="E675" s="19" t="n">
        <v>0.187643175793382</v>
      </c>
      <c r="F675" s="19"/>
      <c r="G675" s="19" t="n">
        <v>0.130542761870919</v>
      </c>
      <c r="H675" s="19" t="n">
        <v>0.23031754515491</v>
      </c>
      <c r="I675" s="19" t="n">
        <v>0.206929242249368</v>
      </c>
      <c r="J675" s="19" t="n">
        <v>0.167896467721704</v>
      </c>
      <c r="K675" s="19" t="n">
        <v>0.240655924388824</v>
      </c>
      <c r="L675" s="19" t="n">
        <v>0.151240870570052</v>
      </c>
      <c r="M675" s="19"/>
      <c r="N675" s="19" t="n">
        <v>0.105098539240876</v>
      </c>
      <c r="O675" s="19" t="n">
        <v>0.253490564461294</v>
      </c>
      <c r="P675" s="19" t="n">
        <v>0.173450627900993</v>
      </c>
      <c r="Q675" s="19" t="n">
        <v>0.170379875875489</v>
      </c>
      <c r="R675" s="19" t="n">
        <v>0.147652861392156</v>
      </c>
      <c r="S675" s="19"/>
      <c r="T675" s="19" t="n">
        <v>0.235610061031792</v>
      </c>
      <c r="U675" s="19" t="n">
        <v>0.178851069856835</v>
      </c>
      <c r="V675" s="19" t="n">
        <v>0.174270512518867</v>
      </c>
      <c r="W675" s="19" t="n">
        <v>0.163932434224137</v>
      </c>
      <c r="X675" s="19"/>
      <c r="Y675" s="19" t="n">
        <v>0.208702224344155</v>
      </c>
      <c r="Z675" s="19" t="n">
        <v>0.194147158850728</v>
      </c>
      <c r="AA675" s="19" t="n">
        <v>0.151858018692775</v>
      </c>
      <c r="AB675" s="19" t="n">
        <v>0.209961329807698</v>
      </c>
      <c r="AC675" s="19" t="n">
        <v>0.129036323200522</v>
      </c>
      <c r="AD675" s="19" t="n">
        <v>0.187244429400399</v>
      </c>
      <c r="AE675" s="19"/>
      <c r="AF675" s="19" t="n">
        <v>0.195217005647638</v>
      </c>
      <c r="AG675" s="19"/>
      <c r="AH675" s="19" t="n">
        <v>0.173845458095137</v>
      </c>
      <c r="AI675" s="19"/>
      <c r="AJ675" s="19" t="n">
        <v>0.165032773195205</v>
      </c>
      <c r="AK675" s="19" t="n">
        <v>0.262689532426797</v>
      </c>
      <c r="AL675" s="19" t="n">
        <v>0.191382204967729</v>
      </c>
      <c r="AM675" s="19" t="n">
        <v>0.182001316946705</v>
      </c>
      <c r="AN675" s="19" t="n">
        <v>0.209360505279489</v>
      </c>
      <c r="AO675" s="19" t="n">
        <v>0.126868799362211</v>
      </c>
      <c r="AP675" s="19" t="n">
        <v>0.207478892860771</v>
      </c>
      <c r="AQ675" s="19" t="n">
        <v>0.184305711380326</v>
      </c>
      <c r="AR675" s="19" t="n">
        <v>0.153615018031084</v>
      </c>
      <c r="AS675" s="19" t="n">
        <v>0.172646987890209</v>
      </c>
      <c r="AT675" s="19" t="n">
        <v>0.0937067509366446</v>
      </c>
      <c r="AU675" s="19" t="n">
        <v>0.246807760848831</v>
      </c>
    </row>
    <row r="676">
      <c r="B676" t="s">
        <v>309</v>
      </c>
      <c r="C676" s="19" t="n">
        <v>0.0505842578692867</v>
      </c>
      <c r="D676" s="19" t="n">
        <v>0.0522863076929735</v>
      </c>
      <c r="E676" s="19" t="n">
        <v>0.0490878199302189</v>
      </c>
      <c r="F676" s="19"/>
      <c r="G676" s="19" t="n">
        <v>0.15021527311363</v>
      </c>
      <c r="H676" s="19" t="n">
        <v>0.0783037729480243</v>
      </c>
      <c r="I676" s="19" t="n">
        <v>0.0440547670855612</v>
      </c>
      <c r="J676" s="19" t="n">
        <v>0.0262896048729387</v>
      </c>
      <c r="K676" s="19" t="n">
        <v>0.0389535271365765</v>
      </c>
      <c r="L676" s="19" t="n">
        <v>0.0162855615334029</v>
      </c>
      <c r="M676" s="19"/>
      <c r="N676" s="19" t="n">
        <v>0</v>
      </c>
      <c r="O676" s="19" t="n">
        <v>0.0669524516583142</v>
      </c>
      <c r="P676" s="19" t="n">
        <v>0.0488336717704354</v>
      </c>
      <c r="Q676" s="19" t="n">
        <v>0.0506046212980484</v>
      </c>
      <c r="R676" s="19" t="n">
        <v>0.033781428468758</v>
      </c>
      <c r="S676" s="19"/>
      <c r="T676" s="19" t="n">
        <v>0.0541478191608752</v>
      </c>
      <c r="U676" s="19" t="n">
        <v>0.0745420618731183</v>
      </c>
      <c r="V676" s="19" t="n">
        <v>0.0341024734432484</v>
      </c>
      <c r="W676" s="19" t="n">
        <v>0.042416346162177</v>
      </c>
      <c r="X676" s="19"/>
      <c r="Y676" s="19" t="n">
        <v>0.0606618317119855</v>
      </c>
      <c r="Z676" s="19" t="n">
        <v>0.0504489174071991</v>
      </c>
      <c r="AA676" s="19" t="n">
        <v>0.00987805416884769</v>
      </c>
      <c r="AB676" s="19" t="n">
        <v>0.05968091409821</v>
      </c>
      <c r="AC676" s="19" t="n">
        <v>0.144380091629042</v>
      </c>
      <c r="AD676" s="19" t="n">
        <v>0.0312314173219733</v>
      </c>
      <c r="AE676" s="19"/>
      <c r="AF676" s="19" t="n">
        <v>0.0488166524299315</v>
      </c>
      <c r="AG676" s="19"/>
      <c r="AH676" s="19" t="n">
        <v>0.0543702404442602</v>
      </c>
      <c r="AI676" s="19"/>
      <c r="AJ676" s="19" t="n">
        <v>0.0907236325245924</v>
      </c>
      <c r="AK676" s="19" t="n">
        <v>0.0948150148769453</v>
      </c>
      <c r="AL676" s="19" t="n">
        <v>0.0578687303014764</v>
      </c>
      <c r="AM676" s="19" t="n">
        <v>0.0436793829982624</v>
      </c>
      <c r="AN676" s="19" t="n">
        <v>0.0873821360272007</v>
      </c>
      <c r="AO676" s="19" t="n">
        <v>0.0441753188748208</v>
      </c>
      <c r="AP676" s="19" t="n">
        <v>0.028486094487182</v>
      </c>
      <c r="AQ676" s="19" t="n">
        <v>0.0374499725188022</v>
      </c>
      <c r="AR676" s="19" t="n">
        <v>0</v>
      </c>
      <c r="AS676" s="19" t="n">
        <v>0.0129204560155936</v>
      </c>
      <c r="AT676" s="19" t="n">
        <v>0</v>
      </c>
      <c r="AU676" s="19" t="n">
        <v>0</v>
      </c>
    </row>
    <row r="677">
      <c r="B677" t="s">
        <v>310</v>
      </c>
      <c r="C677" s="19" t="n">
        <v>0.0694195171456967</v>
      </c>
      <c r="D677" s="19" t="n">
        <v>0.0648006025305533</v>
      </c>
      <c r="E677" s="19" t="n">
        <v>0.0743010193815968</v>
      </c>
      <c r="F677" s="19"/>
      <c r="G677" s="19" t="n">
        <v>0.0766619367864025</v>
      </c>
      <c r="H677" s="19" t="n">
        <v>0.0546812807485779</v>
      </c>
      <c r="I677" s="19" t="n">
        <v>0.0394691197361391</v>
      </c>
      <c r="J677" s="19" t="n">
        <v>0.0950751279371094</v>
      </c>
      <c r="K677" s="19" t="n">
        <v>0.0959269199793136</v>
      </c>
      <c r="L677" s="19" t="n">
        <v>0.0582516704805135</v>
      </c>
      <c r="M677" s="19"/>
      <c r="N677" s="19" t="n">
        <v>0.126701087149791</v>
      </c>
      <c r="O677" s="19" t="n">
        <v>0.0704396537983763</v>
      </c>
      <c r="P677" s="19" t="n">
        <v>0.0850387477393087</v>
      </c>
      <c r="Q677" s="19" t="n">
        <v>0.0393181720334003</v>
      </c>
      <c r="R677" s="19" t="n">
        <v>0.076445213494256</v>
      </c>
      <c r="S677" s="19"/>
      <c r="T677" s="19" t="n">
        <v>0.0692576404717746</v>
      </c>
      <c r="U677" s="19" t="n">
        <v>0.0705435354106792</v>
      </c>
      <c r="V677" s="19" t="n">
        <v>0.0845054559311949</v>
      </c>
      <c r="W677" s="19" t="n">
        <v>0.0469936381942011</v>
      </c>
      <c r="X677" s="19"/>
      <c r="Y677" s="19" t="n">
        <v>0.058143029450143</v>
      </c>
      <c r="Z677" s="19" t="n">
        <v>0.0983056942662115</v>
      </c>
      <c r="AA677" s="19" t="n">
        <v>0.0614092835818396</v>
      </c>
      <c r="AB677" s="19" t="n">
        <v>0.0822825192238236</v>
      </c>
      <c r="AC677" s="19" t="n">
        <v>0.062265795734541</v>
      </c>
      <c r="AD677" s="19" t="n">
        <v>0.044898143195301</v>
      </c>
      <c r="AE677" s="19"/>
      <c r="AF677" s="19" t="n">
        <v>0.0690152943296787</v>
      </c>
      <c r="AG677" s="19"/>
      <c r="AH677" s="19" t="n">
        <v>0.0593355697083462</v>
      </c>
      <c r="AI677" s="19"/>
      <c r="AJ677" s="19" t="n">
        <v>0.0315447316069352</v>
      </c>
      <c r="AK677" s="19" t="n">
        <v>0.0774622161724408</v>
      </c>
      <c r="AL677" s="19" t="n">
        <v>0.0758105498207824</v>
      </c>
      <c r="AM677" s="19" t="n">
        <v>0.0811161959868461</v>
      </c>
      <c r="AN677" s="19" t="n">
        <v>0.0409802297124299</v>
      </c>
      <c r="AO677" s="19" t="n">
        <v>0.0510533914677939</v>
      </c>
      <c r="AP677" s="19" t="n">
        <v>0.0821170172919557</v>
      </c>
      <c r="AQ677" s="19" t="n">
        <v>0.0645098864131231</v>
      </c>
      <c r="AR677" s="19" t="n">
        <v>0.0410234503155122</v>
      </c>
      <c r="AS677" s="19" t="n">
        <v>0.123284103771755</v>
      </c>
      <c r="AT677" s="19" t="n">
        <v>0.133150526789957</v>
      </c>
      <c r="AU677" s="19" t="n">
        <v>0.0435560905773943</v>
      </c>
    </row>
    <row r="678">
      <c r="B678" t="s">
        <v>66</v>
      </c>
      <c r="C678" s="19" t="n">
        <v>0.0784547301813358</v>
      </c>
      <c r="D678" s="19" t="n">
        <v>0.0574645171418231</v>
      </c>
      <c r="E678" s="19" t="n">
        <v>0.0996972985067226</v>
      </c>
      <c r="F678" s="19"/>
      <c r="G678" s="19" t="n">
        <v>0.0288775128753491</v>
      </c>
      <c r="H678" s="19" t="n">
        <v>0.0616666358827472</v>
      </c>
      <c r="I678" s="19" t="n">
        <v>0.0824875720373928</v>
      </c>
      <c r="J678" s="19" t="n">
        <v>0.0896285453468011</v>
      </c>
      <c r="K678" s="19" t="n">
        <v>0.0979176798762378</v>
      </c>
      <c r="L678" s="19" t="n">
        <v>0.0881875645730064</v>
      </c>
      <c r="M678" s="19"/>
      <c r="N678" s="19" t="n">
        <v>0.159963896245285</v>
      </c>
      <c r="O678" s="19" t="n">
        <v>0.10582562408207</v>
      </c>
      <c r="P678" s="19" t="n">
        <v>0.0781364746207136</v>
      </c>
      <c r="Q678" s="19" t="n">
        <v>0.0637981832315957</v>
      </c>
      <c r="R678" s="19" t="n">
        <v>0.0418134330972069</v>
      </c>
      <c r="S678" s="19"/>
      <c r="T678" s="19" t="n">
        <v>0.106728977327239</v>
      </c>
      <c r="U678" s="19" t="n">
        <v>0.0855091811186563</v>
      </c>
      <c r="V678" s="19" t="n">
        <v>0.0538552679076395</v>
      </c>
      <c r="W678" s="19" t="n">
        <v>0.0235137515728009</v>
      </c>
      <c r="X678" s="19"/>
      <c r="Y678" s="19" t="n">
        <v>0.0463041214845664</v>
      </c>
      <c r="Z678" s="19" t="n">
        <v>0.0596634592068041</v>
      </c>
      <c r="AA678" s="19" t="n">
        <v>0.0967997473624522</v>
      </c>
      <c r="AB678" s="19" t="n">
        <v>0.112704969806808</v>
      </c>
      <c r="AC678" s="19" t="n">
        <v>0.0550776904020775</v>
      </c>
      <c r="AD678" s="19" t="n">
        <v>0.205496061109387</v>
      </c>
      <c r="AE678" s="19"/>
      <c r="AF678" s="19" t="n">
        <v>0.0792132082932946</v>
      </c>
      <c r="AG678" s="19"/>
      <c r="AH678" s="19" t="n">
        <v>0.0601693013725479</v>
      </c>
      <c r="AI678" s="19"/>
      <c r="AJ678" s="19" t="n">
        <v>0.0826384648583077</v>
      </c>
      <c r="AK678" s="19" t="n">
        <v>0</v>
      </c>
      <c r="AL678" s="19" t="n">
        <v>0.0780817144185624</v>
      </c>
      <c r="AM678" s="19" t="n">
        <v>0.106927366985668</v>
      </c>
      <c r="AN678" s="19" t="n">
        <v>0.0661365023023175</v>
      </c>
      <c r="AO678" s="19" t="n">
        <v>0.0569991256509176</v>
      </c>
      <c r="AP678" s="19" t="n">
        <v>0.081625555298643</v>
      </c>
      <c r="AQ678" s="19" t="n">
        <v>0.0281926811689916</v>
      </c>
      <c r="AR678" s="19" t="n">
        <v>0.0361173026877341</v>
      </c>
      <c r="AS678" s="19" t="n">
        <v>0.0997960020775706</v>
      </c>
      <c r="AT678" s="19" t="n">
        <v>0.0972086830548128</v>
      </c>
      <c r="AU678" s="19" t="n">
        <v>0.103673619265302</v>
      </c>
    </row>
    <row r="679">
      <c r="B679" t="s">
        <v>311</v>
      </c>
      <c r="C679" s="19" t="n">
        <v>0.613750161189265</v>
      </c>
      <c r="D679" s="19" t="n">
        <v>0.638751627499212</v>
      </c>
      <c r="E679" s="19" t="n">
        <v>0.58927068638808</v>
      </c>
      <c r="F679" s="19"/>
      <c r="G679" s="19" t="n">
        <v>0.613702515353699</v>
      </c>
      <c r="H679" s="19" t="n">
        <v>0.575030765265741</v>
      </c>
      <c r="I679" s="19" t="n">
        <v>0.627059298891539</v>
      </c>
      <c r="J679" s="19" t="n">
        <v>0.621110254121447</v>
      </c>
      <c r="K679" s="19" t="n">
        <v>0.526545948619048</v>
      </c>
      <c r="L679" s="19" t="n">
        <v>0.686034332843026</v>
      </c>
      <c r="M679" s="19"/>
      <c r="N679" s="19" t="n">
        <v>0.608236477364049</v>
      </c>
      <c r="O679" s="19" t="n">
        <v>0.503291705999945</v>
      </c>
      <c r="P679" s="19" t="n">
        <v>0.614540477968549</v>
      </c>
      <c r="Q679" s="19" t="n">
        <v>0.675899147561467</v>
      </c>
      <c r="R679" s="19" t="n">
        <v>0.700307063547623</v>
      </c>
      <c r="S679" s="19"/>
      <c r="T679" s="19" t="n">
        <v>0.534255502008319</v>
      </c>
      <c r="U679" s="19" t="n">
        <v>0.590554151740711</v>
      </c>
      <c r="V679" s="19" t="n">
        <v>0.65326629019905</v>
      </c>
      <c r="W679" s="19" t="n">
        <v>0.723143829846683</v>
      </c>
      <c r="X679" s="19"/>
      <c r="Y679" s="19" t="n">
        <v>0.62618879300915</v>
      </c>
      <c r="Z679" s="19" t="n">
        <v>0.597434770269057</v>
      </c>
      <c r="AA679" s="19" t="n">
        <v>0.680054896194085</v>
      </c>
      <c r="AB679" s="19" t="n">
        <v>0.535370267063461</v>
      </c>
      <c r="AC679" s="19" t="n">
        <v>0.609240099033817</v>
      </c>
      <c r="AD679" s="19" t="n">
        <v>0.531129948972939</v>
      </c>
      <c r="AE679" s="19"/>
      <c r="AF679" s="19" t="n">
        <v>0.607737839299457</v>
      </c>
      <c r="AG679" s="19"/>
      <c r="AH679" s="19" t="n">
        <v>0.652279430379709</v>
      </c>
      <c r="AI679" s="19"/>
      <c r="AJ679" s="19" t="n">
        <v>0.63006039781496</v>
      </c>
      <c r="AK679" s="19" t="n">
        <v>0.565033236523817</v>
      </c>
      <c r="AL679" s="19" t="n">
        <v>0.59685680049145</v>
      </c>
      <c r="AM679" s="19" t="n">
        <v>0.586275737082518</v>
      </c>
      <c r="AN679" s="19" t="n">
        <v>0.596140626678562</v>
      </c>
      <c r="AO679" s="19" t="n">
        <v>0.720903364644257</v>
      </c>
      <c r="AP679" s="19" t="n">
        <v>0.600292440061448</v>
      </c>
      <c r="AQ679" s="19" t="n">
        <v>0.685541748518757</v>
      </c>
      <c r="AR679" s="19" t="n">
        <v>0.76924422896567</v>
      </c>
      <c r="AS679" s="19" t="n">
        <v>0.591352450244872</v>
      </c>
      <c r="AT679" s="19" t="n">
        <v>0.675934039218586</v>
      </c>
      <c r="AU679" s="19" t="n">
        <v>0.605962529308472</v>
      </c>
    </row>
    <row r="680">
      <c r="B680" t="s">
        <v>312</v>
      </c>
      <c r="C680" s="19" t="n">
        <v>0.120003775014983</v>
      </c>
      <c r="D680" s="19" t="n">
        <v>0.117086910223527</v>
      </c>
      <c r="E680" s="19" t="n">
        <v>0.123388839311816</v>
      </c>
      <c r="F680" s="19"/>
      <c r="G680" s="19" t="n">
        <v>0.226877209900032</v>
      </c>
      <c r="H680" s="19" t="n">
        <v>0.132985053696602</v>
      </c>
      <c r="I680" s="19" t="n">
        <v>0.0835238868217003</v>
      </c>
      <c r="J680" s="19" t="n">
        <v>0.121364732810048</v>
      </c>
      <c r="K680" s="19" t="n">
        <v>0.13488044711589</v>
      </c>
      <c r="L680" s="19" t="n">
        <v>0.0745372320139163</v>
      </c>
      <c r="M680" s="19"/>
      <c r="N680" s="19" t="n">
        <v>0.126701087149791</v>
      </c>
      <c r="O680" s="19" t="n">
        <v>0.137392105456691</v>
      </c>
      <c r="P680" s="19" t="n">
        <v>0.133872419509744</v>
      </c>
      <c r="Q680" s="19" t="n">
        <v>0.0899227933314487</v>
      </c>
      <c r="R680" s="19" t="n">
        <v>0.110226641963014</v>
      </c>
      <c r="S680" s="19"/>
      <c r="T680" s="19" t="n">
        <v>0.12340545963265</v>
      </c>
      <c r="U680" s="19" t="n">
        <v>0.145085597283797</v>
      </c>
      <c r="V680" s="19" t="n">
        <v>0.118607929374443</v>
      </c>
      <c r="W680" s="19" t="n">
        <v>0.0894099843563782</v>
      </c>
      <c r="X680" s="19"/>
      <c r="Y680" s="19" t="n">
        <v>0.118804861162128</v>
      </c>
      <c r="Z680" s="19" t="n">
        <v>0.148754611673411</v>
      </c>
      <c r="AA680" s="19" t="n">
        <v>0.0712873377506872</v>
      </c>
      <c r="AB680" s="19" t="n">
        <v>0.141963433322034</v>
      </c>
      <c r="AC680" s="19" t="n">
        <v>0.206645887363583</v>
      </c>
      <c r="AD680" s="19" t="n">
        <v>0.0761295605172744</v>
      </c>
      <c r="AE680" s="19"/>
      <c r="AF680" s="19" t="n">
        <v>0.11783194675961</v>
      </c>
      <c r="AG680" s="19"/>
      <c r="AH680" s="19" t="n">
        <v>0.113705810152606</v>
      </c>
      <c r="AI680" s="19"/>
      <c r="AJ680" s="19" t="n">
        <v>0.122268364131528</v>
      </c>
      <c r="AK680" s="19" t="n">
        <v>0.172277231049386</v>
      </c>
      <c r="AL680" s="19" t="n">
        <v>0.133679280122259</v>
      </c>
      <c r="AM680" s="19" t="n">
        <v>0.124795578985109</v>
      </c>
      <c r="AN680" s="19" t="n">
        <v>0.128362365739631</v>
      </c>
      <c r="AO680" s="19" t="n">
        <v>0.0952287103426147</v>
      </c>
      <c r="AP680" s="19" t="n">
        <v>0.110603111779138</v>
      </c>
      <c r="AQ680" s="19" t="n">
        <v>0.101959858931925</v>
      </c>
      <c r="AR680" s="19" t="n">
        <v>0.0410234503155122</v>
      </c>
      <c r="AS680" s="19" t="n">
        <v>0.136204559787348</v>
      </c>
      <c r="AT680" s="19" t="n">
        <v>0.133150526789957</v>
      </c>
      <c r="AU680" s="19" t="n">
        <v>0.0435560905773943</v>
      </c>
    </row>
    <row r="681">
      <c r="B681" t="s">
        <v>248</v>
      </c>
      <c r="C681" s="19" t="n">
        <v>0.493746386174282</v>
      </c>
      <c r="D681" s="19" t="n">
        <v>0.521664717275685</v>
      </c>
      <c r="E681" s="19" t="n">
        <v>0.465881847076264</v>
      </c>
      <c r="F681" s="19"/>
      <c r="G681" s="19" t="n">
        <v>0.386825305453667</v>
      </c>
      <c r="H681" s="19" t="n">
        <v>0.442045711569139</v>
      </c>
      <c r="I681" s="19" t="n">
        <v>0.543535412069839</v>
      </c>
      <c r="J681" s="19" t="n">
        <v>0.499745521311399</v>
      </c>
      <c r="K681" s="19" t="n">
        <v>0.391665501503158</v>
      </c>
      <c r="L681" s="19" t="n">
        <v>0.611497100829109</v>
      </c>
      <c r="M681" s="19"/>
      <c r="N681" s="19" t="n">
        <v>0.481535390214258</v>
      </c>
      <c r="O681" s="19" t="n">
        <v>0.365899600543255</v>
      </c>
      <c r="P681" s="19" t="n">
        <v>0.480668058458805</v>
      </c>
      <c r="Q681" s="19" t="n">
        <v>0.585976354230018</v>
      </c>
      <c r="R681" s="19" t="n">
        <v>0.590080421584608</v>
      </c>
      <c r="S681" s="19"/>
      <c r="T681" s="19" t="n">
        <v>0.410850042375669</v>
      </c>
      <c r="U681" s="19" t="n">
        <v>0.445468554456914</v>
      </c>
      <c r="V681" s="19" t="n">
        <v>0.534658360824607</v>
      </c>
      <c r="W681" s="19" t="n">
        <v>0.633733845490305</v>
      </c>
      <c r="X681" s="19"/>
      <c r="Y681" s="19" t="n">
        <v>0.507383931847022</v>
      </c>
      <c r="Z681" s="19" t="n">
        <v>0.448680158595647</v>
      </c>
      <c r="AA681" s="19" t="n">
        <v>0.608767558443398</v>
      </c>
      <c r="AB681" s="19" t="n">
        <v>0.393406833741427</v>
      </c>
      <c r="AC681" s="19" t="n">
        <v>0.402594211670234</v>
      </c>
      <c r="AD681" s="19" t="n">
        <v>0.455000388455665</v>
      </c>
      <c r="AE681" s="19"/>
      <c r="AF681" s="19" t="n">
        <v>0.489905892539847</v>
      </c>
      <c r="AG681" s="19"/>
      <c r="AH681" s="19" t="n">
        <v>0.538573620227103</v>
      </c>
      <c r="AI681" s="19"/>
      <c r="AJ681" s="19" t="n">
        <v>0.507792033683432</v>
      </c>
      <c r="AK681" s="19" t="n">
        <v>0.392756005474431</v>
      </c>
      <c r="AL681" s="19" t="n">
        <v>0.463177520369191</v>
      </c>
      <c r="AM681" s="19" t="n">
        <v>0.46148015809741</v>
      </c>
      <c r="AN681" s="19" t="n">
        <v>0.467778260938932</v>
      </c>
      <c r="AO681" s="19" t="n">
        <v>0.625674654301642</v>
      </c>
      <c r="AP681" s="19" t="n">
        <v>0.489689328282311</v>
      </c>
      <c r="AQ681" s="19" t="n">
        <v>0.583581889586832</v>
      </c>
      <c r="AR681" s="19" t="n">
        <v>0.728220778650157</v>
      </c>
      <c r="AS681" s="19" t="n">
        <v>0.455147890457524</v>
      </c>
      <c r="AT681" s="19" t="n">
        <v>0.542783512428629</v>
      </c>
      <c r="AU681" s="19" t="n">
        <v>0.562406438731078</v>
      </c>
    </row>
    <row r="682">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c r="AL682" s="19"/>
      <c r="AM682" s="19"/>
      <c r="AN682" s="19"/>
      <c r="AO682" s="19"/>
      <c r="AP682" s="19"/>
      <c r="AQ682" s="19"/>
      <c r="AR682" s="19"/>
      <c r="AS682" s="19"/>
      <c r="AT682" s="19"/>
      <c r="AU682" s="19"/>
    </row>
    <row r="683">
      <c r="B683" s="7" t="s">
        <v>317</v>
      </c>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c r="AL683" s="19"/>
      <c r="AM683" s="19"/>
      <c r="AN683" s="19"/>
      <c r="AO683" s="19"/>
      <c r="AP683" s="19"/>
      <c r="AQ683" s="19"/>
      <c r="AR683" s="19"/>
      <c r="AS683" s="19"/>
      <c r="AT683" s="19"/>
      <c r="AU683" s="19"/>
    </row>
    <row r="684">
      <c r="B684" s="26" t="s">
        <v>69</v>
      </c>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c r="AL684" s="19"/>
      <c r="AM684" s="19"/>
      <c r="AN684" s="19"/>
      <c r="AO684" s="19"/>
      <c r="AP684" s="19"/>
      <c r="AQ684" s="19"/>
      <c r="AR684" s="19"/>
      <c r="AS684" s="19"/>
      <c r="AT684" s="19"/>
      <c r="AU684" s="19"/>
    </row>
    <row r="685">
      <c r="B685" t="s">
        <v>306</v>
      </c>
      <c r="C685" s="19" t="n">
        <v>0.0759658333534208</v>
      </c>
      <c r="D685" s="19" t="n">
        <v>0.102081873348379</v>
      </c>
      <c r="E685" s="19" t="n">
        <v>0.0502249202311736</v>
      </c>
      <c r="F685" s="19"/>
      <c r="G685" s="19" t="n">
        <v>0.0870999943123038</v>
      </c>
      <c r="H685" s="19" t="n">
        <v>0.117129087060273</v>
      </c>
      <c r="I685" s="19" t="n">
        <v>0.109357681951486</v>
      </c>
      <c r="J685" s="19" t="n">
        <v>0.0683513544184709</v>
      </c>
      <c r="K685" s="19" t="n">
        <v>0.0403429825313617</v>
      </c>
      <c r="L685" s="19" t="n">
        <v>0.0539029240312507</v>
      </c>
      <c r="M685" s="19"/>
      <c r="N685" s="19" t="n">
        <v>0.0486085513464781</v>
      </c>
      <c r="O685" s="19" t="n">
        <v>0.0473985531303121</v>
      </c>
      <c r="P685" s="19" t="n">
        <v>0.0633222264619897</v>
      </c>
      <c r="Q685" s="19" t="n">
        <v>0.08938828419702</v>
      </c>
      <c r="R685" s="19" t="n">
        <v>0.140501712987845</v>
      </c>
      <c r="S685" s="19"/>
      <c r="T685" s="19" t="n">
        <v>0.126404852763325</v>
      </c>
      <c r="U685" s="19" t="n">
        <v>0.0687831536745861</v>
      </c>
      <c r="V685" s="19" t="n">
        <v>0.0567079541818521</v>
      </c>
      <c r="W685" s="19" t="n">
        <v>0.0996780378503705</v>
      </c>
      <c r="X685" s="19"/>
      <c r="Y685" s="19" t="n">
        <v>0.0997187062643398</v>
      </c>
      <c r="Z685" s="19" t="n">
        <v>0.0794931777759975</v>
      </c>
      <c r="AA685" s="19" t="n">
        <v>0.0437004339662939</v>
      </c>
      <c r="AB685" s="19" t="n">
        <v>0.0555561505064984</v>
      </c>
      <c r="AC685" s="19" t="n">
        <v>0.0889123526003194</v>
      </c>
      <c r="AD685" s="19" t="n">
        <v>0.0624256853602465</v>
      </c>
      <c r="AE685" s="19"/>
      <c r="AF685" s="19" t="n">
        <v>0.0608956592400253</v>
      </c>
      <c r="AG685" s="19"/>
      <c r="AH685" s="19" t="n">
        <v>0.0913281817771439</v>
      </c>
      <c r="AI685" s="19"/>
      <c r="AJ685" s="19" t="n">
        <v>0.110567765466748</v>
      </c>
      <c r="AK685" s="19" t="n">
        <v>0.0532119361651473</v>
      </c>
      <c r="AL685" s="19" t="n">
        <v>0.0855601618143182</v>
      </c>
      <c r="AM685" s="19" t="n">
        <v>0.0480417054156171</v>
      </c>
      <c r="AN685" s="19" t="n">
        <v>0.0680762328898859</v>
      </c>
      <c r="AO685" s="19" t="n">
        <v>0.168856901892728</v>
      </c>
      <c r="AP685" s="19" t="n">
        <v>0.0817844646263007</v>
      </c>
      <c r="AQ685" s="19" t="n">
        <v>0.0287112377075293</v>
      </c>
      <c r="AR685" s="19" t="n">
        <v>0.0471222779734907</v>
      </c>
      <c r="AS685" s="19" t="n">
        <v>0.0417647070325658</v>
      </c>
      <c r="AT685" s="19" t="n">
        <v>0</v>
      </c>
      <c r="AU685" s="19" t="n">
        <v>0.108360737985426</v>
      </c>
    </row>
    <row r="686">
      <c r="B686" t="s">
        <v>307</v>
      </c>
      <c r="C686" s="19" t="n">
        <v>0.181713358863933</v>
      </c>
      <c r="D686" s="19" t="n">
        <v>0.195028325770205</v>
      </c>
      <c r="E686" s="19" t="n">
        <v>0.16717229330689</v>
      </c>
      <c r="F686" s="19"/>
      <c r="G686" s="19" t="n">
        <v>0.329299002947391</v>
      </c>
      <c r="H686" s="19" t="n">
        <v>0.192938127498718</v>
      </c>
      <c r="I686" s="19" t="n">
        <v>0.18936493169337</v>
      </c>
      <c r="J686" s="19" t="n">
        <v>0.209009312598594</v>
      </c>
      <c r="K686" s="19" t="n">
        <v>0.103133572815295</v>
      </c>
      <c r="L686" s="19" t="n">
        <v>0.139704652902056</v>
      </c>
      <c r="M686" s="19"/>
      <c r="N686" s="19" t="n">
        <v>0.112015715991833</v>
      </c>
      <c r="O686" s="19" t="n">
        <v>0.174092675352059</v>
      </c>
      <c r="P686" s="19" t="n">
        <v>0.142785330440702</v>
      </c>
      <c r="Q686" s="19" t="n">
        <v>0.204881053292794</v>
      </c>
      <c r="R686" s="19" t="n">
        <v>0.249711360295374</v>
      </c>
      <c r="S686" s="19"/>
      <c r="T686" s="19" t="n">
        <v>0.179249960451135</v>
      </c>
      <c r="U686" s="19" t="n">
        <v>0.151152595996881</v>
      </c>
      <c r="V686" s="19" t="n">
        <v>0.157446599693534</v>
      </c>
      <c r="W686" s="19" t="n">
        <v>0.260780605287968</v>
      </c>
      <c r="X686" s="19"/>
      <c r="Y686" s="19" t="n">
        <v>0.226210525262394</v>
      </c>
      <c r="Z686" s="19" t="n">
        <v>0.183764977011928</v>
      </c>
      <c r="AA686" s="19" t="n">
        <v>0.132746766657378</v>
      </c>
      <c r="AB686" s="19" t="n">
        <v>0.135640553255257</v>
      </c>
      <c r="AC686" s="19" t="n">
        <v>0.262193508215483</v>
      </c>
      <c r="AD686" s="19" t="n">
        <v>0.0909090210120021</v>
      </c>
      <c r="AE686" s="19"/>
      <c r="AF686" s="19" t="n">
        <v>0.148607416714664</v>
      </c>
      <c r="AG686" s="19"/>
      <c r="AH686" s="19" t="n">
        <v>0.193078508068669</v>
      </c>
      <c r="AI686" s="19"/>
      <c r="AJ686" s="19" t="n">
        <v>0.257751715397625</v>
      </c>
      <c r="AK686" s="19" t="n">
        <v>0.167426921532962</v>
      </c>
      <c r="AL686" s="19" t="n">
        <v>0.152826651120785</v>
      </c>
      <c r="AM686" s="19" t="n">
        <v>0.184537460650186</v>
      </c>
      <c r="AN686" s="19" t="n">
        <v>0.2423667519217</v>
      </c>
      <c r="AO686" s="19" t="n">
        <v>0.182254009537162</v>
      </c>
      <c r="AP686" s="19" t="n">
        <v>0.130982786663357</v>
      </c>
      <c r="AQ686" s="19" t="n">
        <v>0.165491495830239</v>
      </c>
      <c r="AR686" s="19" t="n">
        <v>0.120981002310832</v>
      </c>
      <c r="AS686" s="19" t="n">
        <v>0.155507350076064</v>
      </c>
      <c r="AT686" s="19" t="n">
        <v>0.214367363857957</v>
      </c>
      <c r="AU686" s="19" t="n">
        <v>0.188195836509144</v>
      </c>
    </row>
    <row r="687">
      <c r="B687" t="s">
        <v>308</v>
      </c>
      <c r="C687" s="19" t="n">
        <v>0.260341377209421</v>
      </c>
      <c r="D687" s="19" t="n">
        <v>0.276883596861326</v>
      </c>
      <c r="E687" s="19" t="n">
        <v>0.24487929288107</v>
      </c>
      <c r="F687" s="19"/>
      <c r="G687" s="19" t="n">
        <v>0.182989134269043</v>
      </c>
      <c r="H687" s="19" t="n">
        <v>0.279041597509749</v>
      </c>
      <c r="I687" s="19" t="n">
        <v>0.260898992887466</v>
      </c>
      <c r="J687" s="19" t="n">
        <v>0.206310865174164</v>
      </c>
      <c r="K687" s="19" t="n">
        <v>0.250329071746962</v>
      </c>
      <c r="L687" s="19" t="n">
        <v>0.325569030541288</v>
      </c>
      <c r="M687" s="19"/>
      <c r="N687" s="19" t="n">
        <v>0.286361094283641</v>
      </c>
      <c r="O687" s="19" t="n">
        <v>0.27884443997381</v>
      </c>
      <c r="P687" s="19" t="n">
        <v>0.274879716703296</v>
      </c>
      <c r="Q687" s="19" t="n">
        <v>0.250007157388803</v>
      </c>
      <c r="R687" s="19" t="n">
        <v>0.200015813873678</v>
      </c>
      <c r="S687" s="19"/>
      <c r="T687" s="19" t="n">
        <v>0.20734139778235</v>
      </c>
      <c r="U687" s="19" t="n">
        <v>0.237650304419916</v>
      </c>
      <c r="V687" s="19" t="n">
        <v>0.309583885411315</v>
      </c>
      <c r="W687" s="19" t="n">
        <v>0.285726808139598</v>
      </c>
      <c r="X687" s="19"/>
      <c r="Y687" s="19" t="n">
        <v>0.291494602225584</v>
      </c>
      <c r="Z687" s="19" t="n">
        <v>0.185531308454814</v>
      </c>
      <c r="AA687" s="19" t="n">
        <v>0.309980446573921</v>
      </c>
      <c r="AB687" s="19" t="n">
        <v>0.286725290588049</v>
      </c>
      <c r="AC687" s="19" t="n">
        <v>0.166848011698882</v>
      </c>
      <c r="AD687" s="19" t="n">
        <v>0.164569694908912</v>
      </c>
      <c r="AE687" s="19"/>
      <c r="AF687" s="19" t="n">
        <v>0.265668239770612</v>
      </c>
      <c r="AG687" s="19"/>
      <c r="AH687" s="19" t="n">
        <v>0.26138175327202</v>
      </c>
      <c r="AI687" s="19"/>
      <c r="AJ687" s="19" t="n">
        <v>0.240639883504994</v>
      </c>
      <c r="AK687" s="19" t="n">
        <v>0.21948741712189</v>
      </c>
      <c r="AL687" s="19" t="n">
        <v>0.231371702118626</v>
      </c>
      <c r="AM687" s="19" t="n">
        <v>0.310541428000184</v>
      </c>
      <c r="AN687" s="19" t="n">
        <v>0.255700171607691</v>
      </c>
      <c r="AO687" s="19" t="n">
        <v>0.232228698904597</v>
      </c>
      <c r="AP687" s="19" t="n">
        <v>0.287799656130174</v>
      </c>
      <c r="AQ687" s="19" t="n">
        <v>0.300481606416666</v>
      </c>
      <c r="AR687" s="19" t="n">
        <v>0.187946752523322</v>
      </c>
      <c r="AS687" s="19" t="n">
        <v>0.335435795234182</v>
      </c>
      <c r="AT687" s="19" t="n">
        <v>0.194164651623833</v>
      </c>
      <c r="AU687" s="19" t="n">
        <v>0.163814193139512</v>
      </c>
    </row>
    <row r="688">
      <c r="B688" t="s">
        <v>309</v>
      </c>
      <c r="C688" s="19" t="n">
        <v>0.157314163027915</v>
      </c>
      <c r="D688" s="19" t="n">
        <v>0.14948752798782</v>
      </c>
      <c r="E688" s="19" t="n">
        <v>0.16574329329868</v>
      </c>
      <c r="F688" s="19"/>
      <c r="G688" s="19" t="n">
        <v>0.215769894879579</v>
      </c>
      <c r="H688" s="19" t="n">
        <v>0.122562093359335</v>
      </c>
      <c r="I688" s="19" t="n">
        <v>0.15035985161871</v>
      </c>
      <c r="J688" s="19" t="n">
        <v>0.184565078248768</v>
      </c>
      <c r="K688" s="19" t="n">
        <v>0.1585937829664</v>
      </c>
      <c r="L688" s="19" t="n">
        <v>0.138746916811658</v>
      </c>
      <c r="M688" s="19"/>
      <c r="N688" s="19" t="n">
        <v>0.14634329492384</v>
      </c>
      <c r="O688" s="19" t="n">
        <v>0.149423073106759</v>
      </c>
      <c r="P688" s="19" t="n">
        <v>0.153104609351126</v>
      </c>
      <c r="Q688" s="19" t="n">
        <v>0.196233814910903</v>
      </c>
      <c r="R688" s="19" t="n">
        <v>0.111832684974069</v>
      </c>
      <c r="S688" s="19"/>
      <c r="T688" s="19" t="n">
        <v>0.123727631573811</v>
      </c>
      <c r="U688" s="19" t="n">
        <v>0.181526589649236</v>
      </c>
      <c r="V688" s="19" t="n">
        <v>0.196482442149228</v>
      </c>
      <c r="W688" s="19" t="n">
        <v>0.117820031691819</v>
      </c>
      <c r="X688" s="19"/>
      <c r="Y688" s="19" t="n">
        <v>0.144770900099796</v>
      </c>
      <c r="Z688" s="19" t="n">
        <v>0.176278314261679</v>
      </c>
      <c r="AA688" s="19" t="n">
        <v>0.166942248662086</v>
      </c>
      <c r="AB688" s="19" t="n">
        <v>0.119447366901699</v>
      </c>
      <c r="AC688" s="19" t="n">
        <v>0.198796392120398</v>
      </c>
      <c r="AD688" s="19" t="n">
        <v>0.175970384159647</v>
      </c>
      <c r="AE688" s="19"/>
      <c r="AF688" s="19" t="n">
        <v>0.179140260565423</v>
      </c>
      <c r="AG688" s="19"/>
      <c r="AH688" s="19" t="n">
        <v>0.164354283016099</v>
      </c>
      <c r="AI688" s="19"/>
      <c r="AJ688" s="19" t="n">
        <v>0.115401601173036</v>
      </c>
      <c r="AK688" s="19" t="n">
        <v>0.118881039667525</v>
      </c>
      <c r="AL688" s="19" t="n">
        <v>0.174148001159374</v>
      </c>
      <c r="AM688" s="19" t="n">
        <v>0.155341313244341</v>
      </c>
      <c r="AN688" s="19" t="n">
        <v>0.163033822638659</v>
      </c>
      <c r="AO688" s="19" t="n">
        <v>0.189337222696529</v>
      </c>
      <c r="AP688" s="19" t="n">
        <v>0.156834047337054</v>
      </c>
      <c r="AQ688" s="19" t="n">
        <v>0.153112549482915</v>
      </c>
      <c r="AR688" s="19" t="n">
        <v>0.267049734188487</v>
      </c>
      <c r="AS688" s="19" t="n">
        <v>0.0886473390294905</v>
      </c>
      <c r="AT688" s="19" t="n">
        <v>0.198242038002134</v>
      </c>
      <c r="AU688" s="19" t="n">
        <v>0.144104028249589</v>
      </c>
    </row>
    <row r="689">
      <c r="B689" t="s">
        <v>310</v>
      </c>
      <c r="C689" s="19" t="n">
        <v>0.210294448152783</v>
      </c>
      <c r="D689" s="19" t="n">
        <v>0.191169352859001</v>
      </c>
      <c r="E689" s="19" t="n">
        <v>0.228215559272308</v>
      </c>
      <c r="F689" s="19"/>
      <c r="G689" s="19" t="n">
        <v>0.148707627936468</v>
      </c>
      <c r="H689" s="19" t="n">
        <v>0.200267625573607</v>
      </c>
      <c r="I689" s="19" t="n">
        <v>0.174925050310351</v>
      </c>
      <c r="J689" s="19" t="n">
        <v>0.23835085537534</v>
      </c>
      <c r="K689" s="19" t="n">
        <v>0.298491865227958</v>
      </c>
      <c r="L689" s="19" t="n">
        <v>0.185984978997189</v>
      </c>
      <c r="M689" s="19"/>
      <c r="N689" s="19" t="n">
        <v>0.212102275139814</v>
      </c>
      <c r="O689" s="19" t="n">
        <v>0.205987035553499</v>
      </c>
      <c r="P689" s="19" t="n">
        <v>0.241917736737233</v>
      </c>
      <c r="Q689" s="19" t="n">
        <v>0.173762910652208</v>
      </c>
      <c r="R689" s="19" t="n">
        <v>0.212805958902815</v>
      </c>
      <c r="S689" s="19"/>
      <c r="T689" s="19" t="n">
        <v>0.226693420557691</v>
      </c>
      <c r="U689" s="19" t="n">
        <v>0.230429773770408</v>
      </c>
      <c r="V689" s="19" t="n">
        <v>0.199765814047749</v>
      </c>
      <c r="W689" s="19" t="n">
        <v>0.178075712187782</v>
      </c>
      <c r="X689" s="19"/>
      <c r="Y689" s="19" t="n">
        <v>0.153278634504806</v>
      </c>
      <c r="Z689" s="19" t="n">
        <v>0.281338642742642</v>
      </c>
      <c r="AA689" s="19" t="n">
        <v>0.184380988653314</v>
      </c>
      <c r="AB689" s="19" t="n">
        <v>0.276853451735627</v>
      </c>
      <c r="AC689" s="19" t="n">
        <v>0.260908781693458</v>
      </c>
      <c r="AD689" s="19" t="n">
        <v>0.26922730374132</v>
      </c>
      <c r="AE689" s="19"/>
      <c r="AF689" s="19" t="n">
        <v>0.226883361907067</v>
      </c>
      <c r="AG689" s="19"/>
      <c r="AH689" s="19" t="n">
        <v>0.193398441818978</v>
      </c>
      <c r="AI689" s="19"/>
      <c r="AJ689" s="19" t="n">
        <v>0.134366707093042</v>
      </c>
      <c r="AK689" s="19" t="n">
        <v>0.414395937268112</v>
      </c>
      <c r="AL689" s="19" t="n">
        <v>0.248126360134865</v>
      </c>
      <c r="AM689" s="19" t="n">
        <v>0.175358257869921</v>
      </c>
      <c r="AN689" s="19" t="n">
        <v>0.16320546145235</v>
      </c>
      <c r="AO689" s="19" t="n">
        <v>0.103741454783081</v>
      </c>
      <c r="AP689" s="19" t="n">
        <v>0.211653164818979</v>
      </c>
      <c r="AQ689" s="19" t="n">
        <v>0.29529919168613</v>
      </c>
      <c r="AR689" s="19" t="n">
        <v>0.340782930316135</v>
      </c>
      <c r="AS689" s="19" t="n">
        <v>0.236049002797956</v>
      </c>
      <c r="AT689" s="19" t="n">
        <v>0.293042433098206</v>
      </c>
      <c r="AU689" s="19" t="n">
        <v>0.270966603686268</v>
      </c>
    </row>
    <row r="690">
      <c r="B690" t="s">
        <v>66</v>
      </c>
      <c r="C690" s="19" t="n">
        <v>0.114370819392527</v>
      </c>
      <c r="D690" s="19" t="n">
        <v>0.0853493231732696</v>
      </c>
      <c r="E690" s="19" t="n">
        <v>0.143764641009878</v>
      </c>
      <c r="F690" s="19"/>
      <c r="G690" s="19" t="n">
        <v>0.0361343456552162</v>
      </c>
      <c r="H690" s="19" t="n">
        <v>0.0880614689983181</v>
      </c>
      <c r="I690" s="19" t="n">
        <v>0.115093491538617</v>
      </c>
      <c r="J690" s="19" t="n">
        <v>0.0934125341846632</v>
      </c>
      <c r="K690" s="19" t="n">
        <v>0.149108724712024</v>
      </c>
      <c r="L690" s="19" t="n">
        <v>0.156091496716558</v>
      </c>
      <c r="M690" s="19"/>
      <c r="N690" s="19" t="n">
        <v>0.194569068314394</v>
      </c>
      <c r="O690" s="19" t="n">
        <v>0.144254222883561</v>
      </c>
      <c r="P690" s="19" t="n">
        <v>0.123990380305653</v>
      </c>
      <c r="Q690" s="19" t="n">
        <v>0.085726779558272</v>
      </c>
      <c r="R690" s="19" t="n">
        <v>0.0851324689662196</v>
      </c>
      <c r="S690" s="19"/>
      <c r="T690" s="19" t="n">
        <v>0.136582736871688</v>
      </c>
      <c r="U690" s="19" t="n">
        <v>0.130457582488973</v>
      </c>
      <c r="V690" s="19" t="n">
        <v>0.080013304516321</v>
      </c>
      <c r="W690" s="19" t="n">
        <v>0.0579188048424617</v>
      </c>
      <c r="X690" s="19"/>
      <c r="Y690" s="19" t="n">
        <v>0.0845266316430809</v>
      </c>
      <c r="Z690" s="19" t="n">
        <v>0.0935935797529411</v>
      </c>
      <c r="AA690" s="19" t="n">
        <v>0.162249115487007</v>
      </c>
      <c r="AB690" s="19" t="n">
        <v>0.12577718701287</v>
      </c>
      <c r="AC690" s="19" t="n">
        <v>0.0223409536714584</v>
      </c>
      <c r="AD690" s="19" t="n">
        <v>0.236897910817873</v>
      </c>
      <c r="AE690" s="19"/>
      <c r="AF690" s="19" t="n">
        <v>0.118805061802209</v>
      </c>
      <c r="AG690" s="19"/>
      <c r="AH690" s="19" t="n">
        <v>0.0964588320470899</v>
      </c>
      <c r="AI690" s="19"/>
      <c r="AJ690" s="19" t="n">
        <v>0.141272327364556</v>
      </c>
      <c r="AK690" s="19" t="n">
        <v>0.0265967482443645</v>
      </c>
      <c r="AL690" s="19" t="n">
        <v>0.107967123652031</v>
      </c>
      <c r="AM690" s="19" t="n">
        <v>0.12617983481975</v>
      </c>
      <c r="AN690" s="19" t="n">
        <v>0.107617559489713</v>
      </c>
      <c r="AO690" s="19" t="n">
        <v>0.123581712185902</v>
      </c>
      <c r="AP690" s="19" t="n">
        <v>0.130945880424135</v>
      </c>
      <c r="AQ690" s="19" t="n">
        <v>0.0569039188765208</v>
      </c>
      <c r="AR690" s="19" t="n">
        <v>0.0361173026877341</v>
      </c>
      <c r="AS690" s="19" t="n">
        <v>0.142595805829742</v>
      </c>
      <c r="AT690" s="19" t="n">
        <v>0.100183513417871</v>
      </c>
      <c r="AU690" s="19" t="n">
        <v>0.124558600430061</v>
      </c>
    </row>
    <row r="691">
      <c r="B691" t="s">
        <v>311</v>
      </c>
      <c r="C691" s="19" t="n">
        <v>0.257679192217354</v>
      </c>
      <c r="D691" s="19" t="n">
        <v>0.297110199118585</v>
      </c>
      <c r="E691" s="19" t="n">
        <v>0.217397213538063</v>
      </c>
      <c r="F691" s="19"/>
      <c r="G691" s="19" t="n">
        <v>0.416398997259694</v>
      </c>
      <c r="H691" s="19" t="n">
        <v>0.310067214558991</v>
      </c>
      <c r="I691" s="19" t="n">
        <v>0.298722613644856</v>
      </c>
      <c r="J691" s="19" t="n">
        <v>0.277360667017065</v>
      </c>
      <c r="K691" s="19" t="n">
        <v>0.143476555346657</v>
      </c>
      <c r="L691" s="19" t="n">
        <v>0.193607576933306</v>
      </c>
      <c r="M691" s="19"/>
      <c r="N691" s="19" t="n">
        <v>0.160624267338311</v>
      </c>
      <c r="O691" s="19" t="n">
        <v>0.221491228482371</v>
      </c>
      <c r="P691" s="19" t="n">
        <v>0.206107556902692</v>
      </c>
      <c r="Q691" s="19" t="n">
        <v>0.294269337489814</v>
      </c>
      <c r="R691" s="19" t="n">
        <v>0.390213073283219</v>
      </c>
      <c r="S691" s="19"/>
      <c r="T691" s="19" t="n">
        <v>0.30565481321446</v>
      </c>
      <c r="U691" s="19" t="n">
        <v>0.219935749671467</v>
      </c>
      <c r="V691" s="19" t="n">
        <v>0.214154553875387</v>
      </c>
      <c r="W691" s="19" t="n">
        <v>0.360458643138338</v>
      </c>
      <c r="X691" s="19"/>
      <c r="Y691" s="19" t="n">
        <v>0.325929231526734</v>
      </c>
      <c r="Z691" s="19" t="n">
        <v>0.263258154787925</v>
      </c>
      <c r="AA691" s="19" t="n">
        <v>0.176447200623672</v>
      </c>
      <c r="AB691" s="19" t="n">
        <v>0.191196703761756</v>
      </c>
      <c r="AC691" s="19" t="n">
        <v>0.351105860815802</v>
      </c>
      <c r="AD691" s="19" t="n">
        <v>0.153334706372249</v>
      </c>
      <c r="AE691" s="19"/>
      <c r="AF691" s="19" t="n">
        <v>0.209503075954689</v>
      </c>
      <c r="AG691" s="19"/>
      <c r="AH691" s="19" t="n">
        <v>0.284406689845813</v>
      </c>
      <c r="AI691" s="19"/>
      <c r="AJ691" s="19" t="n">
        <v>0.368319480864373</v>
      </c>
      <c r="AK691" s="19" t="n">
        <v>0.220638857698109</v>
      </c>
      <c r="AL691" s="19" t="n">
        <v>0.238386812935103</v>
      </c>
      <c r="AM691" s="19" t="n">
        <v>0.232579166065803</v>
      </c>
      <c r="AN691" s="19" t="n">
        <v>0.310442984811586</v>
      </c>
      <c r="AO691" s="19" t="n">
        <v>0.35111091142989</v>
      </c>
      <c r="AP691" s="19" t="n">
        <v>0.212767251289658</v>
      </c>
      <c r="AQ691" s="19" t="n">
        <v>0.194202733537768</v>
      </c>
      <c r="AR691" s="19" t="n">
        <v>0.168103280284323</v>
      </c>
      <c r="AS691" s="19" t="n">
        <v>0.19727205710863</v>
      </c>
      <c r="AT691" s="19" t="n">
        <v>0.214367363857957</v>
      </c>
      <c r="AU691" s="19" t="n">
        <v>0.29655657449457</v>
      </c>
    </row>
    <row r="692">
      <c r="B692" t="s">
        <v>312</v>
      </c>
      <c r="C692" s="19" t="n">
        <v>0.367608611180698</v>
      </c>
      <c r="D692" s="19" t="n">
        <v>0.34065688084682</v>
      </c>
      <c r="E692" s="19" t="n">
        <v>0.393958852570988</v>
      </c>
      <c r="F692" s="19"/>
      <c r="G692" s="19" t="n">
        <v>0.364477522816046</v>
      </c>
      <c r="H692" s="19" t="n">
        <v>0.322829718932942</v>
      </c>
      <c r="I692" s="19" t="n">
        <v>0.325284901929061</v>
      </c>
      <c r="J692" s="19" t="n">
        <v>0.422915933624108</v>
      </c>
      <c r="K692" s="19" t="n">
        <v>0.457085648194357</v>
      </c>
      <c r="L692" s="19" t="n">
        <v>0.324731895808847</v>
      </c>
      <c r="M692" s="19"/>
      <c r="N692" s="19" t="n">
        <v>0.358445570063654</v>
      </c>
      <c r="O692" s="19" t="n">
        <v>0.355410108660258</v>
      </c>
      <c r="P692" s="19" t="n">
        <v>0.395022346088359</v>
      </c>
      <c r="Q692" s="19" t="n">
        <v>0.369996725563111</v>
      </c>
      <c r="R692" s="19" t="n">
        <v>0.324638643876884</v>
      </c>
      <c r="S692" s="19"/>
      <c r="T692" s="19" t="n">
        <v>0.350421052131502</v>
      </c>
      <c r="U692" s="19" t="n">
        <v>0.411956363419644</v>
      </c>
      <c r="V692" s="19" t="n">
        <v>0.396248256196977</v>
      </c>
      <c r="W692" s="19" t="n">
        <v>0.295895743879602</v>
      </c>
      <c r="X692" s="19"/>
      <c r="Y692" s="19" t="n">
        <v>0.298049534604602</v>
      </c>
      <c r="Z692" s="19" t="n">
        <v>0.45761695700432</v>
      </c>
      <c r="AA692" s="19" t="n">
        <v>0.3513232373154</v>
      </c>
      <c r="AB692" s="19" t="n">
        <v>0.396300818637325</v>
      </c>
      <c r="AC692" s="19" t="n">
        <v>0.459705173813857</v>
      </c>
      <c r="AD692" s="19" t="n">
        <v>0.445197687900967</v>
      </c>
      <c r="AE692" s="19"/>
      <c r="AF692" s="19" t="n">
        <v>0.40602362247249</v>
      </c>
      <c r="AG692" s="19"/>
      <c r="AH692" s="19" t="n">
        <v>0.357752724835077</v>
      </c>
      <c r="AI692" s="19"/>
      <c r="AJ692" s="19" t="n">
        <v>0.249768308266078</v>
      </c>
      <c r="AK692" s="19" t="n">
        <v>0.533276976935636</v>
      </c>
      <c r="AL692" s="19" t="n">
        <v>0.422274361294239</v>
      </c>
      <c r="AM692" s="19" t="n">
        <v>0.330699571114263</v>
      </c>
      <c r="AN692" s="19" t="n">
        <v>0.326239284091009</v>
      </c>
      <c r="AO692" s="19" t="n">
        <v>0.29307867747961</v>
      </c>
      <c r="AP692" s="19" t="n">
        <v>0.368487212156033</v>
      </c>
      <c r="AQ692" s="19" t="n">
        <v>0.448411741169045</v>
      </c>
      <c r="AR692" s="19" t="n">
        <v>0.607832664504621</v>
      </c>
      <c r="AS692" s="19" t="n">
        <v>0.324696341827446</v>
      </c>
      <c r="AT692" s="19" t="n">
        <v>0.49128447110034</v>
      </c>
      <c r="AU692" s="19" t="n">
        <v>0.415070631935857</v>
      </c>
    </row>
    <row r="693">
      <c r="B693" t="s">
        <v>248</v>
      </c>
      <c r="C693" s="19" t="n">
        <v>-0.109929418963344</v>
      </c>
      <c r="D693" s="19" t="n">
        <v>-0.0435466817282356</v>
      </c>
      <c r="E693" s="19" t="n">
        <v>-0.176561639032925</v>
      </c>
      <c r="F693" s="19"/>
      <c r="G693" s="19" t="n">
        <v>0.0519214744436479</v>
      </c>
      <c r="H693" s="19" t="n">
        <v>-0.0127625043739503</v>
      </c>
      <c r="I693" s="19" t="n">
        <v>-0.0265622882842044</v>
      </c>
      <c r="J693" s="19" t="n">
        <v>-0.145555266607043</v>
      </c>
      <c r="K693" s="19" t="n">
        <v>-0.3136090928477</v>
      </c>
      <c r="L693" s="19" t="n">
        <v>-0.131124318875541</v>
      </c>
      <c r="M693" s="19"/>
      <c r="N693" s="19" t="n">
        <v>-0.197821302725343</v>
      </c>
      <c r="O693" s="19" t="n">
        <v>-0.133918880177888</v>
      </c>
      <c r="P693" s="19" t="n">
        <v>-0.188914789185667</v>
      </c>
      <c r="Q693" s="19" t="n">
        <v>-0.0757273880732962</v>
      </c>
      <c r="R693" s="19" t="n">
        <v>0.0655744294063348</v>
      </c>
      <c r="S693" s="19"/>
      <c r="T693" s="19" t="n">
        <v>-0.0447662389170422</v>
      </c>
      <c r="U693" s="19" t="n">
        <v>-0.192020613748177</v>
      </c>
      <c r="V693" s="19" t="n">
        <v>-0.182093702321591</v>
      </c>
      <c r="W693" s="19" t="n">
        <v>0.0645628992587365</v>
      </c>
      <c r="X693" s="19"/>
      <c r="Y693" s="19" t="n">
        <v>0.0278796969221315</v>
      </c>
      <c r="Z693" s="19" t="n">
        <v>-0.194358802216395</v>
      </c>
      <c r="AA693" s="19" t="n">
        <v>-0.174876036691728</v>
      </c>
      <c r="AB693" s="19" t="n">
        <v>-0.20510411487557</v>
      </c>
      <c r="AC693" s="19" t="n">
        <v>-0.108599312998054</v>
      </c>
      <c r="AD693" s="19" t="n">
        <v>-0.291862981528719</v>
      </c>
      <c r="AE693" s="19"/>
      <c r="AF693" s="19" t="n">
        <v>-0.196520546517801</v>
      </c>
      <c r="AG693" s="19"/>
      <c r="AH693" s="19" t="n">
        <v>-0.0733460349892642</v>
      </c>
      <c r="AI693" s="19"/>
      <c r="AJ693" s="19" t="n">
        <v>0.118551172598295</v>
      </c>
      <c r="AK693" s="19" t="n">
        <v>-0.312638119237527</v>
      </c>
      <c r="AL693" s="19" t="n">
        <v>-0.183887548359136</v>
      </c>
      <c r="AM693" s="19" t="n">
        <v>-0.0981204050484599</v>
      </c>
      <c r="AN693" s="19" t="n">
        <v>-0.0157962992794237</v>
      </c>
      <c r="AO693" s="19" t="n">
        <v>0.0580322339502801</v>
      </c>
      <c r="AP693" s="19" t="n">
        <v>-0.155719960866375</v>
      </c>
      <c r="AQ693" s="19" t="n">
        <v>-0.254209007631277</v>
      </c>
      <c r="AR693" s="19" t="n">
        <v>-0.439729384220299</v>
      </c>
      <c r="AS693" s="19" t="n">
        <v>-0.127424284718817</v>
      </c>
      <c r="AT693" s="19" t="n">
        <v>-0.276917107242383</v>
      </c>
      <c r="AU693" s="19" t="n">
        <v>-0.118514057441287</v>
      </c>
    </row>
    <row r="694">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c r="AQ694" s="19"/>
      <c r="AR694" s="19"/>
      <c r="AS694" s="19"/>
      <c r="AT694" s="19"/>
      <c r="AU694" s="19"/>
    </row>
    <row r="695">
      <c r="B695" s="7" t="s">
        <v>318</v>
      </c>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c r="AL695" s="19"/>
      <c r="AM695" s="19"/>
      <c r="AN695" s="19"/>
      <c r="AO695" s="19"/>
      <c r="AP695" s="19"/>
      <c r="AQ695" s="19"/>
      <c r="AR695" s="19"/>
      <c r="AS695" s="19"/>
      <c r="AT695" s="19"/>
      <c r="AU695" s="19"/>
    </row>
    <row r="696">
      <c r="B696" s="26" t="s">
        <v>69</v>
      </c>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c r="AL696" s="19"/>
      <c r="AM696" s="19"/>
      <c r="AN696" s="19"/>
      <c r="AO696" s="19"/>
      <c r="AP696" s="19"/>
      <c r="AQ696" s="19"/>
      <c r="AR696" s="19"/>
      <c r="AS696" s="19"/>
      <c r="AT696" s="19"/>
      <c r="AU696" s="19"/>
    </row>
    <row r="697">
      <c r="B697" t="s">
        <v>306</v>
      </c>
      <c r="C697" s="19" t="n">
        <v>0.2631178701519</v>
      </c>
      <c r="D697" s="19" t="n">
        <v>0.323076624476888</v>
      </c>
      <c r="E697" s="19" t="n">
        <v>0.204372535922188</v>
      </c>
      <c r="F697" s="19"/>
      <c r="G697" s="19" t="n">
        <v>0.219908819979799</v>
      </c>
      <c r="H697" s="19" t="n">
        <v>0.220077309031231</v>
      </c>
      <c r="I697" s="19" t="n">
        <v>0.273091432714916</v>
      </c>
      <c r="J697" s="19" t="n">
        <v>0.267906266087771</v>
      </c>
      <c r="K697" s="19" t="n">
        <v>0.281526905862338</v>
      </c>
      <c r="L697" s="19" t="n">
        <v>0.288472388942954</v>
      </c>
      <c r="M697" s="19"/>
      <c r="N697" s="19" t="n">
        <v>0.324856590169794</v>
      </c>
      <c r="O697" s="19" t="n">
        <v>0.260516054602422</v>
      </c>
      <c r="P697" s="19" t="n">
        <v>0.273085418376957</v>
      </c>
      <c r="Q697" s="19" t="n">
        <v>0.253801695384822</v>
      </c>
      <c r="R697" s="19" t="n">
        <v>0.262441122738717</v>
      </c>
      <c r="S697" s="19"/>
      <c r="T697" s="19" t="n">
        <v>0.276814229694581</v>
      </c>
      <c r="U697" s="19" t="n">
        <v>0.245208352162274</v>
      </c>
      <c r="V697" s="19" t="n">
        <v>0.275380999902729</v>
      </c>
      <c r="W697" s="19" t="n">
        <v>0.307237852730803</v>
      </c>
      <c r="X697" s="19"/>
      <c r="Y697" s="19" t="n">
        <v>0.283049983609895</v>
      </c>
      <c r="Z697" s="19" t="n">
        <v>0.259518265186862</v>
      </c>
      <c r="AA697" s="19" t="n">
        <v>0.291263311994597</v>
      </c>
      <c r="AB697" s="19" t="n">
        <v>0.206578389930399</v>
      </c>
      <c r="AC697" s="19" t="n">
        <v>0.179721705396887</v>
      </c>
      <c r="AD697" s="19" t="n">
        <v>0.253365816952308</v>
      </c>
      <c r="AE697" s="19"/>
      <c r="AF697" s="19" t="n">
        <v>0.269921466365341</v>
      </c>
      <c r="AG697" s="19"/>
      <c r="AH697" s="19" t="n">
        <v>0.285448488806171</v>
      </c>
      <c r="AI697" s="19"/>
      <c r="AJ697" s="19" t="n">
        <v>0.303279367322974</v>
      </c>
      <c r="AK697" s="19" t="n">
        <v>0.184380396278316</v>
      </c>
      <c r="AL697" s="19" t="n">
        <v>0.277959945360334</v>
      </c>
      <c r="AM697" s="19" t="n">
        <v>0.210141379997108</v>
      </c>
      <c r="AN697" s="19" t="n">
        <v>0.265667066050549</v>
      </c>
      <c r="AO697" s="19" t="n">
        <v>0.334423656472908</v>
      </c>
      <c r="AP697" s="19" t="n">
        <v>0.257679121854568</v>
      </c>
      <c r="AQ697" s="19" t="n">
        <v>0.217156806877288</v>
      </c>
      <c r="AR697" s="19" t="n">
        <v>0.356599553689026</v>
      </c>
      <c r="AS697" s="19" t="n">
        <v>0.23516755160174</v>
      </c>
      <c r="AT697" s="19" t="n">
        <v>0.337558566839973</v>
      </c>
      <c r="AU697" s="19" t="n">
        <v>0.267645696433635</v>
      </c>
    </row>
    <row r="698">
      <c r="B698" t="s">
        <v>307</v>
      </c>
      <c r="C698" s="19" t="n">
        <v>0.368025474384852</v>
      </c>
      <c r="D698" s="19" t="n">
        <v>0.336891008161416</v>
      </c>
      <c r="E698" s="19" t="n">
        <v>0.398548327909573</v>
      </c>
      <c r="F698" s="19"/>
      <c r="G698" s="19" t="n">
        <v>0.446771260071714</v>
      </c>
      <c r="H698" s="19" t="n">
        <v>0.389441868646921</v>
      </c>
      <c r="I698" s="19" t="n">
        <v>0.298046810760749</v>
      </c>
      <c r="J698" s="19" t="n">
        <v>0.379250048169973</v>
      </c>
      <c r="K698" s="19" t="n">
        <v>0.253050181679188</v>
      </c>
      <c r="L698" s="19" t="n">
        <v>0.432592341209774</v>
      </c>
      <c r="M698" s="19"/>
      <c r="N698" s="19" t="n">
        <v>0.321666913052307</v>
      </c>
      <c r="O698" s="19" t="n">
        <v>0.353090771582426</v>
      </c>
      <c r="P698" s="19" t="n">
        <v>0.325133340788286</v>
      </c>
      <c r="Q698" s="19" t="n">
        <v>0.41976714053257</v>
      </c>
      <c r="R698" s="19" t="n">
        <v>0.405808614341034</v>
      </c>
      <c r="S698" s="19"/>
      <c r="T698" s="19" t="n">
        <v>0.290793984595995</v>
      </c>
      <c r="U698" s="19" t="n">
        <v>0.35896116165193</v>
      </c>
      <c r="V698" s="19" t="n">
        <v>0.40098883699957</v>
      </c>
      <c r="W698" s="19" t="n">
        <v>0.394698435928741</v>
      </c>
      <c r="X698" s="19"/>
      <c r="Y698" s="19" t="n">
        <v>0.339570607544857</v>
      </c>
      <c r="Z698" s="19" t="n">
        <v>0.397033672027827</v>
      </c>
      <c r="AA698" s="19" t="n">
        <v>0.422583247268617</v>
      </c>
      <c r="AB698" s="19" t="n">
        <v>0.307172094615443</v>
      </c>
      <c r="AC698" s="19" t="n">
        <v>0.428951139812548</v>
      </c>
      <c r="AD698" s="19" t="n">
        <v>0.324405949865028</v>
      </c>
      <c r="AE698" s="19"/>
      <c r="AF698" s="19" t="n">
        <v>0.340869644235737</v>
      </c>
      <c r="AG698" s="19"/>
      <c r="AH698" s="19" t="n">
        <v>0.359934298108512</v>
      </c>
      <c r="AI698" s="19"/>
      <c r="AJ698" s="19" t="n">
        <v>0.391116477756187</v>
      </c>
      <c r="AK698" s="19" t="n">
        <v>0.382751871150942</v>
      </c>
      <c r="AL698" s="19" t="n">
        <v>0.304034365668232</v>
      </c>
      <c r="AM698" s="19" t="n">
        <v>0.410327434510617</v>
      </c>
      <c r="AN698" s="19" t="n">
        <v>0.390958193688685</v>
      </c>
      <c r="AO698" s="19" t="n">
        <v>0.406069229201153</v>
      </c>
      <c r="AP698" s="19" t="n">
        <v>0.353814948946203</v>
      </c>
      <c r="AQ698" s="19" t="n">
        <v>0.378326004253089</v>
      </c>
      <c r="AR698" s="19" t="n">
        <v>0.328176270560534</v>
      </c>
      <c r="AS698" s="19" t="n">
        <v>0.392261997750112</v>
      </c>
      <c r="AT698" s="19" t="n">
        <v>0.308299662998577</v>
      </c>
      <c r="AU698" s="19" t="n">
        <v>0.378712772373038</v>
      </c>
    </row>
    <row r="699">
      <c r="B699" t="s">
        <v>308</v>
      </c>
      <c r="C699" s="19" t="n">
        <v>0.181186932391757</v>
      </c>
      <c r="D699" s="19" t="n">
        <v>0.170515598718383</v>
      </c>
      <c r="E699" s="19" t="n">
        <v>0.190562531440139</v>
      </c>
      <c r="F699" s="19"/>
      <c r="G699" s="19" t="n">
        <v>0.196112849480939</v>
      </c>
      <c r="H699" s="19" t="n">
        <v>0.193975981828239</v>
      </c>
      <c r="I699" s="19" t="n">
        <v>0.267625193530872</v>
      </c>
      <c r="J699" s="19" t="n">
        <v>0.157660920124933</v>
      </c>
      <c r="K699" s="19" t="n">
        <v>0.205016368451362</v>
      </c>
      <c r="L699" s="19" t="n">
        <v>0.113721102478638</v>
      </c>
      <c r="M699" s="19"/>
      <c r="N699" s="19" t="n">
        <v>0.0871013620130757</v>
      </c>
      <c r="O699" s="19" t="n">
        <v>0.183371585003601</v>
      </c>
      <c r="P699" s="19" t="n">
        <v>0.197336083327732</v>
      </c>
      <c r="Q699" s="19" t="n">
        <v>0.16367359643574</v>
      </c>
      <c r="R699" s="19" t="n">
        <v>0.183097797475464</v>
      </c>
      <c r="S699" s="19"/>
      <c r="T699" s="19" t="n">
        <v>0.242976983211369</v>
      </c>
      <c r="U699" s="19" t="n">
        <v>0.17556996248417</v>
      </c>
      <c r="V699" s="19" t="n">
        <v>0.174361594985333</v>
      </c>
      <c r="W699" s="19" t="n">
        <v>0.167032422962437</v>
      </c>
      <c r="X699" s="19"/>
      <c r="Y699" s="19" t="n">
        <v>0.218361532604985</v>
      </c>
      <c r="Z699" s="19" t="n">
        <v>0.167377317433909</v>
      </c>
      <c r="AA699" s="19" t="n">
        <v>0.106085645840287</v>
      </c>
      <c r="AB699" s="19" t="n">
        <v>0.251907135703099</v>
      </c>
      <c r="AC699" s="19" t="n">
        <v>0.205600473676386</v>
      </c>
      <c r="AD699" s="19" t="n">
        <v>0.123277887145517</v>
      </c>
      <c r="AE699" s="19"/>
      <c r="AF699" s="19" t="n">
        <v>0.188524655937205</v>
      </c>
      <c r="AG699" s="19"/>
      <c r="AH699" s="19" t="n">
        <v>0.189685392283905</v>
      </c>
      <c r="AI699" s="19"/>
      <c r="AJ699" s="19" t="n">
        <v>0.167852315836354</v>
      </c>
      <c r="AK699" s="19" t="n">
        <v>0.303698366666008</v>
      </c>
      <c r="AL699" s="19" t="n">
        <v>0.205745781709325</v>
      </c>
      <c r="AM699" s="19" t="n">
        <v>0.166629620747513</v>
      </c>
      <c r="AN699" s="19" t="n">
        <v>0.153995551168532</v>
      </c>
      <c r="AO699" s="19" t="n">
        <v>0.126648343267903</v>
      </c>
      <c r="AP699" s="19" t="n">
        <v>0.182997227663029</v>
      </c>
      <c r="AQ699" s="19" t="n">
        <v>0.311814621287508</v>
      </c>
      <c r="AR699" s="19" t="n">
        <v>0.162912754348979</v>
      </c>
      <c r="AS699" s="19" t="n">
        <v>0.17672799722245</v>
      </c>
      <c r="AT699" s="19" t="n">
        <v>0.0917136186453276</v>
      </c>
      <c r="AU699" s="19" t="n">
        <v>0.191133836106316</v>
      </c>
    </row>
    <row r="700">
      <c r="B700" t="s">
        <v>309</v>
      </c>
      <c r="C700" s="19" t="n">
        <v>0.0511952193881895</v>
      </c>
      <c r="D700" s="19" t="n">
        <v>0.0588568470312377</v>
      </c>
      <c r="E700" s="19" t="n">
        <v>0.0437584114707695</v>
      </c>
      <c r="F700" s="19"/>
      <c r="G700" s="19" t="n">
        <v>0.0740090259555262</v>
      </c>
      <c r="H700" s="19" t="n">
        <v>0.106564967634963</v>
      </c>
      <c r="I700" s="19" t="n">
        <v>0.0390664547529138</v>
      </c>
      <c r="J700" s="19" t="n">
        <v>0.01750830348493</v>
      </c>
      <c r="K700" s="19" t="n">
        <v>0.0800922279430309</v>
      </c>
      <c r="L700" s="19" t="n">
        <v>0.0150390279161271</v>
      </c>
      <c r="M700" s="19"/>
      <c r="N700" s="19" t="n">
        <v>0.133718465218843</v>
      </c>
      <c r="O700" s="19" t="n">
        <v>0.0508720889491591</v>
      </c>
      <c r="P700" s="19" t="n">
        <v>0.0386210275713137</v>
      </c>
      <c r="Q700" s="19" t="n">
        <v>0.0679026684213283</v>
      </c>
      <c r="R700" s="19" t="n">
        <v>0.040155956299895</v>
      </c>
      <c r="S700" s="19"/>
      <c r="T700" s="19" t="n">
        <v>0.0417415353524189</v>
      </c>
      <c r="U700" s="19" t="n">
        <v>0.0767464258944212</v>
      </c>
      <c r="V700" s="19" t="n">
        <v>0.0315336837255708</v>
      </c>
      <c r="W700" s="19" t="n">
        <v>0.052313815201035</v>
      </c>
      <c r="X700" s="19"/>
      <c r="Y700" s="19" t="n">
        <v>0.0718724056871022</v>
      </c>
      <c r="Z700" s="19" t="n">
        <v>0.0225528348353939</v>
      </c>
      <c r="AA700" s="19" t="n">
        <v>0.016926271562343</v>
      </c>
      <c r="AB700" s="19" t="n">
        <v>0.045800249314289</v>
      </c>
      <c r="AC700" s="19" t="n">
        <v>0.0995878935983946</v>
      </c>
      <c r="AD700" s="19" t="n">
        <v>0.0915784986140427</v>
      </c>
      <c r="AE700" s="19"/>
      <c r="AF700" s="19" t="n">
        <v>0.0580091207420118</v>
      </c>
      <c r="AG700" s="19"/>
      <c r="AH700" s="19" t="n">
        <v>0.0549751565561012</v>
      </c>
      <c r="AI700" s="19"/>
      <c r="AJ700" s="19" t="n">
        <v>0.0330680214019771</v>
      </c>
      <c r="AK700" s="19" t="n">
        <v>0.0231603879253189</v>
      </c>
      <c r="AL700" s="19" t="n">
        <v>0.0771383732015828</v>
      </c>
      <c r="AM700" s="19" t="n">
        <v>0.0380429482249242</v>
      </c>
      <c r="AN700" s="19" t="n">
        <v>0.0811401650391</v>
      </c>
      <c r="AO700" s="19" t="n">
        <v>0.0328245961205243</v>
      </c>
      <c r="AP700" s="19" t="n">
        <v>0.0624037725410624</v>
      </c>
      <c r="AQ700" s="19" t="n">
        <v>0</v>
      </c>
      <c r="AR700" s="19" t="n">
        <v>0.0349895909356805</v>
      </c>
      <c r="AS700" s="19" t="n">
        <v>0.030655244331235</v>
      </c>
      <c r="AT700" s="19" t="n">
        <v>0</v>
      </c>
      <c r="AU700" s="19" t="n">
        <v>0.0218867436303662</v>
      </c>
    </row>
    <row r="701">
      <c r="B701" t="s">
        <v>310</v>
      </c>
      <c r="C701" s="19" t="n">
        <v>0.0519014118039586</v>
      </c>
      <c r="D701" s="19" t="n">
        <v>0.0475845769342081</v>
      </c>
      <c r="E701" s="19" t="n">
        <v>0.0564121383016275</v>
      </c>
      <c r="F701" s="19"/>
      <c r="G701" s="19" t="n">
        <v>0.0220447783029873</v>
      </c>
      <c r="H701" s="19" t="n">
        <v>0.0411108168294781</v>
      </c>
      <c r="I701" s="19" t="n">
        <v>0.0381392570757138</v>
      </c>
      <c r="J701" s="19" t="n">
        <v>0.0833966586273711</v>
      </c>
      <c r="K701" s="19" t="n">
        <v>0.0707093828319982</v>
      </c>
      <c r="L701" s="19" t="n">
        <v>0.0464344197471614</v>
      </c>
      <c r="M701" s="19"/>
      <c r="N701" s="19" t="n">
        <v>0.0366828166777686</v>
      </c>
      <c r="O701" s="19" t="n">
        <v>0.0455515341157062</v>
      </c>
      <c r="P701" s="19" t="n">
        <v>0.0828504387752815</v>
      </c>
      <c r="Q701" s="19" t="n">
        <v>0.0318210822235312</v>
      </c>
      <c r="R701" s="19" t="n">
        <v>0.0234136168430501</v>
      </c>
      <c r="S701" s="19"/>
      <c r="T701" s="19" t="n">
        <v>0.0487641796406403</v>
      </c>
      <c r="U701" s="19" t="n">
        <v>0.0634651640723662</v>
      </c>
      <c r="V701" s="19" t="n">
        <v>0.0558919771627951</v>
      </c>
      <c r="W701" s="19" t="n">
        <v>0.0295182468350092</v>
      </c>
      <c r="X701" s="19"/>
      <c r="Y701" s="19" t="n">
        <v>0.0353242645732231</v>
      </c>
      <c r="Z701" s="19" t="n">
        <v>0.0803487937277751</v>
      </c>
      <c r="AA701" s="19" t="n">
        <v>0.052980548161187</v>
      </c>
      <c r="AB701" s="19" t="n">
        <v>0.0721287361250083</v>
      </c>
      <c r="AC701" s="19" t="n">
        <v>0.0285382188558264</v>
      </c>
      <c r="AD701" s="19" t="n">
        <v>0.030530964193204</v>
      </c>
      <c r="AE701" s="19"/>
      <c r="AF701" s="19" t="n">
        <v>0.0547165396704157</v>
      </c>
      <c r="AG701" s="19"/>
      <c r="AH701" s="19" t="n">
        <v>0.041734979809635</v>
      </c>
      <c r="AI701" s="19"/>
      <c r="AJ701" s="19" t="n">
        <v>0.0415893030957686</v>
      </c>
      <c r="AK701" s="19" t="n">
        <v>0.0817921720581493</v>
      </c>
      <c r="AL701" s="19" t="n">
        <v>0.0546820863418744</v>
      </c>
      <c r="AM701" s="19" t="n">
        <v>0.0587053546160301</v>
      </c>
      <c r="AN701" s="19" t="n">
        <v>0.0341710755218965</v>
      </c>
      <c r="AO701" s="19" t="n">
        <v>0.0299604231996871</v>
      </c>
      <c r="AP701" s="19" t="n">
        <v>0.050188099884371</v>
      </c>
      <c r="AQ701" s="19" t="n">
        <v>0.0645098864131231</v>
      </c>
      <c r="AR701" s="19" t="n">
        <v>0.0410234503155122</v>
      </c>
      <c r="AS701" s="19" t="n">
        <v>0.0636023736966526</v>
      </c>
      <c r="AT701" s="19" t="n">
        <v>0.133150526789957</v>
      </c>
      <c r="AU701" s="19" t="n">
        <v>0.0435560905773943</v>
      </c>
    </row>
    <row r="702">
      <c r="B702" t="s">
        <v>66</v>
      </c>
      <c r="C702" s="19" t="n">
        <v>0.0845730918793424</v>
      </c>
      <c r="D702" s="19" t="n">
        <v>0.0630753446778674</v>
      </c>
      <c r="E702" s="19" t="n">
        <v>0.106346054955704</v>
      </c>
      <c r="F702" s="19"/>
      <c r="G702" s="19" t="n">
        <v>0.0411532662090341</v>
      </c>
      <c r="H702" s="19" t="n">
        <v>0.0488290560291694</v>
      </c>
      <c r="I702" s="19" t="n">
        <v>0.0840308511648357</v>
      </c>
      <c r="J702" s="19" t="n">
        <v>0.0942778035050222</v>
      </c>
      <c r="K702" s="19" t="n">
        <v>0.109604933232083</v>
      </c>
      <c r="L702" s="19" t="n">
        <v>0.103740719705345</v>
      </c>
      <c r="M702" s="19"/>
      <c r="N702" s="19" t="n">
        <v>0.095973852868212</v>
      </c>
      <c r="O702" s="19" t="n">
        <v>0.106597965746685</v>
      </c>
      <c r="P702" s="19" t="n">
        <v>0.08297369116043</v>
      </c>
      <c r="Q702" s="19" t="n">
        <v>0.063033817002008</v>
      </c>
      <c r="R702" s="19" t="n">
        <v>0.0850828923018399</v>
      </c>
      <c r="S702" s="19"/>
      <c r="T702" s="19" t="n">
        <v>0.098909087504996</v>
      </c>
      <c r="U702" s="19" t="n">
        <v>0.0800489337348382</v>
      </c>
      <c r="V702" s="19" t="n">
        <v>0.0618429072240022</v>
      </c>
      <c r="W702" s="19" t="n">
        <v>0.0491992263419744</v>
      </c>
      <c r="X702" s="19"/>
      <c r="Y702" s="19" t="n">
        <v>0.0518212059799375</v>
      </c>
      <c r="Z702" s="19" t="n">
        <v>0.0731691167882335</v>
      </c>
      <c r="AA702" s="19" t="n">
        <v>0.110160975172969</v>
      </c>
      <c r="AB702" s="19" t="n">
        <v>0.116413394311762</v>
      </c>
      <c r="AC702" s="19" t="n">
        <v>0.057600568659958</v>
      </c>
      <c r="AD702" s="19" t="n">
        <v>0.176840883229901</v>
      </c>
      <c r="AE702" s="19"/>
      <c r="AF702" s="19" t="n">
        <v>0.08795857304929</v>
      </c>
      <c r="AG702" s="19"/>
      <c r="AH702" s="19" t="n">
        <v>0.0682216844356755</v>
      </c>
      <c r="AI702" s="19"/>
      <c r="AJ702" s="19" t="n">
        <v>0.0630945145867394</v>
      </c>
      <c r="AK702" s="19" t="n">
        <v>0.0242168059212648</v>
      </c>
      <c r="AL702" s="19" t="n">
        <v>0.0804394477186507</v>
      </c>
      <c r="AM702" s="19" t="n">
        <v>0.116153261903807</v>
      </c>
      <c r="AN702" s="19" t="n">
        <v>0.0740679485312384</v>
      </c>
      <c r="AO702" s="19" t="n">
        <v>0.0700737517378244</v>
      </c>
      <c r="AP702" s="19" t="n">
        <v>0.0929168291107669</v>
      </c>
      <c r="AQ702" s="19" t="n">
        <v>0.0281926811689916</v>
      </c>
      <c r="AR702" s="19" t="n">
        <v>0.0762983801502687</v>
      </c>
      <c r="AS702" s="19" t="n">
        <v>0.101584835397811</v>
      </c>
      <c r="AT702" s="19" t="n">
        <v>0.129277624726165</v>
      </c>
      <c r="AU702" s="19" t="n">
        <v>0.0970648608792508</v>
      </c>
    </row>
    <row r="703">
      <c r="B703" t="s">
        <v>311</v>
      </c>
      <c r="C703" s="19" t="n">
        <v>0.631143344536752</v>
      </c>
      <c r="D703" s="19" t="n">
        <v>0.659967632638304</v>
      </c>
      <c r="E703" s="19" t="n">
        <v>0.602920863831761</v>
      </c>
      <c r="F703" s="19"/>
      <c r="G703" s="19" t="n">
        <v>0.666680080051513</v>
      </c>
      <c r="H703" s="19" t="n">
        <v>0.609519177678151</v>
      </c>
      <c r="I703" s="19" t="n">
        <v>0.571138243475664</v>
      </c>
      <c r="J703" s="19" t="n">
        <v>0.647156314257744</v>
      </c>
      <c r="K703" s="19" t="n">
        <v>0.534577087541526</v>
      </c>
      <c r="L703" s="19" t="n">
        <v>0.721064730152728</v>
      </c>
      <c r="M703" s="19"/>
      <c r="N703" s="19" t="n">
        <v>0.646523503222101</v>
      </c>
      <c r="O703" s="19" t="n">
        <v>0.613606826184848</v>
      </c>
      <c r="P703" s="19" t="n">
        <v>0.598218759165243</v>
      </c>
      <c r="Q703" s="19" t="n">
        <v>0.673568835917392</v>
      </c>
      <c r="R703" s="19" t="n">
        <v>0.668249737079751</v>
      </c>
      <c r="S703" s="19"/>
      <c r="T703" s="19" t="n">
        <v>0.567608214290576</v>
      </c>
      <c r="U703" s="19" t="n">
        <v>0.604169513814204</v>
      </c>
      <c r="V703" s="19" t="n">
        <v>0.676369836902299</v>
      </c>
      <c r="W703" s="19" t="n">
        <v>0.701936288659544</v>
      </c>
      <c r="X703" s="19"/>
      <c r="Y703" s="19" t="n">
        <v>0.622620591154752</v>
      </c>
      <c r="Z703" s="19" t="n">
        <v>0.656551937214689</v>
      </c>
      <c r="AA703" s="19" t="n">
        <v>0.713846559263214</v>
      </c>
      <c r="AB703" s="19" t="n">
        <v>0.513750484545842</v>
      </c>
      <c r="AC703" s="19" t="n">
        <v>0.608672845209435</v>
      </c>
      <c r="AD703" s="19" t="n">
        <v>0.577771766817336</v>
      </c>
      <c r="AE703" s="19"/>
      <c r="AF703" s="19" t="n">
        <v>0.610791110601078</v>
      </c>
      <c r="AG703" s="19"/>
      <c r="AH703" s="19" t="n">
        <v>0.645382786914683</v>
      </c>
      <c r="AI703" s="19"/>
      <c r="AJ703" s="19" t="n">
        <v>0.694395845079161</v>
      </c>
      <c r="AK703" s="19" t="n">
        <v>0.567132267429258</v>
      </c>
      <c r="AL703" s="19" t="n">
        <v>0.581994311028567</v>
      </c>
      <c r="AM703" s="19" t="n">
        <v>0.620468814507725</v>
      </c>
      <c r="AN703" s="19" t="n">
        <v>0.656625259739234</v>
      </c>
      <c r="AO703" s="19" t="n">
        <v>0.740492885674061</v>
      </c>
      <c r="AP703" s="19" t="n">
        <v>0.611494070800771</v>
      </c>
      <c r="AQ703" s="19" t="n">
        <v>0.595482811130377</v>
      </c>
      <c r="AR703" s="19" t="n">
        <v>0.68477582424956</v>
      </c>
      <c r="AS703" s="19" t="n">
        <v>0.627429549351852</v>
      </c>
      <c r="AT703" s="19" t="n">
        <v>0.64585822983855</v>
      </c>
      <c r="AU703" s="19" t="n">
        <v>0.646358468806673</v>
      </c>
    </row>
    <row r="704">
      <c r="B704" t="s">
        <v>312</v>
      </c>
      <c r="C704" s="19" t="n">
        <v>0.103096631192148</v>
      </c>
      <c r="D704" s="19" t="n">
        <v>0.106441423965446</v>
      </c>
      <c r="E704" s="19" t="n">
        <v>0.100170549772397</v>
      </c>
      <c r="F704" s="19"/>
      <c r="G704" s="19" t="n">
        <v>0.0960538042585136</v>
      </c>
      <c r="H704" s="19" t="n">
        <v>0.147675784464441</v>
      </c>
      <c r="I704" s="19" t="n">
        <v>0.0772057118286277</v>
      </c>
      <c r="J704" s="19" t="n">
        <v>0.100904962112301</v>
      </c>
      <c r="K704" s="19" t="n">
        <v>0.150801610775029</v>
      </c>
      <c r="L704" s="19" t="n">
        <v>0.0614734476632885</v>
      </c>
      <c r="M704" s="19"/>
      <c r="N704" s="19" t="n">
        <v>0.170401281896612</v>
      </c>
      <c r="O704" s="19" t="n">
        <v>0.0964236230648653</v>
      </c>
      <c r="P704" s="19" t="n">
        <v>0.121471466346595</v>
      </c>
      <c r="Q704" s="19" t="n">
        <v>0.0997237506448595</v>
      </c>
      <c r="R704" s="19" t="n">
        <v>0.0635695731429451</v>
      </c>
      <c r="S704" s="19"/>
      <c r="T704" s="19" t="n">
        <v>0.0905057149930591</v>
      </c>
      <c r="U704" s="19" t="n">
        <v>0.140211589966787</v>
      </c>
      <c r="V704" s="19" t="n">
        <v>0.0874256608883659</v>
      </c>
      <c r="W704" s="19" t="n">
        <v>0.0818320620360442</v>
      </c>
      <c r="X704" s="19"/>
      <c r="Y704" s="19" t="n">
        <v>0.107196670260325</v>
      </c>
      <c r="Z704" s="19" t="n">
        <v>0.102901628563169</v>
      </c>
      <c r="AA704" s="19" t="n">
        <v>0.06990681972353</v>
      </c>
      <c r="AB704" s="19" t="n">
        <v>0.117928985439297</v>
      </c>
      <c r="AC704" s="19" t="n">
        <v>0.128126112454221</v>
      </c>
      <c r="AD704" s="19" t="n">
        <v>0.122109462807247</v>
      </c>
      <c r="AE704" s="19"/>
      <c r="AF704" s="19" t="n">
        <v>0.112725660412427</v>
      </c>
      <c r="AG704" s="19"/>
      <c r="AH704" s="19" t="n">
        <v>0.0967101363657363</v>
      </c>
      <c r="AI704" s="19"/>
      <c r="AJ704" s="19" t="n">
        <v>0.0746573244977457</v>
      </c>
      <c r="AK704" s="19" t="n">
        <v>0.104952559983468</v>
      </c>
      <c r="AL704" s="19" t="n">
        <v>0.131820459543457</v>
      </c>
      <c r="AM704" s="19" t="n">
        <v>0.0967483028409543</v>
      </c>
      <c r="AN704" s="19" t="n">
        <v>0.115311240560996</v>
      </c>
      <c r="AO704" s="19" t="n">
        <v>0.0627850193202113</v>
      </c>
      <c r="AP704" s="19" t="n">
        <v>0.112591872425433</v>
      </c>
      <c r="AQ704" s="19" t="n">
        <v>0.0645098864131231</v>
      </c>
      <c r="AR704" s="19" t="n">
        <v>0.0760130412511927</v>
      </c>
      <c r="AS704" s="19" t="n">
        <v>0.0942576180278876</v>
      </c>
      <c r="AT704" s="19" t="n">
        <v>0.133150526789957</v>
      </c>
      <c r="AU704" s="19" t="n">
        <v>0.0654428342077605</v>
      </c>
    </row>
    <row r="705">
      <c r="B705" t="s">
        <v>248</v>
      </c>
      <c r="C705" s="19" t="n">
        <v>0.528046713344604</v>
      </c>
      <c r="D705" s="19" t="n">
        <v>0.553526208672858</v>
      </c>
      <c r="E705" s="19" t="n">
        <v>0.502750314059364</v>
      </c>
      <c r="F705" s="19"/>
      <c r="G705" s="19" t="n">
        <v>0.570626275793</v>
      </c>
      <c r="H705" s="19" t="n">
        <v>0.46184339321371</v>
      </c>
      <c r="I705" s="19" t="n">
        <v>0.493932531647037</v>
      </c>
      <c r="J705" s="19" t="n">
        <v>0.546251352145443</v>
      </c>
      <c r="K705" s="19" t="n">
        <v>0.383775476766497</v>
      </c>
      <c r="L705" s="19" t="n">
        <v>0.659591282489439</v>
      </c>
      <c r="M705" s="19"/>
      <c r="N705" s="19" t="n">
        <v>0.476122221325489</v>
      </c>
      <c r="O705" s="19" t="n">
        <v>0.517183203119983</v>
      </c>
      <c r="P705" s="19" t="n">
        <v>0.476747292818648</v>
      </c>
      <c r="Q705" s="19" t="n">
        <v>0.573845085272533</v>
      </c>
      <c r="R705" s="19" t="n">
        <v>0.604680163936806</v>
      </c>
      <c r="S705" s="19"/>
      <c r="T705" s="19" t="n">
        <v>0.477102499297517</v>
      </c>
      <c r="U705" s="19" t="n">
        <v>0.463957923847417</v>
      </c>
      <c r="V705" s="19" t="n">
        <v>0.588944176013933</v>
      </c>
      <c r="W705" s="19" t="n">
        <v>0.6201042266235</v>
      </c>
      <c r="X705" s="19"/>
      <c r="Y705" s="19" t="n">
        <v>0.515423920894427</v>
      </c>
      <c r="Z705" s="19" t="n">
        <v>0.55365030865152</v>
      </c>
      <c r="AA705" s="19" t="n">
        <v>0.643939739539684</v>
      </c>
      <c r="AB705" s="19" t="n">
        <v>0.395821499106544</v>
      </c>
      <c r="AC705" s="19" t="n">
        <v>0.480546732755214</v>
      </c>
      <c r="AD705" s="19" t="n">
        <v>0.45566230401009</v>
      </c>
      <c r="AE705" s="19"/>
      <c r="AF705" s="19" t="n">
        <v>0.49806545018865</v>
      </c>
      <c r="AG705" s="19"/>
      <c r="AH705" s="19" t="n">
        <v>0.548672650548947</v>
      </c>
      <c r="AI705" s="19"/>
      <c r="AJ705" s="19" t="n">
        <v>0.619738520581415</v>
      </c>
      <c r="AK705" s="19" t="n">
        <v>0.46217970744579</v>
      </c>
      <c r="AL705" s="19" t="n">
        <v>0.450173851485109</v>
      </c>
      <c r="AM705" s="19" t="n">
        <v>0.523720511666771</v>
      </c>
      <c r="AN705" s="19" t="n">
        <v>0.541314019178237</v>
      </c>
      <c r="AO705" s="19" t="n">
        <v>0.67770786635385</v>
      </c>
      <c r="AP705" s="19" t="n">
        <v>0.498902198375338</v>
      </c>
      <c r="AQ705" s="19" t="n">
        <v>0.530972924717254</v>
      </c>
      <c r="AR705" s="19" t="n">
        <v>0.608762782998367</v>
      </c>
      <c r="AS705" s="19" t="n">
        <v>0.533171931323964</v>
      </c>
      <c r="AT705" s="19" t="n">
        <v>0.512707703048593</v>
      </c>
      <c r="AU705" s="19" t="n">
        <v>0.580915634598912</v>
      </c>
    </row>
    <row r="706">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c r="AH706" s="19"/>
      <c r="AI706" s="19"/>
      <c r="AJ706" s="19"/>
      <c r="AK706" s="19"/>
      <c r="AL706" s="19"/>
      <c r="AM706" s="19"/>
      <c r="AN706" s="19"/>
      <c r="AO706" s="19"/>
      <c r="AP706" s="19"/>
      <c r="AQ706" s="19"/>
      <c r="AR706" s="19"/>
      <c r="AS706" s="19"/>
      <c r="AT706" s="19"/>
      <c r="AU706" s="19"/>
    </row>
    <row r="707">
      <c r="B707" s="7" t="s">
        <v>319</v>
      </c>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c r="AL707" s="19"/>
      <c r="AM707" s="19"/>
      <c r="AN707" s="19"/>
      <c r="AO707" s="19"/>
      <c r="AP707" s="19"/>
      <c r="AQ707" s="19"/>
      <c r="AR707" s="19"/>
      <c r="AS707" s="19"/>
      <c r="AT707" s="19"/>
      <c r="AU707" s="19"/>
    </row>
    <row r="708">
      <c r="B708" s="26" t="s">
        <v>69</v>
      </c>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c r="AH708" s="19"/>
      <c r="AI708" s="19"/>
      <c r="AJ708" s="19"/>
      <c r="AK708" s="19"/>
      <c r="AL708" s="19"/>
      <c r="AM708" s="19"/>
      <c r="AN708" s="19"/>
      <c r="AO708" s="19"/>
      <c r="AP708" s="19"/>
      <c r="AQ708" s="19"/>
      <c r="AR708" s="19"/>
      <c r="AS708" s="19"/>
      <c r="AT708" s="19"/>
      <c r="AU708" s="19"/>
    </row>
    <row r="709">
      <c r="B709" t="s">
        <v>306</v>
      </c>
      <c r="C709" s="19" t="n">
        <v>0.187914196280644</v>
      </c>
      <c r="D709" s="19" t="n">
        <v>0.206241333666526</v>
      </c>
      <c r="E709" s="19" t="n">
        <v>0.170384685598764</v>
      </c>
      <c r="F709" s="19"/>
      <c r="G709" s="19" t="n">
        <v>0.214397534096704</v>
      </c>
      <c r="H709" s="19" t="n">
        <v>0.126139851776691</v>
      </c>
      <c r="I709" s="19" t="n">
        <v>0.233566101177706</v>
      </c>
      <c r="J709" s="19" t="n">
        <v>0.194214222167605</v>
      </c>
      <c r="K709" s="19" t="n">
        <v>0.177426673656645</v>
      </c>
      <c r="L709" s="19" t="n">
        <v>0.191754143348727</v>
      </c>
      <c r="M709" s="19"/>
      <c r="N709" s="19" t="n">
        <v>0.0486085513464781</v>
      </c>
      <c r="O709" s="19" t="n">
        <v>0.203000192001634</v>
      </c>
      <c r="P709" s="19" t="n">
        <v>0.170388096718721</v>
      </c>
      <c r="Q709" s="19" t="n">
        <v>0.189367059169233</v>
      </c>
      <c r="R709" s="19" t="n">
        <v>0.222521330327791</v>
      </c>
      <c r="S709" s="19"/>
      <c r="T709" s="19" t="n">
        <v>0.201026748681047</v>
      </c>
      <c r="U709" s="19" t="n">
        <v>0.183056479507263</v>
      </c>
      <c r="V709" s="19" t="n">
        <v>0.181966129184816</v>
      </c>
      <c r="W709" s="19" t="n">
        <v>0.215074371195685</v>
      </c>
      <c r="X709" s="19"/>
      <c r="Y709" s="19" t="n">
        <v>0.202884037888737</v>
      </c>
      <c r="Z709" s="19" t="n">
        <v>0.167698952768843</v>
      </c>
      <c r="AA709" s="19" t="n">
        <v>0.180491227405909</v>
      </c>
      <c r="AB709" s="19" t="n">
        <v>0.140559717935598</v>
      </c>
      <c r="AC709" s="19" t="n">
        <v>0.259388285640667</v>
      </c>
      <c r="AD709" s="19" t="n">
        <v>0.210128796345024</v>
      </c>
      <c r="AE709" s="19"/>
      <c r="AF709" s="19" t="n">
        <v>0.186133440424109</v>
      </c>
      <c r="AG709" s="19"/>
      <c r="AH709" s="19" t="n">
        <v>0.213349419895878</v>
      </c>
      <c r="AI709" s="19"/>
      <c r="AJ709" s="19" t="n">
        <v>0.183478325454106</v>
      </c>
      <c r="AK709" s="19" t="n">
        <v>0.25368237003215</v>
      </c>
      <c r="AL709" s="19" t="n">
        <v>0.178342679771639</v>
      </c>
      <c r="AM709" s="19" t="n">
        <v>0.192283399239187</v>
      </c>
      <c r="AN709" s="19" t="n">
        <v>0.210442380502603</v>
      </c>
      <c r="AO709" s="19" t="n">
        <v>0.233860516095189</v>
      </c>
      <c r="AP709" s="19" t="n">
        <v>0.18596829247083</v>
      </c>
      <c r="AQ709" s="19" t="n">
        <v>0.0864217572370418</v>
      </c>
      <c r="AR709" s="19" t="n">
        <v>0.149339308634095</v>
      </c>
      <c r="AS709" s="19" t="n">
        <v>0.161758207946012</v>
      </c>
      <c r="AT709" s="19" t="n">
        <v>0.239776077259155</v>
      </c>
      <c r="AU709" s="19" t="n">
        <v>0.147742184135209</v>
      </c>
    </row>
    <row r="710">
      <c r="B710" t="s">
        <v>307</v>
      </c>
      <c r="C710" s="19" t="n">
        <v>0.405649789569446</v>
      </c>
      <c r="D710" s="19" t="n">
        <v>0.396429367164874</v>
      </c>
      <c r="E710" s="19" t="n">
        <v>0.414469677869596</v>
      </c>
      <c r="F710" s="19"/>
      <c r="G710" s="19" t="n">
        <v>0.358849517029542</v>
      </c>
      <c r="H710" s="19" t="n">
        <v>0.456347981792093</v>
      </c>
      <c r="I710" s="19" t="n">
        <v>0.354347485119933</v>
      </c>
      <c r="J710" s="19" t="n">
        <v>0.418281076991837</v>
      </c>
      <c r="K710" s="19" t="n">
        <v>0.34095959330996</v>
      </c>
      <c r="L710" s="19" t="n">
        <v>0.460559811502684</v>
      </c>
      <c r="M710" s="19"/>
      <c r="N710" s="19" t="n">
        <v>0.339373668196666</v>
      </c>
      <c r="O710" s="19" t="n">
        <v>0.395033455415138</v>
      </c>
      <c r="P710" s="19" t="n">
        <v>0.395000965228283</v>
      </c>
      <c r="Q710" s="19" t="n">
        <v>0.452622767352837</v>
      </c>
      <c r="R710" s="19" t="n">
        <v>0.373502513263562</v>
      </c>
      <c r="S710" s="19"/>
      <c r="T710" s="19" t="n">
        <v>0.37301768798729</v>
      </c>
      <c r="U710" s="19" t="n">
        <v>0.381930625658359</v>
      </c>
      <c r="V710" s="19" t="n">
        <v>0.431723177658206</v>
      </c>
      <c r="W710" s="19" t="n">
        <v>0.460319721116378</v>
      </c>
      <c r="X710" s="19"/>
      <c r="Y710" s="19" t="n">
        <v>0.397800203934649</v>
      </c>
      <c r="Z710" s="19" t="n">
        <v>0.419317004737803</v>
      </c>
      <c r="AA710" s="19" t="n">
        <v>0.460797459500253</v>
      </c>
      <c r="AB710" s="19" t="n">
        <v>0.368686720349087</v>
      </c>
      <c r="AC710" s="19" t="n">
        <v>0.348073468469011</v>
      </c>
      <c r="AD710" s="19" t="n">
        <v>0.348678764897767</v>
      </c>
      <c r="AE710" s="19"/>
      <c r="AF710" s="19" t="n">
        <v>0.381449581045444</v>
      </c>
      <c r="AG710" s="19"/>
      <c r="AH710" s="19" t="n">
        <v>0.404883171265231</v>
      </c>
      <c r="AI710" s="19"/>
      <c r="AJ710" s="19" t="n">
        <v>0.480883135250349</v>
      </c>
      <c r="AK710" s="19" t="n">
        <v>0.323384277139642</v>
      </c>
      <c r="AL710" s="19" t="n">
        <v>0.357333431120565</v>
      </c>
      <c r="AM710" s="19" t="n">
        <v>0.376481752150074</v>
      </c>
      <c r="AN710" s="19" t="n">
        <v>0.386110279563262</v>
      </c>
      <c r="AO710" s="19" t="n">
        <v>0.480395746026286</v>
      </c>
      <c r="AP710" s="19" t="n">
        <v>0.404681458527705</v>
      </c>
      <c r="AQ710" s="19" t="n">
        <v>0.472558417686134</v>
      </c>
      <c r="AR710" s="19" t="n">
        <v>0.598868020616858</v>
      </c>
      <c r="AS710" s="19" t="n">
        <v>0.391438573673937</v>
      </c>
      <c r="AT710" s="19" t="n">
        <v>0.505133702423577</v>
      </c>
      <c r="AU710" s="19" t="n">
        <v>0.459417096993261</v>
      </c>
    </row>
    <row r="711">
      <c r="B711" t="s">
        <v>308</v>
      </c>
      <c r="C711" s="19" t="n">
        <v>0.19638713184487</v>
      </c>
      <c r="D711" s="19" t="n">
        <v>0.197242077567873</v>
      </c>
      <c r="E711" s="19" t="n">
        <v>0.194329254410107</v>
      </c>
      <c r="F711" s="19"/>
      <c r="G711" s="19" t="n">
        <v>0.245570118773752</v>
      </c>
      <c r="H711" s="19" t="n">
        <v>0.220163458696168</v>
      </c>
      <c r="I711" s="19" t="n">
        <v>0.218439208648855</v>
      </c>
      <c r="J711" s="19" t="n">
        <v>0.169953431757522</v>
      </c>
      <c r="K711" s="19" t="n">
        <v>0.196269451777074</v>
      </c>
      <c r="L711" s="19" t="n">
        <v>0.163552949627453</v>
      </c>
      <c r="M711" s="19"/>
      <c r="N711" s="19" t="n">
        <v>0.315614150305072</v>
      </c>
      <c r="O711" s="19" t="n">
        <v>0.206207797482272</v>
      </c>
      <c r="P711" s="19" t="n">
        <v>0.195505234746629</v>
      </c>
      <c r="Q711" s="19" t="n">
        <v>0.191707037547204</v>
      </c>
      <c r="R711" s="19" t="n">
        <v>0.171597708401674</v>
      </c>
      <c r="S711" s="19"/>
      <c r="T711" s="19" t="n">
        <v>0.212416529783325</v>
      </c>
      <c r="U711" s="19" t="n">
        <v>0.199261381353369</v>
      </c>
      <c r="V711" s="19" t="n">
        <v>0.207435479203255</v>
      </c>
      <c r="W711" s="19" t="n">
        <v>0.171676601189902</v>
      </c>
      <c r="X711" s="19"/>
      <c r="Y711" s="19" t="n">
        <v>0.221072736151301</v>
      </c>
      <c r="Z711" s="19" t="n">
        <v>0.186088842306503</v>
      </c>
      <c r="AA711" s="19" t="n">
        <v>0.149925824564224</v>
      </c>
      <c r="AB711" s="19" t="n">
        <v>0.230887219521837</v>
      </c>
      <c r="AC711" s="19" t="n">
        <v>0.235863713117317</v>
      </c>
      <c r="AD711" s="19" t="n">
        <v>0.156106217576418</v>
      </c>
      <c r="AE711" s="19"/>
      <c r="AF711" s="19" t="n">
        <v>0.202169276988833</v>
      </c>
      <c r="AG711" s="19"/>
      <c r="AH711" s="19" t="n">
        <v>0.190833426650214</v>
      </c>
      <c r="AI711" s="19"/>
      <c r="AJ711" s="19" t="n">
        <v>0.146741091480144</v>
      </c>
      <c r="AK711" s="19" t="n">
        <v>0.227495733853504</v>
      </c>
      <c r="AL711" s="19" t="n">
        <v>0.210518436304293</v>
      </c>
      <c r="AM711" s="19" t="n">
        <v>0.232372193629187</v>
      </c>
      <c r="AN711" s="19" t="n">
        <v>0.18697113902049</v>
      </c>
      <c r="AO711" s="19" t="n">
        <v>0.145830063642488</v>
      </c>
      <c r="AP711" s="19" t="n">
        <v>0.195420527356237</v>
      </c>
      <c r="AQ711" s="19" t="n">
        <v>0.266081273508169</v>
      </c>
      <c r="AR711" s="19" t="n">
        <v>0.13966232681012</v>
      </c>
      <c r="AS711" s="19" t="n">
        <v>0.206091896002109</v>
      </c>
      <c r="AT711" s="19" t="n">
        <v>0.0603523596478926</v>
      </c>
      <c r="AU711" s="19" t="n">
        <v>0.196812181902652</v>
      </c>
    </row>
    <row r="712">
      <c r="B712" t="s">
        <v>309</v>
      </c>
      <c r="C712" s="19" t="n">
        <v>0.0616752283329503</v>
      </c>
      <c r="D712" s="19" t="n">
        <v>0.0662784310064226</v>
      </c>
      <c r="E712" s="19" t="n">
        <v>0.0573298382816005</v>
      </c>
      <c r="F712" s="19"/>
      <c r="G712" s="19" t="n">
        <v>0.10114975298115</v>
      </c>
      <c r="H712" s="19" t="n">
        <v>0.106463543627962</v>
      </c>
      <c r="I712" s="19" t="n">
        <v>0.0406301315519434</v>
      </c>
      <c r="J712" s="19" t="n">
        <v>0.0393471769596783</v>
      </c>
      <c r="K712" s="19" t="n">
        <v>0.0822642663075934</v>
      </c>
      <c r="L712" s="19" t="n">
        <v>0.0283921323052574</v>
      </c>
      <c r="M712" s="19"/>
      <c r="N712" s="19" t="n">
        <v>0.0547159737557405</v>
      </c>
      <c r="O712" s="19" t="n">
        <v>0.0317584885558309</v>
      </c>
      <c r="P712" s="19" t="n">
        <v>0.0726834250883983</v>
      </c>
      <c r="Q712" s="19" t="n">
        <v>0.0583491461885373</v>
      </c>
      <c r="R712" s="19" t="n">
        <v>0.0991622818828919</v>
      </c>
      <c r="S712" s="19"/>
      <c r="T712" s="19" t="n">
        <v>0.0542776818761163</v>
      </c>
      <c r="U712" s="19" t="n">
        <v>0.0916160242259365</v>
      </c>
      <c r="V712" s="19" t="n">
        <v>0.0364255108355013</v>
      </c>
      <c r="W712" s="19" t="n">
        <v>0.0505803354180686</v>
      </c>
      <c r="X712" s="19"/>
      <c r="Y712" s="19" t="n">
        <v>0.0805812463415783</v>
      </c>
      <c r="Z712" s="19" t="n">
        <v>0.0602392640531266</v>
      </c>
      <c r="AA712" s="19" t="n">
        <v>0.0348276435938251</v>
      </c>
      <c r="AB712" s="19" t="n">
        <v>0.0538908184484028</v>
      </c>
      <c r="AC712" s="19" t="n">
        <v>0.0772157069123211</v>
      </c>
      <c r="AD712" s="19" t="n">
        <v>0.0470695695368036</v>
      </c>
      <c r="AE712" s="19"/>
      <c r="AF712" s="19" t="n">
        <v>0.065469676058444</v>
      </c>
      <c r="AG712" s="19"/>
      <c r="AH712" s="19" t="n">
        <v>0.0691410129090392</v>
      </c>
      <c r="AI712" s="19"/>
      <c r="AJ712" s="19" t="n">
        <v>0.0456047976988335</v>
      </c>
      <c r="AK712" s="19" t="n">
        <v>0.0521889922552302</v>
      </c>
      <c r="AL712" s="19" t="n">
        <v>0.093810012975565</v>
      </c>
      <c r="AM712" s="19" t="n">
        <v>0.0311941107815722</v>
      </c>
      <c r="AN712" s="19" t="n">
        <v>0.0936934325462733</v>
      </c>
      <c r="AO712" s="19" t="n">
        <v>0.0394606770984262</v>
      </c>
      <c r="AP712" s="19" t="n">
        <v>0.0626534455463829</v>
      </c>
      <c r="AQ712" s="19" t="n">
        <v>0.0535247462790118</v>
      </c>
      <c r="AR712" s="19" t="n">
        <v>0.0349895909356805</v>
      </c>
      <c r="AS712" s="19" t="n">
        <v>0.075446860799943</v>
      </c>
      <c r="AT712" s="19" t="n">
        <v>0</v>
      </c>
      <c r="AU712" s="19" t="n">
        <v>0</v>
      </c>
    </row>
    <row r="713">
      <c r="B713" t="s">
        <v>310</v>
      </c>
      <c r="C713" s="19" t="n">
        <v>0.0592403646704477</v>
      </c>
      <c r="D713" s="19" t="n">
        <v>0.0594333173105239</v>
      </c>
      <c r="E713" s="19" t="n">
        <v>0.0592831388916788</v>
      </c>
      <c r="F713" s="19"/>
      <c r="G713" s="19" t="n">
        <v>0.0433697931244997</v>
      </c>
      <c r="H713" s="19" t="n">
        <v>0.0274132867176757</v>
      </c>
      <c r="I713" s="19" t="n">
        <v>0.0519329729686579</v>
      </c>
      <c r="J713" s="19" t="n">
        <v>0.0784013708247052</v>
      </c>
      <c r="K713" s="19" t="n">
        <v>0.0901666362961078</v>
      </c>
      <c r="L713" s="19" t="n">
        <v>0.0572127426314435</v>
      </c>
      <c r="M713" s="19"/>
      <c r="N713" s="19" t="n">
        <v>0.145713803527831</v>
      </c>
      <c r="O713" s="19" t="n">
        <v>0.0544620520168352</v>
      </c>
      <c r="P713" s="19" t="n">
        <v>0.0798448655239342</v>
      </c>
      <c r="Q713" s="19" t="n">
        <v>0.0369502086117321</v>
      </c>
      <c r="R713" s="19" t="n">
        <v>0.0441861726109449</v>
      </c>
      <c r="S713" s="19"/>
      <c r="T713" s="19" t="n">
        <v>0.064372618487353</v>
      </c>
      <c r="U713" s="19" t="n">
        <v>0.0569374923891897</v>
      </c>
      <c r="V713" s="19" t="n">
        <v>0.0650362375713304</v>
      </c>
      <c r="W713" s="19" t="n">
        <v>0.053646874303495</v>
      </c>
      <c r="X713" s="19"/>
      <c r="Y713" s="19" t="n">
        <v>0.039659790796578</v>
      </c>
      <c r="Z713" s="19" t="n">
        <v>0.0771454861244516</v>
      </c>
      <c r="AA713" s="19" t="n">
        <v>0.0612760306421725</v>
      </c>
      <c r="AB713" s="19" t="n">
        <v>0.0779307285273149</v>
      </c>
      <c r="AC713" s="19" t="n">
        <v>0.062390532253964</v>
      </c>
      <c r="AD713" s="19" t="n">
        <v>0.0609966619829956</v>
      </c>
      <c r="AE713" s="19"/>
      <c r="AF713" s="19" t="n">
        <v>0.0672572231646063</v>
      </c>
      <c r="AG713" s="19"/>
      <c r="AH713" s="19" t="n">
        <v>0.0463103666552069</v>
      </c>
      <c r="AI713" s="19"/>
      <c r="AJ713" s="19" t="n">
        <v>0.0413167067427194</v>
      </c>
      <c r="AK713" s="19" t="n">
        <v>0.11665187847511</v>
      </c>
      <c r="AL713" s="19" t="n">
        <v>0.0748692822872383</v>
      </c>
      <c r="AM713" s="19" t="n">
        <v>0.0566093686452658</v>
      </c>
      <c r="AN713" s="19" t="n">
        <v>0.0344498119195249</v>
      </c>
      <c r="AO713" s="19" t="n">
        <v>0.0299604231996871</v>
      </c>
      <c r="AP713" s="19" t="n">
        <v>0.0492159154579598</v>
      </c>
      <c r="AQ713" s="19" t="n">
        <v>0.0932211241206524</v>
      </c>
      <c r="AR713" s="19" t="n">
        <v>0.0410234503155122</v>
      </c>
      <c r="AS713" s="19" t="n">
        <v>0.0636023736966526</v>
      </c>
      <c r="AT713" s="19" t="n">
        <v>0.164511785787392</v>
      </c>
      <c r="AU713" s="19" t="n">
        <v>0.0654428342077605</v>
      </c>
    </row>
    <row r="714">
      <c r="B714" t="s">
        <v>66</v>
      </c>
      <c r="C714" s="19" t="n">
        <v>0.0891332893016417</v>
      </c>
      <c r="D714" s="19" t="n">
        <v>0.074375473283781</v>
      </c>
      <c r="E714" s="19" t="n">
        <v>0.104203404948254</v>
      </c>
      <c r="F714" s="19"/>
      <c r="G714" s="19" t="n">
        <v>0.0366632839943526</v>
      </c>
      <c r="H714" s="19" t="n">
        <v>0.0634718773894096</v>
      </c>
      <c r="I714" s="19" t="n">
        <v>0.101084100532905</v>
      </c>
      <c r="J714" s="19" t="n">
        <v>0.0998027212986526</v>
      </c>
      <c r="K714" s="19" t="n">
        <v>0.112913378652619</v>
      </c>
      <c r="L714" s="19" t="n">
        <v>0.0985282205844353</v>
      </c>
      <c r="M714" s="19"/>
      <c r="N714" s="19" t="n">
        <v>0.095973852868212</v>
      </c>
      <c r="O714" s="19" t="n">
        <v>0.109538014528289</v>
      </c>
      <c r="P714" s="19" t="n">
        <v>0.0865774126940344</v>
      </c>
      <c r="Q714" s="19" t="n">
        <v>0.071003781130456</v>
      </c>
      <c r="R714" s="19" t="n">
        <v>0.0890299935131362</v>
      </c>
      <c r="S714" s="19"/>
      <c r="T714" s="19" t="n">
        <v>0.0948887331848687</v>
      </c>
      <c r="U714" s="19" t="n">
        <v>0.087197996865884</v>
      </c>
      <c r="V714" s="19" t="n">
        <v>0.0774134655468914</v>
      </c>
      <c r="W714" s="19" t="n">
        <v>0.0487020967764719</v>
      </c>
      <c r="X714" s="19"/>
      <c r="Y714" s="19" t="n">
        <v>0.058001984887157</v>
      </c>
      <c r="Z714" s="19" t="n">
        <v>0.0895104500092726</v>
      </c>
      <c r="AA714" s="19" t="n">
        <v>0.112681814293617</v>
      </c>
      <c r="AB714" s="19" t="n">
        <v>0.12804479521776</v>
      </c>
      <c r="AC714" s="19" t="n">
        <v>0.0170682936067197</v>
      </c>
      <c r="AD714" s="19" t="n">
        <v>0.177019989660991</v>
      </c>
      <c r="AE714" s="19"/>
      <c r="AF714" s="19" t="n">
        <v>0.0975208023185641</v>
      </c>
      <c r="AG714" s="19"/>
      <c r="AH714" s="19" t="n">
        <v>0.0754826026244317</v>
      </c>
      <c r="AI714" s="19"/>
      <c r="AJ714" s="19" t="n">
        <v>0.101975943373849</v>
      </c>
      <c r="AK714" s="19" t="n">
        <v>0.0265967482443645</v>
      </c>
      <c r="AL714" s="19" t="n">
        <v>0.0851261575407001</v>
      </c>
      <c r="AM714" s="19" t="n">
        <v>0.111059175554714</v>
      </c>
      <c r="AN714" s="19" t="n">
        <v>0.0883329564478473</v>
      </c>
      <c r="AO714" s="19" t="n">
        <v>0.0704925739379233</v>
      </c>
      <c r="AP714" s="19" t="n">
        <v>0.102060360640885</v>
      </c>
      <c r="AQ714" s="19" t="n">
        <v>0.0281926811689916</v>
      </c>
      <c r="AR714" s="19" t="n">
        <v>0.0361173026877341</v>
      </c>
      <c r="AS714" s="19" t="n">
        <v>0.101662087881347</v>
      </c>
      <c r="AT714" s="19" t="n">
        <v>0.0302260748819833</v>
      </c>
      <c r="AU714" s="19" t="n">
        <v>0.130585702761118</v>
      </c>
    </row>
    <row r="715">
      <c r="B715" t="s">
        <v>311</v>
      </c>
      <c r="C715" s="19" t="n">
        <v>0.59356398585009</v>
      </c>
      <c r="D715" s="19" t="n">
        <v>0.6026707008314</v>
      </c>
      <c r="E715" s="19" t="n">
        <v>0.58485436346836</v>
      </c>
      <c r="F715" s="19"/>
      <c r="G715" s="19" t="n">
        <v>0.573247051126245</v>
      </c>
      <c r="H715" s="19" t="n">
        <v>0.582487833568784</v>
      </c>
      <c r="I715" s="19" t="n">
        <v>0.587913586297639</v>
      </c>
      <c r="J715" s="19" t="n">
        <v>0.612495299159442</v>
      </c>
      <c r="K715" s="19" t="n">
        <v>0.518386266966605</v>
      </c>
      <c r="L715" s="19" t="n">
        <v>0.65231395485141</v>
      </c>
      <c r="M715" s="19"/>
      <c r="N715" s="19" t="n">
        <v>0.387982219543144</v>
      </c>
      <c r="O715" s="19" t="n">
        <v>0.598033647416773</v>
      </c>
      <c r="P715" s="19" t="n">
        <v>0.565389061947004</v>
      </c>
      <c r="Q715" s="19" t="n">
        <v>0.641989826522071</v>
      </c>
      <c r="R715" s="19" t="n">
        <v>0.596023843591353</v>
      </c>
      <c r="S715" s="19"/>
      <c r="T715" s="19" t="n">
        <v>0.574044436668337</v>
      </c>
      <c r="U715" s="19" t="n">
        <v>0.564987105165621</v>
      </c>
      <c r="V715" s="19" t="n">
        <v>0.613689306843022</v>
      </c>
      <c r="W715" s="19" t="n">
        <v>0.675394092312063</v>
      </c>
      <c r="X715" s="19"/>
      <c r="Y715" s="19" t="n">
        <v>0.600684241823386</v>
      </c>
      <c r="Z715" s="19" t="n">
        <v>0.587015957506646</v>
      </c>
      <c r="AA715" s="19" t="n">
        <v>0.641288686906161</v>
      </c>
      <c r="AB715" s="19" t="n">
        <v>0.509246438284684</v>
      </c>
      <c r="AC715" s="19" t="n">
        <v>0.607461754109678</v>
      </c>
      <c r="AD715" s="19" t="n">
        <v>0.558807561242791</v>
      </c>
      <c r="AE715" s="19"/>
      <c r="AF715" s="19" t="n">
        <v>0.567583021469553</v>
      </c>
      <c r="AG715" s="19"/>
      <c r="AH715" s="19" t="n">
        <v>0.618232591161109</v>
      </c>
      <c r="AI715" s="19"/>
      <c r="AJ715" s="19" t="n">
        <v>0.664361460704454</v>
      </c>
      <c r="AK715" s="19" t="n">
        <v>0.577066647171791</v>
      </c>
      <c r="AL715" s="19" t="n">
        <v>0.535676110892204</v>
      </c>
      <c r="AM715" s="19" t="n">
        <v>0.568765151389261</v>
      </c>
      <c r="AN715" s="19" t="n">
        <v>0.596552660065865</v>
      </c>
      <c r="AO715" s="19" t="n">
        <v>0.714256262121476</v>
      </c>
      <c r="AP715" s="19" t="n">
        <v>0.590649750998535</v>
      </c>
      <c r="AQ715" s="19" t="n">
        <v>0.558980174923176</v>
      </c>
      <c r="AR715" s="19" t="n">
        <v>0.748207329250954</v>
      </c>
      <c r="AS715" s="19" t="n">
        <v>0.553196781619949</v>
      </c>
      <c r="AT715" s="19" t="n">
        <v>0.744909779682732</v>
      </c>
      <c r="AU715" s="19" t="n">
        <v>0.60715928112847</v>
      </c>
    </row>
    <row r="716">
      <c r="B716" t="s">
        <v>312</v>
      </c>
      <c r="C716" s="19" t="n">
        <v>0.120915593003398</v>
      </c>
      <c r="D716" s="19" t="n">
        <v>0.125711748316947</v>
      </c>
      <c r="E716" s="19" t="n">
        <v>0.116612977173279</v>
      </c>
      <c r="F716" s="19"/>
      <c r="G716" s="19" t="n">
        <v>0.14451954610565</v>
      </c>
      <c r="H716" s="19" t="n">
        <v>0.133876830345638</v>
      </c>
      <c r="I716" s="19" t="n">
        <v>0.0925631045206013</v>
      </c>
      <c r="J716" s="19" t="n">
        <v>0.117748547784384</v>
      </c>
      <c r="K716" s="19" t="n">
        <v>0.172430902603701</v>
      </c>
      <c r="L716" s="19" t="n">
        <v>0.0856048749367009</v>
      </c>
      <c r="M716" s="19"/>
      <c r="N716" s="19" t="n">
        <v>0.200429777283572</v>
      </c>
      <c r="O716" s="19" t="n">
        <v>0.0862205405726661</v>
      </c>
      <c r="P716" s="19" t="n">
        <v>0.152528290612332</v>
      </c>
      <c r="Q716" s="19" t="n">
        <v>0.0952993548002694</v>
      </c>
      <c r="R716" s="19" t="n">
        <v>0.143348454493837</v>
      </c>
      <c r="S716" s="19"/>
      <c r="T716" s="19" t="n">
        <v>0.118650300363469</v>
      </c>
      <c r="U716" s="19" t="n">
        <v>0.148553516615126</v>
      </c>
      <c r="V716" s="19" t="n">
        <v>0.101461748406832</v>
      </c>
      <c r="W716" s="19" t="n">
        <v>0.104227209721564</v>
      </c>
      <c r="X716" s="19"/>
      <c r="Y716" s="19" t="n">
        <v>0.120241037138156</v>
      </c>
      <c r="Z716" s="19" t="n">
        <v>0.137384750177578</v>
      </c>
      <c r="AA716" s="19" t="n">
        <v>0.0961036742359976</v>
      </c>
      <c r="AB716" s="19" t="n">
        <v>0.131821546975718</v>
      </c>
      <c r="AC716" s="19" t="n">
        <v>0.139606239166285</v>
      </c>
      <c r="AD716" s="19" t="n">
        <v>0.108066231519799</v>
      </c>
      <c r="AE716" s="19"/>
      <c r="AF716" s="19" t="n">
        <v>0.13272689922305</v>
      </c>
      <c r="AG716" s="19"/>
      <c r="AH716" s="19" t="n">
        <v>0.115451379564246</v>
      </c>
      <c r="AI716" s="19"/>
      <c r="AJ716" s="19" t="n">
        <v>0.0869215044415529</v>
      </c>
      <c r="AK716" s="19" t="n">
        <v>0.16884087073034</v>
      </c>
      <c r="AL716" s="19" t="n">
        <v>0.168679295262803</v>
      </c>
      <c r="AM716" s="19" t="n">
        <v>0.087803479426838</v>
      </c>
      <c r="AN716" s="19" t="n">
        <v>0.128143244465798</v>
      </c>
      <c r="AO716" s="19" t="n">
        <v>0.0694211002981133</v>
      </c>
      <c r="AP716" s="19" t="n">
        <v>0.111869361004343</v>
      </c>
      <c r="AQ716" s="19" t="n">
        <v>0.146745870399664</v>
      </c>
      <c r="AR716" s="19" t="n">
        <v>0.0760130412511927</v>
      </c>
      <c r="AS716" s="19" t="n">
        <v>0.139049234496596</v>
      </c>
      <c r="AT716" s="19" t="n">
        <v>0.164511785787392</v>
      </c>
      <c r="AU716" s="19" t="n">
        <v>0.0654428342077605</v>
      </c>
    </row>
    <row r="717">
      <c r="B717" t="s">
        <v>248</v>
      </c>
      <c r="C717" s="19" t="n">
        <v>0.472648392846692</v>
      </c>
      <c r="D717" s="19" t="n">
        <v>0.476958952514453</v>
      </c>
      <c r="E717" s="19" t="n">
        <v>0.46824138629508</v>
      </c>
      <c r="F717" s="19"/>
      <c r="G717" s="19" t="n">
        <v>0.428727505020595</v>
      </c>
      <c r="H717" s="19" t="n">
        <v>0.448611003223147</v>
      </c>
      <c r="I717" s="19" t="n">
        <v>0.495350481777038</v>
      </c>
      <c r="J717" s="19" t="n">
        <v>0.494746751375058</v>
      </c>
      <c r="K717" s="19" t="n">
        <v>0.345955364362904</v>
      </c>
      <c r="L717" s="19" t="n">
        <v>0.566709079914709</v>
      </c>
      <c r="M717" s="19"/>
      <c r="N717" s="19" t="n">
        <v>0.187552442259572</v>
      </c>
      <c r="O717" s="19" t="n">
        <v>0.511813106844107</v>
      </c>
      <c r="P717" s="19" t="n">
        <v>0.412860771334671</v>
      </c>
      <c r="Q717" s="19" t="n">
        <v>0.546690471721801</v>
      </c>
      <c r="R717" s="19" t="n">
        <v>0.452675389097516</v>
      </c>
      <c r="S717" s="19"/>
      <c r="T717" s="19" t="n">
        <v>0.455394136304868</v>
      </c>
      <c r="U717" s="19" t="n">
        <v>0.416433588550495</v>
      </c>
      <c r="V717" s="19" t="n">
        <v>0.51222755843619</v>
      </c>
      <c r="W717" s="19" t="n">
        <v>0.571166882590499</v>
      </c>
      <c r="X717" s="19"/>
      <c r="Y717" s="19" t="n">
        <v>0.480443204685229</v>
      </c>
      <c r="Z717" s="19" t="n">
        <v>0.449631207329068</v>
      </c>
      <c r="AA717" s="19" t="n">
        <v>0.545185012670164</v>
      </c>
      <c r="AB717" s="19" t="n">
        <v>0.377424891308967</v>
      </c>
      <c r="AC717" s="19" t="n">
        <v>0.467855514943393</v>
      </c>
      <c r="AD717" s="19" t="n">
        <v>0.450741329722992</v>
      </c>
      <c r="AE717" s="19"/>
      <c r="AF717" s="19" t="n">
        <v>0.434856122246503</v>
      </c>
      <c r="AG717" s="19"/>
      <c r="AH717" s="19" t="n">
        <v>0.502781211596862</v>
      </c>
      <c r="AI717" s="19"/>
      <c r="AJ717" s="19" t="n">
        <v>0.577439956262901</v>
      </c>
      <c r="AK717" s="19" t="n">
        <v>0.408225776441451</v>
      </c>
      <c r="AL717" s="19" t="n">
        <v>0.366996815629401</v>
      </c>
      <c r="AM717" s="19" t="n">
        <v>0.480961671962423</v>
      </c>
      <c r="AN717" s="19" t="n">
        <v>0.468409415600067</v>
      </c>
      <c r="AO717" s="19" t="n">
        <v>0.644835161823362</v>
      </c>
      <c r="AP717" s="19" t="n">
        <v>0.478780389994192</v>
      </c>
      <c r="AQ717" s="19" t="n">
        <v>0.412234304523511</v>
      </c>
      <c r="AR717" s="19" t="n">
        <v>0.672194287999761</v>
      </c>
      <c r="AS717" s="19" t="n">
        <v>0.414147547123353</v>
      </c>
      <c r="AT717" s="19" t="n">
        <v>0.58039799389534</v>
      </c>
      <c r="AU717" s="19" t="n">
        <v>0.54171644692071</v>
      </c>
    </row>
    <row r="718">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row>
    <row r="719">
      <c r="B719" s="7" t="s">
        <v>320</v>
      </c>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19"/>
      <c r="AL719" s="19"/>
      <c r="AM719" s="19"/>
      <c r="AN719" s="19"/>
      <c r="AO719" s="19"/>
      <c r="AP719" s="19"/>
      <c r="AQ719" s="19"/>
      <c r="AR719" s="19"/>
      <c r="AS719" s="19"/>
      <c r="AT719" s="19"/>
      <c r="AU719" s="19"/>
    </row>
    <row r="720">
      <c r="B720" s="26" t="s">
        <v>69</v>
      </c>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c r="AH720" s="19"/>
      <c r="AI720" s="19"/>
      <c r="AJ720" s="19"/>
      <c r="AK720" s="19"/>
      <c r="AL720" s="19"/>
      <c r="AM720" s="19"/>
      <c r="AN720" s="19"/>
      <c r="AO720" s="19"/>
      <c r="AP720" s="19"/>
      <c r="AQ720" s="19"/>
      <c r="AR720" s="19"/>
      <c r="AS720" s="19"/>
      <c r="AT720" s="19"/>
      <c r="AU720" s="19"/>
    </row>
    <row r="721">
      <c r="B721" t="s">
        <v>306</v>
      </c>
      <c r="C721" s="19" t="n">
        <v>0.237192541575641</v>
      </c>
      <c r="D721" s="19" t="n">
        <v>0.26622994767401</v>
      </c>
      <c r="E721" s="19" t="n">
        <v>0.209178556996172</v>
      </c>
      <c r="F721" s="19"/>
      <c r="G721" s="19" t="n">
        <v>0.242561514121393</v>
      </c>
      <c r="H721" s="19" t="n">
        <v>0.239228333435974</v>
      </c>
      <c r="I721" s="19" t="n">
        <v>0.296921555347867</v>
      </c>
      <c r="J721" s="19" t="n">
        <v>0.247022958143332</v>
      </c>
      <c r="K721" s="19" t="n">
        <v>0.202706309568594</v>
      </c>
      <c r="L721" s="19" t="n">
        <v>0.214806475634615</v>
      </c>
      <c r="M721" s="19"/>
      <c r="N721" s="19" t="n">
        <v>0.137457551257769</v>
      </c>
      <c r="O721" s="19" t="n">
        <v>0.215972122917626</v>
      </c>
      <c r="P721" s="19" t="n">
        <v>0.219680833555691</v>
      </c>
      <c r="Q721" s="19" t="n">
        <v>0.27803116767358</v>
      </c>
      <c r="R721" s="19" t="n">
        <v>0.252802437404073</v>
      </c>
      <c r="S721" s="19"/>
      <c r="T721" s="19" t="n">
        <v>0.238538065045766</v>
      </c>
      <c r="U721" s="19" t="n">
        <v>0.225917781152324</v>
      </c>
      <c r="V721" s="19" t="n">
        <v>0.21503375670134</v>
      </c>
      <c r="W721" s="19" t="n">
        <v>0.285821187306168</v>
      </c>
      <c r="X721" s="19"/>
      <c r="Y721" s="19" t="n">
        <v>0.284623403490461</v>
      </c>
      <c r="Z721" s="19" t="n">
        <v>0.21663763843603</v>
      </c>
      <c r="AA721" s="19" t="n">
        <v>0.202170395266327</v>
      </c>
      <c r="AB721" s="19" t="n">
        <v>0.188573880451513</v>
      </c>
      <c r="AC721" s="19" t="n">
        <v>0.197082057962845</v>
      </c>
      <c r="AD721" s="19" t="n">
        <v>0.269018195146432</v>
      </c>
      <c r="AE721" s="19"/>
      <c r="AF721" s="19" t="n">
        <v>0.222409314666513</v>
      </c>
      <c r="AG721" s="19"/>
      <c r="AH721" s="19" t="n">
        <v>0.264378316884069</v>
      </c>
      <c r="AI721" s="19"/>
      <c r="AJ721" s="19" t="n">
        <v>0.216185448002051</v>
      </c>
      <c r="AK721" s="19" t="n">
        <v>0.365683551277059</v>
      </c>
      <c r="AL721" s="19" t="n">
        <v>0.216868458482727</v>
      </c>
      <c r="AM721" s="19" t="n">
        <v>0.221312989505727</v>
      </c>
      <c r="AN721" s="19" t="n">
        <v>0.259780560458385</v>
      </c>
      <c r="AO721" s="19" t="n">
        <v>0.261484487518677</v>
      </c>
      <c r="AP721" s="19" t="n">
        <v>0.256611828678636</v>
      </c>
      <c r="AQ721" s="19" t="n">
        <v>0.214463280548479</v>
      </c>
      <c r="AR721" s="19" t="n">
        <v>0.0812900716663037</v>
      </c>
      <c r="AS721" s="19" t="n">
        <v>0.256811321832758</v>
      </c>
      <c r="AT721" s="19" t="n">
        <v>0.311478272493224</v>
      </c>
      <c r="AU721" s="19" t="n">
        <v>0.203509750288687</v>
      </c>
    </row>
    <row r="722">
      <c r="B722" t="s">
        <v>307</v>
      </c>
      <c r="C722" s="19" t="n">
        <v>0.405256049819439</v>
      </c>
      <c r="D722" s="19" t="n">
        <v>0.374690948471221</v>
      </c>
      <c r="E722" s="19" t="n">
        <v>0.435358946731225</v>
      </c>
      <c r="F722" s="19"/>
      <c r="G722" s="19" t="n">
        <v>0.422708585484069</v>
      </c>
      <c r="H722" s="19" t="n">
        <v>0.408431003038664</v>
      </c>
      <c r="I722" s="19" t="n">
        <v>0.376511581573494</v>
      </c>
      <c r="J722" s="19" t="n">
        <v>0.419757525826296</v>
      </c>
      <c r="K722" s="19" t="n">
        <v>0.31869603610747</v>
      </c>
      <c r="L722" s="19" t="n">
        <v>0.462544747241255</v>
      </c>
      <c r="M722" s="19"/>
      <c r="N722" s="19" t="n">
        <v>0.407471023969646</v>
      </c>
      <c r="O722" s="19" t="n">
        <v>0.372432714699567</v>
      </c>
      <c r="P722" s="19" t="n">
        <v>0.393248010415277</v>
      </c>
      <c r="Q722" s="19" t="n">
        <v>0.443586455022441</v>
      </c>
      <c r="R722" s="19" t="n">
        <v>0.428426803108741</v>
      </c>
      <c r="S722" s="19"/>
      <c r="T722" s="19" t="n">
        <v>0.347237046239323</v>
      </c>
      <c r="U722" s="19" t="n">
        <v>0.4019546449007</v>
      </c>
      <c r="V722" s="19" t="n">
        <v>0.455674159570071</v>
      </c>
      <c r="W722" s="19" t="n">
        <v>0.421011988005041</v>
      </c>
      <c r="X722" s="19"/>
      <c r="Y722" s="19" t="n">
        <v>0.381366417677224</v>
      </c>
      <c r="Z722" s="19" t="n">
        <v>0.431993940718692</v>
      </c>
      <c r="AA722" s="19" t="n">
        <v>0.461644930059745</v>
      </c>
      <c r="AB722" s="19" t="n">
        <v>0.372567730603507</v>
      </c>
      <c r="AC722" s="19" t="n">
        <v>0.488734271931821</v>
      </c>
      <c r="AD722" s="19" t="n">
        <v>0.264038373067382</v>
      </c>
      <c r="AE722" s="19"/>
      <c r="AF722" s="19" t="n">
        <v>0.416406712493841</v>
      </c>
      <c r="AG722" s="19"/>
      <c r="AH722" s="19" t="n">
        <v>0.412767731722806</v>
      </c>
      <c r="AI722" s="19"/>
      <c r="AJ722" s="19" t="n">
        <v>0.441701099274614</v>
      </c>
      <c r="AK722" s="19" t="n">
        <v>0.268192842365681</v>
      </c>
      <c r="AL722" s="19" t="n">
        <v>0.412930152733161</v>
      </c>
      <c r="AM722" s="19" t="n">
        <v>0.394764112794763</v>
      </c>
      <c r="AN722" s="19" t="n">
        <v>0.418067314544473</v>
      </c>
      <c r="AO722" s="19" t="n">
        <v>0.435594843749403</v>
      </c>
      <c r="AP722" s="19" t="n">
        <v>0.362020873163558</v>
      </c>
      <c r="AQ722" s="19" t="n">
        <v>0.495227890302925</v>
      </c>
      <c r="AR722" s="19" t="n">
        <v>0.535755597669169</v>
      </c>
      <c r="AS722" s="19" t="n">
        <v>0.380109321966356</v>
      </c>
      <c r="AT722" s="19" t="n">
        <v>0.328098634230877</v>
      </c>
      <c r="AU722" s="19" t="n">
        <v>0.407412440761382</v>
      </c>
    </row>
    <row r="723">
      <c r="B723" t="s">
        <v>308</v>
      </c>
      <c r="C723" s="19" t="n">
        <v>0.179671242777278</v>
      </c>
      <c r="D723" s="19" t="n">
        <v>0.190441625460884</v>
      </c>
      <c r="E723" s="19" t="n">
        <v>0.167659488650132</v>
      </c>
      <c r="F723" s="19"/>
      <c r="G723" s="19" t="n">
        <v>0.1623248822543</v>
      </c>
      <c r="H723" s="19" t="n">
        <v>0.224212198495821</v>
      </c>
      <c r="I723" s="19" t="n">
        <v>0.178457630741655</v>
      </c>
      <c r="J723" s="19" t="n">
        <v>0.162783834589439</v>
      </c>
      <c r="K723" s="19" t="n">
        <v>0.243643065988241</v>
      </c>
      <c r="L723" s="19" t="n">
        <v>0.126519929889682</v>
      </c>
      <c r="M723" s="19"/>
      <c r="N723" s="19" t="n">
        <v>0.207709006385801</v>
      </c>
      <c r="O723" s="19" t="n">
        <v>0.20732760878445</v>
      </c>
      <c r="P723" s="19" t="n">
        <v>0.187249127702796</v>
      </c>
      <c r="Q723" s="19" t="n">
        <v>0.152242638454278</v>
      </c>
      <c r="R723" s="19" t="n">
        <v>0.158565441559888</v>
      </c>
      <c r="S723" s="19"/>
      <c r="T723" s="19" t="n">
        <v>0.216227145526448</v>
      </c>
      <c r="U723" s="19" t="n">
        <v>0.176968789422531</v>
      </c>
      <c r="V723" s="19" t="n">
        <v>0.160756556107103</v>
      </c>
      <c r="W723" s="19" t="n">
        <v>0.195714567369166</v>
      </c>
      <c r="X723" s="19"/>
      <c r="Y723" s="19" t="n">
        <v>0.213250769333999</v>
      </c>
      <c r="Z723" s="19" t="n">
        <v>0.172851138352065</v>
      </c>
      <c r="AA723" s="19" t="n">
        <v>0.121695254102401</v>
      </c>
      <c r="AB723" s="19" t="n">
        <v>0.202993819623812</v>
      </c>
      <c r="AC723" s="19" t="n">
        <v>0.137736289168492</v>
      </c>
      <c r="AD723" s="19" t="n">
        <v>0.211955009591488</v>
      </c>
      <c r="AE723" s="19"/>
      <c r="AF723" s="19" t="n">
        <v>0.172831390763235</v>
      </c>
      <c r="AG723" s="19"/>
      <c r="AH723" s="19" t="n">
        <v>0.170211584863272</v>
      </c>
      <c r="AI723" s="19"/>
      <c r="AJ723" s="19" t="n">
        <v>0.177651887840502</v>
      </c>
      <c r="AK723" s="19" t="n">
        <v>0.198972023891942</v>
      </c>
      <c r="AL723" s="19" t="n">
        <v>0.185659849595541</v>
      </c>
      <c r="AM723" s="19" t="n">
        <v>0.191934030023802</v>
      </c>
      <c r="AN723" s="19" t="n">
        <v>0.15745527286379</v>
      </c>
      <c r="AO723" s="19" t="n">
        <v>0.128071034475285</v>
      </c>
      <c r="AP723" s="19" t="n">
        <v>0.217698853531596</v>
      </c>
      <c r="AQ723" s="19" t="n">
        <v>0.197606261566481</v>
      </c>
      <c r="AR723" s="19" t="n">
        <v>0.270348593193119</v>
      </c>
      <c r="AS723" s="19" t="n">
        <v>0.138675734223709</v>
      </c>
      <c r="AT723" s="19" t="n">
        <v>0.134009343283218</v>
      </c>
      <c r="AU723" s="19" t="n">
        <v>0.167685212574346</v>
      </c>
    </row>
    <row r="724">
      <c r="B724" t="s">
        <v>309</v>
      </c>
      <c r="C724" s="19" t="n">
        <v>0.0383537217006989</v>
      </c>
      <c r="D724" s="19" t="n">
        <v>0.0457605757731946</v>
      </c>
      <c r="E724" s="19" t="n">
        <v>0.0311199893205493</v>
      </c>
      <c r="F724" s="19"/>
      <c r="G724" s="19" t="n">
        <v>0.0794690334231801</v>
      </c>
      <c r="H724" s="19" t="n">
        <v>0.0252847418068683</v>
      </c>
      <c r="I724" s="19" t="n">
        <v>0.0537388196558486</v>
      </c>
      <c r="J724" s="19" t="n">
        <v>0.0223012333703589</v>
      </c>
      <c r="K724" s="19" t="n">
        <v>0.0496431107838603</v>
      </c>
      <c r="L724" s="19" t="n">
        <v>0.0222050604608467</v>
      </c>
      <c r="M724" s="19"/>
      <c r="N724" s="19" t="n">
        <v>0</v>
      </c>
      <c r="O724" s="19" t="n">
        <v>0.0431168065441203</v>
      </c>
      <c r="P724" s="19" t="n">
        <v>0.0389536246686124</v>
      </c>
      <c r="Q724" s="19" t="n">
        <v>0.042232027776064</v>
      </c>
      <c r="R724" s="19" t="n">
        <v>0.027136644314013</v>
      </c>
      <c r="S724" s="19"/>
      <c r="T724" s="19" t="n">
        <v>0.0485587781953869</v>
      </c>
      <c r="U724" s="19" t="n">
        <v>0.0443813992764691</v>
      </c>
      <c r="V724" s="19" t="n">
        <v>0.0421344727580252</v>
      </c>
      <c r="W724" s="19" t="n">
        <v>0.0177777090762697</v>
      </c>
      <c r="X724" s="19"/>
      <c r="Y724" s="19" t="n">
        <v>0.0330574938179043</v>
      </c>
      <c r="Z724" s="19" t="n">
        <v>0.047415600298489</v>
      </c>
      <c r="AA724" s="19" t="n">
        <v>0.0163954483131879</v>
      </c>
      <c r="AB724" s="19" t="n">
        <v>0.0731545751123516</v>
      </c>
      <c r="AC724" s="19" t="n">
        <v>0.0598847721635101</v>
      </c>
      <c r="AD724" s="19" t="n">
        <v>0.0469475293328724</v>
      </c>
      <c r="AE724" s="19"/>
      <c r="AF724" s="19" t="n">
        <v>0.0437838767501081</v>
      </c>
      <c r="AG724" s="19"/>
      <c r="AH724" s="19" t="n">
        <v>0.0436820527837561</v>
      </c>
      <c r="AI724" s="19"/>
      <c r="AJ724" s="19" t="n">
        <v>0.0351445884767397</v>
      </c>
      <c r="AK724" s="19" t="n">
        <v>0.0896893662928772</v>
      </c>
      <c r="AL724" s="19" t="n">
        <v>0.0444883468971546</v>
      </c>
      <c r="AM724" s="19" t="n">
        <v>0.0295780120777555</v>
      </c>
      <c r="AN724" s="19" t="n">
        <v>0.0602611015838076</v>
      </c>
      <c r="AO724" s="19" t="n">
        <v>0.0394606770984262</v>
      </c>
      <c r="AP724" s="19" t="n">
        <v>0.0152403836199553</v>
      </c>
      <c r="AQ724" s="19" t="n">
        <v>0</v>
      </c>
      <c r="AR724" s="19" t="n">
        <v>0.0354649844681625</v>
      </c>
      <c r="AS724" s="19" t="n">
        <v>0.0296103463170135</v>
      </c>
      <c r="AT724" s="19" t="n">
        <v>0</v>
      </c>
      <c r="AU724" s="19" t="n">
        <v>0.0714367351877706</v>
      </c>
    </row>
    <row r="725">
      <c r="B725" t="s">
        <v>310</v>
      </c>
      <c r="C725" s="19" t="n">
        <v>0.050123007138094</v>
      </c>
      <c r="D725" s="19" t="n">
        <v>0.0508046777790658</v>
      </c>
      <c r="E725" s="19" t="n">
        <v>0.0496422438069179</v>
      </c>
      <c r="F725" s="19"/>
      <c r="G725" s="19" t="n">
        <v>0.032105129555928</v>
      </c>
      <c r="H725" s="19" t="n">
        <v>0.0399591651523775</v>
      </c>
      <c r="I725" s="19" t="n">
        <v>0.0326321248749555</v>
      </c>
      <c r="J725" s="19" t="n">
        <v>0.0670185976364484</v>
      </c>
      <c r="K725" s="19" t="n">
        <v>0.0703282256489471</v>
      </c>
      <c r="L725" s="19" t="n">
        <v>0.0500182898333864</v>
      </c>
      <c r="M725" s="19"/>
      <c r="N725" s="19" t="n">
        <v>0.05071570546373</v>
      </c>
      <c r="O725" s="19" t="n">
        <v>0.0459674710570476</v>
      </c>
      <c r="P725" s="19" t="n">
        <v>0.0753436407348089</v>
      </c>
      <c r="Q725" s="19" t="n">
        <v>0.0331862879354503</v>
      </c>
      <c r="R725" s="19" t="n">
        <v>0.0234136168430501</v>
      </c>
      <c r="S725" s="19"/>
      <c r="T725" s="19" t="n">
        <v>0.0250276596632348</v>
      </c>
      <c r="U725" s="19" t="n">
        <v>0.0698099496537321</v>
      </c>
      <c r="V725" s="19" t="n">
        <v>0.0518456349636275</v>
      </c>
      <c r="W725" s="19" t="n">
        <v>0.0326469451660565</v>
      </c>
      <c r="X725" s="19"/>
      <c r="Y725" s="19" t="n">
        <v>0.0428030675388411</v>
      </c>
      <c r="Z725" s="19" t="n">
        <v>0.0657721955498915</v>
      </c>
      <c r="AA725" s="19" t="n">
        <v>0.061209104825534</v>
      </c>
      <c r="AB725" s="19" t="n">
        <v>0.0424698260119184</v>
      </c>
      <c r="AC725" s="19" t="n">
        <v>0.0142691094279132</v>
      </c>
      <c r="AD725" s="19" t="n">
        <v>0.0312453760305582</v>
      </c>
      <c r="AE725" s="19"/>
      <c r="AF725" s="19" t="n">
        <v>0.0525490378087863</v>
      </c>
      <c r="AG725" s="19"/>
      <c r="AH725" s="19" t="n">
        <v>0.0425392799771311</v>
      </c>
      <c r="AI725" s="19"/>
      <c r="AJ725" s="19" t="n">
        <v>0.0217727564711511</v>
      </c>
      <c r="AK725" s="19" t="n">
        <v>0.053245410251176</v>
      </c>
      <c r="AL725" s="19" t="n">
        <v>0.0593902635194191</v>
      </c>
      <c r="AM725" s="19" t="n">
        <v>0.0414049928988942</v>
      </c>
      <c r="AN725" s="19" t="n">
        <v>0.0275125295983914</v>
      </c>
      <c r="AO725" s="19" t="n">
        <v>0.0645468397547996</v>
      </c>
      <c r="AP725" s="19" t="n">
        <v>0.0507392235123243</v>
      </c>
      <c r="AQ725" s="19" t="n">
        <v>0.0645098864131231</v>
      </c>
      <c r="AR725" s="19" t="n">
        <v>0.0410234503155122</v>
      </c>
      <c r="AS725" s="19" t="n">
        <v>0.0765228297122462</v>
      </c>
      <c r="AT725" s="19" t="n">
        <v>0.133150526789957</v>
      </c>
      <c r="AU725" s="19" t="n">
        <v>0.0491630864978381</v>
      </c>
    </row>
    <row r="726">
      <c r="B726" t="s">
        <v>66</v>
      </c>
      <c r="C726" s="19" t="n">
        <v>0.0894034369888486</v>
      </c>
      <c r="D726" s="19" t="n">
        <v>0.0720722248416253</v>
      </c>
      <c r="E726" s="19" t="n">
        <v>0.107040774495004</v>
      </c>
      <c r="F726" s="19"/>
      <c r="G726" s="19" t="n">
        <v>0.0608308551611297</v>
      </c>
      <c r="H726" s="19" t="n">
        <v>0.0628845580702948</v>
      </c>
      <c r="I726" s="19" t="n">
        <v>0.0617382878061802</v>
      </c>
      <c r="J726" s="19" t="n">
        <v>0.081115850434126</v>
      </c>
      <c r="K726" s="19" t="n">
        <v>0.114983251902887</v>
      </c>
      <c r="L726" s="19" t="n">
        <v>0.123905496940215</v>
      </c>
      <c r="M726" s="19"/>
      <c r="N726" s="19" t="n">
        <v>0.196646712923053</v>
      </c>
      <c r="O726" s="19" t="n">
        <v>0.115183275997189</v>
      </c>
      <c r="P726" s="19" t="n">
        <v>0.0855247629228147</v>
      </c>
      <c r="Q726" s="19" t="n">
        <v>0.050721423138186</v>
      </c>
      <c r="R726" s="19" t="n">
        <v>0.109655056770235</v>
      </c>
      <c r="S726" s="19"/>
      <c r="T726" s="19" t="n">
        <v>0.124411305329841</v>
      </c>
      <c r="U726" s="19" t="n">
        <v>0.0809674355942448</v>
      </c>
      <c r="V726" s="19" t="n">
        <v>0.0745554198998328</v>
      </c>
      <c r="W726" s="19" t="n">
        <v>0.0470276030772988</v>
      </c>
      <c r="X726" s="19"/>
      <c r="Y726" s="19" t="n">
        <v>0.0448988481415701</v>
      </c>
      <c r="Z726" s="19" t="n">
        <v>0.0653294866448316</v>
      </c>
      <c r="AA726" s="19" t="n">
        <v>0.136884867432806</v>
      </c>
      <c r="AB726" s="19" t="n">
        <v>0.120240168196899</v>
      </c>
      <c r="AC726" s="19" t="n">
        <v>0.102293499345419</v>
      </c>
      <c r="AD726" s="19" t="n">
        <v>0.176795516831267</v>
      </c>
      <c r="AE726" s="19"/>
      <c r="AF726" s="19" t="n">
        <v>0.092019667517516</v>
      </c>
      <c r="AG726" s="19"/>
      <c r="AH726" s="19" t="n">
        <v>0.0664210337689667</v>
      </c>
      <c r="AI726" s="19"/>
      <c r="AJ726" s="19" t="n">
        <v>0.107544219934941</v>
      </c>
      <c r="AK726" s="19" t="n">
        <v>0.0242168059212648</v>
      </c>
      <c r="AL726" s="19" t="n">
        <v>0.0806629287719966</v>
      </c>
      <c r="AM726" s="19" t="n">
        <v>0.121005862699058</v>
      </c>
      <c r="AN726" s="19" t="n">
        <v>0.076923220951153</v>
      </c>
      <c r="AO726" s="19" t="n">
        <v>0.0708421174034092</v>
      </c>
      <c r="AP726" s="19" t="n">
        <v>0.0976888374939295</v>
      </c>
      <c r="AQ726" s="19" t="n">
        <v>0.0281926811689916</v>
      </c>
      <c r="AR726" s="19" t="n">
        <v>0.0361173026877341</v>
      </c>
      <c r="AS726" s="19" t="n">
        <v>0.118270445947917</v>
      </c>
      <c r="AT726" s="19" t="n">
        <v>0.0932632232027243</v>
      </c>
      <c r="AU726" s="19" t="n">
        <v>0.100792774689977</v>
      </c>
    </row>
    <row r="727">
      <c r="B727" t="s">
        <v>311</v>
      </c>
      <c r="C727" s="19" t="n">
        <v>0.64244859139508</v>
      </c>
      <c r="D727" s="19" t="n">
        <v>0.640920896145231</v>
      </c>
      <c r="E727" s="19" t="n">
        <v>0.644537503727397</v>
      </c>
      <c r="F727" s="19"/>
      <c r="G727" s="19" t="n">
        <v>0.665270099605462</v>
      </c>
      <c r="H727" s="19" t="n">
        <v>0.647659336474638</v>
      </c>
      <c r="I727" s="19" t="n">
        <v>0.673433136921361</v>
      </c>
      <c r="J727" s="19" t="n">
        <v>0.666780483969628</v>
      </c>
      <c r="K727" s="19" t="n">
        <v>0.521402345676065</v>
      </c>
      <c r="L727" s="19" t="n">
        <v>0.677351222875871</v>
      </c>
      <c r="M727" s="19"/>
      <c r="N727" s="19" t="n">
        <v>0.544928575227415</v>
      </c>
      <c r="O727" s="19" t="n">
        <v>0.588404837617193</v>
      </c>
      <c r="P727" s="19" t="n">
        <v>0.612928843970968</v>
      </c>
      <c r="Q727" s="19" t="n">
        <v>0.721617622696021</v>
      </c>
      <c r="R727" s="19" t="n">
        <v>0.681229240512814</v>
      </c>
      <c r="S727" s="19"/>
      <c r="T727" s="19" t="n">
        <v>0.585775111285089</v>
      </c>
      <c r="U727" s="19" t="n">
        <v>0.627872426053023</v>
      </c>
      <c r="V727" s="19" t="n">
        <v>0.670707916271411</v>
      </c>
      <c r="W727" s="19" t="n">
        <v>0.706833175311209</v>
      </c>
      <c r="X727" s="19"/>
      <c r="Y727" s="19" t="n">
        <v>0.665989821167685</v>
      </c>
      <c r="Z727" s="19" t="n">
        <v>0.648631579154722</v>
      </c>
      <c r="AA727" s="19" t="n">
        <v>0.663815325326071</v>
      </c>
      <c r="AB727" s="19" t="n">
        <v>0.56114161105502</v>
      </c>
      <c r="AC727" s="19" t="n">
        <v>0.685816329894666</v>
      </c>
      <c r="AD727" s="19" t="n">
        <v>0.533056568213814</v>
      </c>
      <c r="AE727" s="19"/>
      <c r="AF727" s="19" t="n">
        <v>0.638816027160355</v>
      </c>
      <c r="AG727" s="19"/>
      <c r="AH727" s="19" t="n">
        <v>0.677146048606875</v>
      </c>
      <c r="AI727" s="19"/>
      <c r="AJ727" s="19" t="n">
        <v>0.657886547276666</v>
      </c>
      <c r="AK727" s="19" t="n">
        <v>0.63387639364274</v>
      </c>
      <c r="AL727" s="19" t="n">
        <v>0.629798611215889</v>
      </c>
      <c r="AM727" s="19" t="n">
        <v>0.61607710230049</v>
      </c>
      <c r="AN727" s="19" t="n">
        <v>0.677847875002858</v>
      </c>
      <c r="AO727" s="19" t="n">
        <v>0.69707933126808</v>
      </c>
      <c r="AP727" s="19" t="n">
        <v>0.618632701842195</v>
      </c>
      <c r="AQ727" s="19" t="n">
        <v>0.709691170851404</v>
      </c>
      <c r="AR727" s="19" t="n">
        <v>0.617045669335473</v>
      </c>
      <c r="AS727" s="19" t="n">
        <v>0.636920643799115</v>
      </c>
      <c r="AT727" s="19" t="n">
        <v>0.639576906724101</v>
      </c>
      <c r="AU727" s="19" t="n">
        <v>0.610922191050068</v>
      </c>
    </row>
    <row r="728">
      <c r="B728" t="s">
        <v>312</v>
      </c>
      <c r="C728" s="19" t="n">
        <v>0.0884767288387929</v>
      </c>
      <c r="D728" s="19" t="n">
        <v>0.0965652535522604</v>
      </c>
      <c r="E728" s="19" t="n">
        <v>0.0807622331274672</v>
      </c>
      <c r="F728" s="19"/>
      <c r="G728" s="19" t="n">
        <v>0.111574162979108</v>
      </c>
      <c r="H728" s="19" t="n">
        <v>0.0652439069592459</v>
      </c>
      <c r="I728" s="19" t="n">
        <v>0.0863709445308041</v>
      </c>
      <c r="J728" s="19" t="n">
        <v>0.0893198310068073</v>
      </c>
      <c r="K728" s="19" t="n">
        <v>0.119971336432807</v>
      </c>
      <c r="L728" s="19" t="n">
        <v>0.0722233502942332</v>
      </c>
      <c r="M728" s="19"/>
      <c r="N728" s="19" t="n">
        <v>0.05071570546373</v>
      </c>
      <c r="O728" s="19" t="n">
        <v>0.0890842776011678</v>
      </c>
      <c r="P728" s="19" t="n">
        <v>0.114297265403421</v>
      </c>
      <c r="Q728" s="19" t="n">
        <v>0.0754183157115144</v>
      </c>
      <c r="R728" s="19" t="n">
        <v>0.0505502611570631</v>
      </c>
      <c r="S728" s="19"/>
      <c r="T728" s="19" t="n">
        <v>0.0735864378586216</v>
      </c>
      <c r="U728" s="19" t="n">
        <v>0.114191348930201</v>
      </c>
      <c r="V728" s="19" t="n">
        <v>0.0939801077216527</v>
      </c>
      <c r="W728" s="19" t="n">
        <v>0.0504246542423262</v>
      </c>
      <c r="X728" s="19"/>
      <c r="Y728" s="19" t="n">
        <v>0.0758605613567455</v>
      </c>
      <c r="Z728" s="19" t="n">
        <v>0.113187795848381</v>
      </c>
      <c r="AA728" s="19" t="n">
        <v>0.0776045531387219</v>
      </c>
      <c r="AB728" s="19" t="n">
        <v>0.11562440112427</v>
      </c>
      <c r="AC728" s="19" t="n">
        <v>0.0741538815914233</v>
      </c>
      <c r="AD728" s="19" t="n">
        <v>0.0781929053634306</v>
      </c>
      <c r="AE728" s="19"/>
      <c r="AF728" s="19" t="n">
        <v>0.0963329145588944</v>
      </c>
      <c r="AG728" s="19"/>
      <c r="AH728" s="19" t="n">
        <v>0.0862213327608872</v>
      </c>
      <c r="AI728" s="19"/>
      <c r="AJ728" s="19" t="n">
        <v>0.0569173449478908</v>
      </c>
      <c r="AK728" s="19" t="n">
        <v>0.142934776544053</v>
      </c>
      <c r="AL728" s="19" t="n">
        <v>0.103878610416574</v>
      </c>
      <c r="AM728" s="19" t="n">
        <v>0.0709830049766498</v>
      </c>
      <c r="AN728" s="19" t="n">
        <v>0.087773631182199</v>
      </c>
      <c r="AO728" s="19" t="n">
        <v>0.104007516853226</v>
      </c>
      <c r="AP728" s="19" t="n">
        <v>0.0659796071322796</v>
      </c>
      <c r="AQ728" s="19" t="n">
        <v>0.0645098864131231</v>
      </c>
      <c r="AR728" s="19" t="n">
        <v>0.0764884347836748</v>
      </c>
      <c r="AS728" s="19" t="n">
        <v>0.10613317602926</v>
      </c>
      <c r="AT728" s="19" t="n">
        <v>0.133150526789957</v>
      </c>
      <c r="AU728" s="19" t="n">
        <v>0.120599821685609</v>
      </c>
    </row>
    <row r="729">
      <c r="B729" t="s">
        <v>248</v>
      </c>
      <c r="C729" s="19" t="n">
        <v>0.553971862556287</v>
      </c>
      <c r="D729" s="19" t="n">
        <v>0.544355642592971</v>
      </c>
      <c r="E729" s="19" t="n">
        <v>0.56377527059993</v>
      </c>
      <c r="F729" s="19"/>
      <c r="G729" s="19" t="n">
        <v>0.553695936626354</v>
      </c>
      <c r="H729" s="19" t="n">
        <v>0.582415429515392</v>
      </c>
      <c r="I729" s="19" t="n">
        <v>0.587062192390557</v>
      </c>
      <c r="J729" s="19" t="n">
        <v>0.57746065296282</v>
      </c>
      <c r="K729" s="19" t="n">
        <v>0.401431009243257</v>
      </c>
      <c r="L729" s="19" t="n">
        <v>0.605127872581637</v>
      </c>
      <c r="M729" s="19"/>
      <c r="N729" s="19" t="n">
        <v>0.494212869763685</v>
      </c>
      <c r="O729" s="19" t="n">
        <v>0.499320560016026</v>
      </c>
      <c r="P729" s="19" t="n">
        <v>0.498631578567546</v>
      </c>
      <c r="Q729" s="19" t="n">
        <v>0.646199306984507</v>
      </c>
      <c r="R729" s="19" t="n">
        <v>0.630678979355751</v>
      </c>
      <c r="S729" s="19"/>
      <c r="T729" s="19" t="n">
        <v>0.512188673426467</v>
      </c>
      <c r="U729" s="19" t="n">
        <v>0.513681077122822</v>
      </c>
      <c r="V729" s="19" t="n">
        <v>0.576727808549758</v>
      </c>
      <c r="W729" s="19" t="n">
        <v>0.656408521068882</v>
      </c>
      <c r="X729" s="19"/>
      <c r="Y729" s="19" t="n">
        <v>0.59012925981094</v>
      </c>
      <c r="Z729" s="19" t="n">
        <v>0.535443783306342</v>
      </c>
      <c r="AA729" s="19" t="n">
        <v>0.58621077218735</v>
      </c>
      <c r="AB729" s="19" t="n">
        <v>0.44551720993075</v>
      </c>
      <c r="AC729" s="19" t="n">
        <v>0.611662448303242</v>
      </c>
      <c r="AD729" s="19" t="n">
        <v>0.454863662850384</v>
      </c>
      <c r="AE729" s="19"/>
      <c r="AF729" s="19" t="n">
        <v>0.54248311260146</v>
      </c>
      <c r="AG729" s="19"/>
      <c r="AH729" s="19" t="n">
        <v>0.590924715845987</v>
      </c>
      <c r="AI729" s="19"/>
      <c r="AJ729" s="19" t="n">
        <v>0.600969202328775</v>
      </c>
      <c r="AK729" s="19" t="n">
        <v>0.490941617098687</v>
      </c>
      <c r="AL729" s="19" t="n">
        <v>0.525920000799315</v>
      </c>
      <c r="AM729" s="19" t="n">
        <v>0.545094097323841</v>
      </c>
      <c r="AN729" s="19" t="n">
        <v>0.590074243820659</v>
      </c>
      <c r="AO729" s="19" t="n">
        <v>0.593071814414854</v>
      </c>
      <c r="AP729" s="19" t="n">
        <v>0.552653094709915</v>
      </c>
      <c r="AQ729" s="19" t="n">
        <v>0.645181284438281</v>
      </c>
      <c r="AR729" s="19" t="n">
        <v>0.540557234551798</v>
      </c>
      <c r="AS729" s="19" t="n">
        <v>0.530787467769855</v>
      </c>
      <c r="AT729" s="19" t="n">
        <v>0.506426379934144</v>
      </c>
      <c r="AU729" s="19" t="n">
        <v>0.49032236936446</v>
      </c>
    </row>
    <row r="730">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c r="AH730" s="19"/>
      <c r="AI730" s="19"/>
      <c r="AJ730" s="19"/>
      <c r="AK730" s="19"/>
      <c r="AL730" s="19"/>
      <c r="AM730" s="19"/>
      <c r="AN730" s="19"/>
      <c r="AO730" s="19"/>
      <c r="AP730" s="19"/>
      <c r="AQ730" s="19"/>
      <c r="AR730" s="19"/>
      <c r="AS730" s="19"/>
      <c r="AT730" s="19"/>
      <c r="AU730" s="19"/>
    </row>
    <row r="731">
      <c r="B731" s="7" t="s">
        <v>321</v>
      </c>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c r="AH731" s="19"/>
      <c r="AI731" s="19"/>
      <c r="AJ731" s="19"/>
      <c r="AK731" s="19"/>
      <c r="AL731" s="19"/>
      <c r="AM731" s="19"/>
      <c r="AN731" s="19"/>
      <c r="AO731" s="19"/>
      <c r="AP731" s="19"/>
      <c r="AQ731" s="19"/>
      <c r="AR731" s="19"/>
      <c r="AS731" s="19"/>
      <c r="AT731" s="19"/>
      <c r="AU731" s="19"/>
    </row>
    <row r="732">
      <c r="B732" s="26" t="s">
        <v>69</v>
      </c>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c r="AH732" s="19"/>
      <c r="AI732" s="19"/>
      <c r="AJ732" s="19"/>
      <c r="AK732" s="19"/>
      <c r="AL732" s="19"/>
      <c r="AM732" s="19"/>
      <c r="AN732" s="19"/>
      <c r="AO732" s="19"/>
      <c r="AP732" s="19"/>
      <c r="AQ732" s="19"/>
      <c r="AR732" s="19"/>
      <c r="AS732" s="19"/>
      <c r="AT732" s="19"/>
      <c r="AU732" s="19"/>
    </row>
    <row r="733">
      <c r="B733" t="s">
        <v>306</v>
      </c>
      <c r="C733" s="19" t="n">
        <v>0.200480956127921</v>
      </c>
      <c r="D733" s="19" t="n">
        <v>0.209096123237283</v>
      </c>
      <c r="E733" s="19" t="n">
        <v>0.19268595643126</v>
      </c>
      <c r="F733" s="19"/>
      <c r="G733" s="19" t="n">
        <v>0.185670227933163</v>
      </c>
      <c r="H733" s="19" t="n">
        <v>0.203645748028364</v>
      </c>
      <c r="I733" s="19" t="n">
        <v>0.216482750806462</v>
      </c>
      <c r="J733" s="19" t="n">
        <v>0.234112116978468</v>
      </c>
      <c r="K733" s="19" t="n">
        <v>0.1804112157761</v>
      </c>
      <c r="L733" s="19" t="n">
        <v>0.186730791734001</v>
      </c>
      <c r="M733" s="19"/>
      <c r="N733" s="19" t="n">
        <v>0.140109268619845</v>
      </c>
      <c r="O733" s="19" t="n">
        <v>0.175500476311536</v>
      </c>
      <c r="P733" s="19" t="n">
        <v>0.184271230228363</v>
      </c>
      <c r="Q733" s="19" t="n">
        <v>0.189807970277568</v>
      </c>
      <c r="R733" s="19" t="n">
        <v>0.325080136950291</v>
      </c>
      <c r="S733" s="19"/>
      <c r="T733" s="19" t="n">
        <v>0.219462317740838</v>
      </c>
      <c r="U733" s="19" t="n">
        <v>0.174957148867949</v>
      </c>
      <c r="V733" s="19" t="n">
        <v>0.176811837049608</v>
      </c>
      <c r="W733" s="19" t="n">
        <v>0.262608998544191</v>
      </c>
      <c r="X733" s="19"/>
      <c r="Y733" s="19" t="n">
        <v>0.226890584895394</v>
      </c>
      <c r="Z733" s="19" t="n">
        <v>0.201604008971354</v>
      </c>
      <c r="AA733" s="19" t="n">
        <v>0.179592353191037</v>
      </c>
      <c r="AB733" s="19" t="n">
        <v>0.155910946152959</v>
      </c>
      <c r="AC733" s="19" t="n">
        <v>0.214505346130182</v>
      </c>
      <c r="AD733" s="19" t="n">
        <v>0.190413300435911</v>
      </c>
      <c r="AE733" s="19"/>
      <c r="AF733" s="19" t="n">
        <v>0.196060611981526</v>
      </c>
      <c r="AG733" s="19"/>
      <c r="AH733" s="19" t="n">
        <v>0.224181178608921</v>
      </c>
      <c r="AI733" s="19"/>
      <c r="AJ733" s="19" t="n">
        <v>0.262401686215956</v>
      </c>
      <c r="AK733" s="19" t="n">
        <v>0.13125354657117</v>
      </c>
      <c r="AL733" s="19" t="n">
        <v>0.167274376186006</v>
      </c>
      <c r="AM733" s="19" t="n">
        <v>0.173273220264115</v>
      </c>
      <c r="AN733" s="19" t="n">
        <v>0.206739698543492</v>
      </c>
      <c r="AO733" s="19" t="n">
        <v>0.251185546809995</v>
      </c>
      <c r="AP733" s="19" t="n">
        <v>0.198622994154048</v>
      </c>
      <c r="AQ733" s="19" t="n">
        <v>0.208222112882663</v>
      </c>
      <c r="AR733" s="19" t="n">
        <v>0.160354431867971</v>
      </c>
      <c r="AS733" s="19" t="n">
        <v>0.24950045903828</v>
      </c>
      <c r="AT733" s="19" t="n">
        <v>0.276780870377772</v>
      </c>
      <c r="AU733" s="19" t="n">
        <v>0.211957552858476</v>
      </c>
    </row>
    <row r="734">
      <c r="B734" t="s">
        <v>307</v>
      </c>
      <c r="C734" s="19" t="n">
        <v>0.362578283765599</v>
      </c>
      <c r="D734" s="19" t="n">
        <v>0.374020543088341</v>
      </c>
      <c r="E734" s="19" t="n">
        <v>0.350622683670624</v>
      </c>
      <c r="F734" s="19"/>
      <c r="G734" s="19" t="n">
        <v>0.402927531453646</v>
      </c>
      <c r="H734" s="19" t="n">
        <v>0.334834516741615</v>
      </c>
      <c r="I734" s="19" t="n">
        <v>0.340497660962001</v>
      </c>
      <c r="J734" s="19" t="n">
        <v>0.405801842137947</v>
      </c>
      <c r="K734" s="19" t="n">
        <v>0.284865517249898</v>
      </c>
      <c r="L734" s="19" t="n">
        <v>0.400339864706569</v>
      </c>
      <c r="M734" s="19"/>
      <c r="N734" s="19" t="n">
        <v>0.194573476979217</v>
      </c>
      <c r="O734" s="19" t="n">
        <v>0.330153925141375</v>
      </c>
      <c r="P734" s="19" t="n">
        <v>0.32716405723364</v>
      </c>
      <c r="Q734" s="19" t="n">
        <v>0.476497851559308</v>
      </c>
      <c r="R734" s="19" t="n">
        <v>0.306158226611346</v>
      </c>
      <c r="S734" s="19"/>
      <c r="T734" s="19" t="n">
        <v>0.306821246798159</v>
      </c>
      <c r="U734" s="19" t="n">
        <v>0.307584826649207</v>
      </c>
      <c r="V734" s="19" t="n">
        <v>0.427900479090545</v>
      </c>
      <c r="W734" s="19" t="n">
        <v>0.424467843661413</v>
      </c>
      <c r="X734" s="19"/>
      <c r="Y734" s="19" t="n">
        <v>0.356179582222077</v>
      </c>
      <c r="Z734" s="19" t="n">
        <v>0.402068010036355</v>
      </c>
      <c r="AA734" s="19" t="n">
        <v>0.392602031060049</v>
      </c>
      <c r="AB734" s="19" t="n">
        <v>0.291733916675405</v>
      </c>
      <c r="AC734" s="19" t="n">
        <v>0.379585422176282</v>
      </c>
      <c r="AD734" s="19" t="n">
        <v>0.297227632759577</v>
      </c>
      <c r="AE734" s="19"/>
      <c r="AF734" s="19" t="n">
        <v>0.351066761864933</v>
      </c>
      <c r="AG734" s="19"/>
      <c r="AH734" s="19" t="n">
        <v>0.367198498199044</v>
      </c>
      <c r="AI734" s="19"/>
      <c r="AJ734" s="19" t="n">
        <v>0.356671098285016</v>
      </c>
      <c r="AK734" s="19" t="n">
        <v>0.40113530587564</v>
      </c>
      <c r="AL734" s="19" t="n">
        <v>0.333988518475768</v>
      </c>
      <c r="AM734" s="19" t="n">
        <v>0.373799259332348</v>
      </c>
      <c r="AN734" s="19" t="n">
        <v>0.394367195311521</v>
      </c>
      <c r="AO734" s="19" t="n">
        <v>0.352191036093316</v>
      </c>
      <c r="AP734" s="19" t="n">
        <v>0.304071147817022</v>
      </c>
      <c r="AQ734" s="19" t="n">
        <v>0.452071253422246</v>
      </c>
      <c r="AR734" s="19" t="n">
        <v>0.493729792170496</v>
      </c>
      <c r="AS734" s="19" t="n">
        <v>0.309086220050823</v>
      </c>
      <c r="AT734" s="19" t="n">
        <v>0.403665047531253</v>
      </c>
      <c r="AU734" s="19" t="n">
        <v>0.449439798476656</v>
      </c>
    </row>
    <row r="735">
      <c r="B735" t="s">
        <v>308</v>
      </c>
      <c r="C735" s="19" t="n">
        <v>0.218032837201656</v>
      </c>
      <c r="D735" s="19" t="n">
        <v>0.217428413616334</v>
      </c>
      <c r="E735" s="19" t="n">
        <v>0.217516152629574</v>
      </c>
      <c r="F735" s="19"/>
      <c r="G735" s="19" t="n">
        <v>0.253721332741058</v>
      </c>
      <c r="H735" s="19" t="n">
        <v>0.22546432204475</v>
      </c>
      <c r="I735" s="19" t="n">
        <v>0.22708973808793</v>
      </c>
      <c r="J735" s="19" t="n">
        <v>0.146863275864117</v>
      </c>
      <c r="K735" s="19" t="n">
        <v>0.293401043763383</v>
      </c>
      <c r="L735" s="19" t="n">
        <v>0.187616390317156</v>
      </c>
      <c r="M735" s="19"/>
      <c r="N735" s="19" t="n">
        <v>0.442642314382935</v>
      </c>
      <c r="O735" s="19" t="n">
        <v>0.262256129166656</v>
      </c>
      <c r="P735" s="19" t="n">
        <v>0.253619622455274</v>
      </c>
      <c r="Q735" s="19" t="n">
        <v>0.158818653568431</v>
      </c>
      <c r="R735" s="19" t="n">
        <v>0.132780550156703</v>
      </c>
      <c r="S735" s="19"/>
      <c r="T735" s="19" t="n">
        <v>0.245805454492356</v>
      </c>
      <c r="U735" s="19" t="n">
        <v>0.249538252201271</v>
      </c>
      <c r="V735" s="19" t="n">
        <v>0.183966271955969</v>
      </c>
      <c r="W735" s="19" t="n">
        <v>0.202486865620346</v>
      </c>
      <c r="X735" s="19"/>
      <c r="Y735" s="19" t="n">
        <v>0.22278862309225</v>
      </c>
      <c r="Z735" s="19" t="n">
        <v>0.205090840517963</v>
      </c>
      <c r="AA735" s="19" t="n">
        <v>0.192244954226039</v>
      </c>
      <c r="AB735" s="19" t="n">
        <v>0.289836798828395</v>
      </c>
      <c r="AC735" s="19" t="n">
        <v>0.264759145738544</v>
      </c>
      <c r="AD735" s="19" t="n">
        <v>0.166576254529793</v>
      </c>
      <c r="AE735" s="19"/>
      <c r="AF735" s="19" t="n">
        <v>0.216174376383367</v>
      </c>
      <c r="AG735" s="19"/>
      <c r="AH735" s="19" t="n">
        <v>0.212988940786669</v>
      </c>
      <c r="AI735" s="19"/>
      <c r="AJ735" s="19" t="n">
        <v>0.113383234352362</v>
      </c>
      <c r="AK735" s="19" t="n">
        <v>0.187158477758625</v>
      </c>
      <c r="AL735" s="19" t="n">
        <v>0.239831616990704</v>
      </c>
      <c r="AM735" s="19" t="n">
        <v>0.224763621107488</v>
      </c>
      <c r="AN735" s="19" t="n">
        <v>0.20187702725475</v>
      </c>
      <c r="AO735" s="19" t="n">
        <v>0.224284350510515</v>
      </c>
      <c r="AP735" s="19" t="n">
        <v>0.316223044225201</v>
      </c>
      <c r="AQ735" s="19" t="n">
        <v>0.193479319833965</v>
      </c>
      <c r="AR735" s="19" t="n">
        <v>0.268775022958287</v>
      </c>
      <c r="AS735" s="19" t="n">
        <v>0.171880739986123</v>
      </c>
      <c r="AT735" s="19" t="n">
        <v>0.1248162214216</v>
      </c>
      <c r="AU735" s="19" t="n">
        <v>0.166760043846687</v>
      </c>
    </row>
    <row r="736">
      <c r="B736" t="s">
        <v>309</v>
      </c>
      <c r="C736" s="19" t="n">
        <v>0.0592567498239873</v>
      </c>
      <c r="D736" s="19" t="n">
        <v>0.0643091070132694</v>
      </c>
      <c r="E736" s="19" t="n">
        <v>0.0544538687588136</v>
      </c>
      <c r="F736" s="19"/>
      <c r="G736" s="19" t="n">
        <v>0.0861746211992654</v>
      </c>
      <c r="H736" s="19" t="n">
        <v>0.112111023442736</v>
      </c>
      <c r="I736" s="19" t="n">
        <v>0.0864294499697221</v>
      </c>
      <c r="J736" s="19" t="n">
        <v>0.0343976867221006</v>
      </c>
      <c r="K736" s="19" t="n">
        <v>0.044223660391322</v>
      </c>
      <c r="L736" s="19" t="n">
        <v>0.0236634952728834</v>
      </c>
      <c r="M736" s="19"/>
      <c r="N736" s="19" t="n">
        <v>0</v>
      </c>
      <c r="O736" s="19" t="n">
        <v>0.0446948983974981</v>
      </c>
      <c r="P736" s="19" t="n">
        <v>0.0561787366257526</v>
      </c>
      <c r="Q736" s="19" t="n">
        <v>0.0643993144853379</v>
      </c>
      <c r="R736" s="19" t="n">
        <v>0.0942811578346008</v>
      </c>
      <c r="S736" s="19"/>
      <c r="T736" s="19" t="n">
        <v>0.0604893248367754</v>
      </c>
      <c r="U736" s="19" t="n">
        <v>0.0771319262603449</v>
      </c>
      <c r="V736" s="19" t="n">
        <v>0.0670687825364157</v>
      </c>
      <c r="W736" s="19" t="n">
        <v>0.0384852818287865</v>
      </c>
      <c r="X736" s="19"/>
      <c r="Y736" s="19" t="n">
        <v>0.0852030680937819</v>
      </c>
      <c r="Z736" s="19" t="n">
        <v>0.0400682621943767</v>
      </c>
      <c r="AA736" s="19" t="n">
        <v>0.0254376685486638</v>
      </c>
      <c r="AB736" s="19" t="n">
        <v>0.0841282153577648</v>
      </c>
      <c r="AC736" s="19" t="n">
        <v>0.0618159966137304</v>
      </c>
      <c r="AD736" s="19" t="n">
        <v>0.0293817981957367</v>
      </c>
      <c r="AE736" s="19"/>
      <c r="AF736" s="19" t="n">
        <v>0.067876914367808</v>
      </c>
      <c r="AG736" s="19"/>
      <c r="AH736" s="19" t="n">
        <v>0.0669912107997964</v>
      </c>
      <c r="AI736" s="19"/>
      <c r="AJ736" s="19" t="n">
        <v>0.0897686302110837</v>
      </c>
      <c r="AK736" s="19" t="n">
        <v>0.124152559138899</v>
      </c>
      <c r="AL736" s="19" t="n">
        <v>0.0601481891810323</v>
      </c>
      <c r="AM736" s="19" t="n">
        <v>0.0526629704563935</v>
      </c>
      <c r="AN736" s="19" t="n">
        <v>0.0850629777979959</v>
      </c>
      <c r="AO736" s="19" t="n">
        <v>0.0451672283654864</v>
      </c>
      <c r="AP736" s="19" t="n">
        <v>0.0412165727484053</v>
      </c>
      <c r="AQ736" s="19" t="n">
        <v>0.0535247462790118</v>
      </c>
      <c r="AR736" s="19" t="n">
        <v>0</v>
      </c>
      <c r="AS736" s="19" t="n">
        <v>0.0753228042243717</v>
      </c>
      <c r="AT736" s="19" t="n">
        <v>0</v>
      </c>
      <c r="AU736" s="19" t="n">
        <v>0</v>
      </c>
    </row>
    <row r="737">
      <c r="B737" t="s">
        <v>310</v>
      </c>
      <c r="C737" s="19" t="n">
        <v>0.0636198765641679</v>
      </c>
      <c r="D737" s="19" t="n">
        <v>0.0664431218241101</v>
      </c>
      <c r="E737" s="19" t="n">
        <v>0.0610571517473647</v>
      </c>
      <c r="F737" s="19"/>
      <c r="G737" s="19" t="n">
        <v>0.0330323461476788</v>
      </c>
      <c r="H737" s="19" t="n">
        <v>0.0694140356381689</v>
      </c>
      <c r="I737" s="19" t="n">
        <v>0.0410591885496682</v>
      </c>
      <c r="J737" s="19" t="n">
        <v>0.0834132905483705</v>
      </c>
      <c r="K737" s="19" t="n">
        <v>0.081105223784072</v>
      </c>
      <c r="L737" s="19" t="n">
        <v>0.061756775790121</v>
      </c>
      <c r="M737" s="19"/>
      <c r="N737" s="19" t="n">
        <v>0.126701087149791</v>
      </c>
      <c r="O737" s="19" t="n">
        <v>0.0536046215931569</v>
      </c>
      <c r="P737" s="19" t="n">
        <v>0.0793707265621692</v>
      </c>
      <c r="Q737" s="19" t="n">
        <v>0.0431656367942156</v>
      </c>
      <c r="R737" s="19" t="n">
        <v>0.0703167032170272</v>
      </c>
      <c r="S737" s="19"/>
      <c r="T737" s="19" t="n">
        <v>0.0512303067547976</v>
      </c>
      <c r="U737" s="19" t="n">
        <v>0.0822904995390053</v>
      </c>
      <c r="V737" s="19" t="n">
        <v>0.0693526021162393</v>
      </c>
      <c r="W737" s="19" t="n">
        <v>0.043078084736389</v>
      </c>
      <c r="X737" s="19"/>
      <c r="Y737" s="19" t="n">
        <v>0.0505668117438889</v>
      </c>
      <c r="Z737" s="19" t="n">
        <v>0.0851728317792387</v>
      </c>
      <c r="AA737" s="19" t="n">
        <v>0.0668243665461035</v>
      </c>
      <c r="AB737" s="19" t="n">
        <v>0.0558975093363889</v>
      </c>
      <c r="AC737" s="19" t="n">
        <v>0.062265795734541</v>
      </c>
      <c r="AD737" s="19" t="n">
        <v>0.0609966619829956</v>
      </c>
      <c r="AE737" s="19"/>
      <c r="AF737" s="19" t="n">
        <v>0.0688307522654622</v>
      </c>
      <c r="AG737" s="19"/>
      <c r="AH737" s="19" t="n">
        <v>0.0527640839562907</v>
      </c>
      <c r="AI737" s="19"/>
      <c r="AJ737" s="19" t="n">
        <v>0.0703351505453972</v>
      </c>
      <c r="AK737" s="19" t="n">
        <v>0.105795425787593</v>
      </c>
      <c r="AL737" s="19" t="n">
        <v>0.0789061409515261</v>
      </c>
      <c r="AM737" s="19" t="n">
        <v>0.064464568834956</v>
      </c>
      <c r="AN737" s="19" t="n">
        <v>0.0446943067515361</v>
      </c>
      <c r="AO737" s="19" t="n">
        <v>0.0434538714866928</v>
      </c>
      <c r="AP737" s="19" t="n">
        <v>0.035470096439116</v>
      </c>
      <c r="AQ737" s="19" t="n">
        <v>0.0645098864131231</v>
      </c>
      <c r="AR737" s="19" t="n">
        <v>0.0410234503155122</v>
      </c>
      <c r="AS737" s="19" t="n">
        <v>0.0798328216138827</v>
      </c>
      <c r="AT737" s="19" t="n">
        <v>0.133150526789957</v>
      </c>
      <c r="AU737" s="19" t="n">
        <v>0.0710498301282044</v>
      </c>
    </row>
    <row r="738">
      <c r="B738" t="s">
        <v>66</v>
      </c>
      <c r="C738" s="19" t="n">
        <v>0.0960312965166682</v>
      </c>
      <c r="D738" s="19" t="n">
        <v>0.0687026912206614</v>
      </c>
      <c r="E738" s="19" t="n">
        <v>0.123664186762363</v>
      </c>
      <c r="F738" s="19"/>
      <c r="G738" s="19" t="n">
        <v>0.038473940525189</v>
      </c>
      <c r="H738" s="19" t="n">
        <v>0.0545303541043662</v>
      </c>
      <c r="I738" s="19" t="n">
        <v>0.0884412116242162</v>
      </c>
      <c r="J738" s="19" t="n">
        <v>0.0954117877489963</v>
      </c>
      <c r="K738" s="19" t="n">
        <v>0.115993339035225</v>
      </c>
      <c r="L738" s="19" t="n">
        <v>0.13989268217927</v>
      </c>
      <c r="M738" s="19"/>
      <c r="N738" s="19" t="n">
        <v>0.095973852868212</v>
      </c>
      <c r="O738" s="19" t="n">
        <v>0.133789949389778</v>
      </c>
      <c r="P738" s="19" t="n">
        <v>0.0993956268948019</v>
      </c>
      <c r="Q738" s="19" t="n">
        <v>0.067310573315139</v>
      </c>
      <c r="R738" s="19" t="n">
        <v>0.0713832252300316</v>
      </c>
      <c r="S738" s="19"/>
      <c r="T738" s="19" t="n">
        <v>0.116191349377073</v>
      </c>
      <c r="U738" s="19" t="n">
        <v>0.108497346482223</v>
      </c>
      <c r="V738" s="19" t="n">
        <v>0.074900027251223</v>
      </c>
      <c r="W738" s="19" t="n">
        <v>0.0288729256088748</v>
      </c>
      <c r="X738" s="19"/>
      <c r="Y738" s="19" t="n">
        <v>0.0583713299526077</v>
      </c>
      <c r="Z738" s="19" t="n">
        <v>0.0659960465007135</v>
      </c>
      <c r="AA738" s="19" t="n">
        <v>0.143298626428107</v>
      </c>
      <c r="AB738" s="19" t="n">
        <v>0.122492613649089</v>
      </c>
      <c r="AC738" s="19" t="n">
        <v>0.0170682936067197</v>
      </c>
      <c r="AD738" s="19" t="n">
        <v>0.255404352095986</v>
      </c>
      <c r="AE738" s="19"/>
      <c r="AF738" s="19" t="n">
        <v>0.0999905831369041</v>
      </c>
      <c r="AG738" s="19"/>
      <c r="AH738" s="19" t="n">
        <v>0.075876087649279</v>
      </c>
      <c r="AI738" s="19"/>
      <c r="AJ738" s="19" t="n">
        <v>0.107440200390184</v>
      </c>
      <c r="AK738" s="19" t="n">
        <v>0.0505046848680737</v>
      </c>
      <c r="AL738" s="19" t="n">
        <v>0.119851158214964</v>
      </c>
      <c r="AM738" s="19" t="n">
        <v>0.1110363600047</v>
      </c>
      <c r="AN738" s="19" t="n">
        <v>0.0672587943407049</v>
      </c>
      <c r="AO738" s="19" t="n">
        <v>0.0837179667339953</v>
      </c>
      <c r="AP738" s="19" t="n">
        <v>0.104396144616207</v>
      </c>
      <c r="AQ738" s="19" t="n">
        <v>0.0281926811689916</v>
      </c>
      <c r="AR738" s="19" t="n">
        <v>0.0361173026877341</v>
      </c>
      <c r="AS738" s="19" t="n">
        <v>0.114376955086519</v>
      </c>
      <c r="AT738" s="19" t="n">
        <v>0.0615873338794184</v>
      </c>
      <c r="AU738" s="19" t="n">
        <v>0.100792774689977</v>
      </c>
    </row>
    <row r="739">
      <c r="B739" t="s">
        <v>311</v>
      </c>
      <c r="C739" s="19" t="n">
        <v>0.563059239893521</v>
      </c>
      <c r="D739" s="19" t="n">
        <v>0.583116666325625</v>
      </c>
      <c r="E739" s="19" t="n">
        <v>0.543308640101884</v>
      </c>
      <c r="F739" s="19"/>
      <c r="G739" s="19" t="n">
        <v>0.588597759386809</v>
      </c>
      <c r="H739" s="19" t="n">
        <v>0.538480264769978</v>
      </c>
      <c r="I739" s="19" t="n">
        <v>0.556980411768463</v>
      </c>
      <c r="J739" s="19" t="n">
        <v>0.639913959116415</v>
      </c>
      <c r="K739" s="19" t="n">
        <v>0.465276733025998</v>
      </c>
      <c r="L739" s="19" t="n">
        <v>0.58707065644057</v>
      </c>
      <c r="M739" s="19"/>
      <c r="N739" s="19" t="n">
        <v>0.334682745599062</v>
      </c>
      <c r="O739" s="19" t="n">
        <v>0.505654401452911</v>
      </c>
      <c r="P739" s="19" t="n">
        <v>0.511435287462003</v>
      </c>
      <c r="Q739" s="19" t="n">
        <v>0.666305821836876</v>
      </c>
      <c r="R739" s="19" t="n">
        <v>0.631238363561637</v>
      </c>
      <c r="S739" s="19"/>
      <c r="T739" s="19" t="n">
        <v>0.526283564538997</v>
      </c>
      <c r="U739" s="19" t="n">
        <v>0.482541975517156</v>
      </c>
      <c r="V739" s="19" t="n">
        <v>0.604712316140153</v>
      </c>
      <c r="W739" s="19" t="n">
        <v>0.687076842205603</v>
      </c>
      <c r="X739" s="19"/>
      <c r="Y739" s="19" t="n">
        <v>0.583070167117471</v>
      </c>
      <c r="Z739" s="19" t="n">
        <v>0.603672019007709</v>
      </c>
      <c r="AA739" s="19" t="n">
        <v>0.572194384251086</v>
      </c>
      <c r="AB739" s="19" t="n">
        <v>0.447644862828363</v>
      </c>
      <c r="AC739" s="19" t="n">
        <v>0.594090768306465</v>
      </c>
      <c r="AD739" s="19" t="n">
        <v>0.487640933195488</v>
      </c>
      <c r="AE739" s="19"/>
      <c r="AF739" s="19" t="n">
        <v>0.547127373846459</v>
      </c>
      <c r="AG739" s="19"/>
      <c r="AH739" s="19" t="n">
        <v>0.591379676807965</v>
      </c>
      <c r="AI739" s="19"/>
      <c r="AJ739" s="19" t="n">
        <v>0.619072784500973</v>
      </c>
      <c r="AK739" s="19" t="n">
        <v>0.53238885244681</v>
      </c>
      <c r="AL739" s="19" t="n">
        <v>0.501262894661774</v>
      </c>
      <c r="AM739" s="19" t="n">
        <v>0.547072479596463</v>
      </c>
      <c r="AN739" s="19" t="n">
        <v>0.601106893855013</v>
      </c>
      <c r="AO739" s="19" t="n">
        <v>0.60337658290331</v>
      </c>
      <c r="AP739" s="19" t="n">
        <v>0.50269414197107</v>
      </c>
      <c r="AQ739" s="19" t="n">
        <v>0.660293366304909</v>
      </c>
      <c r="AR739" s="19" t="n">
        <v>0.654084224038467</v>
      </c>
      <c r="AS739" s="19" t="n">
        <v>0.558586679089103</v>
      </c>
      <c r="AT739" s="19" t="n">
        <v>0.680445917909024</v>
      </c>
      <c r="AU739" s="19" t="n">
        <v>0.661397351335132</v>
      </c>
    </row>
    <row r="740">
      <c r="B740" t="s">
        <v>312</v>
      </c>
      <c r="C740" s="19" t="n">
        <v>0.122876626388155</v>
      </c>
      <c r="D740" s="19" t="n">
        <v>0.13075222883738</v>
      </c>
      <c r="E740" s="19" t="n">
        <v>0.115511020506178</v>
      </c>
      <c r="F740" s="19"/>
      <c r="G740" s="19" t="n">
        <v>0.119206967346944</v>
      </c>
      <c r="H740" s="19" t="n">
        <v>0.181525059080905</v>
      </c>
      <c r="I740" s="19" t="n">
        <v>0.12748863851939</v>
      </c>
      <c r="J740" s="19" t="n">
        <v>0.117810977270471</v>
      </c>
      <c r="K740" s="19" t="n">
        <v>0.125328884175394</v>
      </c>
      <c r="L740" s="19" t="n">
        <v>0.0854202710630044</v>
      </c>
      <c r="M740" s="19"/>
      <c r="N740" s="19" t="n">
        <v>0.126701087149791</v>
      </c>
      <c r="O740" s="19" t="n">
        <v>0.0982995199906549</v>
      </c>
      <c r="P740" s="19" t="n">
        <v>0.135549463187922</v>
      </c>
      <c r="Q740" s="19" t="n">
        <v>0.107564951279553</v>
      </c>
      <c r="R740" s="19" t="n">
        <v>0.164597861051628</v>
      </c>
      <c r="S740" s="19"/>
      <c r="T740" s="19" t="n">
        <v>0.111719631591573</v>
      </c>
      <c r="U740" s="19" t="n">
        <v>0.15942242579935</v>
      </c>
      <c r="V740" s="19" t="n">
        <v>0.136421384652655</v>
      </c>
      <c r="W740" s="19" t="n">
        <v>0.0815633665651755</v>
      </c>
      <c r="X740" s="19"/>
      <c r="Y740" s="19" t="n">
        <v>0.135769879837671</v>
      </c>
      <c r="Z740" s="19" t="n">
        <v>0.125241093973615</v>
      </c>
      <c r="AA740" s="19" t="n">
        <v>0.0922620350947674</v>
      </c>
      <c r="AB740" s="19" t="n">
        <v>0.140025724694154</v>
      </c>
      <c r="AC740" s="19" t="n">
        <v>0.124081792348271</v>
      </c>
      <c r="AD740" s="19" t="n">
        <v>0.0903784601787323</v>
      </c>
      <c r="AE740" s="19"/>
      <c r="AF740" s="19" t="n">
        <v>0.13670766663327</v>
      </c>
      <c r="AG740" s="19"/>
      <c r="AH740" s="19" t="n">
        <v>0.119755294756087</v>
      </c>
      <c r="AI740" s="19"/>
      <c r="AJ740" s="19" t="n">
        <v>0.160103780756481</v>
      </c>
      <c r="AK740" s="19" t="n">
        <v>0.229947984926491</v>
      </c>
      <c r="AL740" s="19" t="n">
        <v>0.139054330132558</v>
      </c>
      <c r="AM740" s="19" t="n">
        <v>0.117127539291349</v>
      </c>
      <c r="AN740" s="19" t="n">
        <v>0.129757284549532</v>
      </c>
      <c r="AO740" s="19" t="n">
        <v>0.0886210998521792</v>
      </c>
      <c r="AP740" s="19" t="n">
        <v>0.0766866691875213</v>
      </c>
      <c r="AQ740" s="19" t="n">
        <v>0.118034632692135</v>
      </c>
      <c r="AR740" s="19" t="n">
        <v>0.0410234503155122</v>
      </c>
      <c r="AS740" s="19" t="n">
        <v>0.155155625838254</v>
      </c>
      <c r="AT740" s="19" t="n">
        <v>0.133150526789957</v>
      </c>
      <c r="AU740" s="19" t="n">
        <v>0.0710498301282044</v>
      </c>
    </row>
    <row r="741">
      <c r="B741" t="s">
        <v>248</v>
      </c>
      <c r="C741" s="19" t="n">
        <v>0.440182613505365</v>
      </c>
      <c r="D741" s="19" t="n">
        <v>0.452364437488245</v>
      </c>
      <c r="E741" s="19" t="n">
        <v>0.427797619595706</v>
      </c>
      <c r="F741" s="19"/>
      <c r="G741" s="19" t="n">
        <v>0.469390792039865</v>
      </c>
      <c r="H741" s="19" t="n">
        <v>0.356955205689074</v>
      </c>
      <c r="I741" s="19" t="n">
        <v>0.429491773249073</v>
      </c>
      <c r="J741" s="19" t="n">
        <v>0.522102981845944</v>
      </c>
      <c r="K741" s="19" t="n">
        <v>0.339947848850604</v>
      </c>
      <c r="L741" s="19" t="n">
        <v>0.501650385377565</v>
      </c>
      <c r="M741" s="19"/>
      <c r="N741" s="19" t="n">
        <v>0.207981658449271</v>
      </c>
      <c r="O741" s="19" t="n">
        <v>0.407354881462256</v>
      </c>
      <c r="P741" s="19" t="n">
        <v>0.375885824274081</v>
      </c>
      <c r="Q741" s="19" t="n">
        <v>0.558740870557323</v>
      </c>
      <c r="R741" s="19" t="n">
        <v>0.466640502510009</v>
      </c>
      <c r="S741" s="19"/>
      <c r="T741" s="19" t="n">
        <v>0.414563932947424</v>
      </c>
      <c r="U741" s="19" t="n">
        <v>0.323119549717806</v>
      </c>
      <c r="V741" s="19" t="n">
        <v>0.468290931487498</v>
      </c>
      <c r="W741" s="19" t="n">
        <v>0.605513475640428</v>
      </c>
      <c r="X741" s="19"/>
      <c r="Y741" s="19" t="n">
        <v>0.447300287279801</v>
      </c>
      <c r="Z741" s="19" t="n">
        <v>0.478430925034093</v>
      </c>
      <c r="AA741" s="19" t="n">
        <v>0.479932349156319</v>
      </c>
      <c r="AB741" s="19" t="n">
        <v>0.307619138134209</v>
      </c>
      <c r="AC741" s="19" t="n">
        <v>0.470008975958194</v>
      </c>
      <c r="AD741" s="19" t="n">
        <v>0.397262473016756</v>
      </c>
      <c r="AE741" s="19"/>
      <c r="AF741" s="19" t="n">
        <v>0.410419707213189</v>
      </c>
      <c r="AG741" s="19"/>
      <c r="AH741" s="19" t="n">
        <v>0.471624382051878</v>
      </c>
      <c r="AI741" s="19"/>
      <c r="AJ741" s="19" t="n">
        <v>0.458969003744492</v>
      </c>
      <c r="AK741" s="19" t="n">
        <v>0.302440867520319</v>
      </c>
      <c r="AL741" s="19" t="n">
        <v>0.362208564529215</v>
      </c>
      <c r="AM741" s="19" t="n">
        <v>0.429944940305113</v>
      </c>
      <c r="AN741" s="19" t="n">
        <v>0.471349609305481</v>
      </c>
      <c r="AO741" s="19" t="n">
        <v>0.514755483051131</v>
      </c>
      <c r="AP741" s="19" t="n">
        <v>0.426007472783549</v>
      </c>
      <c r="AQ741" s="19" t="n">
        <v>0.542258733612774</v>
      </c>
      <c r="AR741" s="19" t="n">
        <v>0.613060773722955</v>
      </c>
      <c r="AS741" s="19" t="n">
        <v>0.403431053250848</v>
      </c>
      <c r="AT741" s="19" t="n">
        <v>0.547295391119067</v>
      </c>
      <c r="AU741" s="19" t="n">
        <v>0.590347521206927</v>
      </c>
    </row>
    <row r="742">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row>
    <row r="743">
      <c r="B743" s="7" t="s">
        <v>322</v>
      </c>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c r="AH743" s="19"/>
      <c r="AI743" s="19"/>
      <c r="AJ743" s="19"/>
      <c r="AK743" s="19"/>
      <c r="AL743" s="19"/>
      <c r="AM743" s="19"/>
      <c r="AN743" s="19"/>
      <c r="AO743" s="19"/>
      <c r="AP743" s="19"/>
      <c r="AQ743" s="19"/>
      <c r="AR743" s="19"/>
      <c r="AS743" s="19"/>
      <c r="AT743" s="19"/>
      <c r="AU743" s="19"/>
    </row>
    <row r="744">
      <c r="B744" s="26" t="s">
        <v>69</v>
      </c>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c r="AH744" s="19"/>
      <c r="AI744" s="19"/>
      <c r="AJ744" s="19"/>
      <c r="AK744" s="19"/>
      <c r="AL744" s="19"/>
      <c r="AM744" s="19"/>
      <c r="AN744" s="19"/>
      <c r="AO744" s="19"/>
      <c r="AP744" s="19"/>
      <c r="AQ744" s="19"/>
      <c r="AR744" s="19"/>
      <c r="AS744" s="19"/>
      <c r="AT744" s="19"/>
      <c r="AU744" s="19"/>
    </row>
    <row r="745">
      <c r="B745" t="s">
        <v>306</v>
      </c>
      <c r="C745" s="19" t="n">
        <v>0.228898613128672</v>
      </c>
      <c r="D745" s="19" t="n">
        <v>0.258252443865732</v>
      </c>
      <c r="E745" s="19" t="n">
        <v>0.200536168179352</v>
      </c>
      <c r="F745" s="19"/>
      <c r="G745" s="19" t="n">
        <v>0.135260498117087</v>
      </c>
      <c r="H745" s="19" t="n">
        <v>0.226601018288479</v>
      </c>
      <c r="I745" s="19" t="n">
        <v>0.21760146079147</v>
      </c>
      <c r="J745" s="19" t="n">
        <v>0.240126054729599</v>
      </c>
      <c r="K745" s="19" t="n">
        <v>0.237138572013106</v>
      </c>
      <c r="L745" s="19" t="n">
        <v>0.265820205108707</v>
      </c>
      <c r="M745" s="19"/>
      <c r="N745" s="19" t="n">
        <v>0.252030614980563</v>
      </c>
      <c r="O745" s="19" t="n">
        <v>0.21969127380633</v>
      </c>
      <c r="P745" s="19" t="n">
        <v>0.20725947384912</v>
      </c>
      <c r="Q745" s="19" t="n">
        <v>0.229509484707184</v>
      </c>
      <c r="R745" s="19" t="n">
        <v>0.304550441811128</v>
      </c>
      <c r="S745" s="19"/>
      <c r="T745" s="19" t="n">
        <v>0.192109376886561</v>
      </c>
      <c r="U745" s="19" t="n">
        <v>0.204830704628421</v>
      </c>
      <c r="V745" s="19" t="n">
        <v>0.219574311499271</v>
      </c>
      <c r="W745" s="19" t="n">
        <v>0.298547857422405</v>
      </c>
      <c r="X745" s="19"/>
      <c r="Y745" s="19" t="n">
        <v>0.247440963282778</v>
      </c>
      <c r="Z745" s="19" t="n">
        <v>0.197931226270376</v>
      </c>
      <c r="AA745" s="19" t="n">
        <v>0.25600307876406</v>
      </c>
      <c r="AB745" s="19" t="n">
        <v>0.178919381329885</v>
      </c>
      <c r="AC745" s="19" t="n">
        <v>0.169133837178397</v>
      </c>
      <c r="AD745" s="19" t="n">
        <v>0.270851572032897</v>
      </c>
      <c r="AE745" s="19"/>
      <c r="AF745" s="19" t="n">
        <v>0.229814635498648</v>
      </c>
      <c r="AG745" s="19"/>
      <c r="AH745" s="19" t="n">
        <v>0.252156392538148</v>
      </c>
      <c r="AI745" s="19"/>
      <c r="AJ745" s="19" t="n">
        <v>0.190455190938864</v>
      </c>
      <c r="AK745" s="19" t="n">
        <v>0.297934030180776</v>
      </c>
      <c r="AL745" s="19" t="n">
        <v>0.250708495449569</v>
      </c>
      <c r="AM745" s="19" t="n">
        <v>0.208446936940197</v>
      </c>
      <c r="AN745" s="19" t="n">
        <v>0.211704919819232</v>
      </c>
      <c r="AO745" s="19" t="n">
        <v>0.292870662979135</v>
      </c>
      <c r="AP745" s="19" t="n">
        <v>0.22588698665696</v>
      </c>
      <c r="AQ745" s="19" t="n">
        <v>0.15168649962748</v>
      </c>
      <c r="AR745" s="19" t="n">
        <v>0.32210785964001</v>
      </c>
      <c r="AS745" s="19" t="n">
        <v>0.181507929085548</v>
      </c>
      <c r="AT745" s="19" t="n">
        <v>0.379211461235692</v>
      </c>
      <c r="AU745" s="19" t="n">
        <v>0.196679567614161</v>
      </c>
    </row>
    <row r="746">
      <c r="B746" t="s">
        <v>307</v>
      </c>
      <c r="C746" s="19" t="n">
        <v>0.411115396944912</v>
      </c>
      <c r="D746" s="19" t="n">
        <v>0.413513576147111</v>
      </c>
      <c r="E746" s="19" t="n">
        <v>0.408371100325432</v>
      </c>
      <c r="F746" s="19"/>
      <c r="G746" s="19" t="n">
        <v>0.491797656037449</v>
      </c>
      <c r="H746" s="19" t="n">
        <v>0.389310935751285</v>
      </c>
      <c r="I746" s="19" t="n">
        <v>0.404766281347162</v>
      </c>
      <c r="J746" s="19" t="n">
        <v>0.427191477403736</v>
      </c>
      <c r="K746" s="19" t="n">
        <v>0.33033682155131</v>
      </c>
      <c r="L746" s="19" t="n">
        <v>0.437867827946719</v>
      </c>
      <c r="M746" s="19"/>
      <c r="N746" s="19" t="n">
        <v>0.28332057719041</v>
      </c>
      <c r="O746" s="19" t="n">
        <v>0.369322025923028</v>
      </c>
      <c r="P746" s="19" t="n">
        <v>0.414839576628098</v>
      </c>
      <c r="Q746" s="19" t="n">
        <v>0.473096559960856</v>
      </c>
      <c r="R746" s="19" t="n">
        <v>0.373511974078236</v>
      </c>
      <c r="S746" s="19"/>
      <c r="T746" s="19" t="n">
        <v>0.36657288040406</v>
      </c>
      <c r="U746" s="19" t="n">
        <v>0.417457375810046</v>
      </c>
      <c r="V746" s="19" t="n">
        <v>0.455642363780468</v>
      </c>
      <c r="W746" s="19" t="n">
        <v>0.424749237056429</v>
      </c>
      <c r="X746" s="19"/>
      <c r="Y746" s="19" t="n">
        <v>0.404948987909289</v>
      </c>
      <c r="Z746" s="19" t="n">
        <v>0.446193903084577</v>
      </c>
      <c r="AA746" s="19" t="n">
        <v>0.444670103505766</v>
      </c>
      <c r="AB746" s="19" t="n">
        <v>0.343078430215087</v>
      </c>
      <c r="AC746" s="19" t="n">
        <v>0.489750981344669</v>
      </c>
      <c r="AD746" s="19" t="n">
        <v>0.28387936579526</v>
      </c>
      <c r="AE746" s="19"/>
      <c r="AF746" s="19" t="n">
        <v>0.401365921952621</v>
      </c>
      <c r="AG746" s="19"/>
      <c r="AH746" s="19" t="n">
        <v>0.411836346077116</v>
      </c>
      <c r="AI746" s="19"/>
      <c r="AJ746" s="19" t="n">
        <v>0.481373087362461</v>
      </c>
      <c r="AK746" s="19" t="n">
        <v>0.311712557939453</v>
      </c>
      <c r="AL746" s="19" t="n">
        <v>0.365326336759785</v>
      </c>
      <c r="AM746" s="19" t="n">
        <v>0.395415831426898</v>
      </c>
      <c r="AN746" s="19" t="n">
        <v>0.423891518307302</v>
      </c>
      <c r="AO746" s="19" t="n">
        <v>0.381879125332463</v>
      </c>
      <c r="AP746" s="19" t="n">
        <v>0.417365545213923</v>
      </c>
      <c r="AQ746" s="19" t="n">
        <v>0.526787151466753</v>
      </c>
      <c r="AR746" s="19" t="n">
        <v>0.372915272036014</v>
      </c>
      <c r="AS746" s="19" t="n">
        <v>0.443641569256243</v>
      </c>
      <c r="AT746" s="19" t="n">
        <v>0.332218689615107</v>
      </c>
      <c r="AU746" s="19" t="n">
        <v>0.560032354314286</v>
      </c>
    </row>
    <row r="747">
      <c r="B747" t="s">
        <v>308</v>
      </c>
      <c r="C747" s="19" t="n">
        <v>0.177289608470351</v>
      </c>
      <c r="D747" s="19" t="n">
        <v>0.164019244283345</v>
      </c>
      <c r="E747" s="19" t="n">
        <v>0.189241446765639</v>
      </c>
      <c r="F747" s="19"/>
      <c r="G747" s="19" t="n">
        <v>0.244262239416818</v>
      </c>
      <c r="H747" s="19" t="n">
        <v>0.228049795662566</v>
      </c>
      <c r="I747" s="19" t="n">
        <v>0.193924372413667</v>
      </c>
      <c r="J747" s="19" t="n">
        <v>0.135330073585079</v>
      </c>
      <c r="K747" s="19" t="n">
        <v>0.190238639704143</v>
      </c>
      <c r="L747" s="19" t="n">
        <v>0.123659332175963</v>
      </c>
      <c r="M747" s="19"/>
      <c r="N747" s="19" t="n">
        <v>0.15397848730561</v>
      </c>
      <c r="O747" s="19" t="n">
        <v>0.191102286854423</v>
      </c>
      <c r="P747" s="19" t="n">
        <v>0.190360839424171</v>
      </c>
      <c r="Q747" s="19" t="n">
        <v>0.142557232273405</v>
      </c>
      <c r="R747" s="19" t="n">
        <v>0.189799855171045</v>
      </c>
      <c r="S747" s="19"/>
      <c r="T747" s="19" t="n">
        <v>0.243651157577681</v>
      </c>
      <c r="U747" s="19" t="n">
        <v>0.152324785233073</v>
      </c>
      <c r="V747" s="19" t="n">
        <v>0.173903750021645</v>
      </c>
      <c r="W747" s="19" t="n">
        <v>0.178850573241937</v>
      </c>
      <c r="X747" s="19"/>
      <c r="Y747" s="19" t="n">
        <v>0.192168733593017</v>
      </c>
      <c r="Z747" s="19" t="n">
        <v>0.170629700700715</v>
      </c>
      <c r="AA747" s="19" t="n">
        <v>0.11558073143461</v>
      </c>
      <c r="AB747" s="19" t="n">
        <v>0.226870367273109</v>
      </c>
      <c r="AC747" s="19" t="n">
        <v>0.263505194717735</v>
      </c>
      <c r="AD747" s="19" t="n">
        <v>0.170037922877112</v>
      </c>
      <c r="AE747" s="19"/>
      <c r="AF747" s="19" t="n">
        <v>0.178202367856434</v>
      </c>
      <c r="AG747" s="19"/>
      <c r="AH747" s="19" t="n">
        <v>0.17496573860328</v>
      </c>
      <c r="AI747" s="19"/>
      <c r="AJ747" s="19" t="n">
        <v>0.163807520169732</v>
      </c>
      <c r="AK747" s="19" t="n">
        <v>0.132530562622932</v>
      </c>
      <c r="AL747" s="19" t="n">
        <v>0.178249162265331</v>
      </c>
      <c r="AM747" s="19" t="n">
        <v>0.198985441337655</v>
      </c>
      <c r="AN747" s="19" t="n">
        <v>0.180729427172409</v>
      </c>
      <c r="AO747" s="19" t="n">
        <v>0.211722588463884</v>
      </c>
      <c r="AP747" s="19" t="n">
        <v>0.191634946171906</v>
      </c>
      <c r="AQ747" s="19" t="n">
        <v>0.201763867429331</v>
      </c>
      <c r="AR747" s="19" t="n">
        <v>0.18071383734724</v>
      </c>
      <c r="AS747" s="19" t="n">
        <v>0.134671594396678</v>
      </c>
      <c r="AT747" s="19" t="n">
        <v>0.0938319884798258</v>
      </c>
      <c r="AU747" s="19" t="n">
        <v>0.117166834555113</v>
      </c>
    </row>
    <row r="748">
      <c r="B748" t="s">
        <v>309</v>
      </c>
      <c r="C748" s="19" t="n">
        <v>0.0377646695454918</v>
      </c>
      <c r="D748" s="19" t="n">
        <v>0.0400790155203938</v>
      </c>
      <c r="E748" s="19" t="n">
        <v>0.0356067660934885</v>
      </c>
      <c r="F748" s="19"/>
      <c r="G748" s="19" t="n">
        <v>0.0463185864463347</v>
      </c>
      <c r="H748" s="19" t="n">
        <v>0.0580395748854824</v>
      </c>
      <c r="I748" s="19" t="n">
        <v>0.0402972452202979</v>
      </c>
      <c r="J748" s="19" t="n">
        <v>0.0294364628295345</v>
      </c>
      <c r="K748" s="19" t="n">
        <v>0.0613187820193964</v>
      </c>
      <c r="L748" s="19" t="n">
        <v>0.00863011815606595</v>
      </c>
      <c r="M748" s="19"/>
      <c r="N748" s="19" t="n">
        <v>0.0633079021366335</v>
      </c>
      <c r="O748" s="19" t="n">
        <v>0.0551608364003134</v>
      </c>
      <c r="P748" s="19" t="n">
        <v>0.0243597815779719</v>
      </c>
      <c r="Q748" s="19" t="n">
        <v>0.0358679056877957</v>
      </c>
      <c r="R748" s="19" t="n">
        <v>0.0410135927414716</v>
      </c>
      <c r="S748" s="19"/>
      <c r="T748" s="19" t="n">
        <v>0.042071688694968</v>
      </c>
      <c r="U748" s="19" t="n">
        <v>0.0572909902191865</v>
      </c>
      <c r="V748" s="19" t="n">
        <v>0.0182341297501709</v>
      </c>
      <c r="W748" s="19" t="n">
        <v>0.0314089635184052</v>
      </c>
      <c r="X748" s="19"/>
      <c r="Y748" s="19" t="n">
        <v>0.0541422060763056</v>
      </c>
      <c r="Z748" s="19" t="n">
        <v>0.0367485338417283</v>
      </c>
      <c r="AA748" s="19" t="n">
        <v>0.00832037136326854</v>
      </c>
      <c r="AB748" s="19" t="n">
        <v>0.0552190803194538</v>
      </c>
      <c r="AC748" s="19" t="n">
        <v>0</v>
      </c>
      <c r="AD748" s="19" t="n">
        <v>0.0521425510057964</v>
      </c>
      <c r="AE748" s="19"/>
      <c r="AF748" s="19" t="n">
        <v>0.0437695383308212</v>
      </c>
      <c r="AG748" s="19"/>
      <c r="AH748" s="19" t="n">
        <v>0.0426933527735769</v>
      </c>
      <c r="AI748" s="19"/>
      <c r="AJ748" s="19" t="n">
        <v>0.0487989880033933</v>
      </c>
      <c r="AK748" s="19" t="n">
        <v>0.116044667563308</v>
      </c>
      <c r="AL748" s="19" t="n">
        <v>0.0301691855751496</v>
      </c>
      <c r="AM748" s="19" t="n">
        <v>0.0178778496829069</v>
      </c>
      <c r="AN748" s="19" t="n">
        <v>0.0832735654601565</v>
      </c>
      <c r="AO748" s="19" t="n">
        <v>0</v>
      </c>
      <c r="AP748" s="19" t="n">
        <v>0.0246714633103336</v>
      </c>
      <c r="AQ748" s="19" t="n">
        <v>0.0270599138943209</v>
      </c>
      <c r="AR748" s="19" t="n">
        <v>0.0471222779734907</v>
      </c>
      <c r="AS748" s="19" t="n">
        <v>0.0458407942342437</v>
      </c>
      <c r="AT748" s="19" t="n">
        <v>0</v>
      </c>
      <c r="AU748" s="19" t="n">
        <v>0.02827201685492</v>
      </c>
    </row>
    <row r="749">
      <c r="B749" t="s">
        <v>310</v>
      </c>
      <c r="C749" s="19" t="n">
        <v>0.0617695805364115</v>
      </c>
      <c r="D749" s="19" t="n">
        <v>0.063111504580211</v>
      </c>
      <c r="E749" s="19" t="n">
        <v>0.0606766598434311</v>
      </c>
      <c r="F749" s="19"/>
      <c r="G749" s="19" t="n">
        <v>0.0421947444439352</v>
      </c>
      <c r="H749" s="19" t="n">
        <v>0.0553405789379039</v>
      </c>
      <c r="I749" s="19" t="n">
        <v>0.0607008391552325</v>
      </c>
      <c r="J749" s="19" t="n">
        <v>0.0784013708247052</v>
      </c>
      <c r="K749" s="19" t="n">
        <v>0.0704951121024557</v>
      </c>
      <c r="L749" s="19" t="n">
        <v>0.0581713039993139</v>
      </c>
      <c r="M749" s="19"/>
      <c r="N749" s="19" t="n">
        <v>0.151388565518571</v>
      </c>
      <c r="O749" s="19" t="n">
        <v>0.0476409515033561</v>
      </c>
      <c r="P749" s="19" t="n">
        <v>0.0831038487289859</v>
      </c>
      <c r="Q749" s="19" t="n">
        <v>0.051359760329973</v>
      </c>
      <c r="R749" s="19" t="n">
        <v>0.0379655174110877</v>
      </c>
      <c r="S749" s="19"/>
      <c r="T749" s="19" t="n">
        <v>0.0424671942284627</v>
      </c>
      <c r="U749" s="19" t="n">
        <v>0.0785310607416743</v>
      </c>
      <c r="V749" s="19" t="n">
        <v>0.0703516510978507</v>
      </c>
      <c r="W749" s="19" t="n">
        <v>0.0382628606170922</v>
      </c>
      <c r="X749" s="19"/>
      <c r="Y749" s="19" t="n">
        <v>0.0556927084154263</v>
      </c>
      <c r="Z749" s="19" t="n">
        <v>0.0780892075514063</v>
      </c>
      <c r="AA749" s="19" t="n">
        <v>0.0623674673617318</v>
      </c>
      <c r="AB749" s="19" t="n">
        <v>0.0721979936628445</v>
      </c>
      <c r="AC749" s="19" t="n">
        <v>0.0348859605173093</v>
      </c>
      <c r="AD749" s="19" t="n">
        <v>0.0312453760305582</v>
      </c>
      <c r="AE749" s="19"/>
      <c r="AF749" s="19" t="n">
        <v>0.0643965564232323</v>
      </c>
      <c r="AG749" s="19"/>
      <c r="AH749" s="19" t="n">
        <v>0.0546954050937387</v>
      </c>
      <c r="AI749" s="19"/>
      <c r="AJ749" s="19" t="n">
        <v>0.0217727564711511</v>
      </c>
      <c r="AK749" s="19" t="n">
        <v>0.11665187847511</v>
      </c>
      <c r="AL749" s="19" t="n">
        <v>0.0796562013407865</v>
      </c>
      <c r="AM749" s="19" t="n">
        <v>0.0759596112672026</v>
      </c>
      <c r="AN749" s="19" t="n">
        <v>0.0275125295983914</v>
      </c>
      <c r="AO749" s="19" t="n">
        <v>0.0299604231996871</v>
      </c>
      <c r="AP749" s="19" t="n">
        <v>0.0600417146940456</v>
      </c>
      <c r="AQ749" s="19" t="n">
        <v>0.0645098864131231</v>
      </c>
      <c r="AR749" s="19" t="n">
        <v>0.0410234503155122</v>
      </c>
      <c r="AS749" s="19" t="n">
        <v>0.106598493221649</v>
      </c>
      <c r="AT749" s="19" t="n">
        <v>0.133150526789957</v>
      </c>
      <c r="AU749" s="19" t="n">
        <v>0.021669346947028</v>
      </c>
    </row>
    <row r="750">
      <c r="B750" t="s">
        <v>66</v>
      </c>
      <c r="C750" s="19" t="n">
        <v>0.0831621313741622</v>
      </c>
      <c r="D750" s="19" t="n">
        <v>0.0610242156032069</v>
      </c>
      <c r="E750" s="19" t="n">
        <v>0.105567858792658</v>
      </c>
      <c r="F750" s="19"/>
      <c r="G750" s="19" t="n">
        <v>0.040166275538376</v>
      </c>
      <c r="H750" s="19" t="n">
        <v>0.0426580964742837</v>
      </c>
      <c r="I750" s="19" t="n">
        <v>0.0827098010721699</v>
      </c>
      <c r="J750" s="19" t="n">
        <v>0.0895145606273475</v>
      </c>
      <c r="K750" s="19" t="n">
        <v>0.110472072609589</v>
      </c>
      <c r="L750" s="19" t="n">
        <v>0.105851212613231</v>
      </c>
      <c r="M750" s="19"/>
      <c r="N750" s="19" t="n">
        <v>0.095973852868212</v>
      </c>
      <c r="O750" s="19" t="n">
        <v>0.11708262551255</v>
      </c>
      <c r="P750" s="19" t="n">
        <v>0.0800764797916537</v>
      </c>
      <c r="Q750" s="19" t="n">
        <v>0.0676090570407871</v>
      </c>
      <c r="R750" s="19" t="n">
        <v>0.0531586187870311</v>
      </c>
      <c r="S750" s="19"/>
      <c r="T750" s="19" t="n">
        <v>0.113127702208267</v>
      </c>
      <c r="U750" s="19" t="n">
        <v>0.0895650833675996</v>
      </c>
      <c r="V750" s="19" t="n">
        <v>0.0622937938505948</v>
      </c>
      <c r="W750" s="19" t="n">
        <v>0.0281805081437313</v>
      </c>
      <c r="X750" s="19"/>
      <c r="Y750" s="19" t="n">
        <v>0.0456064007231847</v>
      </c>
      <c r="Z750" s="19" t="n">
        <v>0.0704074285511977</v>
      </c>
      <c r="AA750" s="19" t="n">
        <v>0.113058247570563</v>
      </c>
      <c r="AB750" s="19" t="n">
        <v>0.123714747199621</v>
      </c>
      <c r="AC750" s="19" t="n">
        <v>0.0427240262418891</v>
      </c>
      <c r="AD750" s="19" t="n">
        <v>0.191843212258376</v>
      </c>
      <c r="AE750" s="19"/>
      <c r="AF750" s="19" t="n">
        <v>0.0824509799382426</v>
      </c>
      <c r="AG750" s="19"/>
      <c r="AH750" s="19" t="n">
        <v>0.0636527649141397</v>
      </c>
      <c r="AI750" s="19"/>
      <c r="AJ750" s="19" t="n">
        <v>0.0937924570543986</v>
      </c>
      <c r="AK750" s="19" t="n">
        <v>0.0251263032184207</v>
      </c>
      <c r="AL750" s="19" t="n">
        <v>0.0958906186093781</v>
      </c>
      <c r="AM750" s="19" t="n">
        <v>0.10331432934514</v>
      </c>
      <c r="AN750" s="19" t="n">
        <v>0.0728880396425093</v>
      </c>
      <c r="AO750" s="19" t="n">
        <v>0.0835672000248302</v>
      </c>
      <c r="AP750" s="19" t="n">
        <v>0.0803993439528322</v>
      </c>
      <c r="AQ750" s="19" t="n">
        <v>0.0281926811689916</v>
      </c>
      <c r="AR750" s="19" t="n">
        <v>0.0361173026877341</v>
      </c>
      <c r="AS750" s="19" t="n">
        <v>0.0877396198056384</v>
      </c>
      <c r="AT750" s="19" t="n">
        <v>0.0615873338794184</v>
      </c>
      <c r="AU750" s="19" t="n">
        <v>0.0761798797144922</v>
      </c>
    </row>
    <row r="751">
      <c r="B751" t="s">
        <v>311</v>
      </c>
      <c r="C751" s="19" t="n">
        <v>0.640014010073584</v>
      </c>
      <c r="D751" s="19" t="n">
        <v>0.671766020012843</v>
      </c>
      <c r="E751" s="19" t="n">
        <v>0.608907268504784</v>
      </c>
      <c r="F751" s="19"/>
      <c r="G751" s="19" t="n">
        <v>0.627058154154536</v>
      </c>
      <c r="H751" s="19" t="n">
        <v>0.615911954039764</v>
      </c>
      <c r="I751" s="19" t="n">
        <v>0.622367742138633</v>
      </c>
      <c r="J751" s="19" t="n">
        <v>0.667317532133334</v>
      </c>
      <c r="K751" s="19" t="n">
        <v>0.567475393564416</v>
      </c>
      <c r="L751" s="19" t="n">
        <v>0.703688033055426</v>
      </c>
      <c r="M751" s="19"/>
      <c r="N751" s="19" t="n">
        <v>0.535351192170973</v>
      </c>
      <c r="O751" s="19" t="n">
        <v>0.589013299729358</v>
      </c>
      <c r="P751" s="19" t="n">
        <v>0.622099050477217</v>
      </c>
      <c r="Q751" s="19" t="n">
        <v>0.70260604466804</v>
      </c>
      <c r="R751" s="19" t="n">
        <v>0.678062415889365</v>
      </c>
      <c r="S751" s="19"/>
      <c r="T751" s="19" t="n">
        <v>0.558682257290621</v>
      </c>
      <c r="U751" s="19" t="n">
        <v>0.622288080438467</v>
      </c>
      <c r="V751" s="19" t="n">
        <v>0.675216675279739</v>
      </c>
      <c r="W751" s="19" t="n">
        <v>0.723297094478834</v>
      </c>
      <c r="X751" s="19"/>
      <c r="Y751" s="19" t="n">
        <v>0.652389951192067</v>
      </c>
      <c r="Z751" s="19" t="n">
        <v>0.644125129354953</v>
      </c>
      <c r="AA751" s="19" t="n">
        <v>0.700673182269826</v>
      </c>
      <c r="AB751" s="19" t="n">
        <v>0.521997811544972</v>
      </c>
      <c r="AC751" s="19" t="n">
        <v>0.658884818523066</v>
      </c>
      <c r="AD751" s="19" t="n">
        <v>0.554730937828156</v>
      </c>
      <c r="AE751" s="19"/>
      <c r="AF751" s="19" t="n">
        <v>0.63118055745127</v>
      </c>
      <c r="AG751" s="19"/>
      <c r="AH751" s="19" t="n">
        <v>0.663992738615264</v>
      </c>
      <c r="AI751" s="19"/>
      <c r="AJ751" s="19" t="n">
        <v>0.671828278301325</v>
      </c>
      <c r="AK751" s="19" t="n">
        <v>0.609646588120229</v>
      </c>
      <c r="AL751" s="19" t="n">
        <v>0.616034832209355</v>
      </c>
      <c r="AM751" s="19" t="n">
        <v>0.603862768367095</v>
      </c>
      <c r="AN751" s="19" t="n">
        <v>0.635596438126534</v>
      </c>
      <c r="AO751" s="19" t="n">
        <v>0.674749788311598</v>
      </c>
      <c r="AP751" s="19" t="n">
        <v>0.643252531870883</v>
      </c>
      <c r="AQ751" s="19" t="n">
        <v>0.678473651094233</v>
      </c>
      <c r="AR751" s="19" t="n">
        <v>0.695023131676024</v>
      </c>
      <c r="AS751" s="19" t="n">
        <v>0.625149498341791</v>
      </c>
      <c r="AT751" s="19" t="n">
        <v>0.711430150850799</v>
      </c>
      <c r="AU751" s="19" t="n">
        <v>0.756711921928447</v>
      </c>
    </row>
    <row r="752">
      <c r="B752" t="s">
        <v>312</v>
      </c>
      <c r="C752" s="19" t="n">
        <v>0.0995342500819033</v>
      </c>
      <c r="D752" s="19" t="n">
        <v>0.103190520100605</v>
      </c>
      <c r="E752" s="19" t="n">
        <v>0.0962834259369196</v>
      </c>
      <c r="F752" s="19"/>
      <c r="G752" s="19" t="n">
        <v>0.0885133308902699</v>
      </c>
      <c r="H752" s="19" t="n">
        <v>0.113380153823386</v>
      </c>
      <c r="I752" s="19" t="n">
        <v>0.10099808437553</v>
      </c>
      <c r="J752" s="19" t="n">
        <v>0.10783783365424</v>
      </c>
      <c r="K752" s="19" t="n">
        <v>0.131813894121852</v>
      </c>
      <c r="L752" s="19" t="n">
        <v>0.0668014221553799</v>
      </c>
      <c r="M752" s="19"/>
      <c r="N752" s="19" t="n">
        <v>0.214696467655205</v>
      </c>
      <c r="O752" s="19" t="n">
        <v>0.102801787903669</v>
      </c>
      <c r="P752" s="19" t="n">
        <v>0.107463630306958</v>
      </c>
      <c r="Q752" s="19" t="n">
        <v>0.0872276660177688</v>
      </c>
      <c r="R752" s="19" t="n">
        <v>0.0789791101525593</v>
      </c>
      <c r="S752" s="19"/>
      <c r="T752" s="19" t="n">
        <v>0.0845388829234307</v>
      </c>
      <c r="U752" s="19" t="n">
        <v>0.135822050960861</v>
      </c>
      <c r="V752" s="19" t="n">
        <v>0.0885857808480216</v>
      </c>
      <c r="W752" s="19" t="n">
        <v>0.0696718241354974</v>
      </c>
      <c r="X752" s="19"/>
      <c r="Y752" s="19" t="n">
        <v>0.109834914491732</v>
      </c>
      <c r="Z752" s="19" t="n">
        <v>0.114837741393135</v>
      </c>
      <c r="AA752" s="19" t="n">
        <v>0.0706878387250003</v>
      </c>
      <c r="AB752" s="19" t="n">
        <v>0.127417073982298</v>
      </c>
      <c r="AC752" s="19" t="n">
        <v>0.0348859605173093</v>
      </c>
      <c r="AD752" s="19" t="n">
        <v>0.0833879270363546</v>
      </c>
      <c r="AE752" s="19"/>
      <c r="AF752" s="19" t="n">
        <v>0.108166094754053</v>
      </c>
      <c r="AG752" s="19"/>
      <c r="AH752" s="19" t="n">
        <v>0.0973887578673156</v>
      </c>
      <c r="AI752" s="19"/>
      <c r="AJ752" s="19" t="n">
        <v>0.0705717444745445</v>
      </c>
      <c r="AK752" s="19" t="n">
        <v>0.232696546038419</v>
      </c>
      <c r="AL752" s="19" t="n">
        <v>0.109825386915936</v>
      </c>
      <c r="AM752" s="19" t="n">
        <v>0.0938374609501095</v>
      </c>
      <c r="AN752" s="19" t="n">
        <v>0.110786095058548</v>
      </c>
      <c r="AO752" s="19" t="n">
        <v>0.0299604231996871</v>
      </c>
      <c r="AP752" s="19" t="n">
        <v>0.0847131780043792</v>
      </c>
      <c r="AQ752" s="19" t="n">
        <v>0.091569800307444</v>
      </c>
      <c r="AR752" s="19" t="n">
        <v>0.0881457282890029</v>
      </c>
      <c r="AS752" s="19" t="n">
        <v>0.152439287455893</v>
      </c>
      <c r="AT752" s="19" t="n">
        <v>0.133150526789957</v>
      </c>
      <c r="AU752" s="19" t="n">
        <v>0.049941363801948</v>
      </c>
    </row>
    <row r="753">
      <c r="B753" t="s">
        <v>248</v>
      </c>
      <c r="C753" s="19" t="n">
        <v>0.540479759991681</v>
      </c>
      <c r="D753" s="19" t="n">
        <v>0.568575499912238</v>
      </c>
      <c r="E753" s="19" t="n">
        <v>0.512623842567864</v>
      </c>
      <c r="F753" s="19"/>
      <c r="G753" s="19" t="n">
        <v>0.538544823264266</v>
      </c>
      <c r="H753" s="19" t="n">
        <v>0.502531800216378</v>
      </c>
      <c r="I753" s="19" t="n">
        <v>0.521369657763102</v>
      </c>
      <c r="J753" s="19" t="n">
        <v>0.559479698479095</v>
      </c>
      <c r="K753" s="19" t="n">
        <v>0.435661499442564</v>
      </c>
      <c r="L753" s="19" t="n">
        <v>0.636886610900046</v>
      </c>
      <c r="M753" s="19"/>
      <c r="N753" s="19" t="n">
        <v>0.320654724515768</v>
      </c>
      <c r="O753" s="19" t="n">
        <v>0.486211511825688</v>
      </c>
      <c r="P753" s="19" t="n">
        <v>0.51463542017026</v>
      </c>
      <c r="Q753" s="19" t="n">
        <v>0.615378378650271</v>
      </c>
      <c r="R753" s="19" t="n">
        <v>0.599083305736805</v>
      </c>
      <c r="S753" s="19"/>
      <c r="T753" s="19" t="n">
        <v>0.47414337436719</v>
      </c>
      <c r="U753" s="19" t="n">
        <v>0.486466029477606</v>
      </c>
      <c r="V753" s="19" t="n">
        <v>0.586630894431717</v>
      </c>
      <c r="W753" s="19" t="n">
        <v>0.653625270343337</v>
      </c>
      <c r="X753" s="19"/>
      <c r="Y753" s="19" t="n">
        <v>0.542555036700335</v>
      </c>
      <c r="Z753" s="19" t="n">
        <v>0.529287387961818</v>
      </c>
      <c r="AA753" s="19" t="n">
        <v>0.629985343544826</v>
      </c>
      <c r="AB753" s="19" t="n">
        <v>0.394580737562673</v>
      </c>
      <c r="AC753" s="19" t="n">
        <v>0.623998858005757</v>
      </c>
      <c r="AD753" s="19" t="n">
        <v>0.471343010791802</v>
      </c>
      <c r="AE753" s="19"/>
      <c r="AF753" s="19" t="n">
        <v>0.523014462697216</v>
      </c>
      <c r="AG753" s="19"/>
      <c r="AH753" s="19" t="n">
        <v>0.566603980747949</v>
      </c>
      <c r="AI753" s="19"/>
      <c r="AJ753" s="19" t="n">
        <v>0.60125653382678</v>
      </c>
      <c r="AK753" s="19" t="n">
        <v>0.37695004208181</v>
      </c>
      <c r="AL753" s="19" t="n">
        <v>0.506209445293419</v>
      </c>
      <c r="AM753" s="19" t="n">
        <v>0.510025307416985</v>
      </c>
      <c r="AN753" s="19" t="n">
        <v>0.524810343067986</v>
      </c>
      <c r="AO753" s="19" t="n">
        <v>0.644789365111911</v>
      </c>
      <c r="AP753" s="19" t="n">
        <v>0.558539353866504</v>
      </c>
      <c r="AQ753" s="19" t="n">
        <v>0.586903850786789</v>
      </c>
      <c r="AR753" s="19" t="n">
        <v>0.606877403387021</v>
      </c>
      <c r="AS753" s="19" t="n">
        <v>0.472710210885898</v>
      </c>
      <c r="AT753" s="19" t="n">
        <v>0.578279624060842</v>
      </c>
      <c r="AU753" s="19" t="n">
        <v>0.706770558126499</v>
      </c>
    </row>
    <row r="754">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c r="AL754" s="19"/>
      <c r="AM754" s="19"/>
      <c r="AN754" s="19"/>
      <c r="AO754" s="19"/>
      <c r="AP754" s="19"/>
      <c r="AQ754" s="19"/>
      <c r="AR754" s="19"/>
      <c r="AS754" s="19"/>
      <c r="AT754" s="19"/>
      <c r="AU754" s="19"/>
    </row>
    <row r="755">
      <c r="B755" s="7" t="s">
        <v>323</v>
      </c>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c r="AH755" s="19"/>
      <c r="AI755" s="19"/>
      <c r="AJ755" s="19"/>
      <c r="AK755" s="19"/>
      <c r="AL755" s="19"/>
      <c r="AM755" s="19"/>
      <c r="AN755" s="19"/>
      <c r="AO755" s="19"/>
      <c r="AP755" s="19"/>
      <c r="AQ755" s="19"/>
      <c r="AR755" s="19"/>
      <c r="AS755" s="19"/>
      <c r="AT755" s="19"/>
      <c r="AU755" s="19"/>
    </row>
    <row r="756">
      <c r="B756" s="26" t="s">
        <v>69</v>
      </c>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c r="AL756" s="19"/>
      <c r="AM756" s="19"/>
      <c r="AN756" s="19"/>
      <c r="AO756" s="19"/>
      <c r="AP756" s="19"/>
      <c r="AQ756" s="19"/>
      <c r="AR756" s="19"/>
      <c r="AS756" s="19"/>
      <c r="AT756" s="19"/>
      <c r="AU756" s="19"/>
    </row>
    <row r="757">
      <c r="B757" t="s">
        <v>257</v>
      </c>
      <c r="C757" s="19" t="n">
        <v>0.114105574264941</v>
      </c>
      <c r="D757" s="19" t="n">
        <v>0.148591670190631</v>
      </c>
      <c r="E757" s="19" t="n">
        <v>0.0801695898056177</v>
      </c>
      <c r="F757" s="19"/>
      <c r="G757" s="19" t="n">
        <v>0.26571344551117</v>
      </c>
      <c r="H757" s="19" t="n">
        <v>0.171046241708238</v>
      </c>
      <c r="I757" s="19" t="n">
        <v>0.154543066702482</v>
      </c>
      <c r="J757" s="19" t="n">
        <v>0.117261734474872</v>
      </c>
      <c r="K757" s="19" t="n">
        <v>0.0434363356811343</v>
      </c>
      <c r="L757" s="19" t="n">
        <v>0.0317135939874373</v>
      </c>
      <c r="M757" s="19"/>
      <c r="N757" s="19" t="n">
        <v>0.0486085513464781</v>
      </c>
      <c r="O757" s="19" t="n">
        <v>0.0597847591114947</v>
      </c>
      <c r="P757" s="19" t="n">
        <v>0.0928959715583921</v>
      </c>
      <c r="Q757" s="19" t="n">
        <v>0.141017676561866</v>
      </c>
      <c r="R757" s="19" t="n">
        <v>0.227673367226357</v>
      </c>
      <c r="S757" s="19"/>
      <c r="T757" s="19" t="n">
        <v>0.131792473592146</v>
      </c>
      <c r="U757" s="19" t="n">
        <v>0.0831462246254507</v>
      </c>
      <c r="V757" s="19" t="n">
        <v>0.0915241133994815</v>
      </c>
      <c r="W757" s="19" t="n">
        <v>0.208064989108944</v>
      </c>
      <c r="X757" s="19"/>
      <c r="Y757" s="19" t="n">
        <v>0.165113030414065</v>
      </c>
      <c r="Z757" s="19" t="n">
        <v>0.0972336768296604</v>
      </c>
      <c r="AA757" s="19" t="n">
        <v>0.0270814009708166</v>
      </c>
      <c r="AB757" s="19" t="n">
        <v>0.0891912109805957</v>
      </c>
      <c r="AC757" s="19" t="n">
        <v>0.295269698294645</v>
      </c>
      <c r="AD757" s="19" t="n">
        <v>0.0298863770247433</v>
      </c>
      <c r="AE757" s="19"/>
      <c r="AF757" s="19" t="n">
        <v>0.0770717339789466</v>
      </c>
      <c r="AG757" s="19"/>
      <c r="AH757" s="19" t="n">
        <v>0.136975933124981</v>
      </c>
      <c r="AI757" s="19"/>
      <c r="AJ757" s="19" t="n">
        <v>0.196400088993054</v>
      </c>
      <c r="AK757" s="19" t="n">
        <v>0.0948076946945382</v>
      </c>
      <c r="AL757" s="19" t="n">
        <v>0.0737583156002093</v>
      </c>
      <c r="AM757" s="19" t="n">
        <v>0.102735004132883</v>
      </c>
      <c r="AN757" s="19" t="n">
        <v>0.140634610116008</v>
      </c>
      <c r="AO757" s="19" t="n">
        <v>0.146550515881112</v>
      </c>
      <c r="AP757" s="19" t="n">
        <v>0.133811885498806</v>
      </c>
      <c r="AQ757" s="19" t="n">
        <v>0.12297526191995</v>
      </c>
      <c r="AR757" s="19" t="n">
        <v>0.0526242613644922</v>
      </c>
      <c r="AS757" s="19" t="n">
        <v>0.0566945799259501</v>
      </c>
      <c r="AT757" s="19" t="n">
        <v>0.185472691424962</v>
      </c>
      <c r="AU757" s="19" t="n">
        <v>0.0999718583983291</v>
      </c>
    </row>
    <row r="758">
      <c r="B758" t="s">
        <v>258</v>
      </c>
      <c r="C758" s="19" t="n">
        <v>0.246715416799819</v>
      </c>
      <c r="D758" s="19" t="n">
        <v>0.266283621710555</v>
      </c>
      <c r="E758" s="19" t="n">
        <v>0.224211786174511</v>
      </c>
      <c r="F758" s="19"/>
      <c r="G758" s="19" t="n">
        <v>0.346249320737386</v>
      </c>
      <c r="H758" s="19" t="n">
        <v>0.400919705922303</v>
      </c>
      <c r="I758" s="19" t="n">
        <v>0.24387195090635</v>
      </c>
      <c r="J758" s="19" t="n">
        <v>0.220738828702883</v>
      </c>
      <c r="K758" s="19" t="n">
        <v>0.184794738907558</v>
      </c>
      <c r="L758" s="19" t="n">
        <v>0.163986433280181</v>
      </c>
      <c r="M758" s="19"/>
      <c r="N758" s="19" t="n">
        <v>0.0697284218417703</v>
      </c>
      <c r="O758" s="19" t="n">
        <v>0.160393766367841</v>
      </c>
      <c r="P758" s="19" t="n">
        <v>0.192591688531003</v>
      </c>
      <c r="Q758" s="19" t="n">
        <v>0.393123726191226</v>
      </c>
      <c r="R758" s="19" t="n">
        <v>0.277886494256786</v>
      </c>
      <c r="S758" s="19"/>
      <c r="T758" s="19" t="n">
        <v>0.145837949838211</v>
      </c>
      <c r="U758" s="19" t="n">
        <v>0.177300643719099</v>
      </c>
      <c r="V758" s="19" t="n">
        <v>0.316515206185799</v>
      </c>
      <c r="W758" s="19" t="n">
        <v>0.338261898327672</v>
      </c>
      <c r="X758" s="19"/>
      <c r="Y758" s="19" t="n">
        <v>0.339382154185946</v>
      </c>
      <c r="Z758" s="19" t="n">
        <v>0.245728466312765</v>
      </c>
      <c r="AA758" s="19" t="n">
        <v>0.155371848397802</v>
      </c>
      <c r="AB758" s="19" t="n">
        <v>0.105745456313844</v>
      </c>
      <c r="AC758" s="19" t="n">
        <v>0.341186913532691</v>
      </c>
      <c r="AD758" s="19" t="n">
        <v>0.171902915410832</v>
      </c>
      <c r="AE758" s="19"/>
      <c r="AF758" s="19" t="n">
        <v>0.231272810366168</v>
      </c>
      <c r="AG758" s="19"/>
      <c r="AH758" s="19" t="n">
        <v>0.289251980624571</v>
      </c>
      <c r="AI758" s="19"/>
      <c r="AJ758" s="19" t="n">
        <v>0.30039067955554</v>
      </c>
      <c r="AK758" s="19" t="n">
        <v>0.221624752668493</v>
      </c>
      <c r="AL758" s="19" t="n">
        <v>0.281207770637247</v>
      </c>
      <c r="AM758" s="19" t="n">
        <v>0.246601362084492</v>
      </c>
      <c r="AN758" s="19" t="n">
        <v>0.227114196149884</v>
      </c>
      <c r="AO758" s="19" t="n">
        <v>0.220262758917517</v>
      </c>
      <c r="AP758" s="19" t="n">
        <v>0.173566034439371</v>
      </c>
      <c r="AQ758" s="19" t="n">
        <v>0.330577970762904</v>
      </c>
      <c r="AR758" s="19" t="n">
        <v>0.361255312028513</v>
      </c>
      <c r="AS758" s="19" t="n">
        <v>0.225175880516697</v>
      </c>
      <c r="AT758" s="19" t="n">
        <v>0.0661587819711841</v>
      </c>
      <c r="AU758" s="19" t="n">
        <v>0.327463418756108</v>
      </c>
    </row>
    <row r="759">
      <c r="B759" t="s">
        <v>259</v>
      </c>
      <c r="C759" s="19" t="n">
        <v>0.21706150517357</v>
      </c>
      <c r="D759" s="19" t="n">
        <v>0.199939443246465</v>
      </c>
      <c r="E759" s="19" t="n">
        <v>0.234997082354819</v>
      </c>
      <c r="F759" s="19"/>
      <c r="G759" s="19" t="n">
        <v>0.213849378217393</v>
      </c>
      <c r="H759" s="19" t="n">
        <v>0.167092114299719</v>
      </c>
      <c r="I759" s="19" t="n">
        <v>0.263079245705774</v>
      </c>
      <c r="J759" s="19" t="n">
        <v>0.175652113234137</v>
      </c>
      <c r="K759" s="19" t="n">
        <v>0.271221549110152</v>
      </c>
      <c r="L759" s="19" t="n">
        <v>0.213748194914505</v>
      </c>
      <c r="M759" s="19"/>
      <c r="N759" s="19" t="n">
        <v>0.0946895423566373</v>
      </c>
      <c r="O759" s="19" t="n">
        <v>0.262379200529829</v>
      </c>
      <c r="P759" s="19" t="n">
        <v>0.234944319000706</v>
      </c>
      <c r="Q759" s="19" t="n">
        <v>0.183730805996873</v>
      </c>
      <c r="R759" s="19" t="n">
        <v>0.171939587674391</v>
      </c>
      <c r="S759" s="19"/>
      <c r="T759" s="19" t="n">
        <v>0.249697661475456</v>
      </c>
      <c r="U759" s="19" t="n">
        <v>0.26468849164458</v>
      </c>
      <c r="V759" s="19" t="n">
        <v>0.197147508778267</v>
      </c>
      <c r="W759" s="19" t="n">
        <v>0.202708543081973</v>
      </c>
      <c r="X759" s="19"/>
      <c r="Y759" s="19" t="n">
        <v>0.220041980163997</v>
      </c>
      <c r="Z759" s="19" t="n">
        <v>0.246614698816514</v>
      </c>
      <c r="AA759" s="19" t="n">
        <v>0.222747948362653</v>
      </c>
      <c r="AB759" s="19" t="n">
        <v>0.181815187795698</v>
      </c>
      <c r="AC759" s="19" t="n">
        <v>0.139360707961795</v>
      </c>
      <c r="AD759" s="19" t="n">
        <v>0.238692809041475</v>
      </c>
      <c r="AE759" s="19"/>
      <c r="AF759" s="19" t="n">
        <v>0.233868649209362</v>
      </c>
      <c r="AG759" s="19"/>
      <c r="AH759" s="19" t="n">
        <v>0.212117459243456</v>
      </c>
      <c r="AI759" s="19"/>
      <c r="AJ759" s="19" t="n">
        <v>0.149653110315593</v>
      </c>
      <c r="AK759" s="19" t="n">
        <v>0.258103388336437</v>
      </c>
      <c r="AL759" s="19" t="n">
        <v>0.166011984408801</v>
      </c>
      <c r="AM759" s="19" t="n">
        <v>0.240740038051801</v>
      </c>
      <c r="AN759" s="19" t="n">
        <v>0.257899018724859</v>
      </c>
      <c r="AO759" s="19" t="n">
        <v>0.225205564370624</v>
      </c>
      <c r="AP759" s="19" t="n">
        <v>0.2510321650106</v>
      </c>
      <c r="AQ759" s="19" t="n">
        <v>0.23535483974003</v>
      </c>
      <c r="AR759" s="19" t="n">
        <v>0.187860816724494</v>
      </c>
      <c r="AS759" s="19" t="n">
        <v>0.240833649489366</v>
      </c>
      <c r="AT759" s="19" t="n">
        <v>0.130287571298436</v>
      </c>
      <c r="AU759" s="19" t="n">
        <v>0.229927670277954</v>
      </c>
    </row>
    <row r="760">
      <c r="B760" t="s">
        <v>260</v>
      </c>
      <c r="C760" s="19" t="n">
        <v>0.131749820584585</v>
      </c>
      <c r="D760" s="19" t="n">
        <v>0.116924395985699</v>
      </c>
      <c r="E760" s="19" t="n">
        <v>0.147056541516985</v>
      </c>
      <c r="F760" s="19"/>
      <c r="G760" s="19" t="n">
        <v>0.0770307007302326</v>
      </c>
      <c r="H760" s="19" t="n">
        <v>0.118349091152467</v>
      </c>
      <c r="I760" s="19" t="n">
        <v>0.105550674194872</v>
      </c>
      <c r="J760" s="19" t="n">
        <v>0.17543240303208</v>
      </c>
      <c r="K760" s="19" t="n">
        <v>0.0792951618582452</v>
      </c>
      <c r="L760" s="19" t="n">
        <v>0.187469038447468</v>
      </c>
      <c r="M760" s="19"/>
      <c r="N760" s="19" t="n">
        <v>0.230893867334181</v>
      </c>
      <c r="O760" s="19" t="n">
        <v>0.128720941061156</v>
      </c>
      <c r="P760" s="19" t="n">
        <v>0.151685692800462</v>
      </c>
      <c r="Q760" s="19" t="n">
        <v>0.112456604468682</v>
      </c>
      <c r="R760" s="19" t="n">
        <v>0.116505079699466</v>
      </c>
      <c r="S760" s="19"/>
      <c r="T760" s="19" t="n">
        <v>0.114742536325891</v>
      </c>
      <c r="U760" s="19" t="n">
        <v>0.152937630905896</v>
      </c>
      <c r="V760" s="19" t="n">
        <v>0.158308133721417</v>
      </c>
      <c r="W760" s="19" t="n">
        <v>0.0660256252816868</v>
      </c>
      <c r="X760" s="19"/>
      <c r="Y760" s="19" t="n">
        <v>0.10057082335396</v>
      </c>
      <c r="Z760" s="19" t="n">
        <v>0.165174100377712</v>
      </c>
      <c r="AA760" s="19" t="n">
        <v>0.172495164822037</v>
      </c>
      <c r="AB760" s="19" t="n">
        <v>0.118333441943243</v>
      </c>
      <c r="AC760" s="19" t="n">
        <v>0.0797690679482833</v>
      </c>
      <c r="AD760" s="19" t="n">
        <v>0.139624670114446</v>
      </c>
      <c r="AE760" s="19"/>
      <c r="AF760" s="19" t="n">
        <v>0.140057200531308</v>
      </c>
      <c r="AG760" s="19"/>
      <c r="AH760" s="19" t="n">
        <v>0.123083846764416</v>
      </c>
      <c r="AI760" s="19"/>
      <c r="AJ760" s="19" t="n">
        <v>0.0803949760127204</v>
      </c>
      <c r="AK760" s="19" t="n">
        <v>0.172743065409152</v>
      </c>
      <c r="AL760" s="19" t="n">
        <v>0.162327736046054</v>
      </c>
      <c r="AM760" s="19" t="n">
        <v>0.111217018000658</v>
      </c>
      <c r="AN760" s="19" t="n">
        <v>0.109350479540874</v>
      </c>
      <c r="AO760" s="19" t="n">
        <v>0.178447405789416</v>
      </c>
      <c r="AP760" s="19" t="n">
        <v>0.158166825349213</v>
      </c>
      <c r="AQ760" s="19" t="n">
        <v>0.245439668213304</v>
      </c>
      <c r="AR760" s="19" t="n">
        <v>0.0761919907010267</v>
      </c>
      <c r="AS760" s="19" t="n">
        <v>0.0666194910327846</v>
      </c>
      <c r="AT760" s="19" t="n">
        <v>0.126490699498491</v>
      </c>
      <c r="AU760" s="19" t="n">
        <v>0.0894708969740586</v>
      </c>
    </row>
    <row r="761">
      <c r="B761" t="s">
        <v>261</v>
      </c>
      <c r="C761" s="19" t="n">
        <v>0.211219335294646</v>
      </c>
      <c r="D761" s="19" t="n">
        <v>0.206126506119681</v>
      </c>
      <c r="E761" s="19" t="n">
        <v>0.217136361025994</v>
      </c>
      <c r="F761" s="19"/>
      <c r="G761" s="19" t="n">
        <v>0.0675867278773317</v>
      </c>
      <c r="H761" s="19" t="n">
        <v>0.0828041769096238</v>
      </c>
      <c r="I761" s="19" t="n">
        <v>0.142474015448726</v>
      </c>
      <c r="J761" s="19" t="n">
        <v>0.204762822020542</v>
      </c>
      <c r="K761" s="19" t="n">
        <v>0.319330719118763</v>
      </c>
      <c r="L761" s="19" t="n">
        <v>0.329803761004276</v>
      </c>
      <c r="M761" s="19"/>
      <c r="N761" s="19" t="n">
        <v>0.366208369639445</v>
      </c>
      <c r="O761" s="19" t="n">
        <v>0.284089174051765</v>
      </c>
      <c r="P761" s="19" t="n">
        <v>0.242406707262695</v>
      </c>
      <c r="Q761" s="19" t="n">
        <v>0.126771189437617</v>
      </c>
      <c r="R761" s="19" t="n">
        <v>0.137579900826623</v>
      </c>
      <c r="S761" s="19"/>
      <c r="T761" s="19" t="n">
        <v>0.235229090170258</v>
      </c>
      <c r="U761" s="19" t="n">
        <v>0.260844353469547</v>
      </c>
      <c r="V761" s="19" t="n">
        <v>0.165357592383678</v>
      </c>
      <c r="W761" s="19" t="n">
        <v>0.12550549617271</v>
      </c>
      <c r="X761" s="19"/>
      <c r="Y761" s="19" t="n">
        <v>0.116552487661771</v>
      </c>
      <c r="Z761" s="19" t="n">
        <v>0.179656281060574</v>
      </c>
      <c r="AA761" s="19" t="n">
        <v>0.35143789550685</v>
      </c>
      <c r="AB761" s="19" t="n">
        <v>0.334070806639634</v>
      </c>
      <c r="AC761" s="19" t="n">
        <v>0.0879017551836046</v>
      </c>
      <c r="AD761" s="19" t="n">
        <v>0.307414173426649</v>
      </c>
      <c r="AE761" s="19"/>
      <c r="AF761" s="19" t="n">
        <v>0.2375472687242</v>
      </c>
      <c r="AG761" s="19"/>
      <c r="AH761" s="19" t="n">
        <v>0.165706038702805</v>
      </c>
      <c r="AI761" s="19"/>
      <c r="AJ761" s="19" t="n">
        <v>0.23018719458309</v>
      </c>
      <c r="AK761" s="19" t="n">
        <v>0.205343905044797</v>
      </c>
      <c r="AL761" s="19" t="n">
        <v>0.214199443064653</v>
      </c>
      <c r="AM761" s="19" t="n">
        <v>0.230821749235238</v>
      </c>
      <c r="AN761" s="19" t="n">
        <v>0.18063761444094</v>
      </c>
      <c r="AO761" s="19" t="n">
        <v>0.149502122097467</v>
      </c>
      <c r="AP761" s="19" t="n">
        <v>0.231853522089861</v>
      </c>
      <c r="AQ761" s="19" t="n">
        <v>0.0656522593638117</v>
      </c>
      <c r="AR761" s="19" t="n">
        <v>0.215675368061312</v>
      </c>
      <c r="AS761" s="19" t="n">
        <v>0.292708980077244</v>
      </c>
      <c r="AT761" s="19" t="n">
        <v>0.359555140136695</v>
      </c>
      <c r="AU761" s="19" t="n">
        <v>0.134811560761599</v>
      </c>
    </row>
    <row r="762">
      <c r="B762" t="s">
        <v>66</v>
      </c>
      <c r="C762" s="19" t="n">
        <v>0.0791483478824397</v>
      </c>
      <c r="D762" s="19" t="n">
        <v>0.0621343627469691</v>
      </c>
      <c r="E762" s="19" t="n">
        <v>0.0964286391220742</v>
      </c>
      <c r="F762" s="19"/>
      <c r="G762" s="19" t="n">
        <v>0.0295704269264864</v>
      </c>
      <c r="H762" s="19" t="n">
        <v>0.059788670007649</v>
      </c>
      <c r="I762" s="19" t="n">
        <v>0.090481047041797</v>
      </c>
      <c r="J762" s="19" t="n">
        <v>0.106152098535485</v>
      </c>
      <c r="K762" s="19" t="n">
        <v>0.101921495324147</v>
      </c>
      <c r="L762" s="19" t="n">
        <v>0.073278978366132</v>
      </c>
      <c r="M762" s="19"/>
      <c r="N762" s="19" t="n">
        <v>0.189871247481488</v>
      </c>
      <c r="O762" s="19" t="n">
        <v>0.104632158877914</v>
      </c>
      <c r="P762" s="19" t="n">
        <v>0.0854756208467411</v>
      </c>
      <c r="Q762" s="19" t="n">
        <v>0.0428999973437358</v>
      </c>
      <c r="R762" s="19" t="n">
        <v>0.0684155703163777</v>
      </c>
      <c r="S762" s="19"/>
      <c r="T762" s="19" t="n">
        <v>0.122700288598038</v>
      </c>
      <c r="U762" s="19" t="n">
        <v>0.0610826556354271</v>
      </c>
      <c r="V762" s="19" t="n">
        <v>0.071147445531356</v>
      </c>
      <c r="W762" s="19" t="n">
        <v>0.0594334480270143</v>
      </c>
      <c r="X762" s="19"/>
      <c r="Y762" s="19" t="n">
        <v>0.0583395242202612</v>
      </c>
      <c r="Z762" s="19" t="n">
        <v>0.065592776602774</v>
      </c>
      <c r="AA762" s="19" t="n">
        <v>0.0708657419398419</v>
      </c>
      <c r="AB762" s="19" t="n">
        <v>0.170843896326986</v>
      </c>
      <c r="AC762" s="19" t="n">
        <v>0.0565118570789815</v>
      </c>
      <c r="AD762" s="19" t="n">
        <v>0.112479054981855</v>
      </c>
      <c r="AE762" s="19"/>
      <c r="AF762" s="19" t="n">
        <v>0.0801823371900157</v>
      </c>
      <c r="AG762" s="19"/>
      <c r="AH762" s="19" t="n">
        <v>0.0728647415397702</v>
      </c>
      <c r="AI762" s="19"/>
      <c r="AJ762" s="19" t="n">
        <v>0.0429739505400028</v>
      </c>
      <c r="AK762" s="19" t="n">
        <v>0.0473771938465837</v>
      </c>
      <c r="AL762" s="19" t="n">
        <v>0.102494750243035</v>
      </c>
      <c r="AM762" s="19" t="n">
        <v>0.067884828494928</v>
      </c>
      <c r="AN762" s="19" t="n">
        <v>0.0843640810274351</v>
      </c>
      <c r="AO762" s="19" t="n">
        <v>0.0800316329438639</v>
      </c>
      <c r="AP762" s="19" t="n">
        <v>0.0515695676121488</v>
      </c>
      <c r="AQ762" s="19" t="n">
        <v>0</v>
      </c>
      <c r="AR762" s="19" t="n">
        <v>0.106392251120162</v>
      </c>
      <c r="AS762" s="19" t="n">
        <v>0.117967418957959</v>
      </c>
      <c r="AT762" s="19" t="n">
        <v>0.132035115670232</v>
      </c>
      <c r="AU762" s="19" t="n">
        <v>0.118354594831951</v>
      </c>
    </row>
    <row r="763">
      <c r="B763" t="s">
        <v>262</v>
      </c>
      <c r="C763" s="19" t="n">
        <v>0.36082099106476</v>
      </c>
      <c r="D763" s="19" t="n">
        <v>0.414875291901186</v>
      </c>
      <c r="E763" s="19" t="n">
        <v>0.304381375980128</v>
      </c>
      <c r="F763" s="19"/>
      <c r="G763" s="19" t="n">
        <v>0.611962766248556</v>
      </c>
      <c r="H763" s="19" t="n">
        <v>0.571965947630541</v>
      </c>
      <c r="I763" s="19" t="n">
        <v>0.398415017608832</v>
      </c>
      <c r="J763" s="19" t="n">
        <v>0.338000563177755</v>
      </c>
      <c r="K763" s="19" t="n">
        <v>0.228231074588693</v>
      </c>
      <c r="L763" s="19" t="n">
        <v>0.195700027267618</v>
      </c>
      <c r="M763" s="19"/>
      <c r="N763" s="19" t="n">
        <v>0.118336973188248</v>
      </c>
      <c r="O763" s="19" t="n">
        <v>0.220178525479336</v>
      </c>
      <c r="P763" s="19" t="n">
        <v>0.285487660089395</v>
      </c>
      <c r="Q763" s="19" t="n">
        <v>0.534141402753092</v>
      </c>
      <c r="R763" s="19" t="n">
        <v>0.505559861483143</v>
      </c>
      <c r="S763" s="19"/>
      <c r="T763" s="19" t="n">
        <v>0.277630423430356</v>
      </c>
      <c r="U763" s="19" t="n">
        <v>0.26044686834455</v>
      </c>
      <c r="V763" s="19" t="n">
        <v>0.408039319585281</v>
      </c>
      <c r="W763" s="19" t="n">
        <v>0.546326887436616</v>
      </c>
      <c r="X763" s="19"/>
      <c r="Y763" s="19" t="n">
        <v>0.504495184600011</v>
      </c>
      <c r="Z763" s="19" t="n">
        <v>0.342962143142426</v>
      </c>
      <c r="AA763" s="19" t="n">
        <v>0.182453249368619</v>
      </c>
      <c r="AB763" s="19" t="n">
        <v>0.194936667294439</v>
      </c>
      <c r="AC763" s="19" t="n">
        <v>0.636456611827336</v>
      </c>
      <c r="AD763" s="19" t="n">
        <v>0.201789292435575</v>
      </c>
      <c r="AE763" s="19"/>
      <c r="AF763" s="19" t="n">
        <v>0.308344544345114</v>
      </c>
      <c r="AG763" s="19"/>
      <c r="AH763" s="19" t="n">
        <v>0.426227913749553</v>
      </c>
      <c r="AI763" s="19"/>
      <c r="AJ763" s="19" t="n">
        <v>0.496790768548594</v>
      </c>
      <c r="AK763" s="19" t="n">
        <v>0.316432447363031</v>
      </c>
      <c r="AL763" s="19" t="n">
        <v>0.354966086237456</v>
      </c>
      <c r="AM763" s="19" t="n">
        <v>0.349336366217375</v>
      </c>
      <c r="AN763" s="19" t="n">
        <v>0.367748806265892</v>
      </c>
      <c r="AO763" s="19" t="n">
        <v>0.366813274798629</v>
      </c>
      <c r="AP763" s="19" t="n">
        <v>0.307377919938177</v>
      </c>
      <c r="AQ763" s="19" t="n">
        <v>0.453553232682855</v>
      </c>
      <c r="AR763" s="19" t="n">
        <v>0.413879573393005</v>
      </c>
      <c r="AS763" s="19" t="n">
        <v>0.281870460442647</v>
      </c>
      <c r="AT763" s="19" t="n">
        <v>0.251631473396146</v>
      </c>
      <c r="AU763" s="19" t="n">
        <v>0.427435277154437</v>
      </c>
    </row>
    <row r="764">
      <c r="B764" t="s">
        <v>263</v>
      </c>
      <c r="C764" s="19" t="n">
        <v>0.342969155879231</v>
      </c>
      <c r="D764" s="19" t="n">
        <v>0.32305090210538</v>
      </c>
      <c r="E764" s="19" t="n">
        <v>0.364192902542979</v>
      </c>
      <c r="F764" s="19"/>
      <c r="G764" s="19" t="n">
        <v>0.144617428607564</v>
      </c>
      <c r="H764" s="19" t="n">
        <v>0.201153268062091</v>
      </c>
      <c r="I764" s="19" t="n">
        <v>0.248024689643598</v>
      </c>
      <c r="J764" s="19" t="n">
        <v>0.380195225052623</v>
      </c>
      <c r="K764" s="19" t="n">
        <v>0.398625880977008</v>
      </c>
      <c r="L764" s="19" t="n">
        <v>0.517272799451744</v>
      </c>
      <c r="M764" s="19"/>
      <c r="N764" s="19" t="n">
        <v>0.597102236973626</v>
      </c>
      <c r="O764" s="19" t="n">
        <v>0.412810115112921</v>
      </c>
      <c r="P764" s="19" t="n">
        <v>0.394092400063157</v>
      </c>
      <c r="Q764" s="19" t="n">
        <v>0.239227793906299</v>
      </c>
      <c r="R764" s="19" t="n">
        <v>0.254084980526088</v>
      </c>
      <c r="S764" s="19"/>
      <c r="T764" s="19" t="n">
        <v>0.349971626496149</v>
      </c>
      <c r="U764" s="19" t="n">
        <v>0.413781984375443</v>
      </c>
      <c r="V764" s="19" t="n">
        <v>0.323665726105096</v>
      </c>
      <c r="W764" s="19" t="n">
        <v>0.191531121454397</v>
      </c>
      <c r="X764" s="19"/>
      <c r="Y764" s="19" t="n">
        <v>0.217123311015731</v>
      </c>
      <c r="Z764" s="19" t="n">
        <v>0.344830381438286</v>
      </c>
      <c r="AA764" s="19" t="n">
        <v>0.523933060328886</v>
      </c>
      <c r="AB764" s="19" t="n">
        <v>0.452404248582877</v>
      </c>
      <c r="AC764" s="19" t="n">
        <v>0.167670823131888</v>
      </c>
      <c r="AD764" s="19" t="n">
        <v>0.447038843541095</v>
      </c>
      <c r="AE764" s="19"/>
      <c r="AF764" s="19" t="n">
        <v>0.377604469255507</v>
      </c>
      <c r="AG764" s="19"/>
      <c r="AH764" s="19" t="n">
        <v>0.288789885467221</v>
      </c>
      <c r="AI764" s="19"/>
      <c r="AJ764" s="19" t="n">
        <v>0.31058217059581</v>
      </c>
      <c r="AK764" s="19" t="n">
        <v>0.378086970453949</v>
      </c>
      <c r="AL764" s="19" t="n">
        <v>0.376527179110708</v>
      </c>
      <c r="AM764" s="19" t="n">
        <v>0.342038767235895</v>
      </c>
      <c r="AN764" s="19" t="n">
        <v>0.289988093981814</v>
      </c>
      <c r="AO764" s="19" t="n">
        <v>0.327949527886884</v>
      </c>
      <c r="AP764" s="19" t="n">
        <v>0.390020347439074</v>
      </c>
      <c r="AQ764" s="19" t="n">
        <v>0.311091927577115</v>
      </c>
      <c r="AR764" s="19" t="n">
        <v>0.291867358762339</v>
      </c>
      <c r="AS764" s="19" t="n">
        <v>0.359328471110029</v>
      </c>
      <c r="AT764" s="19" t="n">
        <v>0.486045839635186</v>
      </c>
      <c r="AU764" s="19" t="n">
        <v>0.224282457735657</v>
      </c>
    </row>
    <row r="765">
      <c r="B765" t="s">
        <v>248</v>
      </c>
      <c r="C765" s="19" t="n">
        <v>0.0178518351855294</v>
      </c>
      <c r="D765" s="19" t="n">
        <v>0.0918243897958056</v>
      </c>
      <c r="E765" s="19" t="n">
        <v>-0.0598115265628508</v>
      </c>
      <c r="F765" s="19"/>
      <c r="G765" s="19" t="n">
        <v>0.467345337640992</v>
      </c>
      <c r="H765" s="19" t="n">
        <v>0.37081267956845</v>
      </c>
      <c r="I765" s="19" t="n">
        <v>0.150390327965234</v>
      </c>
      <c r="J765" s="19" t="n">
        <v>-0.0421946618748671</v>
      </c>
      <c r="K765" s="19" t="n">
        <v>-0.170394806388316</v>
      </c>
      <c r="L765" s="19" t="n">
        <v>-0.321572772184126</v>
      </c>
      <c r="M765" s="19"/>
      <c r="N765" s="19" t="n">
        <v>-0.478765263785378</v>
      </c>
      <c r="O765" s="19" t="n">
        <v>-0.192631589633585</v>
      </c>
      <c r="P765" s="19" t="n">
        <v>-0.108604739973762</v>
      </c>
      <c r="Q765" s="19" t="n">
        <v>0.294913608846792</v>
      </c>
      <c r="R765" s="19" t="n">
        <v>0.251474880957054</v>
      </c>
      <c r="S765" s="19"/>
      <c r="T765" s="19" t="n">
        <v>-0.0723412030657923</v>
      </c>
      <c r="U765" s="19" t="n">
        <v>-0.153335116030893</v>
      </c>
      <c r="V765" s="19" t="n">
        <v>0.0843735934801853</v>
      </c>
      <c r="W765" s="19" t="n">
        <v>0.354795765982219</v>
      </c>
      <c r="X765" s="19"/>
      <c r="Y765" s="19" t="n">
        <v>0.28737187358428</v>
      </c>
      <c r="Z765" s="19" t="n">
        <v>-0.00186823829586047</v>
      </c>
      <c r="AA765" s="19" t="n">
        <v>-0.341479810960267</v>
      </c>
      <c r="AB765" s="19" t="n">
        <v>-0.257467581288438</v>
      </c>
      <c r="AC765" s="19" t="n">
        <v>0.468785788695448</v>
      </c>
      <c r="AD765" s="19" t="n">
        <v>-0.24524955110552</v>
      </c>
      <c r="AE765" s="19"/>
      <c r="AF765" s="19" t="n">
        <v>-0.069259924910393</v>
      </c>
      <c r="AG765" s="19"/>
      <c r="AH765" s="19" t="n">
        <v>0.137438028282332</v>
      </c>
      <c r="AI765" s="19"/>
      <c r="AJ765" s="19" t="n">
        <v>0.186208597952784</v>
      </c>
      <c r="AK765" s="19" t="n">
        <v>-0.0616545230909177</v>
      </c>
      <c r="AL765" s="19" t="n">
        <v>-0.0215610928732518</v>
      </c>
      <c r="AM765" s="19" t="n">
        <v>0.00729759898148014</v>
      </c>
      <c r="AN765" s="19" t="n">
        <v>0.0777607122840782</v>
      </c>
      <c r="AO765" s="19" t="n">
        <v>0.0388637469117448</v>
      </c>
      <c r="AP765" s="19" t="n">
        <v>-0.0826424275008965</v>
      </c>
      <c r="AQ765" s="19" t="n">
        <v>0.14246130510574</v>
      </c>
      <c r="AR765" s="19" t="n">
        <v>0.122012214630666</v>
      </c>
      <c r="AS765" s="19" t="n">
        <v>-0.0774580106673817</v>
      </c>
      <c r="AT765" s="19" t="n">
        <v>-0.23441436623904</v>
      </c>
      <c r="AU765" s="19" t="n">
        <v>0.20315281941878</v>
      </c>
    </row>
    <row r="766">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c r="AQ766" s="19"/>
      <c r="AR766" s="19"/>
      <c r="AS766" s="19"/>
      <c r="AT766" s="19"/>
      <c r="AU766" s="19"/>
    </row>
    <row r="767">
      <c r="B767" s="7" t="s">
        <v>328</v>
      </c>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c r="AH767" s="19"/>
      <c r="AI767" s="19"/>
      <c r="AJ767" s="19"/>
      <c r="AK767" s="19"/>
      <c r="AL767" s="19"/>
      <c r="AM767" s="19"/>
      <c r="AN767" s="19"/>
      <c r="AO767" s="19"/>
      <c r="AP767" s="19"/>
      <c r="AQ767" s="19"/>
      <c r="AR767" s="19"/>
      <c r="AS767" s="19"/>
      <c r="AT767" s="19"/>
      <c r="AU767" s="19"/>
    </row>
    <row r="768">
      <c r="B768" s="26" t="s">
        <v>69</v>
      </c>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c r="AH768" s="19"/>
      <c r="AI768" s="19"/>
      <c r="AJ768" s="19"/>
      <c r="AK768" s="19"/>
      <c r="AL768" s="19"/>
      <c r="AM768" s="19"/>
      <c r="AN768" s="19"/>
      <c r="AO768" s="19"/>
      <c r="AP768" s="19"/>
      <c r="AQ768" s="19"/>
      <c r="AR768" s="19"/>
      <c r="AS768" s="19"/>
      <c r="AT768" s="19"/>
      <c r="AU768" s="19"/>
    </row>
    <row r="769">
      <c r="B769" t="s">
        <v>325</v>
      </c>
      <c r="C769" s="19" t="n">
        <v>0.525176766960965</v>
      </c>
      <c r="D769" s="19" t="n">
        <v>0.575172694350638</v>
      </c>
      <c r="E769" s="19" t="n">
        <v>0.475421580895591</v>
      </c>
      <c r="F769" s="19"/>
      <c r="G769" s="19" t="n">
        <v>0.695194179062382</v>
      </c>
      <c r="H769" s="19" t="n">
        <v>0.625584119857415</v>
      </c>
      <c r="I769" s="19" t="n">
        <v>0.509715623857952</v>
      </c>
      <c r="J769" s="19" t="n">
        <v>0.50705601123515</v>
      </c>
      <c r="K769" s="19" t="n">
        <v>0.473667381655467</v>
      </c>
      <c r="L769" s="19" t="n">
        <v>0.440963552171963</v>
      </c>
      <c r="M769" s="19"/>
      <c r="N769" s="19" t="n">
        <v>0.370280357276391</v>
      </c>
      <c r="O769" s="19" t="n">
        <v>0.401249380715468</v>
      </c>
      <c r="P769" s="19" t="n">
        <v>0.499272988203024</v>
      </c>
      <c r="Q769" s="19" t="n">
        <v>0.639989856918146</v>
      </c>
      <c r="R769" s="19" t="n">
        <v>0.622002273994761</v>
      </c>
      <c r="S769" s="19"/>
      <c r="T769" s="19" t="n">
        <v>0.449555516385711</v>
      </c>
      <c r="U769" s="19" t="n">
        <v>0.533579965241425</v>
      </c>
      <c r="V769" s="19" t="n">
        <v>0.551024625159132</v>
      </c>
      <c r="W769" s="19" t="n">
        <v>0.603753930825826</v>
      </c>
      <c r="X769" s="19"/>
      <c r="Y769" s="19" t="n">
        <v>0.585311391930431</v>
      </c>
      <c r="Z769" s="19" t="n">
        <v>0.538630467108513</v>
      </c>
      <c r="AA769" s="19" t="n">
        <v>0.421769659862778</v>
      </c>
      <c r="AB769" s="19" t="n">
        <v>0.462143002570794</v>
      </c>
      <c r="AC769" s="19" t="n">
        <v>0.693123517171656</v>
      </c>
      <c r="AD769" s="19" t="n">
        <v>0.479230754055381</v>
      </c>
      <c r="AE769" s="19"/>
      <c r="AF769" s="19" t="n">
        <v>0.5255172681546</v>
      </c>
      <c r="AG769" s="19"/>
      <c r="AH769" s="19" t="n">
        <v>0.569022194806638</v>
      </c>
      <c r="AI769" s="19"/>
      <c r="AJ769" s="19" t="n">
        <v>0.557202825621985</v>
      </c>
      <c r="AK769" s="19" t="n">
        <v>0.478420064961087</v>
      </c>
      <c r="AL769" s="19" t="n">
        <v>0.521207832154634</v>
      </c>
      <c r="AM769" s="19" t="n">
        <v>0.490911615054915</v>
      </c>
      <c r="AN769" s="19" t="n">
        <v>0.517985420285253</v>
      </c>
      <c r="AO769" s="19" t="n">
        <v>0.598371652228106</v>
      </c>
      <c r="AP769" s="19" t="n">
        <v>0.522743111044968</v>
      </c>
      <c r="AQ769" s="19" t="n">
        <v>0.643600002991514</v>
      </c>
      <c r="AR769" s="19" t="n">
        <v>0.485958624402179</v>
      </c>
      <c r="AS769" s="19" t="n">
        <v>0.476285715829887</v>
      </c>
      <c r="AT769" s="19" t="n">
        <v>0.54958572717928</v>
      </c>
      <c r="AU769" s="19" t="n">
        <v>0.563269541312761</v>
      </c>
    </row>
    <row r="770">
      <c r="B770" t="s">
        <v>326</v>
      </c>
      <c r="C770" s="19" t="n">
        <v>0.155701797987197</v>
      </c>
      <c r="D770" s="19" t="n">
        <v>0.1615774285494</v>
      </c>
      <c r="E770" s="19" t="n">
        <v>0.150460847535345</v>
      </c>
      <c r="F770" s="19"/>
      <c r="G770" s="19" t="n">
        <v>0.201277441699622</v>
      </c>
      <c r="H770" s="19" t="n">
        <v>0.171472782678584</v>
      </c>
      <c r="I770" s="19" t="n">
        <v>0.161287156232407</v>
      </c>
      <c r="J770" s="19" t="n">
        <v>0.169527741116173</v>
      </c>
      <c r="K770" s="19" t="n">
        <v>0.135807267923789</v>
      </c>
      <c r="L770" s="19" t="n">
        <v>0.126187080137392</v>
      </c>
      <c r="M770" s="19"/>
      <c r="N770" s="19" t="n">
        <v>0.127297945513706</v>
      </c>
      <c r="O770" s="19" t="n">
        <v>0.173068136518362</v>
      </c>
      <c r="P770" s="19" t="n">
        <v>0.121742166102059</v>
      </c>
      <c r="Q770" s="19" t="n">
        <v>0.168980432989307</v>
      </c>
      <c r="R770" s="19" t="n">
        <v>0.186037455641436</v>
      </c>
      <c r="S770" s="19"/>
      <c r="T770" s="19" t="n">
        <v>0.135561339303838</v>
      </c>
      <c r="U770" s="19" t="n">
        <v>0.153849163517676</v>
      </c>
      <c r="V770" s="19" t="n">
        <v>0.139034696596676</v>
      </c>
      <c r="W770" s="19" t="n">
        <v>0.21827007609766</v>
      </c>
      <c r="X770" s="19"/>
      <c r="Y770" s="19" t="n">
        <v>0.188413764288522</v>
      </c>
      <c r="Z770" s="19" t="n">
        <v>0.178121957152364</v>
      </c>
      <c r="AA770" s="19" t="n">
        <v>0.125302185131849</v>
      </c>
      <c r="AB770" s="19" t="n">
        <v>0.0854047336948996</v>
      </c>
      <c r="AC770" s="19" t="n">
        <v>0.178887946644706</v>
      </c>
      <c r="AD770" s="19" t="n">
        <v>0.0975043637836823</v>
      </c>
      <c r="AE770" s="19"/>
      <c r="AF770" s="19" t="n">
        <v>0.141505007112956</v>
      </c>
      <c r="AG770" s="19"/>
      <c r="AH770" s="19" t="n">
        <v>0.169448320037518</v>
      </c>
      <c r="AI770" s="19"/>
      <c r="AJ770" s="19" t="n">
        <v>0.168935593260964</v>
      </c>
      <c r="AK770" s="19" t="n">
        <v>0.295025806848787</v>
      </c>
      <c r="AL770" s="19" t="n">
        <v>0.172228071850365</v>
      </c>
      <c r="AM770" s="19" t="n">
        <v>0.166476461768872</v>
      </c>
      <c r="AN770" s="19" t="n">
        <v>0.178671903078039</v>
      </c>
      <c r="AO770" s="19" t="n">
        <v>0.0834219041793719</v>
      </c>
      <c r="AP770" s="19" t="n">
        <v>0.0960514605511158</v>
      </c>
      <c r="AQ770" s="19" t="n">
        <v>0.0903218704871159</v>
      </c>
      <c r="AR770" s="19" t="n">
        <v>0.155381060196131</v>
      </c>
      <c r="AS770" s="19" t="n">
        <v>0.196635970309012</v>
      </c>
      <c r="AT770" s="19" t="n">
        <v>0.0938319884798258</v>
      </c>
      <c r="AU770" s="19" t="n">
        <v>0.136058712074273</v>
      </c>
    </row>
    <row r="771">
      <c r="B771" t="s">
        <v>66</v>
      </c>
      <c r="C771" s="19" t="n">
        <v>0.319121435051838</v>
      </c>
      <c r="D771" s="19" t="n">
        <v>0.263249877099963</v>
      </c>
      <c r="E771" s="19" t="n">
        <v>0.374117571569064</v>
      </c>
      <c r="F771" s="19"/>
      <c r="G771" s="19" t="n">
        <v>0.103528379237996</v>
      </c>
      <c r="H771" s="19" t="n">
        <v>0.202943097464001</v>
      </c>
      <c r="I771" s="19" t="n">
        <v>0.328997219909641</v>
      </c>
      <c r="J771" s="19" t="n">
        <v>0.323416247648678</v>
      </c>
      <c r="K771" s="19" t="n">
        <v>0.390525350420744</v>
      </c>
      <c r="L771" s="19" t="n">
        <v>0.432849367690645</v>
      </c>
      <c r="M771" s="19"/>
      <c r="N771" s="19" t="n">
        <v>0.502421697209903</v>
      </c>
      <c r="O771" s="19" t="n">
        <v>0.42568248276617</v>
      </c>
      <c r="P771" s="19" t="n">
        <v>0.378984845694918</v>
      </c>
      <c r="Q771" s="19" t="n">
        <v>0.191029710092547</v>
      </c>
      <c r="R771" s="19" t="n">
        <v>0.191960270363803</v>
      </c>
      <c r="S771" s="19"/>
      <c r="T771" s="19" t="n">
        <v>0.414883144310451</v>
      </c>
      <c r="U771" s="19" t="n">
        <v>0.312570871240899</v>
      </c>
      <c r="V771" s="19" t="n">
        <v>0.309940678244192</v>
      </c>
      <c r="W771" s="19" t="n">
        <v>0.177975993076515</v>
      </c>
      <c r="X771" s="19"/>
      <c r="Y771" s="19" t="n">
        <v>0.226274843781046</v>
      </c>
      <c r="Z771" s="19" t="n">
        <v>0.283247575739123</v>
      </c>
      <c r="AA771" s="19" t="n">
        <v>0.452928155005373</v>
      </c>
      <c r="AB771" s="19" t="n">
        <v>0.452452263734307</v>
      </c>
      <c r="AC771" s="19" t="n">
        <v>0.127988536183637</v>
      </c>
      <c r="AD771" s="19" t="n">
        <v>0.423264882160937</v>
      </c>
      <c r="AE771" s="19"/>
      <c r="AF771" s="19" t="n">
        <v>0.332977724732444</v>
      </c>
      <c r="AG771" s="19"/>
      <c r="AH771" s="19" t="n">
        <v>0.261529485155844</v>
      </c>
      <c r="AI771" s="19"/>
      <c r="AJ771" s="19" t="n">
        <v>0.273861581117051</v>
      </c>
      <c r="AK771" s="19" t="n">
        <v>0.226554128190126</v>
      </c>
      <c r="AL771" s="19" t="n">
        <v>0.306564095995001</v>
      </c>
      <c r="AM771" s="19" t="n">
        <v>0.342611923176213</v>
      </c>
      <c r="AN771" s="19" t="n">
        <v>0.303342676636707</v>
      </c>
      <c r="AO771" s="19" t="n">
        <v>0.318206443592522</v>
      </c>
      <c r="AP771" s="19" t="n">
        <v>0.381205428403916</v>
      </c>
      <c r="AQ771" s="19" t="n">
        <v>0.26607812652137</v>
      </c>
      <c r="AR771" s="19" t="n">
        <v>0.358660315401691</v>
      </c>
      <c r="AS771" s="19" t="n">
        <v>0.327078313861101</v>
      </c>
      <c r="AT771" s="19" t="n">
        <v>0.356582284340894</v>
      </c>
      <c r="AU771" s="19" t="n">
        <v>0.300671746612967</v>
      </c>
    </row>
    <row r="772">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c r="AF772" s="19"/>
      <c r="AG772" s="19"/>
      <c r="AH772" s="19"/>
      <c r="AI772" s="19"/>
      <c r="AJ772" s="19"/>
      <c r="AK772" s="19"/>
      <c r="AL772" s="19"/>
      <c r="AM772" s="19"/>
      <c r="AN772" s="19"/>
      <c r="AO772" s="19"/>
      <c r="AP772" s="19"/>
      <c r="AQ772" s="19"/>
      <c r="AR772" s="19"/>
      <c r="AS772" s="19"/>
      <c r="AT772" s="19"/>
      <c r="AU772" s="19"/>
    </row>
    <row r="773">
      <c r="B773" s="7" t="s">
        <v>329</v>
      </c>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c r="AF773" s="19"/>
      <c r="AG773" s="19"/>
      <c r="AH773" s="19"/>
      <c r="AI773" s="19"/>
      <c r="AJ773" s="19"/>
      <c r="AK773" s="19"/>
      <c r="AL773" s="19"/>
      <c r="AM773" s="19"/>
      <c r="AN773" s="19"/>
      <c r="AO773" s="19"/>
      <c r="AP773" s="19"/>
      <c r="AQ773" s="19"/>
      <c r="AR773" s="19"/>
      <c r="AS773" s="19"/>
      <c r="AT773" s="19"/>
      <c r="AU773" s="19"/>
    </row>
    <row r="774">
      <c r="B774" s="26" t="s">
        <v>69</v>
      </c>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c r="AL774" s="19"/>
      <c r="AM774" s="19"/>
      <c r="AN774" s="19"/>
      <c r="AO774" s="19"/>
      <c r="AP774" s="19"/>
      <c r="AQ774" s="19"/>
      <c r="AR774" s="19"/>
      <c r="AS774" s="19"/>
      <c r="AT774" s="19"/>
      <c r="AU774" s="19"/>
    </row>
    <row r="775">
      <c r="B775" t="s">
        <v>325</v>
      </c>
      <c r="C775" s="19" t="n">
        <v>0.290947979465975</v>
      </c>
      <c r="D775" s="19" t="n">
        <v>0.35618768566885</v>
      </c>
      <c r="E775" s="19" t="n">
        <v>0.225062056142915</v>
      </c>
      <c r="F775" s="19"/>
      <c r="G775" s="19" t="n">
        <v>0.409332800565693</v>
      </c>
      <c r="H775" s="19" t="n">
        <v>0.410713223534422</v>
      </c>
      <c r="I775" s="19" t="n">
        <v>0.303480131735712</v>
      </c>
      <c r="J775" s="19" t="n">
        <v>0.316420691314581</v>
      </c>
      <c r="K775" s="19" t="n">
        <v>0.221935501006122</v>
      </c>
      <c r="L775" s="19" t="n">
        <v>0.183302363877266</v>
      </c>
      <c r="M775" s="19"/>
      <c r="N775" s="19" t="n">
        <v>0.1204441273055</v>
      </c>
      <c r="O775" s="19" t="n">
        <v>0.211855878407285</v>
      </c>
      <c r="P775" s="19" t="n">
        <v>0.278218816358206</v>
      </c>
      <c r="Q775" s="19" t="n">
        <v>0.352860559583016</v>
      </c>
      <c r="R775" s="19" t="n">
        <v>0.371286353100894</v>
      </c>
      <c r="S775" s="19"/>
      <c r="T775" s="19" t="n">
        <v>0.27650665771186</v>
      </c>
      <c r="U775" s="19" t="n">
        <v>0.324346813677082</v>
      </c>
      <c r="V775" s="19" t="n">
        <v>0.264271290897294</v>
      </c>
      <c r="W775" s="19" t="n">
        <v>0.344248982213297</v>
      </c>
      <c r="X775" s="19"/>
      <c r="Y775" s="19" t="n">
        <v>0.364273088736641</v>
      </c>
      <c r="Z775" s="19" t="n">
        <v>0.245895725751221</v>
      </c>
      <c r="AA775" s="19" t="n">
        <v>0.18341665146524</v>
      </c>
      <c r="AB775" s="19" t="n">
        <v>0.255190421726262</v>
      </c>
      <c r="AC775" s="19" t="n">
        <v>0.44726667343519</v>
      </c>
      <c r="AD775" s="19" t="n">
        <v>0.279687471011722</v>
      </c>
      <c r="AE775" s="19"/>
      <c r="AF775" s="19" t="n">
        <v>0.266068434938109</v>
      </c>
      <c r="AG775" s="19"/>
      <c r="AH775" s="19" t="n">
        <v>0.318856426852289</v>
      </c>
      <c r="AI775" s="19"/>
      <c r="AJ775" s="19" t="n">
        <v>0.364841800449816</v>
      </c>
      <c r="AK775" s="19" t="n">
        <v>0.359337970527308</v>
      </c>
      <c r="AL775" s="19" t="n">
        <v>0.275435792984323</v>
      </c>
      <c r="AM775" s="19" t="n">
        <v>0.226515675087209</v>
      </c>
      <c r="AN775" s="19" t="n">
        <v>0.293870961639246</v>
      </c>
      <c r="AO775" s="19" t="n">
        <v>0.374674871142324</v>
      </c>
      <c r="AP775" s="19" t="n">
        <v>0.320133159099414</v>
      </c>
      <c r="AQ775" s="19" t="n">
        <v>0.294140390851476</v>
      </c>
      <c r="AR775" s="19" t="n">
        <v>0.248035376132568</v>
      </c>
      <c r="AS775" s="19" t="n">
        <v>0.217486054241129</v>
      </c>
      <c r="AT775" s="19" t="n">
        <v>0.217589762043437</v>
      </c>
      <c r="AU775" s="19" t="n">
        <v>0.405467118867686</v>
      </c>
    </row>
    <row r="776">
      <c r="B776" t="s">
        <v>326</v>
      </c>
      <c r="C776" s="19" t="n">
        <v>0.334076410405634</v>
      </c>
      <c r="D776" s="19" t="n">
        <v>0.326235964663958</v>
      </c>
      <c r="E776" s="19" t="n">
        <v>0.343221056382061</v>
      </c>
      <c r="F776" s="19"/>
      <c r="G776" s="19" t="n">
        <v>0.421224192006333</v>
      </c>
      <c r="H776" s="19" t="n">
        <v>0.347593934460669</v>
      </c>
      <c r="I776" s="19" t="n">
        <v>0.352028787299029</v>
      </c>
      <c r="J776" s="19" t="n">
        <v>0.309061412722813</v>
      </c>
      <c r="K776" s="19" t="n">
        <v>0.325944003094535</v>
      </c>
      <c r="L776" s="19" t="n">
        <v>0.297954635012607</v>
      </c>
      <c r="M776" s="19"/>
      <c r="N776" s="19" t="n">
        <v>0.31022107034189</v>
      </c>
      <c r="O776" s="19" t="n">
        <v>0.297046165205763</v>
      </c>
      <c r="P776" s="19" t="n">
        <v>0.316282802197149</v>
      </c>
      <c r="Q776" s="19" t="n">
        <v>0.388429049247365</v>
      </c>
      <c r="R776" s="19" t="n">
        <v>0.347730130152533</v>
      </c>
      <c r="S776" s="19"/>
      <c r="T776" s="19" t="n">
        <v>0.292953536194466</v>
      </c>
      <c r="U776" s="19" t="n">
        <v>0.277669431294254</v>
      </c>
      <c r="V776" s="19" t="n">
        <v>0.39607004831992</v>
      </c>
      <c r="W776" s="19" t="n">
        <v>0.407769086951466</v>
      </c>
      <c r="X776" s="19"/>
      <c r="Y776" s="19" t="n">
        <v>0.373707525350778</v>
      </c>
      <c r="Z776" s="19" t="n">
        <v>0.371291241633449</v>
      </c>
      <c r="AA776" s="19" t="n">
        <v>0.276585164102506</v>
      </c>
      <c r="AB776" s="19" t="n">
        <v>0.261132050828396</v>
      </c>
      <c r="AC776" s="19" t="n">
        <v>0.378215883889599</v>
      </c>
      <c r="AD776" s="19" t="n">
        <v>0.290427003930176</v>
      </c>
      <c r="AE776" s="19"/>
      <c r="AF776" s="19" t="n">
        <v>0.345327015367651</v>
      </c>
      <c r="AG776" s="19"/>
      <c r="AH776" s="19" t="n">
        <v>0.355003297668225</v>
      </c>
      <c r="AI776" s="19"/>
      <c r="AJ776" s="19" t="n">
        <v>0.348798376957129</v>
      </c>
      <c r="AK776" s="19" t="n">
        <v>0.437435930397742</v>
      </c>
      <c r="AL776" s="19" t="n">
        <v>0.345705809475806</v>
      </c>
      <c r="AM776" s="19" t="n">
        <v>0.328240443840802</v>
      </c>
      <c r="AN776" s="19" t="n">
        <v>0.339329862433267</v>
      </c>
      <c r="AO776" s="19" t="n">
        <v>0.249258831646701</v>
      </c>
      <c r="AP776" s="19" t="n">
        <v>0.282651381149596</v>
      </c>
      <c r="AQ776" s="19" t="n">
        <v>0.349833813727981</v>
      </c>
      <c r="AR776" s="19" t="n">
        <v>0.501776544730852</v>
      </c>
      <c r="AS776" s="19" t="n">
        <v>0.413347126597842</v>
      </c>
      <c r="AT776" s="19" t="n">
        <v>0.359585130771493</v>
      </c>
      <c r="AU776" s="19" t="n">
        <v>0.213838898289122</v>
      </c>
    </row>
    <row r="777">
      <c r="B777" t="s">
        <v>66</v>
      </c>
      <c r="C777" s="19" t="n">
        <v>0.374975610128391</v>
      </c>
      <c r="D777" s="19" t="n">
        <v>0.317576349667192</v>
      </c>
      <c r="E777" s="19" t="n">
        <v>0.431716887475023</v>
      </c>
      <c r="F777" s="19"/>
      <c r="G777" s="19" t="n">
        <v>0.169443007427974</v>
      </c>
      <c r="H777" s="19" t="n">
        <v>0.241692842004909</v>
      </c>
      <c r="I777" s="19" t="n">
        <v>0.34449108096526</v>
      </c>
      <c r="J777" s="19" t="n">
        <v>0.374517895962605</v>
      </c>
      <c r="K777" s="19" t="n">
        <v>0.452120495899343</v>
      </c>
      <c r="L777" s="19" t="n">
        <v>0.518743001110127</v>
      </c>
      <c r="M777" s="19"/>
      <c r="N777" s="19" t="n">
        <v>0.569334802352609</v>
      </c>
      <c r="O777" s="19" t="n">
        <v>0.491097956386952</v>
      </c>
      <c r="P777" s="19" t="n">
        <v>0.405498381444644</v>
      </c>
      <c r="Q777" s="19" t="n">
        <v>0.258710391169619</v>
      </c>
      <c r="R777" s="19" t="n">
        <v>0.280983516746573</v>
      </c>
      <c r="S777" s="19"/>
      <c r="T777" s="19" t="n">
        <v>0.430539806093674</v>
      </c>
      <c r="U777" s="19" t="n">
        <v>0.397983755028664</v>
      </c>
      <c r="V777" s="19" t="n">
        <v>0.339658660782786</v>
      </c>
      <c r="W777" s="19" t="n">
        <v>0.247981930835237</v>
      </c>
      <c r="X777" s="19"/>
      <c r="Y777" s="19" t="n">
        <v>0.262019385912581</v>
      </c>
      <c r="Z777" s="19" t="n">
        <v>0.38281303261533</v>
      </c>
      <c r="AA777" s="19" t="n">
        <v>0.539998184432254</v>
      </c>
      <c r="AB777" s="19" t="n">
        <v>0.483677527445342</v>
      </c>
      <c r="AC777" s="19" t="n">
        <v>0.174517442675211</v>
      </c>
      <c r="AD777" s="19" t="n">
        <v>0.429885525058102</v>
      </c>
      <c r="AE777" s="19"/>
      <c r="AF777" s="19" t="n">
        <v>0.38860454969424</v>
      </c>
      <c r="AG777" s="19"/>
      <c r="AH777" s="19" t="n">
        <v>0.326140275479486</v>
      </c>
      <c r="AI777" s="19"/>
      <c r="AJ777" s="19" t="n">
        <v>0.286359822593055</v>
      </c>
      <c r="AK777" s="19" t="n">
        <v>0.20322609907495</v>
      </c>
      <c r="AL777" s="19" t="n">
        <v>0.37885839753987</v>
      </c>
      <c r="AM777" s="19" t="n">
        <v>0.445243881071989</v>
      </c>
      <c r="AN777" s="19" t="n">
        <v>0.366799175927486</v>
      </c>
      <c r="AO777" s="19" t="n">
        <v>0.376066297210974</v>
      </c>
      <c r="AP777" s="19" t="n">
        <v>0.39721545975099</v>
      </c>
      <c r="AQ777" s="19" t="n">
        <v>0.356025795420543</v>
      </c>
      <c r="AR777" s="19" t="n">
        <v>0.25018807913658</v>
      </c>
      <c r="AS777" s="19" t="n">
        <v>0.369166819161029</v>
      </c>
      <c r="AT777" s="19" t="n">
        <v>0.42282510718507</v>
      </c>
      <c r="AU777" s="19" t="n">
        <v>0.380693982843192</v>
      </c>
    </row>
    <row r="778">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c r="AF778" s="19"/>
      <c r="AG778" s="19"/>
      <c r="AH778" s="19"/>
      <c r="AI778" s="19"/>
      <c r="AJ778" s="19"/>
      <c r="AK778" s="19"/>
      <c r="AL778" s="19"/>
      <c r="AM778" s="19"/>
      <c r="AN778" s="19"/>
      <c r="AO778" s="19"/>
      <c r="AP778" s="19"/>
      <c r="AQ778" s="19"/>
      <c r="AR778" s="19"/>
      <c r="AS778" s="19"/>
      <c r="AT778" s="19"/>
      <c r="AU778" s="19"/>
    </row>
    <row r="779">
      <c r="B779" s="7" t="s">
        <v>330</v>
      </c>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c r="AF779" s="19"/>
      <c r="AG779" s="19"/>
      <c r="AH779" s="19"/>
      <c r="AI779" s="19"/>
      <c r="AJ779" s="19"/>
      <c r="AK779" s="19"/>
      <c r="AL779" s="19"/>
      <c r="AM779" s="19"/>
      <c r="AN779" s="19"/>
      <c r="AO779" s="19"/>
      <c r="AP779" s="19"/>
      <c r="AQ779" s="19"/>
      <c r="AR779" s="19"/>
      <c r="AS779" s="19"/>
      <c r="AT779" s="19"/>
      <c r="AU779" s="19"/>
    </row>
    <row r="780">
      <c r="B780" s="26" t="s">
        <v>69</v>
      </c>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c r="AF780" s="19"/>
      <c r="AG780" s="19"/>
      <c r="AH780" s="19"/>
      <c r="AI780" s="19"/>
      <c r="AJ780" s="19"/>
      <c r="AK780" s="19"/>
      <c r="AL780" s="19"/>
      <c r="AM780" s="19"/>
      <c r="AN780" s="19"/>
      <c r="AO780" s="19"/>
      <c r="AP780" s="19"/>
      <c r="AQ780" s="19"/>
      <c r="AR780" s="19"/>
      <c r="AS780" s="19"/>
      <c r="AT780" s="19"/>
      <c r="AU780" s="19"/>
    </row>
    <row r="781">
      <c r="B781" t="s">
        <v>325</v>
      </c>
      <c r="C781" s="19" t="n">
        <v>0.486454851630095</v>
      </c>
      <c r="D781" s="19" t="n">
        <v>0.509514974753147</v>
      </c>
      <c r="E781" s="19" t="n">
        <v>0.463405892365769</v>
      </c>
      <c r="F781" s="19"/>
      <c r="G781" s="19" t="n">
        <v>0.591202677309994</v>
      </c>
      <c r="H781" s="19" t="n">
        <v>0.534157806105049</v>
      </c>
      <c r="I781" s="19" t="n">
        <v>0.49084218669371</v>
      </c>
      <c r="J781" s="19" t="n">
        <v>0.46292117078656</v>
      </c>
      <c r="K781" s="19" t="n">
        <v>0.429612988204332</v>
      </c>
      <c r="L781" s="19" t="n">
        <v>0.460992598335365</v>
      </c>
      <c r="M781" s="19"/>
      <c r="N781" s="19" t="n">
        <v>0.270684703747926</v>
      </c>
      <c r="O781" s="19" t="n">
        <v>0.414993299372896</v>
      </c>
      <c r="P781" s="19" t="n">
        <v>0.49404945880513</v>
      </c>
      <c r="Q781" s="19" t="n">
        <v>0.519187382978978</v>
      </c>
      <c r="R781" s="19" t="n">
        <v>0.573644391364252</v>
      </c>
      <c r="S781" s="19"/>
      <c r="T781" s="19" t="n">
        <v>0.456539961707329</v>
      </c>
      <c r="U781" s="19" t="n">
        <v>0.451333285186271</v>
      </c>
      <c r="V781" s="19" t="n">
        <v>0.501644429122138</v>
      </c>
      <c r="W781" s="19" t="n">
        <v>0.579442769240365</v>
      </c>
      <c r="X781" s="19"/>
      <c r="Y781" s="19" t="n">
        <v>0.539631625298046</v>
      </c>
      <c r="Z781" s="19" t="n">
        <v>0.462772871400893</v>
      </c>
      <c r="AA781" s="19" t="n">
        <v>0.450302181451466</v>
      </c>
      <c r="AB781" s="19" t="n">
        <v>0.415166108883085</v>
      </c>
      <c r="AC781" s="19" t="n">
        <v>0.561823222130032</v>
      </c>
      <c r="AD781" s="19" t="n">
        <v>0.447866268101801</v>
      </c>
      <c r="AE781" s="19"/>
      <c r="AF781" s="19" t="n">
        <v>0.472731453986889</v>
      </c>
      <c r="AG781" s="19"/>
      <c r="AH781" s="19" t="n">
        <v>0.523611736394518</v>
      </c>
      <c r="AI781" s="19"/>
      <c r="AJ781" s="19" t="n">
        <v>0.538454712457639</v>
      </c>
      <c r="AK781" s="19" t="n">
        <v>0.435634425081523</v>
      </c>
      <c r="AL781" s="19" t="n">
        <v>0.463962723065691</v>
      </c>
      <c r="AM781" s="19" t="n">
        <v>0.446599974958327</v>
      </c>
      <c r="AN781" s="19" t="n">
        <v>0.490470224305305</v>
      </c>
      <c r="AO781" s="19" t="n">
        <v>0.576920043657729</v>
      </c>
      <c r="AP781" s="19" t="n">
        <v>0.529358691112888</v>
      </c>
      <c r="AQ781" s="19" t="n">
        <v>0.599030072084475</v>
      </c>
      <c r="AR781" s="19" t="n">
        <v>0.492660619458341</v>
      </c>
      <c r="AS781" s="19" t="n">
        <v>0.373535098659601</v>
      </c>
      <c r="AT781" s="19" t="n">
        <v>0.49238009730363</v>
      </c>
      <c r="AU781" s="19" t="n">
        <v>0.498273448453231</v>
      </c>
    </row>
    <row r="782">
      <c r="B782" t="s">
        <v>326</v>
      </c>
      <c r="C782" s="19" t="n">
        <v>0.191790280248409</v>
      </c>
      <c r="D782" s="19" t="n">
        <v>0.208235317062055</v>
      </c>
      <c r="E782" s="19" t="n">
        <v>0.176152958097442</v>
      </c>
      <c r="F782" s="19"/>
      <c r="G782" s="19" t="n">
        <v>0.312239691733051</v>
      </c>
      <c r="H782" s="19" t="n">
        <v>0.199145468355101</v>
      </c>
      <c r="I782" s="19" t="n">
        <v>0.17760786567534</v>
      </c>
      <c r="J782" s="19" t="n">
        <v>0.214721437686424</v>
      </c>
      <c r="K782" s="19" t="n">
        <v>0.146522863426665</v>
      </c>
      <c r="L782" s="19" t="n">
        <v>0.157498391253625</v>
      </c>
      <c r="M782" s="19"/>
      <c r="N782" s="19" t="n">
        <v>0.163980762191475</v>
      </c>
      <c r="O782" s="19" t="n">
        <v>0.190372741979246</v>
      </c>
      <c r="P782" s="19" t="n">
        <v>0.147158313007497</v>
      </c>
      <c r="Q782" s="19" t="n">
        <v>0.244699059368121</v>
      </c>
      <c r="R782" s="19" t="n">
        <v>0.205527955817156</v>
      </c>
      <c r="S782" s="19"/>
      <c r="T782" s="19" t="n">
        <v>0.142481390995161</v>
      </c>
      <c r="U782" s="19" t="n">
        <v>0.212406087248806</v>
      </c>
      <c r="V782" s="19" t="n">
        <v>0.222998949251492</v>
      </c>
      <c r="W782" s="19" t="n">
        <v>0.196256718219942</v>
      </c>
      <c r="X782" s="19"/>
      <c r="Y782" s="19" t="n">
        <v>0.217199828576532</v>
      </c>
      <c r="Z782" s="19" t="n">
        <v>0.209137701469696</v>
      </c>
      <c r="AA782" s="19" t="n">
        <v>0.137713928929867</v>
      </c>
      <c r="AB782" s="19" t="n">
        <v>0.163019629997132</v>
      </c>
      <c r="AC782" s="19" t="n">
        <v>0.32258846633691</v>
      </c>
      <c r="AD782" s="19" t="n">
        <v>0.104971791983332</v>
      </c>
      <c r="AE782" s="19"/>
      <c r="AF782" s="19" t="n">
        <v>0.199193907178978</v>
      </c>
      <c r="AG782" s="19"/>
      <c r="AH782" s="19" t="n">
        <v>0.20448550877183</v>
      </c>
      <c r="AI782" s="19"/>
      <c r="AJ782" s="19" t="n">
        <v>0.171105273864174</v>
      </c>
      <c r="AK782" s="19" t="n">
        <v>0.333481490842642</v>
      </c>
      <c r="AL782" s="19" t="n">
        <v>0.226573274434923</v>
      </c>
      <c r="AM782" s="19" t="n">
        <v>0.204974692244114</v>
      </c>
      <c r="AN782" s="19" t="n">
        <v>0.169130254578845</v>
      </c>
      <c r="AO782" s="19" t="n">
        <v>0.131035423126971</v>
      </c>
      <c r="AP782" s="19" t="n">
        <v>0.143624728783925</v>
      </c>
      <c r="AQ782" s="19" t="n">
        <v>0.13354186390721</v>
      </c>
      <c r="AR782" s="19" t="n">
        <v>0.216127851089567</v>
      </c>
      <c r="AS782" s="19" t="n">
        <v>0.249959130744691</v>
      </c>
      <c r="AT782" s="19" t="n">
        <v>0.179174233044631</v>
      </c>
      <c r="AU782" s="19" t="n">
        <v>0.167840734359551</v>
      </c>
    </row>
    <row r="783">
      <c r="B783" t="s">
        <v>66</v>
      </c>
      <c r="C783" s="19" t="n">
        <v>0.321754868121495</v>
      </c>
      <c r="D783" s="19" t="n">
        <v>0.282249708184798</v>
      </c>
      <c r="E783" s="19" t="n">
        <v>0.360441149536789</v>
      </c>
      <c r="F783" s="19"/>
      <c r="G783" s="19" t="n">
        <v>0.0965576309569556</v>
      </c>
      <c r="H783" s="19" t="n">
        <v>0.266696725539849</v>
      </c>
      <c r="I783" s="19" t="n">
        <v>0.331549947630949</v>
      </c>
      <c r="J783" s="19" t="n">
        <v>0.322357391527016</v>
      </c>
      <c r="K783" s="19" t="n">
        <v>0.423864148369003</v>
      </c>
      <c r="L783" s="19" t="n">
        <v>0.381509010411009</v>
      </c>
      <c r="M783" s="19"/>
      <c r="N783" s="19" t="n">
        <v>0.565334534060599</v>
      </c>
      <c r="O783" s="19" t="n">
        <v>0.394633958647858</v>
      </c>
      <c r="P783" s="19" t="n">
        <v>0.358792228187373</v>
      </c>
      <c r="Q783" s="19" t="n">
        <v>0.236113557652901</v>
      </c>
      <c r="R783" s="19" t="n">
        <v>0.220827652818591</v>
      </c>
      <c r="S783" s="19"/>
      <c r="T783" s="19" t="n">
        <v>0.40097864729751</v>
      </c>
      <c r="U783" s="19" t="n">
        <v>0.336260627564923</v>
      </c>
      <c r="V783" s="19" t="n">
        <v>0.27535662162637</v>
      </c>
      <c r="W783" s="19" t="n">
        <v>0.224300512539693</v>
      </c>
      <c r="X783" s="19"/>
      <c r="Y783" s="19" t="n">
        <v>0.243168546125422</v>
      </c>
      <c r="Z783" s="19" t="n">
        <v>0.328089427129411</v>
      </c>
      <c r="AA783" s="19" t="n">
        <v>0.411983889618667</v>
      </c>
      <c r="AB783" s="19" t="n">
        <v>0.421814261119783</v>
      </c>
      <c r="AC783" s="19" t="n">
        <v>0.115588311533058</v>
      </c>
      <c r="AD783" s="19" t="n">
        <v>0.447161939914867</v>
      </c>
      <c r="AE783" s="19"/>
      <c r="AF783" s="19" t="n">
        <v>0.328074638834132</v>
      </c>
      <c r="AG783" s="19"/>
      <c r="AH783" s="19" t="n">
        <v>0.271902754833652</v>
      </c>
      <c r="AI783" s="19"/>
      <c r="AJ783" s="19" t="n">
        <v>0.290440013678187</v>
      </c>
      <c r="AK783" s="19" t="n">
        <v>0.230884084075835</v>
      </c>
      <c r="AL783" s="19" t="n">
        <v>0.309464002499386</v>
      </c>
      <c r="AM783" s="19" t="n">
        <v>0.348425332797559</v>
      </c>
      <c r="AN783" s="19" t="n">
        <v>0.34039952111585</v>
      </c>
      <c r="AO783" s="19" t="n">
        <v>0.2920445332153</v>
      </c>
      <c r="AP783" s="19" t="n">
        <v>0.327016580103187</v>
      </c>
      <c r="AQ783" s="19" t="n">
        <v>0.267428064008315</v>
      </c>
      <c r="AR783" s="19" t="n">
        <v>0.291211529452093</v>
      </c>
      <c r="AS783" s="19" t="n">
        <v>0.376505770595708</v>
      </c>
      <c r="AT783" s="19" t="n">
        <v>0.328445669651739</v>
      </c>
      <c r="AU783" s="19" t="n">
        <v>0.333885817187218</v>
      </c>
    </row>
    <row r="784">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c r="AF784" s="19"/>
      <c r="AG784" s="19"/>
      <c r="AH784" s="19"/>
      <c r="AI784" s="19"/>
      <c r="AJ784" s="19"/>
      <c r="AK784" s="19"/>
      <c r="AL784" s="19"/>
      <c r="AM784" s="19"/>
      <c r="AN784" s="19"/>
      <c r="AO784" s="19"/>
      <c r="AP784" s="19"/>
      <c r="AQ784" s="19"/>
      <c r="AR784" s="19"/>
      <c r="AS784" s="19"/>
      <c r="AT784" s="19"/>
      <c r="AU784" s="19"/>
    </row>
    <row r="785">
      <c r="B785" s="7" t="s">
        <v>331</v>
      </c>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c r="AF785" s="19"/>
      <c r="AG785" s="19"/>
      <c r="AH785" s="19"/>
      <c r="AI785" s="19"/>
      <c r="AJ785" s="19"/>
      <c r="AK785" s="19"/>
      <c r="AL785" s="19"/>
      <c r="AM785" s="19"/>
      <c r="AN785" s="19"/>
      <c r="AO785" s="19"/>
      <c r="AP785" s="19"/>
      <c r="AQ785" s="19"/>
      <c r="AR785" s="19"/>
      <c r="AS785" s="19"/>
      <c r="AT785" s="19"/>
      <c r="AU785" s="19"/>
    </row>
    <row r="786">
      <c r="B786" s="26" t="s">
        <v>69</v>
      </c>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c r="AF786" s="19"/>
      <c r="AG786" s="19"/>
      <c r="AH786" s="19"/>
      <c r="AI786" s="19"/>
      <c r="AJ786" s="19"/>
      <c r="AK786" s="19"/>
      <c r="AL786" s="19"/>
      <c r="AM786" s="19"/>
      <c r="AN786" s="19"/>
      <c r="AO786" s="19"/>
      <c r="AP786" s="19"/>
      <c r="AQ786" s="19"/>
      <c r="AR786" s="19"/>
      <c r="AS786" s="19"/>
      <c r="AT786" s="19"/>
      <c r="AU786" s="19"/>
    </row>
    <row r="787">
      <c r="B787" t="s">
        <v>325</v>
      </c>
      <c r="C787" s="19" t="n">
        <v>0.300328567296726</v>
      </c>
      <c r="D787" s="19" t="n">
        <v>0.32632613420272</v>
      </c>
      <c r="E787" s="19" t="n">
        <v>0.275596510867459</v>
      </c>
      <c r="F787" s="19"/>
      <c r="G787" s="19" t="n">
        <v>0.369591693009448</v>
      </c>
      <c r="H787" s="19" t="n">
        <v>0.348975535574789</v>
      </c>
      <c r="I787" s="19" t="n">
        <v>0.27340118562412</v>
      </c>
      <c r="J787" s="19" t="n">
        <v>0.293912333412128</v>
      </c>
      <c r="K787" s="19" t="n">
        <v>0.277715387141191</v>
      </c>
      <c r="L787" s="19" t="n">
        <v>0.273849703637781</v>
      </c>
      <c r="M787" s="19"/>
      <c r="N787" s="19" t="n">
        <v>0.0572997422360922</v>
      </c>
      <c r="O787" s="19" t="n">
        <v>0.279528586865256</v>
      </c>
      <c r="P787" s="19" t="n">
        <v>0.267272986406518</v>
      </c>
      <c r="Q787" s="19" t="n">
        <v>0.361795958702173</v>
      </c>
      <c r="R787" s="19" t="n">
        <v>0.335769456586872</v>
      </c>
      <c r="S787" s="19"/>
      <c r="T787" s="19" t="n">
        <v>0.238904392935847</v>
      </c>
      <c r="U787" s="19" t="n">
        <v>0.311743275352076</v>
      </c>
      <c r="V787" s="19" t="n">
        <v>0.2902569264793</v>
      </c>
      <c r="W787" s="19" t="n">
        <v>0.385831526987293</v>
      </c>
      <c r="X787" s="19"/>
      <c r="Y787" s="19" t="n">
        <v>0.345412110395614</v>
      </c>
      <c r="Z787" s="19" t="n">
        <v>0.306856189298877</v>
      </c>
      <c r="AA787" s="19" t="n">
        <v>0.284597207205669</v>
      </c>
      <c r="AB787" s="19" t="n">
        <v>0.229302452037526</v>
      </c>
      <c r="AC787" s="19" t="n">
        <v>0.323341249641026</v>
      </c>
      <c r="AD787" s="19" t="n">
        <v>0.185719614812882</v>
      </c>
      <c r="AE787" s="19"/>
      <c r="AF787" s="19" t="n">
        <v>0.296631822296196</v>
      </c>
      <c r="AG787" s="19"/>
      <c r="AH787" s="19" t="n">
        <v>0.323049717708445</v>
      </c>
      <c r="AI787" s="19"/>
      <c r="AJ787" s="19" t="n">
        <v>0.411455645610391</v>
      </c>
      <c r="AK787" s="19" t="n">
        <v>0.250068119675711</v>
      </c>
      <c r="AL787" s="19" t="n">
        <v>0.258313238419149</v>
      </c>
      <c r="AM787" s="19" t="n">
        <v>0.308111583005414</v>
      </c>
      <c r="AN787" s="19" t="n">
        <v>0.345123107444214</v>
      </c>
      <c r="AO787" s="19" t="n">
        <v>0.382438409619948</v>
      </c>
      <c r="AP787" s="19" t="n">
        <v>0.288353073717118</v>
      </c>
      <c r="AQ787" s="19" t="n">
        <v>0.291590215088347</v>
      </c>
      <c r="AR787" s="19" t="n">
        <v>0.183033807130699</v>
      </c>
      <c r="AS787" s="19" t="n">
        <v>0.285228253639665</v>
      </c>
      <c r="AT787" s="19" t="n">
        <v>0.140316481860367</v>
      </c>
      <c r="AU787" s="19" t="n">
        <v>0.232031481721415</v>
      </c>
    </row>
    <row r="788">
      <c r="B788" t="s">
        <v>326</v>
      </c>
      <c r="C788" s="19" t="n">
        <v>0.261043626730954</v>
      </c>
      <c r="D788" s="19" t="n">
        <v>0.313061431566164</v>
      </c>
      <c r="E788" s="19" t="n">
        <v>0.208223651641937</v>
      </c>
      <c r="F788" s="19"/>
      <c r="G788" s="19" t="n">
        <v>0.44755137560345</v>
      </c>
      <c r="H788" s="19" t="n">
        <v>0.312575627895314</v>
      </c>
      <c r="I788" s="19" t="n">
        <v>0.300899636512604</v>
      </c>
      <c r="J788" s="19" t="n">
        <v>0.263496184813598</v>
      </c>
      <c r="K788" s="19" t="n">
        <v>0.19753491242171</v>
      </c>
      <c r="L788" s="19" t="n">
        <v>0.162447284712217</v>
      </c>
      <c r="M788" s="19"/>
      <c r="N788" s="19" t="n">
        <v>0.331172530892351</v>
      </c>
      <c r="O788" s="19" t="n">
        <v>0.208536670155597</v>
      </c>
      <c r="P788" s="19" t="n">
        <v>0.242339269646834</v>
      </c>
      <c r="Q788" s="19" t="n">
        <v>0.300358538378351</v>
      </c>
      <c r="R788" s="19" t="n">
        <v>0.319694281124175</v>
      </c>
      <c r="S788" s="19"/>
      <c r="T788" s="19" t="n">
        <v>0.245324187061902</v>
      </c>
      <c r="U788" s="19" t="n">
        <v>0.241855663716094</v>
      </c>
      <c r="V788" s="19" t="n">
        <v>0.296336668332652</v>
      </c>
      <c r="W788" s="19" t="n">
        <v>0.297912735619589</v>
      </c>
      <c r="X788" s="19"/>
      <c r="Y788" s="19" t="n">
        <v>0.337696944668826</v>
      </c>
      <c r="Z788" s="19" t="n">
        <v>0.258691491793785</v>
      </c>
      <c r="AA788" s="19" t="n">
        <v>0.135265167429835</v>
      </c>
      <c r="AB788" s="19" t="n">
        <v>0.183249729935129</v>
      </c>
      <c r="AC788" s="19" t="n">
        <v>0.44288399906048</v>
      </c>
      <c r="AD788" s="19" t="n">
        <v>0.206314515438212</v>
      </c>
      <c r="AE788" s="19"/>
      <c r="AF788" s="19" t="n">
        <v>0.250157283988589</v>
      </c>
      <c r="AG788" s="19"/>
      <c r="AH788" s="19" t="n">
        <v>0.295676845013195</v>
      </c>
      <c r="AI788" s="19"/>
      <c r="AJ788" s="19" t="n">
        <v>0.22654397608459</v>
      </c>
      <c r="AK788" s="19" t="n">
        <v>0.548655794811947</v>
      </c>
      <c r="AL788" s="19" t="n">
        <v>0.327311749775817</v>
      </c>
      <c r="AM788" s="19" t="n">
        <v>0.206368137000997</v>
      </c>
      <c r="AN788" s="19" t="n">
        <v>0.249439477736803</v>
      </c>
      <c r="AO788" s="19" t="n">
        <v>0.185077325143481</v>
      </c>
      <c r="AP788" s="19" t="n">
        <v>0.209498767012959</v>
      </c>
      <c r="AQ788" s="19" t="n">
        <v>0.292358950681387</v>
      </c>
      <c r="AR788" s="19" t="n">
        <v>0.323788391134295</v>
      </c>
      <c r="AS788" s="19" t="n">
        <v>0.242246949003492</v>
      </c>
      <c r="AT788" s="19" t="n">
        <v>0.346798515836523</v>
      </c>
      <c r="AU788" s="19" t="n">
        <v>0.242643936944176</v>
      </c>
    </row>
    <row r="789">
      <c r="B789" t="s">
        <v>66</v>
      </c>
      <c r="C789" s="19" t="n">
        <v>0.438627805972321</v>
      </c>
      <c r="D789" s="19" t="n">
        <v>0.360612434231115</v>
      </c>
      <c r="E789" s="19" t="n">
        <v>0.516179837490603</v>
      </c>
      <c r="F789" s="19"/>
      <c r="G789" s="19" t="n">
        <v>0.182856931387102</v>
      </c>
      <c r="H789" s="19" t="n">
        <v>0.338448836529898</v>
      </c>
      <c r="I789" s="19" t="n">
        <v>0.425699177863275</v>
      </c>
      <c r="J789" s="19" t="n">
        <v>0.442591481774274</v>
      </c>
      <c r="K789" s="19" t="n">
        <v>0.524749700437099</v>
      </c>
      <c r="L789" s="19" t="n">
        <v>0.563703011650002</v>
      </c>
      <c r="M789" s="19"/>
      <c r="N789" s="19" t="n">
        <v>0.611527726871557</v>
      </c>
      <c r="O789" s="19" t="n">
        <v>0.511934742979147</v>
      </c>
      <c r="P789" s="19" t="n">
        <v>0.490387743946648</v>
      </c>
      <c r="Q789" s="19" t="n">
        <v>0.337845502919476</v>
      </c>
      <c r="R789" s="19" t="n">
        <v>0.344536262288954</v>
      </c>
      <c r="S789" s="19"/>
      <c r="T789" s="19" t="n">
        <v>0.515771420002251</v>
      </c>
      <c r="U789" s="19" t="n">
        <v>0.44640106093183</v>
      </c>
      <c r="V789" s="19" t="n">
        <v>0.413406405188048</v>
      </c>
      <c r="W789" s="19" t="n">
        <v>0.316255737393118</v>
      </c>
      <c r="X789" s="19"/>
      <c r="Y789" s="19" t="n">
        <v>0.31689094493556</v>
      </c>
      <c r="Z789" s="19" t="n">
        <v>0.434452318907337</v>
      </c>
      <c r="AA789" s="19" t="n">
        <v>0.580137625364496</v>
      </c>
      <c r="AB789" s="19" t="n">
        <v>0.587447818027345</v>
      </c>
      <c r="AC789" s="19" t="n">
        <v>0.233774751298494</v>
      </c>
      <c r="AD789" s="19" t="n">
        <v>0.607965869748906</v>
      </c>
      <c r="AE789" s="19"/>
      <c r="AF789" s="19" t="n">
        <v>0.453210893715216</v>
      </c>
      <c r="AG789" s="19"/>
      <c r="AH789" s="19" t="n">
        <v>0.38127343727836</v>
      </c>
      <c r="AI789" s="19"/>
      <c r="AJ789" s="19" t="n">
        <v>0.36200037830502</v>
      </c>
      <c r="AK789" s="19" t="n">
        <v>0.201276085512342</v>
      </c>
      <c r="AL789" s="19" t="n">
        <v>0.414375011805034</v>
      </c>
      <c r="AM789" s="19" t="n">
        <v>0.48552027999359</v>
      </c>
      <c r="AN789" s="19" t="n">
        <v>0.405437414818983</v>
      </c>
      <c r="AO789" s="19" t="n">
        <v>0.432484265236572</v>
      </c>
      <c r="AP789" s="19" t="n">
        <v>0.502148159269923</v>
      </c>
      <c r="AQ789" s="19" t="n">
        <v>0.416050834230266</v>
      </c>
      <c r="AR789" s="19" t="n">
        <v>0.493177801735006</v>
      </c>
      <c r="AS789" s="19" t="n">
        <v>0.472524797356843</v>
      </c>
      <c r="AT789" s="19" t="n">
        <v>0.512885002303111</v>
      </c>
      <c r="AU789" s="19" t="n">
        <v>0.52532458133441</v>
      </c>
    </row>
    <row r="790">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c r="AL790" s="19"/>
      <c r="AM790" s="19"/>
      <c r="AN790" s="19"/>
      <c r="AO790" s="19"/>
      <c r="AP790" s="19"/>
      <c r="AQ790" s="19"/>
      <c r="AR790" s="19"/>
      <c r="AS790" s="19"/>
      <c r="AT790" s="19"/>
      <c r="AU790" s="19"/>
    </row>
    <row r="791">
      <c r="B791" s="7" t="s">
        <v>332</v>
      </c>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c r="AF791" s="19"/>
      <c r="AG791" s="19"/>
      <c r="AH791" s="19"/>
      <c r="AI791" s="19"/>
      <c r="AJ791" s="19"/>
      <c r="AK791" s="19"/>
      <c r="AL791" s="19"/>
      <c r="AM791" s="19"/>
      <c r="AN791" s="19"/>
      <c r="AO791" s="19"/>
      <c r="AP791" s="19"/>
      <c r="AQ791" s="19"/>
      <c r="AR791" s="19"/>
      <c r="AS791" s="19"/>
      <c r="AT791" s="19"/>
      <c r="AU791" s="19"/>
    </row>
    <row r="792">
      <c r="B792" s="26" t="s">
        <v>69</v>
      </c>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c r="AF792" s="19"/>
      <c r="AG792" s="19"/>
      <c r="AH792" s="19"/>
      <c r="AI792" s="19"/>
      <c r="AJ792" s="19"/>
      <c r="AK792" s="19"/>
      <c r="AL792" s="19"/>
      <c r="AM792" s="19"/>
      <c r="AN792" s="19"/>
      <c r="AO792" s="19"/>
      <c r="AP792" s="19"/>
      <c r="AQ792" s="19"/>
      <c r="AR792" s="19"/>
      <c r="AS792" s="19"/>
      <c r="AT792" s="19"/>
      <c r="AU792" s="19"/>
    </row>
    <row r="793">
      <c r="B793" t="s">
        <v>325</v>
      </c>
      <c r="C793" s="19" t="n">
        <v>0.225163281468226</v>
      </c>
      <c r="D793" s="19" t="n">
        <v>0.260157183924828</v>
      </c>
      <c r="E793" s="19" t="n">
        <v>0.19116181817343</v>
      </c>
      <c r="F793" s="19"/>
      <c r="G793" s="19" t="n">
        <v>0.364467515426799</v>
      </c>
      <c r="H793" s="19" t="n">
        <v>0.335543285521211</v>
      </c>
      <c r="I793" s="19" t="n">
        <v>0.222485067277348</v>
      </c>
      <c r="J793" s="19" t="n">
        <v>0.193239665225407</v>
      </c>
      <c r="K793" s="19" t="n">
        <v>0.157271277705513</v>
      </c>
      <c r="L793" s="19" t="n">
        <v>0.161079584106614</v>
      </c>
      <c r="M793" s="19"/>
      <c r="N793" s="19" t="n">
        <v>0.168037427008541</v>
      </c>
      <c r="O793" s="19" t="n">
        <v>0.166936963675916</v>
      </c>
      <c r="P793" s="19" t="n">
        <v>0.217737978782868</v>
      </c>
      <c r="Q793" s="19" t="n">
        <v>0.250702751126985</v>
      </c>
      <c r="R793" s="19" t="n">
        <v>0.316837025732638</v>
      </c>
      <c r="S793" s="19"/>
      <c r="T793" s="19" t="n">
        <v>0.243761557081036</v>
      </c>
      <c r="U793" s="19" t="n">
        <v>0.225127898972064</v>
      </c>
      <c r="V793" s="19" t="n">
        <v>0.193946011614736</v>
      </c>
      <c r="W793" s="19" t="n">
        <v>0.300339197685683</v>
      </c>
      <c r="X793" s="19"/>
      <c r="Y793" s="19" t="n">
        <v>0.281674564956714</v>
      </c>
      <c r="Z793" s="19" t="n">
        <v>0.204514913056643</v>
      </c>
      <c r="AA793" s="19" t="n">
        <v>0.164608691198872</v>
      </c>
      <c r="AB793" s="19" t="n">
        <v>0.166965077821228</v>
      </c>
      <c r="AC793" s="19" t="n">
        <v>0.336864751231961</v>
      </c>
      <c r="AD793" s="19" t="n">
        <v>0.159240651308274</v>
      </c>
      <c r="AE793" s="19"/>
      <c r="AF793" s="19" t="n">
        <v>0.21771790325551</v>
      </c>
      <c r="AG793" s="19"/>
      <c r="AH793" s="19" t="n">
        <v>0.24995285213664</v>
      </c>
      <c r="AI793" s="19"/>
      <c r="AJ793" s="19" t="n">
        <v>0.30767818104842</v>
      </c>
      <c r="AK793" s="19" t="n">
        <v>0.182379581915267</v>
      </c>
      <c r="AL793" s="19" t="n">
        <v>0.16580314881376</v>
      </c>
      <c r="AM793" s="19" t="n">
        <v>0.21719420428525</v>
      </c>
      <c r="AN793" s="19" t="n">
        <v>0.256723539505582</v>
      </c>
      <c r="AO793" s="19" t="n">
        <v>0.251523079478186</v>
      </c>
      <c r="AP793" s="19" t="n">
        <v>0.25198994903313</v>
      </c>
      <c r="AQ793" s="19" t="n">
        <v>0.317615306319134</v>
      </c>
      <c r="AR793" s="19" t="n">
        <v>0.0825872624416532</v>
      </c>
      <c r="AS793" s="19" t="n">
        <v>0.172537077468836</v>
      </c>
      <c r="AT793" s="19" t="n">
        <v>0.108606438535333</v>
      </c>
      <c r="AU793" s="19" t="n">
        <v>0.363913587979315</v>
      </c>
    </row>
    <row r="794">
      <c r="B794" t="s">
        <v>326</v>
      </c>
      <c r="C794" s="19" t="n">
        <v>0.39790378109486</v>
      </c>
      <c r="D794" s="19" t="n">
        <v>0.420305847843063</v>
      </c>
      <c r="E794" s="19" t="n">
        <v>0.375159478466394</v>
      </c>
      <c r="F794" s="19"/>
      <c r="G794" s="19" t="n">
        <v>0.513200750722136</v>
      </c>
      <c r="H794" s="19" t="n">
        <v>0.38628039002698</v>
      </c>
      <c r="I794" s="19" t="n">
        <v>0.429798676808741</v>
      </c>
      <c r="J794" s="19" t="n">
        <v>0.433126003696209</v>
      </c>
      <c r="K794" s="19" t="n">
        <v>0.359092122385677</v>
      </c>
      <c r="L794" s="19" t="n">
        <v>0.337895766003985</v>
      </c>
      <c r="M794" s="19"/>
      <c r="N794" s="19" t="n">
        <v>0.367143468424755</v>
      </c>
      <c r="O794" s="19" t="n">
        <v>0.385556052051325</v>
      </c>
      <c r="P794" s="19" t="n">
        <v>0.346788841031217</v>
      </c>
      <c r="Q794" s="19" t="n">
        <v>0.481007083506093</v>
      </c>
      <c r="R794" s="19" t="n">
        <v>0.395703166750817</v>
      </c>
      <c r="S794" s="19"/>
      <c r="T794" s="19" t="n">
        <v>0.329695978585391</v>
      </c>
      <c r="U794" s="19" t="n">
        <v>0.389271809160885</v>
      </c>
      <c r="V794" s="19" t="n">
        <v>0.44130657772628</v>
      </c>
      <c r="W794" s="19" t="n">
        <v>0.457374526471314</v>
      </c>
      <c r="X794" s="19"/>
      <c r="Y794" s="19" t="n">
        <v>0.437584432642513</v>
      </c>
      <c r="Z794" s="19" t="n">
        <v>0.404407034925699</v>
      </c>
      <c r="AA794" s="19" t="n">
        <v>0.325376175123264</v>
      </c>
      <c r="AB794" s="19" t="n">
        <v>0.33217870772966</v>
      </c>
      <c r="AC794" s="19" t="n">
        <v>0.537910107131873</v>
      </c>
      <c r="AD794" s="19" t="n">
        <v>0.395243042472851</v>
      </c>
      <c r="AE794" s="19"/>
      <c r="AF794" s="19" t="n">
        <v>0.410439161676491</v>
      </c>
      <c r="AG794" s="19"/>
      <c r="AH794" s="19" t="n">
        <v>0.428971756435894</v>
      </c>
      <c r="AI794" s="19"/>
      <c r="AJ794" s="19" t="n">
        <v>0.37542014323595</v>
      </c>
      <c r="AK794" s="19" t="n">
        <v>0.583894719263352</v>
      </c>
      <c r="AL794" s="19" t="n">
        <v>0.464138083796342</v>
      </c>
      <c r="AM794" s="19" t="n">
        <v>0.387769808502951</v>
      </c>
      <c r="AN794" s="19" t="n">
        <v>0.356547472869581</v>
      </c>
      <c r="AO794" s="19" t="n">
        <v>0.364765047820858</v>
      </c>
      <c r="AP794" s="19" t="n">
        <v>0.338049090270619</v>
      </c>
      <c r="AQ794" s="19" t="n">
        <v>0.25253635193491</v>
      </c>
      <c r="AR794" s="19" t="n">
        <v>0.583396919012768</v>
      </c>
      <c r="AS794" s="19" t="n">
        <v>0.468869069974488</v>
      </c>
      <c r="AT794" s="19" t="n">
        <v>0.431626321162847</v>
      </c>
      <c r="AU794" s="19" t="n">
        <v>0.269317256045552</v>
      </c>
    </row>
    <row r="795">
      <c r="B795" t="s">
        <v>66</v>
      </c>
      <c r="C795" s="19" t="n">
        <v>0.376932937436914</v>
      </c>
      <c r="D795" s="19" t="n">
        <v>0.319536968232109</v>
      </c>
      <c r="E795" s="19" t="n">
        <v>0.433678703360177</v>
      </c>
      <c r="F795" s="19"/>
      <c r="G795" s="19" t="n">
        <v>0.122331733851064</v>
      </c>
      <c r="H795" s="19" t="n">
        <v>0.278176324451809</v>
      </c>
      <c r="I795" s="19" t="n">
        <v>0.347716255913911</v>
      </c>
      <c r="J795" s="19" t="n">
        <v>0.373634331078384</v>
      </c>
      <c r="K795" s="19" t="n">
        <v>0.483636599908811</v>
      </c>
      <c r="L795" s="19" t="n">
        <v>0.501024649889401</v>
      </c>
      <c r="M795" s="19"/>
      <c r="N795" s="19" t="n">
        <v>0.464819104566704</v>
      </c>
      <c r="O795" s="19" t="n">
        <v>0.447506984272759</v>
      </c>
      <c r="P795" s="19" t="n">
        <v>0.435473180185915</v>
      </c>
      <c r="Q795" s="19" t="n">
        <v>0.268290165366922</v>
      </c>
      <c r="R795" s="19" t="n">
        <v>0.287459807516545</v>
      </c>
      <c r="S795" s="19"/>
      <c r="T795" s="19" t="n">
        <v>0.426542464333574</v>
      </c>
      <c r="U795" s="19" t="n">
        <v>0.385600291867051</v>
      </c>
      <c r="V795" s="19" t="n">
        <v>0.364747410658985</v>
      </c>
      <c r="W795" s="19" t="n">
        <v>0.242286275843003</v>
      </c>
      <c r="X795" s="19"/>
      <c r="Y795" s="19" t="n">
        <v>0.280741002400773</v>
      </c>
      <c r="Z795" s="19" t="n">
        <v>0.391078052017659</v>
      </c>
      <c r="AA795" s="19" t="n">
        <v>0.510015133677864</v>
      </c>
      <c r="AB795" s="19" t="n">
        <v>0.500856214449112</v>
      </c>
      <c r="AC795" s="19" t="n">
        <v>0.125225141636166</v>
      </c>
      <c r="AD795" s="19" t="n">
        <v>0.445516306218876</v>
      </c>
      <c r="AE795" s="19"/>
      <c r="AF795" s="19" t="n">
        <v>0.371842935067999</v>
      </c>
      <c r="AG795" s="19"/>
      <c r="AH795" s="19" t="n">
        <v>0.321075391427467</v>
      </c>
      <c r="AI795" s="19"/>
      <c r="AJ795" s="19" t="n">
        <v>0.31690167571563</v>
      </c>
      <c r="AK795" s="19" t="n">
        <v>0.23372569882138</v>
      </c>
      <c r="AL795" s="19" t="n">
        <v>0.370058767389898</v>
      </c>
      <c r="AM795" s="19" t="n">
        <v>0.395035987211799</v>
      </c>
      <c r="AN795" s="19" t="n">
        <v>0.386728987624837</v>
      </c>
      <c r="AO795" s="19" t="n">
        <v>0.383711872700956</v>
      </c>
      <c r="AP795" s="19" t="n">
        <v>0.409960960696251</v>
      </c>
      <c r="AQ795" s="19" t="n">
        <v>0.429848341745956</v>
      </c>
      <c r="AR795" s="19" t="n">
        <v>0.334015818545579</v>
      </c>
      <c r="AS795" s="19" t="n">
        <v>0.358593852556676</v>
      </c>
      <c r="AT795" s="19" t="n">
        <v>0.45976724030182</v>
      </c>
      <c r="AU795" s="19" t="n">
        <v>0.366769155975134</v>
      </c>
    </row>
    <row r="796">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c r="AF796" s="19"/>
      <c r="AG796" s="19"/>
      <c r="AH796" s="19"/>
      <c r="AI796" s="19"/>
      <c r="AJ796" s="19"/>
      <c r="AK796" s="19"/>
      <c r="AL796" s="19"/>
      <c r="AM796" s="19"/>
      <c r="AN796" s="19"/>
      <c r="AO796" s="19"/>
      <c r="AP796" s="19"/>
      <c r="AQ796" s="19"/>
      <c r="AR796" s="19"/>
      <c r="AS796" s="19"/>
      <c r="AT796" s="19"/>
      <c r="AU796" s="19"/>
    </row>
    <row r="797">
      <c r="B797" s="7" t="s">
        <v>333</v>
      </c>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c r="AF797" s="19"/>
      <c r="AG797" s="19"/>
      <c r="AH797" s="19"/>
      <c r="AI797" s="19"/>
      <c r="AJ797" s="19"/>
      <c r="AK797" s="19"/>
      <c r="AL797" s="19"/>
      <c r="AM797" s="19"/>
      <c r="AN797" s="19"/>
      <c r="AO797" s="19"/>
      <c r="AP797" s="19"/>
      <c r="AQ797" s="19"/>
      <c r="AR797" s="19"/>
      <c r="AS797" s="19"/>
      <c r="AT797" s="19"/>
      <c r="AU797" s="19"/>
    </row>
    <row r="798">
      <c r="B798" s="26" t="s">
        <v>69</v>
      </c>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c r="AL798" s="19"/>
      <c r="AM798" s="19"/>
      <c r="AN798" s="19"/>
      <c r="AO798" s="19"/>
      <c r="AP798" s="19"/>
      <c r="AQ798" s="19"/>
      <c r="AR798" s="19"/>
      <c r="AS798" s="19"/>
      <c r="AT798" s="19"/>
      <c r="AU798" s="19"/>
    </row>
    <row r="799">
      <c r="B799" t="s">
        <v>325</v>
      </c>
      <c r="C799" s="19" t="n">
        <v>0.512124247393728</v>
      </c>
      <c r="D799" s="19" t="n">
        <v>0.556220996128972</v>
      </c>
      <c r="E799" s="19" t="n">
        <v>0.468199809398721</v>
      </c>
      <c r="F799" s="19"/>
      <c r="G799" s="19" t="n">
        <v>0.649328524441723</v>
      </c>
      <c r="H799" s="19" t="n">
        <v>0.534487375063209</v>
      </c>
      <c r="I799" s="19" t="n">
        <v>0.494264262115117</v>
      </c>
      <c r="J799" s="19" t="n">
        <v>0.517595918757698</v>
      </c>
      <c r="K799" s="19" t="n">
        <v>0.456296843749787</v>
      </c>
      <c r="L799" s="19" t="n">
        <v>0.481793097947666</v>
      </c>
      <c r="M799" s="19"/>
      <c r="N799" s="19" t="n">
        <v>0.307367520425695</v>
      </c>
      <c r="O799" s="19" t="n">
        <v>0.448024154956197</v>
      </c>
      <c r="P799" s="19" t="n">
        <v>0.483761106463555</v>
      </c>
      <c r="Q799" s="19" t="n">
        <v>0.571902129228918</v>
      </c>
      <c r="R799" s="19" t="n">
        <v>0.621949762432415</v>
      </c>
      <c r="S799" s="19"/>
      <c r="T799" s="19" t="n">
        <v>0.440192978929762</v>
      </c>
      <c r="U799" s="19" t="n">
        <v>0.509583750375867</v>
      </c>
      <c r="V799" s="19" t="n">
        <v>0.500509715227544</v>
      </c>
      <c r="W799" s="19" t="n">
        <v>0.605537696535907</v>
      </c>
      <c r="X799" s="19"/>
      <c r="Y799" s="19" t="n">
        <v>0.54914543550134</v>
      </c>
      <c r="Z799" s="19" t="n">
        <v>0.489076305925008</v>
      </c>
      <c r="AA799" s="19" t="n">
        <v>0.474931327905395</v>
      </c>
      <c r="AB799" s="19" t="n">
        <v>0.413373487929015</v>
      </c>
      <c r="AC799" s="19" t="n">
        <v>0.716537131091322</v>
      </c>
      <c r="AD799" s="19" t="n">
        <v>0.487465801429364</v>
      </c>
      <c r="AE799" s="19"/>
      <c r="AF799" s="19" t="n">
        <v>0.502818409260606</v>
      </c>
      <c r="AG799" s="19"/>
      <c r="AH799" s="19" t="n">
        <v>0.555498539235292</v>
      </c>
      <c r="AI799" s="19"/>
      <c r="AJ799" s="19" t="n">
        <v>0.526819327124505</v>
      </c>
      <c r="AK799" s="19" t="n">
        <v>0.568404331644856</v>
      </c>
      <c r="AL799" s="19" t="n">
        <v>0.505154175755786</v>
      </c>
      <c r="AM799" s="19" t="n">
        <v>0.541520876410859</v>
      </c>
      <c r="AN799" s="19" t="n">
        <v>0.501284698639904</v>
      </c>
      <c r="AO799" s="19" t="n">
        <v>0.569308273999552</v>
      </c>
      <c r="AP799" s="19" t="n">
        <v>0.492049102018543</v>
      </c>
      <c r="AQ799" s="19" t="n">
        <v>0.472724134060383</v>
      </c>
      <c r="AR799" s="19" t="n">
        <v>0.372895555738842</v>
      </c>
      <c r="AS799" s="19" t="n">
        <v>0.462462525231719</v>
      </c>
      <c r="AT799" s="19" t="n">
        <v>0.465837172980159</v>
      </c>
      <c r="AU799" s="19" t="n">
        <v>0.587796609381506</v>
      </c>
    </row>
    <row r="800">
      <c r="B800" t="s">
        <v>326</v>
      </c>
      <c r="C800" s="19" t="n">
        <v>0.171885580242265</v>
      </c>
      <c r="D800" s="19" t="n">
        <v>0.176321892132844</v>
      </c>
      <c r="E800" s="19" t="n">
        <v>0.168144144713618</v>
      </c>
      <c r="F800" s="19"/>
      <c r="G800" s="19" t="n">
        <v>0.242794765269569</v>
      </c>
      <c r="H800" s="19" t="n">
        <v>0.214075052984219</v>
      </c>
      <c r="I800" s="19" t="n">
        <v>0.176873005836418</v>
      </c>
      <c r="J800" s="19" t="n">
        <v>0.157263012076334</v>
      </c>
      <c r="K800" s="19" t="n">
        <v>0.165502649273419</v>
      </c>
      <c r="L800" s="19" t="n">
        <v>0.124033858348954</v>
      </c>
      <c r="M800" s="19"/>
      <c r="N800" s="19" t="n">
        <v>0.0633079021366335</v>
      </c>
      <c r="O800" s="19" t="n">
        <v>0.142462945341335</v>
      </c>
      <c r="P800" s="19" t="n">
        <v>0.165557874495724</v>
      </c>
      <c r="Q800" s="19" t="n">
        <v>0.210244147875904</v>
      </c>
      <c r="R800" s="19" t="n">
        <v>0.180662538873812</v>
      </c>
      <c r="S800" s="19"/>
      <c r="T800" s="19" t="n">
        <v>0.167848800511572</v>
      </c>
      <c r="U800" s="19" t="n">
        <v>0.157393562977995</v>
      </c>
      <c r="V800" s="19" t="n">
        <v>0.214877446037594</v>
      </c>
      <c r="W800" s="19" t="n">
        <v>0.19950325014776</v>
      </c>
      <c r="X800" s="19"/>
      <c r="Y800" s="19" t="n">
        <v>0.21000286038927</v>
      </c>
      <c r="Z800" s="19" t="n">
        <v>0.211107924660209</v>
      </c>
      <c r="AA800" s="19" t="n">
        <v>0.102182697834202</v>
      </c>
      <c r="AB800" s="19" t="n">
        <v>0.142446562199652</v>
      </c>
      <c r="AC800" s="19" t="n">
        <v>0.149126591063557</v>
      </c>
      <c r="AD800" s="19" t="n">
        <v>0.147524029617192</v>
      </c>
      <c r="AE800" s="19"/>
      <c r="AF800" s="19" t="n">
        <v>0.169739232616365</v>
      </c>
      <c r="AG800" s="19"/>
      <c r="AH800" s="19" t="n">
        <v>0.182460425152898</v>
      </c>
      <c r="AI800" s="19"/>
      <c r="AJ800" s="19" t="n">
        <v>0.197780722035484</v>
      </c>
      <c r="AK800" s="19" t="n">
        <v>0.233235164552338</v>
      </c>
      <c r="AL800" s="19" t="n">
        <v>0.182275168647918</v>
      </c>
      <c r="AM800" s="19" t="n">
        <v>0.137801308238871</v>
      </c>
      <c r="AN800" s="19" t="n">
        <v>0.164920483998855</v>
      </c>
      <c r="AO800" s="19" t="n">
        <v>0.107616150848007</v>
      </c>
      <c r="AP800" s="19" t="n">
        <v>0.166626265786886</v>
      </c>
      <c r="AQ800" s="19" t="n">
        <v>0.162964805358853</v>
      </c>
      <c r="AR800" s="19" t="n">
        <v>0.276985569464546</v>
      </c>
      <c r="AS800" s="19" t="n">
        <v>0.232102354989303</v>
      </c>
      <c r="AT800" s="19" t="n">
        <v>0.241081099180201</v>
      </c>
      <c r="AU800" s="19" t="n">
        <v>0.122730319528467</v>
      </c>
    </row>
    <row r="801">
      <c r="B801" t="s">
        <v>66</v>
      </c>
      <c r="C801" s="19" t="n">
        <v>0.315990172364007</v>
      </c>
      <c r="D801" s="19" t="n">
        <v>0.267457111738184</v>
      </c>
      <c r="E801" s="19" t="n">
        <v>0.363656045887661</v>
      </c>
      <c r="F801" s="19"/>
      <c r="G801" s="19" t="n">
        <v>0.107876710288707</v>
      </c>
      <c r="H801" s="19" t="n">
        <v>0.251437571952572</v>
      </c>
      <c r="I801" s="19" t="n">
        <v>0.328862732048465</v>
      </c>
      <c r="J801" s="19" t="n">
        <v>0.325141069165968</v>
      </c>
      <c r="K801" s="19" t="n">
        <v>0.378200506976795</v>
      </c>
      <c r="L801" s="19" t="n">
        <v>0.39417304370338</v>
      </c>
      <c r="M801" s="19"/>
      <c r="N801" s="19" t="n">
        <v>0.629324577437672</v>
      </c>
      <c r="O801" s="19" t="n">
        <v>0.409512899702468</v>
      </c>
      <c r="P801" s="19" t="n">
        <v>0.350681019040721</v>
      </c>
      <c r="Q801" s="19" t="n">
        <v>0.217853722895178</v>
      </c>
      <c r="R801" s="19" t="n">
        <v>0.197387698693773</v>
      </c>
      <c r="S801" s="19"/>
      <c r="T801" s="19" t="n">
        <v>0.391958220558666</v>
      </c>
      <c r="U801" s="19" t="n">
        <v>0.333022686646139</v>
      </c>
      <c r="V801" s="19" t="n">
        <v>0.284612838734862</v>
      </c>
      <c r="W801" s="19" t="n">
        <v>0.194959053316333</v>
      </c>
      <c r="X801" s="19"/>
      <c r="Y801" s="19" t="n">
        <v>0.240851704109391</v>
      </c>
      <c r="Z801" s="19" t="n">
        <v>0.299815769414784</v>
      </c>
      <c r="AA801" s="19" t="n">
        <v>0.422885974260404</v>
      </c>
      <c r="AB801" s="19" t="n">
        <v>0.444179949871333</v>
      </c>
      <c r="AC801" s="19" t="n">
        <v>0.13433627784512</v>
      </c>
      <c r="AD801" s="19" t="n">
        <v>0.365010168953445</v>
      </c>
      <c r="AE801" s="19"/>
      <c r="AF801" s="19" t="n">
        <v>0.327442358123029</v>
      </c>
      <c r="AG801" s="19"/>
      <c r="AH801" s="19" t="n">
        <v>0.26204103561181</v>
      </c>
      <c r="AI801" s="19"/>
      <c r="AJ801" s="19" t="n">
        <v>0.275399950840012</v>
      </c>
      <c r="AK801" s="19" t="n">
        <v>0.198360503802806</v>
      </c>
      <c r="AL801" s="19" t="n">
        <v>0.312570655596296</v>
      </c>
      <c r="AM801" s="19" t="n">
        <v>0.32067781535027</v>
      </c>
      <c r="AN801" s="19" t="n">
        <v>0.333794817361241</v>
      </c>
      <c r="AO801" s="19" t="n">
        <v>0.32307557515244</v>
      </c>
      <c r="AP801" s="19" t="n">
        <v>0.34132463219457</v>
      </c>
      <c r="AQ801" s="19" t="n">
        <v>0.364311060580764</v>
      </c>
      <c r="AR801" s="19" t="n">
        <v>0.350118874796613</v>
      </c>
      <c r="AS801" s="19" t="n">
        <v>0.305435119778978</v>
      </c>
      <c r="AT801" s="19" t="n">
        <v>0.29308172783964</v>
      </c>
      <c r="AU801" s="19" t="n">
        <v>0.289473071090027</v>
      </c>
    </row>
    <row r="802">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c r="AF802" s="19"/>
      <c r="AG802" s="19"/>
      <c r="AH802" s="19"/>
      <c r="AI802" s="19"/>
      <c r="AJ802" s="19"/>
      <c r="AK802" s="19"/>
      <c r="AL802" s="19"/>
      <c r="AM802" s="19"/>
      <c r="AN802" s="19"/>
      <c r="AO802" s="19"/>
      <c r="AP802" s="19"/>
      <c r="AQ802" s="19"/>
      <c r="AR802" s="19"/>
      <c r="AS802" s="19"/>
      <c r="AT802" s="19"/>
      <c r="AU802" s="19"/>
    </row>
    <row r="803">
      <c r="B803" s="7" t="s">
        <v>334</v>
      </c>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c r="AF803" s="19"/>
      <c r="AG803" s="19"/>
      <c r="AH803" s="19"/>
      <c r="AI803" s="19"/>
      <c r="AJ803" s="19"/>
      <c r="AK803" s="19"/>
      <c r="AL803" s="19"/>
      <c r="AM803" s="19"/>
      <c r="AN803" s="19"/>
      <c r="AO803" s="19"/>
      <c r="AP803" s="19"/>
      <c r="AQ803" s="19"/>
      <c r="AR803" s="19"/>
      <c r="AS803" s="19"/>
      <c r="AT803" s="19"/>
      <c r="AU803" s="19"/>
    </row>
    <row r="804">
      <c r="B804" s="26" t="s">
        <v>69</v>
      </c>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c r="AF804" s="19"/>
      <c r="AG804" s="19"/>
      <c r="AH804" s="19"/>
      <c r="AI804" s="19"/>
      <c r="AJ804" s="19"/>
      <c r="AK804" s="19"/>
      <c r="AL804" s="19"/>
      <c r="AM804" s="19"/>
      <c r="AN804" s="19"/>
      <c r="AO804" s="19"/>
      <c r="AP804" s="19"/>
      <c r="AQ804" s="19"/>
      <c r="AR804" s="19"/>
      <c r="AS804" s="19"/>
      <c r="AT804" s="19"/>
      <c r="AU804" s="19"/>
    </row>
    <row r="805">
      <c r="B805" t="s">
        <v>325</v>
      </c>
      <c r="C805" s="19" t="n">
        <v>0.569264506002479</v>
      </c>
      <c r="D805" s="19" t="n">
        <v>0.609955856366933</v>
      </c>
      <c r="E805" s="19" t="n">
        <v>0.528962722791704</v>
      </c>
      <c r="F805" s="19"/>
      <c r="G805" s="19" t="n">
        <v>0.774910334072061</v>
      </c>
      <c r="H805" s="19" t="n">
        <v>0.673692567281072</v>
      </c>
      <c r="I805" s="19" t="n">
        <v>0.580819350257444</v>
      </c>
      <c r="J805" s="19" t="n">
        <v>0.564340421454833</v>
      </c>
      <c r="K805" s="19" t="n">
        <v>0.476794609414345</v>
      </c>
      <c r="L805" s="19" t="n">
        <v>0.469680002057725</v>
      </c>
      <c r="M805" s="19"/>
      <c r="N805" s="19" t="n">
        <v>0.366675154270318</v>
      </c>
      <c r="O805" s="19" t="n">
        <v>0.489706499667638</v>
      </c>
      <c r="P805" s="19" t="n">
        <v>0.530927587262438</v>
      </c>
      <c r="Q805" s="19" t="n">
        <v>0.674813009500893</v>
      </c>
      <c r="R805" s="19" t="n">
        <v>0.642461286977471</v>
      </c>
      <c r="S805" s="19"/>
      <c r="T805" s="19" t="n">
        <v>0.543642392078649</v>
      </c>
      <c r="U805" s="19" t="n">
        <v>0.58010232317634</v>
      </c>
      <c r="V805" s="19" t="n">
        <v>0.599013308728301</v>
      </c>
      <c r="W805" s="19" t="n">
        <v>0.637711707629087</v>
      </c>
      <c r="X805" s="19"/>
      <c r="Y805" s="19" t="n">
        <v>0.625304781954657</v>
      </c>
      <c r="Z805" s="19" t="n">
        <v>0.582490727399234</v>
      </c>
      <c r="AA805" s="19" t="n">
        <v>0.460480206625637</v>
      </c>
      <c r="AB805" s="19" t="n">
        <v>0.518955584464531</v>
      </c>
      <c r="AC805" s="19" t="n">
        <v>0.784224601786488</v>
      </c>
      <c r="AD805" s="19" t="n">
        <v>0.488798409255191</v>
      </c>
      <c r="AE805" s="19"/>
      <c r="AF805" s="19" t="n">
        <v>0.56963820019536</v>
      </c>
      <c r="AG805" s="19"/>
      <c r="AH805" s="19" t="n">
        <v>0.613612911033627</v>
      </c>
      <c r="AI805" s="19"/>
      <c r="AJ805" s="19" t="n">
        <v>0.625411574130077</v>
      </c>
      <c r="AK805" s="19" t="n">
        <v>0.69033865454166</v>
      </c>
      <c r="AL805" s="19" t="n">
        <v>0.55790546647132</v>
      </c>
      <c r="AM805" s="19" t="n">
        <v>0.541044873993497</v>
      </c>
      <c r="AN805" s="19" t="n">
        <v>0.585938015701872</v>
      </c>
      <c r="AO805" s="19" t="n">
        <v>0.590131491640573</v>
      </c>
      <c r="AP805" s="19" t="n">
        <v>0.516503608024411</v>
      </c>
      <c r="AQ805" s="19" t="n">
        <v>0.613208522221218</v>
      </c>
      <c r="AR805" s="19" t="n">
        <v>0.556212555808355</v>
      </c>
      <c r="AS805" s="19" t="n">
        <v>0.53488284946549</v>
      </c>
      <c r="AT805" s="19" t="n">
        <v>0.548348406509003</v>
      </c>
      <c r="AU805" s="19" t="n">
        <v>0.660958790664065</v>
      </c>
    </row>
    <row r="806">
      <c r="B806" t="s">
        <v>326</v>
      </c>
      <c r="C806" s="19" t="n">
        <v>0.101508862290395</v>
      </c>
      <c r="D806" s="19" t="n">
        <v>0.114145343743546</v>
      </c>
      <c r="E806" s="19" t="n">
        <v>0.0893109544135579</v>
      </c>
      <c r="F806" s="19"/>
      <c r="G806" s="19" t="n">
        <v>0.118992049864972</v>
      </c>
      <c r="H806" s="19" t="n">
        <v>0.107973840051543</v>
      </c>
      <c r="I806" s="19" t="n">
        <v>0.106460398211761</v>
      </c>
      <c r="J806" s="19" t="n">
        <v>0.102199929761949</v>
      </c>
      <c r="K806" s="19" t="n">
        <v>0.0946309504773386</v>
      </c>
      <c r="L806" s="19" t="n">
        <v>0.0908051319422855</v>
      </c>
      <c r="M806" s="19"/>
      <c r="N806" s="19" t="n">
        <v>0.0497997240301649</v>
      </c>
      <c r="O806" s="19" t="n">
        <v>0.0982027419223637</v>
      </c>
      <c r="P806" s="19" t="n">
        <v>0.0937738885280385</v>
      </c>
      <c r="Q806" s="19" t="n">
        <v>0.114334536881034</v>
      </c>
      <c r="R806" s="19" t="n">
        <v>0.106070389439922</v>
      </c>
      <c r="S806" s="19"/>
      <c r="T806" s="19" t="n">
        <v>0.0663171427754859</v>
      </c>
      <c r="U806" s="19" t="n">
        <v>0.107531782105323</v>
      </c>
      <c r="V806" s="19" t="n">
        <v>0.0939799684816345</v>
      </c>
      <c r="W806" s="19" t="n">
        <v>0.13865403495218</v>
      </c>
      <c r="X806" s="19"/>
      <c r="Y806" s="19" t="n">
        <v>0.142374508323038</v>
      </c>
      <c r="Z806" s="19" t="n">
        <v>0.0951418909972778</v>
      </c>
      <c r="AA806" s="19" t="n">
        <v>0.0701775471354091</v>
      </c>
      <c r="AB806" s="19" t="n">
        <v>0.0655894126381477</v>
      </c>
      <c r="AC806" s="19" t="n">
        <v>0.044587816752982</v>
      </c>
      <c r="AD806" s="19" t="n">
        <v>0.0873706886082688</v>
      </c>
      <c r="AE806" s="19"/>
      <c r="AF806" s="19" t="n">
        <v>0.100794944314467</v>
      </c>
      <c r="AG806" s="19"/>
      <c r="AH806" s="19" t="n">
        <v>0.113662340899651</v>
      </c>
      <c r="AI806" s="19"/>
      <c r="AJ806" s="19" t="n">
        <v>0.0990904099594924</v>
      </c>
      <c r="AK806" s="19" t="n">
        <v>0.132602065867263</v>
      </c>
      <c r="AL806" s="19" t="n">
        <v>0.115288831761809</v>
      </c>
      <c r="AM806" s="19" t="n">
        <v>0.11458948098399</v>
      </c>
      <c r="AN806" s="19" t="n">
        <v>0.0895688609594179</v>
      </c>
      <c r="AO806" s="19" t="n">
        <v>0.117107817443165</v>
      </c>
      <c r="AP806" s="19" t="n">
        <v>0.0922516401636153</v>
      </c>
      <c r="AQ806" s="19" t="n">
        <v>0.0877874210498236</v>
      </c>
      <c r="AR806" s="19" t="n">
        <v>0.0458250871981412</v>
      </c>
      <c r="AS806" s="19" t="n">
        <v>0.0927972053079495</v>
      </c>
      <c r="AT806" s="19" t="n">
        <v>0.0621560991565199</v>
      </c>
      <c r="AU806" s="19" t="n">
        <v>0.0805019286816352</v>
      </c>
    </row>
    <row r="807">
      <c r="B807" t="s">
        <v>66</v>
      </c>
      <c r="C807" s="19" t="n">
        <v>0.329226631707127</v>
      </c>
      <c r="D807" s="19" t="n">
        <v>0.275898799889521</v>
      </c>
      <c r="E807" s="19" t="n">
        <v>0.381726322794738</v>
      </c>
      <c r="F807" s="19"/>
      <c r="G807" s="19" t="n">
        <v>0.106097616062967</v>
      </c>
      <c r="H807" s="19" t="n">
        <v>0.218333592667385</v>
      </c>
      <c r="I807" s="19" t="n">
        <v>0.312720251530795</v>
      </c>
      <c r="J807" s="19" t="n">
        <v>0.333459648783218</v>
      </c>
      <c r="K807" s="19" t="n">
        <v>0.428574440108317</v>
      </c>
      <c r="L807" s="19" t="n">
        <v>0.439514865999989</v>
      </c>
      <c r="M807" s="19"/>
      <c r="N807" s="19" t="n">
        <v>0.583525121699517</v>
      </c>
      <c r="O807" s="19" t="n">
        <v>0.412090758409999</v>
      </c>
      <c r="P807" s="19" t="n">
        <v>0.375298524209524</v>
      </c>
      <c r="Q807" s="19" t="n">
        <v>0.210852453618072</v>
      </c>
      <c r="R807" s="19" t="n">
        <v>0.251468323582607</v>
      </c>
      <c r="S807" s="19"/>
      <c r="T807" s="19" t="n">
        <v>0.390040465145865</v>
      </c>
      <c r="U807" s="19" t="n">
        <v>0.312365894718338</v>
      </c>
      <c r="V807" s="19" t="n">
        <v>0.307006722790064</v>
      </c>
      <c r="W807" s="19" t="n">
        <v>0.223634257418733</v>
      </c>
      <c r="X807" s="19"/>
      <c r="Y807" s="19" t="n">
        <v>0.232320709722305</v>
      </c>
      <c r="Z807" s="19" t="n">
        <v>0.322367381603488</v>
      </c>
      <c r="AA807" s="19" t="n">
        <v>0.469342246238954</v>
      </c>
      <c r="AB807" s="19" t="n">
        <v>0.415455002897321</v>
      </c>
      <c r="AC807" s="19" t="n">
        <v>0.17118758146053</v>
      </c>
      <c r="AD807" s="19" t="n">
        <v>0.42383090213654</v>
      </c>
      <c r="AE807" s="19"/>
      <c r="AF807" s="19" t="n">
        <v>0.329566855490173</v>
      </c>
      <c r="AG807" s="19"/>
      <c r="AH807" s="19" t="n">
        <v>0.272724748066722</v>
      </c>
      <c r="AI807" s="19"/>
      <c r="AJ807" s="19" t="n">
        <v>0.275498015910431</v>
      </c>
      <c r="AK807" s="19" t="n">
        <v>0.177059279591077</v>
      </c>
      <c r="AL807" s="19" t="n">
        <v>0.326805701766871</v>
      </c>
      <c r="AM807" s="19" t="n">
        <v>0.344365645022513</v>
      </c>
      <c r="AN807" s="19" t="n">
        <v>0.32449312333871</v>
      </c>
      <c r="AO807" s="19" t="n">
        <v>0.292760690916262</v>
      </c>
      <c r="AP807" s="19" t="n">
        <v>0.391244751811974</v>
      </c>
      <c r="AQ807" s="19" t="n">
        <v>0.299004056728958</v>
      </c>
      <c r="AR807" s="19" t="n">
        <v>0.397962356993504</v>
      </c>
      <c r="AS807" s="19" t="n">
        <v>0.37231994522656</v>
      </c>
      <c r="AT807" s="19" t="n">
        <v>0.389495494334477</v>
      </c>
      <c r="AU807" s="19" t="n">
        <v>0.2585392806543</v>
      </c>
    </row>
    <row r="808">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c r="AF808" s="19"/>
      <c r="AG808" s="19"/>
      <c r="AH808" s="19"/>
      <c r="AI808" s="19"/>
      <c r="AJ808" s="19"/>
      <c r="AK808" s="19"/>
      <c r="AL808" s="19"/>
      <c r="AM808" s="19"/>
      <c r="AN808" s="19"/>
      <c r="AO808" s="19"/>
      <c r="AP808" s="19"/>
      <c r="AQ808" s="19"/>
      <c r="AR808" s="19"/>
      <c r="AS808" s="19"/>
      <c r="AT808" s="19"/>
      <c r="AU808" s="19"/>
    </row>
    <row r="809">
      <c r="B809" s="7" t="s">
        <v>340</v>
      </c>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c r="AF809" s="19"/>
      <c r="AG809" s="19"/>
      <c r="AH809" s="19"/>
      <c r="AI809" s="19"/>
      <c r="AJ809" s="19"/>
      <c r="AK809" s="19"/>
      <c r="AL809" s="19"/>
      <c r="AM809" s="19"/>
      <c r="AN809" s="19"/>
      <c r="AO809" s="19"/>
      <c r="AP809" s="19"/>
      <c r="AQ809" s="19"/>
      <c r="AR809" s="19"/>
      <c r="AS809" s="19"/>
      <c r="AT809" s="19"/>
      <c r="AU809" s="19"/>
    </row>
    <row r="810">
      <c r="B810" s="26" t="s">
        <v>69</v>
      </c>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c r="AH810" s="19"/>
      <c r="AI810" s="19"/>
      <c r="AJ810" s="19"/>
      <c r="AK810" s="19"/>
      <c r="AL810" s="19"/>
      <c r="AM810" s="19"/>
      <c r="AN810" s="19"/>
      <c r="AO810" s="19"/>
      <c r="AP810" s="19"/>
      <c r="AQ810" s="19"/>
      <c r="AR810" s="19"/>
      <c r="AS810" s="19"/>
      <c r="AT810" s="19"/>
      <c r="AU810" s="19"/>
    </row>
    <row r="811">
      <c r="B811" t="s">
        <v>335</v>
      </c>
      <c r="C811" s="19" t="n">
        <v>0.0829390631481757</v>
      </c>
      <c r="D811" s="19" t="n">
        <v>0.0943988668602725</v>
      </c>
      <c r="E811" s="19" t="n">
        <v>0.0718407975875486</v>
      </c>
      <c r="F811" s="19"/>
      <c r="G811" s="19" t="n">
        <v>0.0853868807536422</v>
      </c>
      <c r="H811" s="19" t="n">
        <v>0.0954099012204199</v>
      </c>
      <c r="I811" s="19" t="n">
        <v>0.112531104170082</v>
      </c>
      <c r="J811" s="19" t="n">
        <v>0.0766820275366582</v>
      </c>
      <c r="K811" s="19" t="n">
        <v>0.0868697463709331</v>
      </c>
      <c r="L811" s="19" t="n">
        <v>0.0574910886261529</v>
      </c>
      <c r="M811" s="19"/>
      <c r="N811" s="19" t="n">
        <v>0.151388565518571</v>
      </c>
      <c r="O811" s="19" t="n">
        <v>0.0487898871577351</v>
      </c>
      <c r="P811" s="19" t="n">
        <v>0.0842673415317705</v>
      </c>
      <c r="Q811" s="19" t="n">
        <v>0.0912579543334847</v>
      </c>
      <c r="R811" s="19" t="n">
        <v>0.119369844778634</v>
      </c>
      <c r="S811" s="19"/>
      <c r="T811" s="19" t="n">
        <v>0.11694452887771</v>
      </c>
      <c r="U811" s="19" t="n">
        <v>0.0956634348813968</v>
      </c>
      <c r="V811" s="19" t="n">
        <v>0.0299758489560934</v>
      </c>
      <c r="W811" s="19" t="n">
        <v>0.0881297275091686</v>
      </c>
      <c r="X811" s="19"/>
      <c r="Y811" s="19" t="n">
        <v>0.0894574837276459</v>
      </c>
      <c r="Z811" s="19" t="n">
        <v>0.0779380823558471</v>
      </c>
      <c r="AA811" s="19" t="n">
        <v>0.0615659990571419</v>
      </c>
      <c r="AB811" s="19" t="n">
        <v>0.0819161914003673</v>
      </c>
      <c r="AC811" s="19" t="n">
        <v>0.120330722764682</v>
      </c>
      <c r="AD811" s="19" t="n">
        <v>0.0857614995445665</v>
      </c>
      <c r="AE811" s="19"/>
      <c r="AF811" s="19" t="n">
        <v>0.075353060968567</v>
      </c>
      <c r="AG811" s="19"/>
      <c r="AH811" s="19" t="n">
        <v>0.0832013620767552</v>
      </c>
      <c r="AI811" s="19"/>
      <c r="AJ811" s="19" t="n">
        <v>0.138219675375586</v>
      </c>
      <c r="AK811" s="19" t="n">
        <v>0.105313583264655</v>
      </c>
      <c r="AL811" s="19" t="n">
        <v>0.103594749854555</v>
      </c>
      <c r="AM811" s="19" t="n">
        <v>0.0868999548608259</v>
      </c>
      <c r="AN811" s="19" t="n">
        <v>0.0488882546898917</v>
      </c>
      <c r="AO811" s="19" t="n">
        <v>0.0711399916415969</v>
      </c>
      <c r="AP811" s="19" t="n">
        <v>0.0784116435111848</v>
      </c>
      <c r="AQ811" s="19" t="n">
        <v>0.094363497071341</v>
      </c>
      <c r="AR811" s="19" t="n">
        <v>0.0471222779734907</v>
      </c>
      <c r="AS811" s="19" t="n">
        <v>0.0500980410542379</v>
      </c>
      <c r="AT811" s="19" t="n">
        <v>0</v>
      </c>
      <c r="AU811" s="19" t="n">
        <v>0.108447272004172</v>
      </c>
    </row>
    <row r="812">
      <c r="B812" t="s">
        <v>336</v>
      </c>
      <c r="C812" s="19" t="n">
        <v>0.264059707650307</v>
      </c>
      <c r="D812" s="19" t="n">
        <v>0.259924881931318</v>
      </c>
      <c r="E812" s="19" t="n">
        <v>0.269231203301799</v>
      </c>
      <c r="F812" s="19"/>
      <c r="G812" s="19" t="n">
        <v>0.421784862133206</v>
      </c>
      <c r="H812" s="19" t="n">
        <v>0.34293056290752</v>
      </c>
      <c r="I812" s="19" t="n">
        <v>0.234194730154476</v>
      </c>
      <c r="J812" s="19" t="n">
        <v>0.251127110794201</v>
      </c>
      <c r="K812" s="19" t="n">
        <v>0.195647089812101</v>
      </c>
      <c r="L812" s="19" t="n">
        <v>0.216115347576134</v>
      </c>
      <c r="M812" s="19"/>
      <c r="N812" s="19" t="n">
        <v>0.133036323978404</v>
      </c>
      <c r="O812" s="19" t="n">
        <v>0.267480926578862</v>
      </c>
      <c r="P812" s="19" t="n">
        <v>0.2669444884632</v>
      </c>
      <c r="Q812" s="19" t="n">
        <v>0.278855822719586</v>
      </c>
      <c r="R812" s="19" t="n">
        <v>0.240323042933013</v>
      </c>
      <c r="S812" s="19"/>
      <c r="T812" s="19" t="n">
        <v>0.206993382304358</v>
      </c>
      <c r="U812" s="19" t="n">
        <v>0.272489120231339</v>
      </c>
      <c r="V812" s="19" t="n">
        <v>0.295184353314751</v>
      </c>
      <c r="W812" s="19" t="n">
        <v>0.25887030047728</v>
      </c>
      <c r="X812" s="19"/>
      <c r="Y812" s="19" t="n">
        <v>0.284888298997116</v>
      </c>
      <c r="Z812" s="19" t="n">
        <v>0.230784926641987</v>
      </c>
      <c r="AA812" s="19" t="n">
        <v>0.224297159320852</v>
      </c>
      <c r="AB812" s="19" t="n">
        <v>0.286924949891222</v>
      </c>
      <c r="AC812" s="19" t="n">
        <v>0.384441942437777</v>
      </c>
      <c r="AD812" s="19" t="n">
        <v>0.221711411323453</v>
      </c>
      <c r="AE812" s="19"/>
      <c r="AF812" s="19" t="n">
        <v>0.255519682275003</v>
      </c>
      <c r="AG812" s="19"/>
      <c r="AH812" s="19" t="n">
        <v>0.262976504286795</v>
      </c>
      <c r="AI812" s="19"/>
      <c r="AJ812" s="19" t="n">
        <v>0.189235435708097</v>
      </c>
      <c r="AK812" s="19" t="n">
        <v>0.201237965594442</v>
      </c>
      <c r="AL812" s="19" t="n">
        <v>0.242346458103461</v>
      </c>
      <c r="AM812" s="19" t="n">
        <v>0.274228759633994</v>
      </c>
      <c r="AN812" s="19" t="n">
        <v>0.32630042089503</v>
      </c>
      <c r="AO812" s="19" t="n">
        <v>0.21963137418983</v>
      </c>
      <c r="AP812" s="19" t="n">
        <v>0.217239955008175</v>
      </c>
      <c r="AQ812" s="19" t="n">
        <v>0.429898142639662</v>
      </c>
      <c r="AR812" s="19" t="n">
        <v>0.331610569984481</v>
      </c>
      <c r="AS812" s="19" t="n">
        <v>0.302422446273896</v>
      </c>
      <c r="AT812" s="19" t="n">
        <v>0.259485653039724</v>
      </c>
      <c r="AU812" s="19" t="n">
        <v>0.267077973851977</v>
      </c>
    </row>
    <row r="813">
      <c r="B813" t="s">
        <v>337</v>
      </c>
      <c r="C813" s="19" t="n">
        <v>0</v>
      </c>
      <c r="D813" s="19" t="n">
        <v>0</v>
      </c>
      <c r="E813" s="19" t="n">
        <v>0</v>
      </c>
      <c r="F813" s="19"/>
      <c r="G813" s="19" t="n">
        <v>0</v>
      </c>
      <c r="H813" s="19" t="n">
        <v>0</v>
      </c>
      <c r="I813" s="19" t="n">
        <v>0</v>
      </c>
      <c r="J813" s="19" t="n">
        <v>0</v>
      </c>
      <c r="K813" s="19" t="n">
        <v>0</v>
      </c>
      <c r="L813" s="19" t="n">
        <v>0</v>
      </c>
      <c r="M813" s="19"/>
      <c r="N813" s="19" t="n">
        <v>0</v>
      </c>
      <c r="O813" s="19" t="n">
        <v>0</v>
      </c>
      <c r="P813" s="19" t="n">
        <v>0</v>
      </c>
      <c r="Q813" s="19" t="n">
        <v>0</v>
      </c>
      <c r="R813" s="19" t="n">
        <v>0</v>
      </c>
      <c r="S813" s="19"/>
      <c r="T813" s="19" t="n">
        <v>0</v>
      </c>
      <c r="U813" s="19" t="n">
        <v>0</v>
      </c>
      <c r="V813" s="19" t="n">
        <v>0</v>
      </c>
      <c r="W813" s="19" t="n">
        <v>0</v>
      </c>
      <c r="X813" s="19"/>
      <c r="Y813" s="19" t="n">
        <v>0</v>
      </c>
      <c r="Z813" s="19" t="n">
        <v>0</v>
      </c>
      <c r="AA813" s="19" t="n">
        <v>0</v>
      </c>
      <c r="AB813" s="19" t="n">
        <v>0</v>
      </c>
      <c r="AC813" s="19" t="n">
        <v>0</v>
      </c>
      <c r="AD813" s="19" t="n">
        <v>0</v>
      </c>
      <c r="AE813" s="19"/>
      <c r="AF813" s="19" t="n">
        <v>0</v>
      </c>
      <c r="AG813" s="19"/>
      <c r="AH813" s="19" t="n">
        <v>0</v>
      </c>
      <c r="AI813" s="19"/>
      <c r="AJ813" s="19" t="n">
        <v>0</v>
      </c>
      <c r="AK813" s="19" t="n">
        <v>0</v>
      </c>
      <c r="AL813" s="19" t="n">
        <v>0</v>
      </c>
      <c r="AM813" s="19" t="n">
        <v>0</v>
      </c>
      <c r="AN813" s="19" t="n">
        <v>0</v>
      </c>
      <c r="AO813" s="19" t="n">
        <v>0</v>
      </c>
      <c r="AP813" s="19" t="n">
        <v>0</v>
      </c>
      <c r="AQ813" s="19" t="n">
        <v>0</v>
      </c>
      <c r="AR813" s="19" t="n">
        <v>0</v>
      </c>
      <c r="AS813" s="19" t="n">
        <v>0</v>
      </c>
      <c r="AT813" s="19" t="n">
        <v>0</v>
      </c>
      <c r="AU813" s="19" t="n">
        <v>0</v>
      </c>
    </row>
    <row r="814">
      <c r="B814" t="s">
        <v>338</v>
      </c>
      <c r="C814" s="19" t="n">
        <v>0.344250715884917</v>
      </c>
      <c r="D814" s="19" t="n">
        <v>0.363695887115851</v>
      </c>
      <c r="E814" s="19" t="n">
        <v>0.324241980083382</v>
      </c>
      <c r="F814" s="19"/>
      <c r="G814" s="19" t="n">
        <v>0.330946383402835</v>
      </c>
      <c r="H814" s="19" t="n">
        <v>0.362971857442137</v>
      </c>
      <c r="I814" s="19" t="n">
        <v>0.313534326880231</v>
      </c>
      <c r="J814" s="19" t="n">
        <v>0.371008994265464</v>
      </c>
      <c r="K814" s="19" t="n">
        <v>0.344448609358765</v>
      </c>
      <c r="L814" s="19" t="n">
        <v>0.33841055410701</v>
      </c>
      <c r="M814" s="19"/>
      <c r="N814" s="19" t="n">
        <v>0.235599057964992</v>
      </c>
      <c r="O814" s="19" t="n">
        <v>0.353065247577681</v>
      </c>
      <c r="P814" s="19" t="n">
        <v>0.320063432941301</v>
      </c>
      <c r="Q814" s="19" t="n">
        <v>0.339162942067706</v>
      </c>
      <c r="R814" s="19" t="n">
        <v>0.41328517090421</v>
      </c>
      <c r="S814" s="19"/>
      <c r="T814" s="19" t="n">
        <v>0.386076812660271</v>
      </c>
      <c r="U814" s="19" t="n">
        <v>0.308284604304765</v>
      </c>
      <c r="V814" s="19" t="n">
        <v>0.363171151844939</v>
      </c>
      <c r="W814" s="19" t="n">
        <v>0.361006649012045</v>
      </c>
      <c r="X814" s="19"/>
      <c r="Y814" s="19" t="n">
        <v>0.370223099816061</v>
      </c>
      <c r="Z814" s="19" t="n">
        <v>0.362811410888115</v>
      </c>
      <c r="AA814" s="19" t="n">
        <v>0.331718636292613</v>
      </c>
      <c r="AB814" s="19" t="n">
        <v>0.323570026765369</v>
      </c>
      <c r="AC814" s="19" t="n">
        <v>0.359801596487523</v>
      </c>
      <c r="AD814" s="19" t="n">
        <v>0.211578670398251</v>
      </c>
      <c r="AE814" s="19"/>
      <c r="AF814" s="19" t="n">
        <v>0.33351624948801</v>
      </c>
      <c r="AG814" s="19"/>
      <c r="AH814" s="19" t="n">
        <v>0.364516550669901</v>
      </c>
      <c r="AI814" s="19"/>
      <c r="AJ814" s="19" t="n">
        <v>0.343191638313452</v>
      </c>
      <c r="AK814" s="19" t="n">
        <v>0.281147509296237</v>
      </c>
      <c r="AL814" s="19" t="n">
        <v>0.35116565217343</v>
      </c>
      <c r="AM814" s="19" t="n">
        <v>0.302482994880793</v>
      </c>
      <c r="AN814" s="19" t="n">
        <v>0.305842538563084</v>
      </c>
      <c r="AO814" s="19" t="n">
        <v>0.466654456853317</v>
      </c>
      <c r="AP814" s="19" t="n">
        <v>0.437596420050073</v>
      </c>
      <c r="AQ814" s="19" t="n">
        <v>0.230961230573262</v>
      </c>
      <c r="AR814" s="19" t="n">
        <v>0.396209352761413</v>
      </c>
      <c r="AS814" s="19" t="n">
        <v>0.318466163851587</v>
      </c>
      <c r="AT814" s="19" t="n">
        <v>0.345104704612543</v>
      </c>
      <c r="AU814" s="19" t="n">
        <v>0.295056064576066</v>
      </c>
    </row>
    <row r="815">
      <c r="B815" t="s">
        <v>339</v>
      </c>
      <c r="C815" s="19" t="n">
        <v>0.209492702047277</v>
      </c>
      <c r="D815" s="19" t="n">
        <v>0.224029897784275</v>
      </c>
      <c r="E815" s="19" t="n">
        <v>0.193843133131275</v>
      </c>
      <c r="F815" s="19"/>
      <c r="G815" s="19" t="n">
        <v>0.152827050337127</v>
      </c>
      <c r="H815" s="19" t="n">
        <v>0.164516956373849</v>
      </c>
      <c r="I815" s="19" t="n">
        <v>0.259759722217683</v>
      </c>
      <c r="J815" s="19" t="n">
        <v>0.2042717324348</v>
      </c>
      <c r="K815" s="19" t="n">
        <v>0.217609976610827</v>
      </c>
      <c r="L815" s="19" t="n">
        <v>0.231743757923677</v>
      </c>
      <c r="M815" s="19"/>
      <c r="N815" s="19" t="n">
        <v>0.341104382949567</v>
      </c>
      <c r="O815" s="19" t="n">
        <v>0.190335454663226</v>
      </c>
      <c r="P815" s="19" t="n">
        <v>0.196817520180955</v>
      </c>
      <c r="Q815" s="19" t="n">
        <v>0.24208259573353</v>
      </c>
      <c r="R815" s="19" t="n">
        <v>0.200550340296389</v>
      </c>
      <c r="S815" s="19"/>
      <c r="T815" s="19" t="n">
        <v>0.134250911130432</v>
      </c>
      <c r="U815" s="19" t="n">
        <v>0.205071126391542</v>
      </c>
      <c r="V815" s="19" t="n">
        <v>0.24714072409321</v>
      </c>
      <c r="W815" s="19" t="n">
        <v>0.235783680960618</v>
      </c>
      <c r="X815" s="19"/>
      <c r="Y815" s="19" t="n">
        <v>0.205360707680744</v>
      </c>
      <c r="Z815" s="19" t="n">
        <v>0.272340274397681</v>
      </c>
      <c r="AA815" s="19" t="n">
        <v>0.231723396533126</v>
      </c>
      <c r="AB815" s="19" t="n">
        <v>0.158027779657732</v>
      </c>
      <c r="AC815" s="19" t="n">
        <v>0.118357444703298</v>
      </c>
      <c r="AD815" s="19" t="n">
        <v>0.180012492030166</v>
      </c>
      <c r="AE815" s="19"/>
      <c r="AF815" s="19" t="n">
        <v>0.227743839316301</v>
      </c>
      <c r="AG815" s="19"/>
      <c r="AH815" s="19" t="n">
        <v>0.209070544979314</v>
      </c>
      <c r="AI815" s="19"/>
      <c r="AJ815" s="19" t="n">
        <v>0.244846376006046</v>
      </c>
      <c r="AK815" s="19" t="n">
        <v>0.362957832704981</v>
      </c>
      <c r="AL815" s="19" t="n">
        <v>0.183586321539022</v>
      </c>
      <c r="AM815" s="19" t="n">
        <v>0.194565199980704</v>
      </c>
      <c r="AN815" s="19" t="n">
        <v>0.247743803442483</v>
      </c>
      <c r="AO815" s="19" t="n">
        <v>0.162335866278897</v>
      </c>
      <c r="AP815" s="19" t="n">
        <v>0.202653063986503</v>
      </c>
      <c r="AQ815" s="19" t="n">
        <v>0.162253101614739</v>
      </c>
      <c r="AR815" s="19" t="n">
        <v>0.225057799280616</v>
      </c>
      <c r="AS815" s="19" t="n">
        <v>0.204289665817698</v>
      </c>
      <c r="AT815" s="19" t="n">
        <v>0.196489209411552</v>
      </c>
      <c r="AU815" s="19" t="n">
        <v>0.238529617202965</v>
      </c>
    </row>
    <row r="816">
      <c r="B816" t="s">
        <v>66</v>
      </c>
      <c r="C816" s="19" t="n">
        <v>0.0992578112693239</v>
      </c>
      <c r="D816" s="19" t="n">
        <v>0.0579504663082833</v>
      </c>
      <c r="E816" s="19" t="n">
        <v>0.140842885895996</v>
      </c>
      <c r="F816" s="19"/>
      <c r="G816" s="19" t="n">
        <v>0.00905482337318969</v>
      </c>
      <c r="H816" s="19" t="n">
        <v>0.0341707220560738</v>
      </c>
      <c r="I816" s="19" t="n">
        <v>0.0799801165775279</v>
      </c>
      <c r="J816" s="19" t="n">
        <v>0.0969101349688767</v>
      </c>
      <c r="K816" s="19" t="n">
        <v>0.155424577847373</v>
      </c>
      <c r="L816" s="19" t="n">
        <v>0.156239251767026</v>
      </c>
      <c r="M816" s="19"/>
      <c r="N816" s="19" t="n">
        <v>0.138871669588466</v>
      </c>
      <c r="O816" s="19" t="n">
        <v>0.140328484022496</v>
      </c>
      <c r="P816" s="19" t="n">
        <v>0.131907216882774</v>
      </c>
      <c r="Q816" s="19" t="n">
        <v>0.0486406851456934</v>
      </c>
      <c r="R816" s="19" t="n">
        <v>0.0264716010877538</v>
      </c>
      <c r="S816" s="19"/>
      <c r="T816" s="19" t="n">
        <v>0.155734365027229</v>
      </c>
      <c r="U816" s="19" t="n">
        <v>0.118491714190957</v>
      </c>
      <c r="V816" s="19" t="n">
        <v>0.0645279217910064</v>
      </c>
      <c r="W816" s="19" t="n">
        <v>0.0562096420408881</v>
      </c>
      <c r="X816" s="19"/>
      <c r="Y816" s="19" t="n">
        <v>0.0500704097784328</v>
      </c>
      <c r="Z816" s="19" t="n">
        <v>0.0561253057163699</v>
      </c>
      <c r="AA816" s="19" t="n">
        <v>0.150694808796267</v>
      </c>
      <c r="AB816" s="19" t="n">
        <v>0.149561052285309</v>
      </c>
      <c r="AC816" s="19" t="n">
        <v>0.0170682936067197</v>
      </c>
      <c r="AD816" s="19" t="n">
        <v>0.300935926703563</v>
      </c>
      <c r="AE816" s="19"/>
      <c r="AF816" s="19" t="n">
        <v>0.107867167952119</v>
      </c>
      <c r="AG816" s="19"/>
      <c r="AH816" s="19" t="n">
        <v>0.0802350379872351</v>
      </c>
      <c r="AI816" s="19"/>
      <c r="AJ816" s="19" t="n">
        <v>0.0845068745968208</v>
      </c>
      <c r="AK816" s="19" t="n">
        <v>0.0493431091396855</v>
      </c>
      <c r="AL816" s="19" t="n">
        <v>0.119306818329533</v>
      </c>
      <c r="AM816" s="19" t="n">
        <v>0.141823090643683</v>
      </c>
      <c r="AN816" s="19" t="n">
        <v>0.0712249824095114</v>
      </c>
      <c r="AO816" s="19" t="n">
        <v>0.0802383110363582</v>
      </c>
      <c r="AP816" s="19" t="n">
        <v>0.0640989174440633</v>
      </c>
      <c r="AQ816" s="19" t="n">
        <v>0.082524028100995</v>
      </c>
      <c r="AR816" s="19" t="n">
        <v>0</v>
      </c>
      <c r="AS816" s="19" t="n">
        <v>0.124723683002582</v>
      </c>
      <c r="AT816" s="19" t="n">
        <v>0.198920432936182</v>
      </c>
      <c r="AU816" s="19" t="n">
        <v>0.0908890723648198</v>
      </c>
    </row>
    <row r="817">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c r="AF817" s="19"/>
      <c r="AG817" s="19"/>
      <c r="AH817" s="19"/>
      <c r="AI817" s="19"/>
      <c r="AJ817" s="19"/>
      <c r="AK817" s="19"/>
      <c r="AL817" s="19"/>
      <c r="AM817" s="19"/>
      <c r="AN817" s="19"/>
      <c r="AO817" s="19"/>
      <c r="AP817" s="19"/>
      <c r="AQ817" s="19"/>
      <c r="AR817" s="19"/>
      <c r="AS817" s="19"/>
      <c r="AT817" s="19"/>
      <c r="AU817" s="19"/>
    </row>
    <row r="818">
      <c r="B818" s="7" t="s">
        <v>346</v>
      </c>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c r="AF818" s="19"/>
      <c r="AG818" s="19"/>
      <c r="AH818" s="19"/>
      <c r="AI818" s="19"/>
      <c r="AJ818" s="19"/>
      <c r="AK818" s="19"/>
      <c r="AL818" s="19"/>
      <c r="AM818" s="19"/>
      <c r="AN818" s="19"/>
      <c r="AO818" s="19"/>
      <c r="AP818" s="19"/>
      <c r="AQ818" s="19"/>
      <c r="AR818" s="19"/>
      <c r="AS818" s="19"/>
      <c r="AT818" s="19"/>
      <c r="AU818" s="19"/>
    </row>
    <row r="819">
      <c r="B819" s="26" t="s">
        <v>69</v>
      </c>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c r="AH819" s="19"/>
      <c r="AI819" s="19"/>
      <c r="AJ819" s="19"/>
      <c r="AK819" s="19"/>
      <c r="AL819" s="19"/>
      <c r="AM819" s="19"/>
      <c r="AN819" s="19"/>
      <c r="AO819" s="19"/>
      <c r="AP819" s="19"/>
      <c r="AQ819" s="19"/>
      <c r="AR819" s="19"/>
      <c r="AS819" s="19"/>
      <c r="AT819" s="19"/>
      <c r="AU819" s="19"/>
    </row>
    <row r="820">
      <c r="B820" t="s">
        <v>341</v>
      </c>
      <c r="C820" s="19" t="n">
        <v>0.0490377281983751</v>
      </c>
      <c r="D820" s="19" t="n">
        <v>0.0695803506599169</v>
      </c>
      <c r="E820" s="19" t="n">
        <v>0.0287476334775752</v>
      </c>
      <c r="F820" s="19"/>
      <c r="G820" s="19" t="n">
        <v>0.152944801863292</v>
      </c>
      <c r="H820" s="19" t="n">
        <v>0.106501849757905</v>
      </c>
      <c r="I820" s="19" t="n">
        <v>0.063728215604507</v>
      </c>
      <c r="J820" s="19" t="n">
        <v>0.0124085351628564</v>
      </c>
      <c r="K820" s="19" t="n">
        <v>0.00998144009905346</v>
      </c>
      <c r="L820" s="19" t="n">
        <v>0.00796648784329498</v>
      </c>
      <c r="M820" s="19"/>
      <c r="N820" s="19" t="n">
        <v>0</v>
      </c>
      <c r="O820" s="19" t="n">
        <v>0.0424600493927792</v>
      </c>
      <c r="P820" s="19" t="n">
        <v>0.0204687551430649</v>
      </c>
      <c r="Q820" s="19" t="n">
        <v>0.0749951146636794</v>
      </c>
      <c r="R820" s="19" t="n">
        <v>0.0900513370685114</v>
      </c>
      <c r="S820" s="19"/>
      <c r="T820" s="19" t="n">
        <v>0.0683735170879956</v>
      </c>
      <c r="U820" s="19" t="n">
        <v>0.0248734916758719</v>
      </c>
      <c r="V820" s="19" t="n">
        <v>0.0415613155735606</v>
      </c>
      <c r="W820" s="19" t="n">
        <v>0.0825399351451624</v>
      </c>
      <c r="X820" s="19"/>
      <c r="Y820" s="19" t="n">
        <v>0.0797432558575438</v>
      </c>
      <c r="Z820" s="19" t="n">
        <v>0.0320769794107632</v>
      </c>
      <c r="AA820" s="19" t="n">
        <v>0.00907079885496729</v>
      </c>
      <c r="AB820" s="19" t="n">
        <v>0.0325813849996624</v>
      </c>
      <c r="AC820" s="19" t="n">
        <v>0.115705939060548</v>
      </c>
      <c r="AD820" s="19" t="n">
        <v>0.0146099848762002</v>
      </c>
      <c r="AE820" s="19"/>
      <c r="AF820" s="19" t="n">
        <v>0.0382353481509318</v>
      </c>
      <c r="AG820" s="19"/>
      <c r="AH820" s="19" t="n">
        <v>0.0640376656564094</v>
      </c>
      <c r="AI820" s="19"/>
      <c r="AJ820" s="19" t="n">
        <v>0.121511397567561</v>
      </c>
      <c r="AK820" s="19" t="n">
        <v>0.0318798733644664</v>
      </c>
      <c r="AL820" s="19" t="n">
        <v>0.0231691689496462</v>
      </c>
      <c r="AM820" s="19" t="n">
        <v>0.0563902058978969</v>
      </c>
      <c r="AN820" s="19" t="n">
        <v>0.036564932637883</v>
      </c>
      <c r="AO820" s="19" t="n">
        <v>0.0703229658004952</v>
      </c>
      <c r="AP820" s="19" t="n">
        <v>0.0568348183284054</v>
      </c>
      <c r="AQ820" s="19" t="n">
        <v>0.0319417116041524</v>
      </c>
      <c r="AR820" s="19" t="n">
        <v>0.0526242613644922</v>
      </c>
      <c r="AS820" s="19" t="n">
        <v>0.0296441158891359</v>
      </c>
      <c r="AT820" s="19" t="n">
        <v>0</v>
      </c>
      <c r="AU820" s="19" t="n">
        <v>0.0932801625335599</v>
      </c>
    </row>
    <row r="821">
      <c r="B821" t="s">
        <v>342</v>
      </c>
      <c r="C821" s="19" t="n">
        <v>0.1815584097711</v>
      </c>
      <c r="D821" s="19" t="n">
        <v>0.228785063388919</v>
      </c>
      <c r="E821" s="19" t="n">
        <v>0.135185532280125</v>
      </c>
      <c r="F821" s="19"/>
      <c r="G821" s="19" t="n">
        <v>0.418982301136358</v>
      </c>
      <c r="H821" s="19" t="n">
        <v>0.3156197351627</v>
      </c>
      <c r="I821" s="19" t="n">
        <v>0.230801762214666</v>
      </c>
      <c r="J821" s="19" t="n">
        <v>0.122197018083065</v>
      </c>
      <c r="K821" s="19" t="n">
        <v>0.114025995697799</v>
      </c>
      <c r="L821" s="19" t="n">
        <v>0.045252954410254</v>
      </c>
      <c r="M821" s="19"/>
      <c r="N821" s="19" t="n">
        <v>0.0639900433770728</v>
      </c>
      <c r="O821" s="19" t="n">
        <v>0.0907167295306019</v>
      </c>
      <c r="P821" s="19" t="n">
        <v>0.144225934986526</v>
      </c>
      <c r="Q821" s="19" t="n">
        <v>0.280440901546182</v>
      </c>
      <c r="R821" s="19" t="n">
        <v>0.259942165485645</v>
      </c>
      <c r="S821" s="19"/>
      <c r="T821" s="19" t="n">
        <v>0.111599649041981</v>
      </c>
      <c r="U821" s="19" t="n">
        <v>0.201332453700243</v>
      </c>
      <c r="V821" s="19" t="n">
        <v>0.157299392141183</v>
      </c>
      <c r="W821" s="19" t="n">
        <v>0.254644340134555</v>
      </c>
      <c r="X821" s="19"/>
      <c r="Y821" s="19" t="n">
        <v>0.285478360343229</v>
      </c>
      <c r="Z821" s="19" t="n">
        <v>0.149295274283649</v>
      </c>
      <c r="AA821" s="19" t="n">
        <v>0.0460597550645927</v>
      </c>
      <c r="AB821" s="19" t="n">
        <v>0.080429810412828</v>
      </c>
      <c r="AC821" s="19" t="n">
        <v>0.393806784877813</v>
      </c>
      <c r="AD821" s="19" t="n">
        <v>0.0741895479811281</v>
      </c>
      <c r="AE821" s="19"/>
      <c r="AF821" s="19" t="n">
        <v>0.154450038443409</v>
      </c>
      <c r="AG821" s="19"/>
      <c r="AH821" s="19" t="n">
        <v>0.216351456996544</v>
      </c>
      <c r="AI821" s="19"/>
      <c r="AJ821" s="19" t="n">
        <v>0.213763519543195</v>
      </c>
      <c r="AK821" s="19" t="n">
        <v>0.247293463448589</v>
      </c>
      <c r="AL821" s="19" t="n">
        <v>0.161976450591049</v>
      </c>
      <c r="AM821" s="19" t="n">
        <v>0.189581772935023</v>
      </c>
      <c r="AN821" s="19" t="n">
        <v>0.159252732501997</v>
      </c>
      <c r="AO821" s="19" t="n">
        <v>0.226527129640618</v>
      </c>
      <c r="AP821" s="19" t="n">
        <v>0.16162785754718</v>
      </c>
      <c r="AQ821" s="19" t="n">
        <v>0.298476430847941</v>
      </c>
      <c r="AR821" s="19" t="n">
        <v>0.154782703994667</v>
      </c>
      <c r="AS821" s="19" t="n">
        <v>0.131030221292776</v>
      </c>
      <c r="AT821" s="19" t="n">
        <v>0.190692252789318</v>
      </c>
      <c r="AU821" s="19" t="n">
        <v>0.206479957872388</v>
      </c>
    </row>
    <row r="822">
      <c r="B822" t="s">
        <v>343</v>
      </c>
      <c r="C822" s="19" t="n">
        <v>0.114114414848799</v>
      </c>
      <c r="D822" s="19" t="n">
        <v>0.123294588315343</v>
      </c>
      <c r="E822" s="19" t="n">
        <v>0.10342813208573</v>
      </c>
      <c r="F822" s="19"/>
      <c r="G822" s="19" t="n">
        <v>0.141005126971298</v>
      </c>
      <c r="H822" s="19" t="n">
        <v>0.139643277917184</v>
      </c>
      <c r="I822" s="19" t="n">
        <v>0.12882881799132</v>
      </c>
      <c r="J822" s="19" t="n">
        <v>0.126296777861878</v>
      </c>
      <c r="K822" s="19" t="n">
        <v>0.0806104493812443</v>
      </c>
      <c r="L822" s="19" t="n">
        <v>0.0916231757359348</v>
      </c>
      <c r="M822" s="19"/>
      <c r="N822" s="19" t="n">
        <v>0.0486085513464781</v>
      </c>
      <c r="O822" s="19" t="n">
        <v>0.118157543275885</v>
      </c>
      <c r="P822" s="19" t="n">
        <v>0.109772962982549</v>
      </c>
      <c r="Q822" s="19" t="n">
        <v>0.0953899066095756</v>
      </c>
      <c r="R822" s="19" t="n">
        <v>0.153712750316499</v>
      </c>
      <c r="S822" s="19"/>
      <c r="T822" s="19" t="n">
        <v>0.143504556117187</v>
      </c>
      <c r="U822" s="19" t="n">
        <v>0.128061522307121</v>
      </c>
      <c r="V822" s="19" t="n">
        <v>0.085091800623302</v>
      </c>
      <c r="W822" s="19" t="n">
        <v>0.135880873358405</v>
      </c>
      <c r="X822" s="19"/>
      <c r="Y822" s="19" t="n">
        <v>0.142317057810034</v>
      </c>
      <c r="Z822" s="19" t="n">
        <v>0.0897594994820488</v>
      </c>
      <c r="AA822" s="19" t="n">
        <v>0.0798249090074373</v>
      </c>
      <c r="AB822" s="19" t="n">
        <v>0.117768686130618</v>
      </c>
      <c r="AC822" s="19" t="n">
        <v>0.117861446267285</v>
      </c>
      <c r="AD822" s="19" t="n">
        <v>0.114057718376238</v>
      </c>
      <c r="AE822" s="19"/>
      <c r="AF822" s="19" t="n">
        <v>0.11801310355129</v>
      </c>
      <c r="AG822" s="19"/>
      <c r="AH822" s="19" t="n">
        <v>0.119841869726865</v>
      </c>
      <c r="AI822" s="19"/>
      <c r="AJ822" s="19" t="n">
        <v>0.100767629131435</v>
      </c>
      <c r="AK822" s="19" t="n">
        <v>0.0807673699663685</v>
      </c>
      <c r="AL822" s="19" t="n">
        <v>0.146904728900448</v>
      </c>
      <c r="AM822" s="19" t="n">
        <v>0.0896595275050786</v>
      </c>
      <c r="AN822" s="19" t="n">
        <v>0.131765992259259</v>
      </c>
      <c r="AO822" s="19" t="n">
        <v>0.110386740924255</v>
      </c>
      <c r="AP822" s="19" t="n">
        <v>0.0989665752558933</v>
      </c>
      <c r="AQ822" s="19" t="n">
        <v>0.0822359839865411</v>
      </c>
      <c r="AR822" s="19" t="n">
        <v>0.0401810774625347</v>
      </c>
      <c r="AS822" s="19" t="n">
        <v>0.174298935271038</v>
      </c>
      <c r="AT822" s="19" t="n">
        <v>0.0356304858213379</v>
      </c>
      <c r="AU822" s="19" t="n">
        <v>0.0888597168941359</v>
      </c>
    </row>
    <row r="823">
      <c r="B823" t="s">
        <v>344</v>
      </c>
      <c r="C823" s="19" t="n">
        <v>0.132422870562515</v>
      </c>
      <c r="D823" s="19" t="n">
        <v>0.148335316054881</v>
      </c>
      <c r="E823" s="19" t="n">
        <v>0.117080952072745</v>
      </c>
      <c r="F823" s="19"/>
      <c r="G823" s="19" t="n">
        <v>0.0873543617774983</v>
      </c>
      <c r="H823" s="19" t="n">
        <v>0.15248070473888</v>
      </c>
      <c r="I823" s="19" t="n">
        <v>0.0832153989775148</v>
      </c>
      <c r="J823" s="19" t="n">
        <v>0.204942099955915</v>
      </c>
      <c r="K823" s="19" t="n">
        <v>0.10640626822309</v>
      </c>
      <c r="L823" s="19" t="n">
        <v>0.138390817050123</v>
      </c>
      <c r="M823" s="19"/>
      <c r="N823" s="19" t="n">
        <v>0.0497997240301649</v>
      </c>
      <c r="O823" s="19" t="n">
        <v>0.101115653615741</v>
      </c>
      <c r="P823" s="19" t="n">
        <v>0.114925908585765</v>
      </c>
      <c r="Q823" s="19" t="n">
        <v>0.158675631165991</v>
      </c>
      <c r="R823" s="19" t="n">
        <v>0.192837530872028</v>
      </c>
      <c r="S823" s="19"/>
      <c r="T823" s="19" t="n">
        <v>0.101620214086571</v>
      </c>
      <c r="U823" s="19" t="n">
        <v>0.0880712682948504</v>
      </c>
      <c r="V823" s="19" t="n">
        <v>0.188465957138911</v>
      </c>
      <c r="W823" s="19" t="n">
        <v>0.165143203178205</v>
      </c>
      <c r="X823" s="19"/>
      <c r="Y823" s="19" t="n">
        <v>0.152192742848586</v>
      </c>
      <c r="Z823" s="19" t="n">
        <v>0.13313080917604</v>
      </c>
      <c r="AA823" s="19" t="n">
        <v>0.133118765453826</v>
      </c>
      <c r="AB823" s="19" t="n">
        <v>0.0802020231398912</v>
      </c>
      <c r="AC823" s="19" t="n">
        <v>0.136886577276004</v>
      </c>
      <c r="AD823" s="19" t="n">
        <v>0.0869817610188314</v>
      </c>
      <c r="AE823" s="19"/>
      <c r="AF823" s="19" t="n">
        <v>0.136881789643532</v>
      </c>
      <c r="AG823" s="19"/>
      <c r="AH823" s="19" t="n">
        <v>0.146124059869642</v>
      </c>
      <c r="AI823" s="19"/>
      <c r="AJ823" s="19" t="n">
        <v>0.12360331919639</v>
      </c>
      <c r="AK823" s="19" t="n">
        <v>0.140032376822236</v>
      </c>
      <c r="AL823" s="19" t="n">
        <v>0.145838470212514</v>
      </c>
      <c r="AM823" s="19" t="n">
        <v>0.112995534652186</v>
      </c>
      <c r="AN823" s="19" t="n">
        <v>0.184444740568593</v>
      </c>
      <c r="AO823" s="19" t="n">
        <v>0.0737114449582997</v>
      </c>
      <c r="AP823" s="19" t="n">
        <v>0.15903395758628</v>
      </c>
      <c r="AQ823" s="19" t="n">
        <v>0.0418333475863968</v>
      </c>
      <c r="AR823" s="19" t="n">
        <v>0.192266845384081</v>
      </c>
      <c r="AS823" s="19" t="n">
        <v>0.0910559460599387</v>
      </c>
      <c r="AT823" s="19" t="n">
        <v>0.123830689263803</v>
      </c>
      <c r="AU823" s="19" t="n">
        <v>0.0925745818264514</v>
      </c>
    </row>
    <row r="824">
      <c r="B824" t="s">
        <v>345</v>
      </c>
      <c r="C824" s="19" t="n">
        <v>0.482415969869239</v>
      </c>
      <c r="D824" s="19" t="n">
        <v>0.398979663985599</v>
      </c>
      <c r="E824" s="19" t="n">
        <v>0.567532502194055</v>
      </c>
      <c r="F824" s="19"/>
      <c r="G824" s="19" t="n">
        <v>0.173263318144603</v>
      </c>
      <c r="H824" s="19" t="n">
        <v>0.2362120929253</v>
      </c>
      <c r="I824" s="19" t="n">
        <v>0.451116101453808</v>
      </c>
      <c r="J824" s="19" t="n">
        <v>0.479145662052883</v>
      </c>
      <c r="K824" s="19" t="n">
        <v>0.655195906340212</v>
      </c>
      <c r="L824" s="19" t="n">
        <v>0.682233657036059</v>
      </c>
      <c r="M824" s="19"/>
      <c r="N824" s="19" t="n">
        <v>0.780301939010192</v>
      </c>
      <c r="O824" s="19" t="n">
        <v>0.613988059996952</v>
      </c>
      <c r="P824" s="19" t="n">
        <v>0.559603770708694</v>
      </c>
      <c r="Q824" s="19" t="n">
        <v>0.360498254118241</v>
      </c>
      <c r="R824" s="19" t="n">
        <v>0.264381763488166</v>
      </c>
      <c r="S824" s="19"/>
      <c r="T824" s="19" t="n">
        <v>0.510609731971534</v>
      </c>
      <c r="U824" s="19" t="n">
        <v>0.524210274222644</v>
      </c>
      <c r="V824" s="19" t="n">
        <v>0.507410905758514</v>
      </c>
      <c r="W824" s="19" t="n">
        <v>0.319425719961335</v>
      </c>
      <c r="X824" s="19"/>
      <c r="Y824" s="19" t="n">
        <v>0.303989532960663</v>
      </c>
      <c r="Z824" s="19" t="n">
        <v>0.562194260483972</v>
      </c>
      <c r="AA824" s="19" t="n">
        <v>0.692605927313837</v>
      </c>
      <c r="AB824" s="19" t="n">
        <v>0.634934765596305</v>
      </c>
      <c r="AC824" s="19" t="n">
        <v>0.218670958911632</v>
      </c>
      <c r="AD824" s="19" t="n">
        <v>0.634856189053564</v>
      </c>
      <c r="AE824" s="19"/>
      <c r="AF824" s="19" t="n">
        <v>0.510340327703344</v>
      </c>
      <c r="AG824" s="19"/>
      <c r="AH824" s="19" t="n">
        <v>0.413510753883035</v>
      </c>
      <c r="AI824" s="19"/>
      <c r="AJ824" s="19" t="n">
        <v>0.42887844382651</v>
      </c>
      <c r="AK824" s="19" t="n">
        <v>0.50002691639834</v>
      </c>
      <c r="AL824" s="19" t="n">
        <v>0.459057907004648</v>
      </c>
      <c r="AM824" s="19" t="n">
        <v>0.478663619040803</v>
      </c>
      <c r="AN824" s="19" t="n">
        <v>0.472097861898453</v>
      </c>
      <c r="AO824" s="19" t="n">
        <v>0.46472827577083</v>
      </c>
      <c r="AP824" s="19" t="n">
        <v>0.508594540806349</v>
      </c>
      <c r="AQ824" s="19" t="n">
        <v>0.513136831500284</v>
      </c>
      <c r="AR824" s="19" t="n">
        <v>0.560145111794226</v>
      </c>
      <c r="AS824" s="19" t="n">
        <v>0.532387133946791</v>
      </c>
      <c r="AT824" s="19" t="n">
        <v>0.619620497243558</v>
      </c>
      <c r="AU824" s="19" t="n">
        <v>0.469308207830156</v>
      </c>
    </row>
    <row r="825">
      <c r="B825" t="s">
        <v>66</v>
      </c>
      <c r="C825" s="19" t="n">
        <v>0.0404506067499722</v>
      </c>
      <c r="D825" s="19" t="n">
        <v>0.0310250175953412</v>
      </c>
      <c r="E825" s="19" t="n">
        <v>0.0480252478897692</v>
      </c>
      <c r="F825" s="19"/>
      <c r="G825" s="19" t="n">
        <v>0.0264500901069498</v>
      </c>
      <c r="H825" s="19" t="n">
        <v>0.0495423394980314</v>
      </c>
      <c r="I825" s="19" t="n">
        <v>0.0423097037581833</v>
      </c>
      <c r="J825" s="19" t="n">
        <v>0.0550099068834028</v>
      </c>
      <c r="K825" s="19" t="n">
        <v>0.0337799402586013</v>
      </c>
      <c r="L825" s="19" t="n">
        <v>0.0345329079243337</v>
      </c>
      <c r="M825" s="19"/>
      <c r="N825" s="19" t="n">
        <v>0.0572997422360922</v>
      </c>
      <c r="O825" s="19" t="n">
        <v>0.0335619641880411</v>
      </c>
      <c r="P825" s="19" t="n">
        <v>0.0510026675934017</v>
      </c>
      <c r="Q825" s="19" t="n">
        <v>0.0300001918963315</v>
      </c>
      <c r="R825" s="19" t="n">
        <v>0.0390744527691499</v>
      </c>
      <c r="S825" s="19"/>
      <c r="T825" s="19" t="n">
        <v>0.0642923316947314</v>
      </c>
      <c r="U825" s="19" t="n">
        <v>0.0334509897992703</v>
      </c>
      <c r="V825" s="19" t="n">
        <v>0.0201706287645299</v>
      </c>
      <c r="W825" s="19" t="n">
        <v>0.0423659282223365</v>
      </c>
      <c r="X825" s="19"/>
      <c r="Y825" s="19" t="n">
        <v>0.0362790501799444</v>
      </c>
      <c r="Z825" s="19" t="n">
        <v>0.033543177163527</v>
      </c>
      <c r="AA825" s="19" t="n">
        <v>0.0393198443053394</v>
      </c>
      <c r="AB825" s="19" t="n">
        <v>0.0540833297206955</v>
      </c>
      <c r="AC825" s="19" t="n">
        <v>0.0170682936067197</v>
      </c>
      <c r="AD825" s="19" t="n">
        <v>0.0753047986940374</v>
      </c>
      <c r="AE825" s="19"/>
      <c r="AF825" s="19" t="n">
        <v>0.0420793925074929</v>
      </c>
      <c r="AG825" s="19"/>
      <c r="AH825" s="19" t="n">
        <v>0.0401341938675045</v>
      </c>
      <c r="AI825" s="19"/>
      <c r="AJ825" s="19" t="n">
        <v>0.0114756907349083</v>
      </c>
      <c r="AK825" s="19" t="n">
        <v>0</v>
      </c>
      <c r="AL825" s="19" t="n">
        <v>0.0630532743416948</v>
      </c>
      <c r="AM825" s="19" t="n">
        <v>0.0727093399690121</v>
      </c>
      <c r="AN825" s="19" t="n">
        <v>0.0158737401338156</v>
      </c>
      <c r="AO825" s="19" t="n">
        <v>0.0543234429055021</v>
      </c>
      <c r="AP825" s="19" t="n">
        <v>0.0149422504758927</v>
      </c>
      <c r="AQ825" s="19" t="n">
        <v>0.0323756944746848</v>
      </c>
      <c r="AR825" s="19" t="n">
        <v>0</v>
      </c>
      <c r="AS825" s="19" t="n">
        <v>0.0415836475403204</v>
      </c>
      <c r="AT825" s="19" t="n">
        <v>0.0302260748819833</v>
      </c>
      <c r="AU825" s="19" t="n">
        <v>0.0494973730433089</v>
      </c>
    </row>
    <row r="826">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c r="AF826" s="19"/>
      <c r="AG826" s="19"/>
      <c r="AH826" s="19"/>
      <c r="AI826" s="19"/>
      <c r="AJ826" s="19"/>
      <c r="AK826" s="19"/>
      <c r="AL826" s="19"/>
      <c r="AM826" s="19"/>
      <c r="AN826" s="19"/>
      <c r="AO826" s="19"/>
      <c r="AP826" s="19"/>
      <c r="AQ826" s="19"/>
      <c r="AR826" s="19"/>
      <c r="AS826" s="19"/>
      <c r="AT826" s="19"/>
      <c r="AU826" s="19"/>
    </row>
    <row r="827">
      <c r="B827" s="7" t="s">
        <v>352</v>
      </c>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c r="AF827" s="19"/>
      <c r="AG827" s="19"/>
      <c r="AH827" s="19"/>
      <c r="AI827" s="19"/>
      <c r="AJ827" s="19"/>
      <c r="AK827" s="19"/>
      <c r="AL827" s="19"/>
      <c r="AM827" s="19"/>
      <c r="AN827" s="19"/>
      <c r="AO827" s="19"/>
      <c r="AP827" s="19"/>
      <c r="AQ827" s="19"/>
      <c r="AR827" s="19"/>
      <c r="AS827" s="19"/>
      <c r="AT827" s="19"/>
      <c r="AU827" s="19"/>
    </row>
    <row r="828">
      <c r="B828" s="26" t="s">
        <v>229</v>
      </c>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c r="AF828" s="19"/>
      <c r="AG828" s="19"/>
      <c r="AH828" s="19"/>
      <c r="AI828" s="19"/>
      <c r="AJ828" s="19"/>
      <c r="AK828" s="19"/>
      <c r="AL828" s="19"/>
      <c r="AM828" s="19"/>
      <c r="AN828" s="19"/>
      <c r="AO828" s="19"/>
      <c r="AP828" s="19"/>
      <c r="AQ828" s="19"/>
      <c r="AR828" s="19"/>
      <c r="AS828" s="19"/>
      <c r="AT828" s="19"/>
      <c r="AU828" s="19"/>
    </row>
    <row r="829">
      <c r="B829" t="s">
        <v>347</v>
      </c>
      <c r="C829" s="19" t="n">
        <v>0.0666620066357659</v>
      </c>
      <c r="D829" s="19" t="n">
        <v>0.0886029184306538</v>
      </c>
      <c r="E829" s="19" t="n">
        <v>0.0397512262252232</v>
      </c>
      <c r="F829" s="19"/>
      <c r="G829" s="19" t="n">
        <v>0.0897084409081164</v>
      </c>
      <c r="H829" s="19" t="n">
        <v>0.0844947257504115</v>
      </c>
      <c r="I829" s="19" t="n">
        <v>0.106698398598536</v>
      </c>
      <c r="J829" s="19" t="n">
        <v>0.0386497574906205</v>
      </c>
      <c r="K829" s="19" t="n">
        <v>0.0363585148764513</v>
      </c>
      <c r="L829" s="19" t="n">
        <v>0</v>
      </c>
      <c r="M829" s="19"/>
      <c r="N829" s="19" t="n">
        <v>0</v>
      </c>
      <c r="O829" s="19" t="n">
        <v>0.0514487736638837</v>
      </c>
      <c r="P829" s="19" t="n">
        <v>0.021241649442297</v>
      </c>
      <c r="Q829" s="19" t="n">
        <v>0.113376594079417</v>
      </c>
      <c r="R829" s="19" t="n">
        <v>0.0826482460877164</v>
      </c>
      <c r="S829" s="19"/>
      <c r="T829" s="19" t="n">
        <v>0.108125428365842</v>
      </c>
      <c r="U829" s="19" t="n">
        <v>0.0625358027405084</v>
      </c>
      <c r="V829" s="19" t="n">
        <v>0.0331557812946438</v>
      </c>
      <c r="W829" s="19" t="n">
        <v>0.0827968768046012</v>
      </c>
      <c r="X829" s="19"/>
      <c r="Y829" s="19" t="n">
        <v>0.0812919132444186</v>
      </c>
      <c r="Z829" s="19" t="n">
        <v>0.0336028957735908</v>
      </c>
      <c r="AA829" s="19" t="s">
        <v>124</v>
      </c>
      <c r="AB829" s="19" t="s">
        <v>124</v>
      </c>
      <c r="AC829" s="19" t="s">
        <v>124</v>
      </c>
      <c r="AD829" s="19" t="s">
        <v>124</v>
      </c>
      <c r="AE829" s="19"/>
      <c r="AF829" s="19" t="n">
        <v>0.0556165110893414</v>
      </c>
      <c r="AG829" s="19"/>
      <c r="AH829" s="19" t="n">
        <v>0.0682024846881158</v>
      </c>
      <c r="AI829" s="19"/>
      <c r="AJ829" s="19" t="n">
        <v>0.151117972674733</v>
      </c>
      <c r="AK829" s="19" t="n">
        <v>0</v>
      </c>
      <c r="AL829" s="19" t="n">
        <v>0.0640703803267067</v>
      </c>
      <c r="AM829" s="19" t="n">
        <v>0.0882242989903544</v>
      </c>
      <c r="AN829" s="19" t="n">
        <v>0.0349326801712351</v>
      </c>
      <c r="AO829" s="19" t="n">
        <v>0.072741312056935</v>
      </c>
      <c r="AP829" s="19" t="n">
        <v>0.0440606881499351</v>
      </c>
      <c r="AQ829" s="19" t="n">
        <v>0</v>
      </c>
      <c r="AR829" s="19" t="n">
        <v>0.108829600393808</v>
      </c>
      <c r="AS829" s="19" t="n">
        <v>0.0890635839298702</v>
      </c>
      <c r="AT829" s="19" t="n">
        <v>0</v>
      </c>
      <c r="AU829" s="19" t="n">
        <v>0.0677203502291452</v>
      </c>
    </row>
    <row r="830">
      <c r="B830" t="s">
        <v>348</v>
      </c>
      <c r="C830" s="19" t="n">
        <v>0.111130048021661</v>
      </c>
      <c r="D830" s="19" t="n">
        <v>0.148945349098596</v>
      </c>
      <c r="E830" s="19" t="n">
        <v>0.0647186053002798</v>
      </c>
      <c r="F830" s="19"/>
      <c r="G830" s="19" t="n">
        <v>0.126967470512514</v>
      </c>
      <c r="H830" s="19" t="n">
        <v>0.151510267308159</v>
      </c>
      <c r="I830" s="19" t="n">
        <v>0.164760236942521</v>
      </c>
      <c r="J830" s="19" t="n">
        <v>0.0971520461228521</v>
      </c>
      <c r="K830" s="19" t="n">
        <v>0.0337000872586843</v>
      </c>
      <c r="L830" s="19" t="n">
        <v>0</v>
      </c>
      <c r="M830" s="19"/>
      <c r="N830" s="19" t="n">
        <v>0</v>
      </c>
      <c r="O830" s="19" t="n">
        <v>0.0241616494542149</v>
      </c>
      <c r="P830" s="19" t="n">
        <v>0.0837573944281453</v>
      </c>
      <c r="Q830" s="19" t="n">
        <v>0.147542736134259</v>
      </c>
      <c r="R830" s="19" t="n">
        <v>0.172991261768266</v>
      </c>
      <c r="S830" s="19"/>
      <c r="T830" s="19" t="n">
        <v>0.13576528571425</v>
      </c>
      <c r="U830" s="19" t="n">
        <v>0.0893782756005699</v>
      </c>
      <c r="V830" s="19" t="n">
        <v>0.0671907791071585</v>
      </c>
      <c r="W830" s="19" t="n">
        <v>0.176993187911886</v>
      </c>
      <c r="X830" s="19"/>
      <c r="Y830" s="19" t="n">
        <v>0.140011136971796</v>
      </c>
      <c r="Z830" s="19" t="n">
        <v>0.0458676272172692</v>
      </c>
      <c r="AA830" s="19" t="s">
        <v>124</v>
      </c>
      <c r="AB830" s="19" t="s">
        <v>124</v>
      </c>
      <c r="AC830" s="19" t="s">
        <v>124</v>
      </c>
      <c r="AD830" s="19" t="s">
        <v>124</v>
      </c>
      <c r="AE830" s="19"/>
      <c r="AF830" s="19" t="n">
        <v>0.0679851926573839</v>
      </c>
      <c r="AG830" s="19"/>
      <c r="AH830" s="19" t="n">
        <v>0.126562008695144</v>
      </c>
      <c r="AI830" s="19"/>
      <c r="AJ830" s="19" t="n">
        <v>0.0703583215500039</v>
      </c>
      <c r="AK830" s="19" t="n">
        <v>0.170416588893491</v>
      </c>
      <c r="AL830" s="19" t="n">
        <v>0.0853798519857113</v>
      </c>
      <c r="AM830" s="19" t="n">
        <v>0.0939541439716969</v>
      </c>
      <c r="AN830" s="19" t="n">
        <v>0.127966326430398</v>
      </c>
      <c r="AO830" s="19" t="n">
        <v>0.222360320117192</v>
      </c>
      <c r="AP830" s="19" t="n">
        <v>0.183658276523087</v>
      </c>
      <c r="AQ830" s="19" t="n">
        <v>0.0755488806076639</v>
      </c>
      <c r="AR830" s="19" t="n">
        <v>0</v>
      </c>
      <c r="AS830" s="19" t="n">
        <v>0</v>
      </c>
      <c r="AT830" s="19" t="n">
        <v>0.115069149307581</v>
      </c>
      <c r="AU830" s="19" t="n">
        <v>0.165035092864439</v>
      </c>
    </row>
    <row r="831">
      <c r="B831" t="s">
        <v>349</v>
      </c>
      <c r="C831" s="19" t="n">
        <v>0.173181880911949</v>
      </c>
      <c r="D831" s="19" t="n">
        <v>0.200096150758181</v>
      </c>
      <c r="E831" s="19" t="n">
        <v>0.14091325220432</v>
      </c>
      <c r="F831" s="19"/>
      <c r="G831" s="19" t="n">
        <v>0.249955827376933</v>
      </c>
      <c r="H831" s="19" t="n">
        <v>0.288514250621553</v>
      </c>
      <c r="I831" s="19" t="n">
        <v>0.100975452870713</v>
      </c>
      <c r="J831" s="19" t="n">
        <v>0.10373763909038</v>
      </c>
      <c r="K831" s="19" t="n">
        <v>0.162311238735272</v>
      </c>
      <c r="L831" s="19" t="n">
        <v>0.114702614649804</v>
      </c>
      <c r="M831" s="19"/>
      <c r="N831" s="19" t="n">
        <v>0</v>
      </c>
      <c r="O831" s="19" t="n">
        <v>0.113158974323475</v>
      </c>
      <c r="P831" s="19" t="n">
        <v>0.121237953278087</v>
      </c>
      <c r="Q831" s="19" t="n">
        <v>0.205974371738541</v>
      </c>
      <c r="R831" s="19" t="n">
        <v>0.257961562971764</v>
      </c>
      <c r="S831" s="19"/>
      <c r="T831" s="19" t="n">
        <v>0.128069483541427</v>
      </c>
      <c r="U831" s="19" t="n">
        <v>0.203852400031847</v>
      </c>
      <c r="V831" s="19" t="n">
        <v>0.128001662281426</v>
      </c>
      <c r="W831" s="19" t="n">
        <v>0.199241108405998</v>
      </c>
      <c r="X831" s="19"/>
      <c r="Y831" s="19" t="n">
        <v>0.206957754146529</v>
      </c>
      <c r="Z831" s="19" t="n">
        <v>0.0968587458709954</v>
      </c>
      <c r="AA831" s="19" t="s">
        <v>124</v>
      </c>
      <c r="AB831" s="19" t="s">
        <v>124</v>
      </c>
      <c r="AC831" s="19" t="s">
        <v>124</v>
      </c>
      <c r="AD831" s="19" t="s">
        <v>124</v>
      </c>
      <c r="AE831" s="19"/>
      <c r="AF831" s="19" t="n">
        <v>0.178321394631033</v>
      </c>
      <c r="AG831" s="19"/>
      <c r="AH831" s="19" t="n">
        <v>0.178762523111632</v>
      </c>
      <c r="AI831" s="19"/>
      <c r="AJ831" s="19" t="n">
        <v>0.163920277685635</v>
      </c>
      <c r="AK831" s="19" t="n">
        <v>0.12861341941777</v>
      </c>
      <c r="AL831" s="19" t="n">
        <v>0.179483687171887</v>
      </c>
      <c r="AM831" s="19" t="n">
        <v>0.174254784585534</v>
      </c>
      <c r="AN831" s="19" t="n">
        <v>0.153986530692583</v>
      </c>
      <c r="AO831" s="19" t="n">
        <v>0.196882806772858</v>
      </c>
      <c r="AP831" s="19" t="n">
        <v>0.150610670124779</v>
      </c>
      <c r="AQ831" s="19" t="n">
        <v>0.134327552682141</v>
      </c>
      <c r="AR831" s="19" t="n">
        <v>0.0703964608552489</v>
      </c>
      <c r="AS831" s="19" t="n">
        <v>0.315249608946328</v>
      </c>
      <c r="AT831" s="19" t="n">
        <v>0.353117782361081</v>
      </c>
      <c r="AU831" s="19" t="n">
        <v>0.117725025846376</v>
      </c>
    </row>
    <row r="832">
      <c r="B832" t="s">
        <v>350</v>
      </c>
      <c r="C832" s="19" t="n">
        <v>0.0874890157893668</v>
      </c>
      <c r="D832" s="19" t="n">
        <v>0.100509439844017</v>
      </c>
      <c r="E832" s="19" t="n">
        <v>0.0719083934369065</v>
      </c>
      <c r="F832" s="19"/>
      <c r="G832" s="19" t="n">
        <v>0.14926076640182</v>
      </c>
      <c r="H832" s="19" t="n">
        <v>0.115819552326975</v>
      </c>
      <c r="I832" s="19" t="n">
        <v>0.0894202743508244</v>
      </c>
      <c r="J832" s="19" t="n">
        <v>0.0781907706972578</v>
      </c>
      <c r="K832" s="19" t="n">
        <v>0.0277251329139337</v>
      </c>
      <c r="L832" s="19" t="n">
        <v>0.0718253778102745</v>
      </c>
      <c r="M832" s="19"/>
      <c r="N832" s="19" t="n">
        <v>0</v>
      </c>
      <c r="O832" s="19" t="n">
        <v>0.0772175843481673</v>
      </c>
      <c r="P832" s="19" t="n">
        <v>0.0869950017367447</v>
      </c>
      <c r="Q832" s="19" t="n">
        <v>0.0878980785920884</v>
      </c>
      <c r="R832" s="19" t="n">
        <v>0.100591580196217</v>
      </c>
      <c r="S832" s="19"/>
      <c r="T832" s="19" t="n">
        <v>0.0455340321951414</v>
      </c>
      <c r="U832" s="19" t="n">
        <v>0.0696667646327493</v>
      </c>
      <c r="V832" s="19" t="n">
        <v>0.122670744020821</v>
      </c>
      <c r="W832" s="19" t="n">
        <v>0.119991603366776</v>
      </c>
      <c r="X832" s="19"/>
      <c r="Y832" s="19" t="n">
        <v>0.108323253209248</v>
      </c>
      <c r="Z832" s="19" t="n">
        <v>0.0404100163796675</v>
      </c>
      <c r="AA832" s="19" t="s">
        <v>124</v>
      </c>
      <c r="AB832" s="19" t="s">
        <v>124</v>
      </c>
      <c r="AC832" s="19" t="s">
        <v>124</v>
      </c>
      <c r="AD832" s="19" t="s">
        <v>124</v>
      </c>
      <c r="AE832" s="19"/>
      <c r="AF832" s="19" t="n">
        <v>0.0688713957249901</v>
      </c>
      <c r="AG832" s="19"/>
      <c r="AH832" s="19" t="n">
        <v>0.0911721624716369</v>
      </c>
      <c r="AI832" s="19"/>
      <c r="AJ832" s="19" t="n">
        <v>0.160114325010893</v>
      </c>
      <c r="AK832" s="19" t="n">
        <v>0.106718596707542</v>
      </c>
      <c r="AL832" s="19" t="n">
        <v>0.0927070200355246</v>
      </c>
      <c r="AM832" s="19" t="n">
        <v>0.0719824447222373</v>
      </c>
      <c r="AN832" s="19" t="n">
        <v>0.103086969032089</v>
      </c>
      <c r="AO832" s="19" t="n">
        <v>0.0298661939065877</v>
      </c>
      <c r="AP832" s="19" t="n">
        <v>0.0740280314098625</v>
      </c>
      <c r="AQ832" s="19" t="n">
        <v>0.201243761260971</v>
      </c>
      <c r="AR832" s="19" t="n">
        <v>0</v>
      </c>
      <c r="AS832" s="19" t="n">
        <v>0.083599692325611</v>
      </c>
      <c r="AT832" s="19" t="n">
        <v>0</v>
      </c>
      <c r="AU832" s="19" t="n">
        <v>0.0344530372700951</v>
      </c>
    </row>
    <row r="833">
      <c r="B833" t="s">
        <v>351</v>
      </c>
      <c r="C833" s="19" t="n">
        <v>0.244604724147512</v>
      </c>
      <c r="D833" s="19" t="n">
        <v>0.230288992943497</v>
      </c>
      <c r="E833" s="19" t="n">
        <v>0.264501829223512</v>
      </c>
      <c r="F833" s="19"/>
      <c r="G833" s="19" t="n">
        <v>0.273615185807044</v>
      </c>
      <c r="H833" s="19" t="n">
        <v>0.120748200813644</v>
      </c>
      <c r="I833" s="19" t="n">
        <v>0.183494519488285</v>
      </c>
      <c r="J833" s="19" t="n">
        <v>0.335304156657885</v>
      </c>
      <c r="K833" s="19" t="n">
        <v>0.318517030093842</v>
      </c>
      <c r="L833" s="19" t="n">
        <v>0.354485748933369</v>
      </c>
      <c r="M833" s="19"/>
      <c r="N833" s="19" t="n">
        <v>0.770414450244806</v>
      </c>
      <c r="O833" s="19" t="n">
        <v>0.392733240574365</v>
      </c>
      <c r="P833" s="19" t="n">
        <v>0.313524855967354</v>
      </c>
      <c r="Q833" s="19" t="n">
        <v>0.151082585300266</v>
      </c>
      <c r="R833" s="19" t="n">
        <v>0.147382974972095</v>
      </c>
      <c r="S833" s="19"/>
      <c r="T833" s="19" t="n">
        <v>0.323549422021342</v>
      </c>
      <c r="U833" s="19" t="n">
        <v>0.266805222024855</v>
      </c>
      <c r="V833" s="19" t="n">
        <v>0.25913121825976</v>
      </c>
      <c r="W833" s="19" t="n">
        <v>0.193073172354995</v>
      </c>
      <c r="X833" s="19"/>
      <c r="Y833" s="19" t="n">
        <v>0.188900194417205</v>
      </c>
      <c r="Z833" s="19" t="n">
        <v>0.370479910718449</v>
      </c>
      <c r="AA833" s="19" t="s">
        <v>124</v>
      </c>
      <c r="AB833" s="19" t="s">
        <v>124</v>
      </c>
      <c r="AC833" s="19" t="s">
        <v>124</v>
      </c>
      <c r="AD833" s="19" t="s">
        <v>124</v>
      </c>
      <c r="AE833" s="19"/>
      <c r="AF833" s="19" t="n">
        <v>0.295423463618652</v>
      </c>
      <c r="AG833" s="19"/>
      <c r="AH833" s="19" t="n">
        <v>0.220299644737619</v>
      </c>
      <c r="AI833" s="19"/>
      <c r="AJ833" s="19" t="n">
        <v>0.198677897920608</v>
      </c>
      <c r="AK833" s="19" t="n">
        <v>0.296603163674606</v>
      </c>
      <c r="AL833" s="19" t="n">
        <v>0.314440562090313</v>
      </c>
      <c r="AM833" s="19" t="n">
        <v>0.243225789461842</v>
      </c>
      <c r="AN833" s="19" t="n">
        <v>0.216033159745024</v>
      </c>
      <c r="AO833" s="19" t="n">
        <v>0.183679905240374</v>
      </c>
      <c r="AP833" s="19" t="n">
        <v>0.206594757945252</v>
      </c>
      <c r="AQ833" s="19" t="n">
        <v>0.2567396182301</v>
      </c>
      <c r="AR833" s="19" t="n">
        <v>0.557966504403741</v>
      </c>
      <c r="AS833" s="19" t="n">
        <v>0.160911254063986</v>
      </c>
      <c r="AT833" s="19" t="n">
        <v>0.212517513584774</v>
      </c>
      <c r="AU833" s="19" t="n">
        <v>0.213400465370674</v>
      </c>
    </row>
    <row r="834">
      <c r="B834" t="s">
        <v>66</v>
      </c>
      <c r="C834" s="19" t="n">
        <v>0.316932324493745</v>
      </c>
      <c r="D834" s="19" t="n">
        <v>0.231557148925056</v>
      </c>
      <c r="E834" s="19" t="n">
        <v>0.418206693609759</v>
      </c>
      <c r="F834" s="19"/>
      <c r="G834" s="19" t="n">
        <v>0.110492308993573</v>
      </c>
      <c r="H834" s="19" t="n">
        <v>0.238913003179257</v>
      </c>
      <c r="I834" s="19" t="n">
        <v>0.354651117749121</v>
      </c>
      <c r="J834" s="19" t="n">
        <v>0.346965629941004</v>
      </c>
      <c r="K834" s="19" t="n">
        <v>0.421387996121817</v>
      </c>
      <c r="L834" s="19" t="n">
        <v>0.458986258606553</v>
      </c>
      <c r="M834" s="19"/>
      <c r="N834" s="19" t="n">
        <v>0.229585549755194</v>
      </c>
      <c r="O834" s="19" t="n">
        <v>0.341279777635894</v>
      </c>
      <c r="P834" s="19" t="n">
        <v>0.373243145147372</v>
      </c>
      <c r="Q834" s="19" t="n">
        <v>0.294125634155428</v>
      </c>
      <c r="R834" s="19" t="n">
        <v>0.238424374003941</v>
      </c>
      <c r="S834" s="19"/>
      <c r="T834" s="19" t="n">
        <v>0.258956348161997</v>
      </c>
      <c r="U834" s="19" t="n">
        <v>0.307761534969471</v>
      </c>
      <c r="V834" s="19" t="n">
        <v>0.389849815036191</v>
      </c>
      <c r="W834" s="19" t="n">
        <v>0.227904051155744</v>
      </c>
      <c r="X834" s="19"/>
      <c r="Y834" s="19" t="n">
        <v>0.274515748010804</v>
      </c>
      <c r="Z834" s="19" t="n">
        <v>0.412780804040028</v>
      </c>
      <c r="AA834" s="19" t="s">
        <v>124</v>
      </c>
      <c r="AB834" s="19" t="s">
        <v>124</v>
      </c>
      <c r="AC834" s="19" t="s">
        <v>124</v>
      </c>
      <c r="AD834" s="19" t="s">
        <v>124</v>
      </c>
      <c r="AE834" s="19"/>
      <c r="AF834" s="19" t="n">
        <v>0.333782042278599</v>
      </c>
      <c r="AG834" s="19"/>
      <c r="AH834" s="19" t="n">
        <v>0.315001176295853</v>
      </c>
      <c r="AI834" s="19"/>
      <c r="AJ834" s="19" t="n">
        <v>0.255811205158126</v>
      </c>
      <c r="AK834" s="19" t="n">
        <v>0.297648231306592</v>
      </c>
      <c r="AL834" s="19" t="n">
        <v>0.263918498389857</v>
      </c>
      <c r="AM834" s="19" t="n">
        <v>0.328358538268336</v>
      </c>
      <c r="AN834" s="19" t="n">
        <v>0.363994333928671</v>
      </c>
      <c r="AO834" s="19" t="n">
        <v>0.294469461906053</v>
      </c>
      <c r="AP834" s="19" t="n">
        <v>0.341047575847084</v>
      </c>
      <c r="AQ834" s="19" t="n">
        <v>0.332140187219124</v>
      </c>
      <c r="AR834" s="19" t="n">
        <v>0.262807434347202</v>
      </c>
      <c r="AS834" s="19" t="n">
        <v>0.351175860734204</v>
      </c>
      <c r="AT834" s="19" t="n">
        <v>0.319295554746564</v>
      </c>
      <c r="AU834" s="19" t="n">
        <v>0.401666028419271</v>
      </c>
    </row>
    <row r="835">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c r="AF835" s="19"/>
      <c r="AG835" s="19"/>
      <c r="AH835" s="19"/>
      <c r="AI835" s="19"/>
      <c r="AJ835" s="19"/>
      <c r="AK835" s="19"/>
      <c r="AL835" s="19"/>
      <c r="AM835" s="19"/>
      <c r="AN835" s="19"/>
      <c r="AO835" s="19"/>
      <c r="AP835" s="19"/>
      <c r="AQ835" s="19"/>
      <c r="AR835" s="19"/>
      <c r="AS835" s="19"/>
      <c r="AT835" s="19"/>
      <c r="AU835" s="19"/>
    </row>
    <row r="836">
      <c r="B836" s="7" t="s">
        <v>355</v>
      </c>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c r="AH836" s="19"/>
      <c r="AI836" s="19"/>
      <c r="AJ836" s="19"/>
      <c r="AK836" s="19"/>
      <c r="AL836" s="19"/>
      <c r="AM836" s="19"/>
      <c r="AN836" s="19"/>
      <c r="AO836" s="19"/>
      <c r="AP836" s="19"/>
      <c r="AQ836" s="19"/>
      <c r="AR836" s="19"/>
      <c r="AS836" s="19"/>
      <c r="AT836" s="19"/>
      <c r="AU836" s="19"/>
    </row>
    <row r="837">
      <c r="B837" s="26" t="s">
        <v>356</v>
      </c>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c r="AF837" s="19"/>
      <c r="AG837" s="19"/>
      <c r="AH837" s="19"/>
      <c r="AI837" s="19"/>
      <c r="AJ837" s="19"/>
      <c r="AK837" s="19"/>
      <c r="AL837" s="19"/>
      <c r="AM837" s="19"/>
      <c r="AN837" s="19"/>
      <c r="AO837" s="19"/>
      <c r="AP837" s="19"/>
      <c r="AQ837" s="19"/>
      <c r="AR837" s="19"/>
      <c r="AS837" s="19"/>
      <c r="AT837" s="19"/>
      <c r="AU837" s="19"/>
    </row>
    <row r="838">
      <c r="B838" t="s">
        <v>353</v>
      </c>
      <c r="C838" s="19" t="n">
        <v>0.16576145944928</v>
      </c>
      <c r="D838" s="19" t="n">
        <v>0.228727427986109</v>
      </c>
      <c r="E838" s="19" t="n">
        <v>0.115643308758301</v>
      </c>
      <c r="F838" s="19"/>
      <c r="G838" s="19" t="n">
        <v>0.263467142006446</v>
      </c>
      <c r="H838" s="19" t="n">
        <v>0.0953114020419914</v>
      </c>
      <c r="I838" s="19" t="n">
        <v>0.170709438857152</v>
      </c>
      <c r="J838" s="19" t="n">
        <v>0.19159301874089</v>
      </c>
      <c r="K838" s="19" t="n">
        <v>0.171577928271354</v>
      </c>
      <c r="L838" s="19" t="n">
        <v>0.163552697393762</v>
      </c>
      <c r="M838" s="19"/>
      <c r="N838" s="19" t="n">
        <v>0</v>
      </c>
      <c r="O838" s="19" t="n">
        <v>0.27469807300066</v>
      </c>
      <c r="P838" s="19" t="n">
        <v>0.150908553597729</v>
      </c>
      <c r="Q838" s="19" t="n">
        <v>0.141447208840129</v>
      </c>
      <c r="R838" s="19" t="n">
        <v>0.137197350936817</v>
      </c>
      <c r="S838" s="19"/>
      <c r="T838" s="19" t="n">
        <v>0.231579497543107</v>
      </c>
      <c r="U838" s="19" t="n">
        <v>0.182272381356369</v>
      </c>
      <c r="V838" s="19" t="n">
        <v>0.131634325034439</v>
      </c>
      <c r="W838" s="19" t="n">
        <v>0.161857430661764</v>
      </c>
      <c r="X838" s="19"/>
      <c r="Y838" s="19" t="n">
        <v>0.217127645153477</v>
      </c>
      <c r="Z838" s="19" t="n">
        <v>0.087578787637335</v>
      </c>
      <c r="AA838" s="19" t="n">
        <v>0.203982632743179</v>
      </c>
      <c r="AB838" s="19" t="n">
        <v>0.0730709243761443</v>
      </c>
      <c r="AC838" s="19" t="n">
        <v>0.274741877432237</v>
      </c>
      <c r="AD838" s="19" t="n">
        <v>0.0841636135376165</v>
      </c>
      <c r="AE838" s="19"/>
      <c r="AF838" s="19" t="n">
        <v>0.16602339469313</v>
      </c>
      <c r="AG838" s="19"/>
      <c r="AH838" s="19" t="n">
        <v>0.128391236823803</v>
      </c>
      <c r="AI838" s="19"/>
      <c r="AJ838" s="19" t="n">
        <v>0.255824414616928</v>
      </c>
      <c r="AK838" s="19" t="n">
        <v>0</v>
      </c>
      <c r="AL838" s="19" t="n">
        <v>0.135936813145749</v>
      </c>
      <c r="AM838" s="19" t="n">
        <v>0.207846349912231</v>
      </c>
      <c r="AN838" s="19" t="n">
        <v>0.110603747646904</v>
      </c>
      <c r="AO838" s="19" t="n">
        <v>0.0543577093928666</v>
      </c>
      <c r="AP838" s="19" t="n">
        <v>0.210300112444973</v>
      </c>
      <c r="AQ838" s="19" t="n">
        <v>0.174695071911286</v>
      </c>
      <c r="AR838" s="19" t="n">
        <v>0.273473472492528</v>
      </c>
      <c r="AS838" s="19" t="n">
        <v>0.144029849526804</v>
      </c>
      <c r="AT838" s="19" t="n">
        <v>0.174654426372328</v>
      </c>
      <c r="AU838" s="19" t="n">
        <v>0.202909517688349</v>
      </c>
    </row>
    <row r="839">
      <c r="B839" t="s">
        <v>354</v>
      </c>
      <c r="C839" s="19" t="n">
        <v>0.640086016154296</v>
      </c>
      <c r="D839" s="19" t="n">
        <v>0.637836944892804</v>
      </c>
      <c r="E839" s="19" t="n">
        <v>0.647375492895724</v>
      </c>
      <c r="F839" s="19"/>
      <c r="G839" s="19" t="n">
        <v>0.686613516487475</v>
      </c>
      <c r="H839" s="19" t="n">
        <v>0.72905410017189</v>
      </c>
      <c r="I839" s="19" t="n">
        <v>0.729422551318974</v>
      </c>
      <c r="J839" s="19" t="n">
        <v>0.657798982115304</v>
      </c>
      <c r="K839" s="19" t="n">
        <v>0.565851895027709</v>
      </c>
      <c r="L839" s="19" t="n">
        <v>0.532332637432391</v>
      </c>
      <c r="M839" s="19"/>
      <c r="N839" s="19" t="n">
        <v>0.794678184619367</v>
      </c>
      <c r="O839" s="19" t="n">
        <v>0.507525254409452</v>
      </c>
      <c r="P839" s="19" t="n">
        <v>0.599006191974734</v>
      </c>
      <c r="Q839" s="19" t="n">
        <v>0.748498174653063</v>
      </c>
      <c r="R839" s="19" t="n">
        <v>0.674171671837332</v>
      </c>
      <c r="S839" s="19"/>
      <c r="T839" s="19" t="n">
        <v>0.501621270154402</v>
      </c>
      <c r="U839" s="19" t="n">
        <v>0.592887363038172</v>
      </c>
      <c r="V839" s="19" t="n">
        <v>0.682993667461771</v>
      </c>
      <c r="W839" s="19" t="n">
        <v>0.760530423397068</v>
      </c>
      <c r="X839" s="19"/>
      <c r="Y839" s="19" t="n">
        <v>0.674929938594499</v>
      </c>
      <c r="Z839" s="19" t="n">
        <v>0.729042160012544</v>
      </c>
      <c r="AA839" s="19" t="n">
        <v>0.447324595963657</v>
      </c>
      <c r="AB839" s="19" t="n">
        <v>0.707102985772459</v>
      </c>
      <c r="AC839" s="19" t="n">
        <v>0.590046500947895</v>
      </c>
      <c r="AD839" s="19" t="n">
        <v>0.596880543938379</v>
      </c>
      <c r="AE839" s="19"/>
      <c r="AF839" s="19" t="n">
        <v>0.636261331410342</v>
      </c>
      <c r="AG839" s="19"/>
      <c r="AH839" s="19" t="n">
        <v>0.746440299267573</v>
      </c>
      <c r="AI839" s="19"/>
      <c r="AJ839" s="19" t="n">
        <v>0.586369702768235</v>
      </c>
      <c r="AK839" s="19" t="n">
        <v>1</v>
      </c>
      <c r="AL839" s="19" t="n">
        <v>0.601596577996788</v>
      </c>
      <c r="AM839" s="19" t="n">
        <v>0.653306906868139</v>
      </c>
      <c r="AN839" s="19" t="n">
        <v>0.786588771759852</v>
      </c>
      <c r="AO839" s="19" t="n">
        <v>0.719711056825972</v>
      </c>
      <c r="AP839" s="19" t="n">
        <v>0.590062060298452</v>
      </c>
      <c r="AQ839" s="19" t="n">
        <v>0.825304928088714</v>
      </c>
      <c r="AR839" s="19" t="n">
        <v>0.43985571343046</v>
      </c>
      <c r="AS839" s="19" t="n">
        <v>0.436656917611592</v>
      </c>
      <c r="AT839" s="19" t="n">
        <v>0.674355920857089</v>
      </c>
      <c r="AU839" s="19" t="n">
        <v>0.477971224071248</v>
      </c>
    </row>
    <row r="840">
      <c r="B840" t="s">
        <v>96</v>
      </c>
      <c r="C840" s="19" t="n">
        <v>0.194152524396424</v>
      </c>
      <c r="D840" s="19" t="n">
        <v>0.133435627121087</v>
      </c>
      <c r="E840" s="19" t="n">
        <v>0.236981198345975</v>
      </c>
      <c r="F840" s="19"/>
      <c r="G840" s="19" t="n">
        <v>0.0499193415060788</v>
      </c>
      <c r="H840" s="19" t="n">
        <v>0.175634497786118</v>
      </c>
      <c r="I840" s="19" t="n">
        <v>0.0998680098238743</v>
      </c>
      <c r="J840" s="19" t="n">
        <v>0.150607999143806</v>
      </c>
      <c r="K840" s="19" t="n">
        <v>0.262570176700937</v>
      </c>
      <c r="L840" s="19" t="n">
        <v>0.304114665173847</v>
      </c>
      <c r="M840" s="19"/>
      <c r="N840" s="19" t="n">
        <v>0.205321815380633</v>
      </c>
      <c r="O840" s="19" t="n">
        <v>0.217776672589888</v>
      </c>
      <c r="P840" s="19" t="n">
        <v>0.250085254427537</v>
      </c>
      <c r="Q840" s="19" t="n">
        <v>0.110054616506808</v>
      </c>
      <c r="R840" s="19" t="n">
        <v>0.188630977225851</v>
      </c>
      <c r="S840" s="19"/>
      <c r="T840" s="19" t="n">
        <v>0.266799232302491</v>
      </c>
      <c r="U840" s="19" t="n">
        <v>0.224840255605459</v>
      </c>
      <c r="V840" s="19" t="n">
        <v>0.18537200750379</v>
      </c>
      <c r="W840" s="19" t="n">
        <v>0.0776121459411674</v>
      </c>
      <c r="X840" s="19"/>
      <c r="Y840" s="19" t="n">
        <v>0.107942416252024</v>
      </c>
      <c r="Z840" s="19" t="n">
        <v>0.183379052350121</v>
      </c>
      <c r="AA840" s="19" t="n">
        <v>0.348692771293163</v>
      </c>
      <c r="AB840" s="19" t="n">
        <v>0.219826089851397</v>
      </c>
      <c r="AC840" s="19" t="n">
        <v>0.135211621619868</v>
      </c>
      <c r="AD840" s="19" t="n">
        <v>0.318955842524005</v>
      </c>
      <c r="AE840" s="19"/>
      <c r="AF840" s="19" t="n">
        <v>0.197715273896528</v>
      </c>
      <c r="AG840" s="19"/>
      <c r="AH840" s="19" t="n">
        <v>0.125168463908624</v>
      </c>
      <c r="AI840" s="19"/>
      <c r="AJ840" s="19" t="n">
        <v>0.157805882614838</v>
      </c>
      <c r="AK840" s="19" t="n">
        <v>0</v>
      </c>
      <c r="AL840" s="19" t="n">
        <v>0.262466608857463</v>
      </c>
      <c r="AM840" s="19" t="n">
        <v>0.138846743219631</v>
      </c>
      <c r="AN840" s="19" t="n">
        <v>0.102807480593244</v>
      </c>
      <c r="AO840" s="19" t="n">
        <v>0.225931233781161</v>
      </c>
      <c r="AP840" s="19" t="n">
        <v>0.199637827256574</v>
      </c>
      <c r="AQ840" s="19" t="n">
        <v>0</v>
      </c>
      <c r="AR840" s="19" t="n">
        <v>0.286670814077012</v>
      </c>
      <c r="AS840" s="19" t="n">
        <v>0.419313232861605</v>
      </c>
      <c r="AT840" s="19" t="n">
        <v>0.150989652770583</v>
      </c>
      <c r="AU840" s="19" t="n">
        <v>0.319119258240403</v>
      </c>
    </row>
    <row r="841">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c r="AF841" s="19"/>
      <c r="AG841" s="19"/>
      <c r="AH841" s="19"/>
      <c r="AI841" s="19"/>
      <c r="AJ841" s="19"/>
      <c r="AK841" s="19"/>
      <c r="AL841" s="19"/>
      <c r="AM841" s="19"/>
      <c r="AN841" s="19"/>
      <c r="AO841" s="19"/>
      <c r="AP841" s="19"/>
      <c r="AQ841" s="19"/>
      <c r="AR841" s="19"/>
      <c r="AS841" s="19"/>
      <c r="AT841" s="19"/>
      <c r="AU841" s="19"/>
    </row>
    <row r="842">
      <c r="B842" s="7" t="s">
        <v>358</v>
      </c>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c r="AH842" s="19"/>
      <c r="AI842" s="19"/>
      <c r="AJ842" s="19"/>
      <c r="AK842" s="19"/>
      <c r="AL842" s="19"/>
      <c r="AM842" s="19"/>
      <c r="AN842" s="19"/>
      <c r="AO842" s="19"/>
      <c r="AP842" s="19"/>
      <c r="AQ842" s="19"/>
      <c r="AR842" s="19"/>
      <c r="AS842" s="19"/>
      <c r="AT842" s="19"/>
      <c r="AU842" s="19"/>
    </row>
    <row r="843">
      <c r="B843" s="26" t="s">
        <v>356</v>
      </c>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c r="AF843" s="19"/>
      <c r="AG843" s="19"/>
      <c r="AH843" s="19"/>
      <c r="AI843" s="19"/>
      <c r="AJ843" s="19"/>
      <c r="AK843" s="19"/>
      <c r="AL843" s="19"/>
      <c r="AM843" s="19"/>
      <c r="AN843" s="19"/>
      <c r="AO843" s="19"/>
      <c r="AP843" s="19"/>
      <c r="AQ843" s="19"/>
      <c r="AR843" s="19"/>
      <c r="AS843" s="19"/>
      <c r="AT843" s="19"/>
      <c r="AU843" s="19"/>
    </row>
    <row r="844">
      <c r="B844" t="s">
        <v>357</v>
      </c>
      <c r="C844" s="19" t="n">
        <v>0.157086459517298</v>
      </c>
      <c r="D844" s="19" t="n">
        <v>0.188609255499796</v>
      </c>
      <c r="E844" s="19" t="n">
        <v>0.124899731274191</v>
      </c>
      <c r="F844" s="19"/>
      <c r="G844" s="19" t="n">
        <v>0.218594429146669</v>
      </c>
      <c r="H844" s="19" t="n">
        <v>0.165873425814145</v>
      </c>
      <c r="I844" s="19" t="n">
        <v>0.103286107572755</v>
      </c>
      <c r="J844" s="19" t="n">
        <v>0.332219994865016</v>
      </c>
      <c r="K844" s="19" t="n">
        <v>0.0309996100282441</v>
      </c>
      <c r="L844" s="19" t="n">
        <v>0.138603226245783</v>
      </c>
      <c r="M844" s="19"/>
      <c r="N844" s="19" t="n">
        <v>0.482841027840932</v>
      </c>
      <c r="O844" s="19" t="n">
        <v>0.230784223181983</v>
      </c>
      <c r="P844" s="19" t="n">
        <v>0.159830122302802</v>
      </c>
      <c r="Q844" s="19" t="n">
        <v>0.111705405054564</v>
      </c>
      <c r="R844" s="19" t="n">
        <v>0.0348089997232186</v>
      </c>
      <c r="S844" s="19"/>
      <c r="T844" s="19" t="n">
        <v>0.270527908630155</v>
      </c>
      <c r="U844" s="19" t="n">
        <v>0.164898777807346</v>
      </c>
      <c r="V844" s="19" t="n">
        <v>0.120103411329497</v>
      </c>
      <c r="W844" s="19" t="n">
        <v>0.101966164714993</v>
      </c>
      <c r="X844" s="19"/>
      <c r="Y844" s="19" t="n">
        <v>0.204227956402501</v>
      </c>
      <c r="Z844" s="19" t="n">
        <v>0.108726852719702</v>
      </c>
      <c r="AA844" s="19" t="n">
        <v>0.121668895478599</v>
      </c>
      <c r="AB844" s="19" t="n">
        <v>0.188556894601065</v>
      </c>
      <c r="AC844" s="19" t="n">
        <v>0.105064190115973</v>
      </c>
      <c r="AD844" s="19" t="n">
        <v>0.160132630126179</v>
      </c>
      <c r="AE844" s="19"/>
      <c r="AF844" s="19" t="n">
        <v>0.155496934777885</v>
      </c>
      <c r="AG844" s="19"/>
      <c r="AH844" s="19" t="n">
        <v>0.139189814414436</v>
      </c>
      <c r="AI844" s="19"/>
      <c r="AJ844" s="19" t="n">
        <v>0.132479013548788</v>
      </c>
      <c r="AK844" s="19" t="n">
        <v>0</v>
      </c>
      <c r="AL844" s="19" t="n">
        <v>0.169978561228786</v>
      </c>
      <c r="AM844" s="19" t="n">
        <v>0.116027961626676</v>
      </c>
      <c r="AN844" s="19" t="n">
        <v>0.206983089642741</v>
      </c>
      <c r="AO844" s="19" t="n">
        <v>0.189039217226909</v>
      </c>
      <c r="AP844" s="19" t="n">
        <v>0.178013583532056</v>
      </c>
      <c r="AQ844" s="19" t="n">
        <v>0</v>
      </c>
      <c r="AR844" s="19" t="n">
        <v>0</v>
      </c>
      <c r="AS844" s="19" t="n">
        <v>0.108120628047185</v>
      </c>
      <c r="AT844" s="19" t="n">
        <v>0.21842634391215</v>
      </c>
      <c r="AU844" s="19" t="n">
        <v>0.234955586501812</v>
      </c>
    </row>
    <row r="845">
      <c r="B845" t="s">
        <v>354</v>
      </c>
      <c r="C845" s="19" t="n">
        <v>0.589768345791446</v>
      </c>
      <c r="D845" s="19" t="n">
        <v>0.603891761737746</v>
      </c>
      <c r="E845" s="19" t="n">
        <v>0.57534746284755</v>
      </c>
      <c r="F845" s="19"/>
      <c r="G845" s="19" t="n">
        <v>0.713267001725232</v>
      </c>
      <c r="H845" s="19" t="n">
        <v>0.740979185579133</v>
      </c>
      <c r="I845" s="19" t="n">
        <v>0.671206968366555</v>
      </c>
      <c r="J845" s="19" t="n">
        <v>0.462502807111861</v>
      </c>
      <c r="K845" s="19" t="n">
        <v>0.543849386488365</v>
      </c>
      <c r="L845" s="19" t="n">
        <v>0.507347321707765</v>
      </c>
      <c r="M845" s="19"/>
      <c r="N845" s="19" t="n">
        <v>0.517158972159068</v>
      </c>
      <c r="O845" s="19" t="n">
        <v>0.562471683580641</v>
      </c>
      <c r="P845" s="19" t="n">
        <v>0.511071433007624</v>
      </c>
      <c r="Q845" s="19" t="n">
        <v>0.605078195252632</v>
      </c>
      <c r="R845" s="19" t="n">
        <v>0.792802936213713</v>
      </c>
      <c r="S845" s="19"/>
      <c r="T845" s="19" t="n">
        <v>0.390720502277309</v>
      </c>
      <c r="U845" s="19" t="n">
        <v>0.612778798820101</v>
      </c>
      <c r="V845" s="19" t="n">
        <v>0.608504539743741</v>
      </c>
      <c r="W845" s="19" t="n">
        <v>0.78467737595418</v>
      </c>
      <c r="X845" s="19"/>
      <c r="Y845" s="19" t="n">
        <v>0.677233463336549</v>
      </c>
      <c r="Z845" s="19" t="n">
        <v>0.621258338863409</v>
      </c>
      <c r="AA845" s="19" t="n">
        <v>0.527023089803607</v>
      </c>
      <c r="AB845" s="19" t="n">
        <v>0.510042771451966</v>
      </c>
      <c r="AC845" s="19" t="n">
        <v>0.809535622788942</v>
      </c>
      <c r="AD845" s="19" t="n">
        <v>0.210747528669598</v>
      </c>
      <c r="AE845" s="19"/>
      <c r="AF845" s="19" t="n">
        <v>0.567730134698252</v>
      </c>
      <c r="AG845" s="19"/>
      <c r="AH845" s="19" t="n">
        <v>0.714676688820333</v>
      </c>
      <c r="AI845" s="19"/>
      <c r="AJ845" s="19" t="n">
        <v>0.649963359611121</v>
      </c>
      <c r="AK845" s="19" t="n">
        <v>0.639459130579986</v>
      </c>
      <c r="AL845" s="19" t="n">
        <v>0.626928987438282</v>
      </c>
      <c r="AM845" s="19" t="n">
        <v>0.639018409268158</v>
      </c>
      <c r="AN845" s="19" t="n">
        <v>0.520748520746046</v>
      </c>
      <c r="AO845" s="19" t="n">
        <v>0.511915771412541</v>
      </c>
      <c r="AP845" s="19" t="n">
        <v>0.441177340794898</v>
      </c>
      <c r="AQ845" s="19" t="n">
        <v>0.869160001636124</v>
      </c>
      <c r="AR845" s="19" t="n">
        <v>1</v>
      </c>
      <c r="AS845" s="19" t="n">
        <v>0.626485137881883</v>
      </c>
      <c r="AT845" s="19" t="n">
        <v>0.78157365608785</v>
      </c>
      <c r="AU845" s="19" t="n">
        <v>0.433083752936903</v>
      </c>
    </row>
    <row r="846">
      <c r="B846" t="s">
        <v>96</v>
      </c>
      <c r="C846" s="19" t="n">
        <v>0.253145194691256</v>
      </c>
      <c r="D846" s="19" t="n">
        <v>0.207498982762457</v>
      </c>
      <c r="E846" s="19" t="n">
        <v>0.299752805878259</v>
      </c>
      <c r="F846" s="19"/>
      <c r="G846" s="19" t="n">
        <v>0.0681385691280987</v>
      </c>
      <c r="H846" s="19" t="n">
        <v>0.0931473886067221</v>
      </c>
      <c r="I846" s="19" t="n">
        <v>0.22550692406069</v>
      </c>
      <c r="J846" s="19" t="n">
        <v>0.205277198023123</v>
      </c>
      <c r="K846" s="19" t="n">
        <v>0.425151003483391</v>
      </c>
      <c r="L846" s="19" t="n">
        <v>0.354049452046452</v>
      </c>
      <c r="M846" s="19"/>
      <c r="N846" s="19" t="n">
        <v>0</v>
      </c>
      <c r="O846" s="19" t="n">
        <v>0.206744093237375</v>
      </c>
      <c r="P846" s="19" t="n">
        <v>0.329098444689573</v>
      </c>
      <c r="Q846" s="19" t="n">
        <v>0.283216399692805</v>
      </c>
      <c r="R846" s="19" t="n">
        <v>0.172388064063069</v>
      </c>
      <c r="S846" s="19"/>
      <c r="T846" s="19" t="n">
        <v>0.338751589092536</v>
      </c>
      <c r="U846" s="19" t="n">
        <v>0.222322423372553</v>
      </c>
      <c r="V846" s="19" t="n">
        <v>0.271392048926763</v>
      </c>
      <c r="W846" s="19" t="n">
        <v>0.113356459330828</v>
      </c>
      <c r="X846" s="19"/>
      <c r="Y846" s="19" t="n">
        <v>0.11853858026095</v>
      </c>
      <c r="Z846" s="19" t="n">
        <v>0.270014808416889</v>
      </c>
      <c r="AA846" s="19" t="n">
        <v>0.351308014717794</v>
      </c>
      <c r="AB846" s="19" t="n">
        <v>0.30140033394697</v>
      </c>
      <c r="AC846" s="19" t="n">
        <v>0.0854001870950856</v>
      </c>
      <c r="AD846" s="19" t="n">
        <v>0.629119841204223</v>
      </c>
      <c r="AE846" s="19"/>
      <c r="AF846" s="19" t="n">
        <v>0.276772930523863</v>
      </c>
      <c r="AG846" s="19"/>
      <c r="AH846" s="19" t="n">
        <v>0.146133496765231</v>
      </c>
      <c r="AI846" s="19"/>
      <c r="AJ846" s="19" t="n">
        <v>0.217557626840091</v>
      </c>
      <c r="AK846" s="19" t="n">
        <v>0.360540869420014</v>
      </c>
      <c r="AL846" s="19" t="n">
        <v>0.203092451332932</v>
      </c>
      <c r="AM846" s="19" t="n">
        <v>0.244953629105166</v>
      </c>
      <c r="AN846" s="19" t="n">
        <v>0.272268389611213</v>
      </c>
      <c r="AO846" s="19" t="n">
        <v>0.29904501136055</v>
      </c>
      <c r="AP846" s="19" t="n">
        <v>0.380809075673046</v>
      </c>
      <c r="AQ846" s="19" t="n">
        <v>0.130839998363876</v>
      </c>
      <c r="AR846" s="19" t="n">
        <v>0</v>
      </c>
      <c r="AS846" s="19" t="n">
        <v>0.265394234070932</v>
      </c>
      <c r="AT846" s="19" t="n">
        <v>0</v>
      </c>
      <c r="AU846" s="19" t="n">
        <v>0.331960660561285</v>
      </c>
    </row>
    <row r="847">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c r="AF847" s="19"/>
      <c r="AG847" s="19"/>
      <c r="AH847" s="19"/>
      <c r="AI847" s="19"/>
      <c r="AJ847" s="19"/>
      <c r="AK847" s="19"/>
      <c r="AL847" s="19"/>
      <c r="AM847" s="19"/>
      <c r="AN847" s="19"/>
      <c r="AO847" s="19"/>
      <c r="AP847" s="19"/>
      <c r="AQ847" s="19"/>
      <c r="AR847" s="19"/>
      <c r="AS847" s="19"/>
      <c r="AT847" s="19"/>
      <c r="AU847" s="19"/>
    </row>
    <row r="848">
      <c r="B848" s="7" t="s">
        <v>360</v>
      </c>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c r="AH848" s="19"/>
      <c r="AI848" s="19"/>
      <c r="AJ848" s="19"/>
      <c r="AK848" s="19"/>
      <c r="AL848" s="19"/>
      <c r="AM848" s="19"/>
      <c r="AN848" s="19"/>
      <c r="AO848" s="19"/>
      <c r="AP848" s="19"/>
      <c r="AQ848" s="19"/>
      <c r="AR848" s="19"/>
      <c r="AS848" s="19"/>
      <c r="AT848" s="19"/>
      <c r="AU848" s="19"/>
    </row>
    <row r="849">
      <c r="B849" s="26" t="s">
        <v>356</v>
      </c>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c r="AF849" s="19"/>
      <c r="AG849" s="19"/>
      <c r="AH849" s="19"/>
      <c r="AI849" s="19"/>
      <c r="AJ849" s="19"/>
      <c r="AK849" s="19"/>
      <c r="AL849" s="19"/>
      <c r="AM849" s="19"/>
      <c r="AN849" s="19"/>
      <c r="AO849" s="19"/>
      <c r="AP849" s="19"/>
      <c r="AQ849" s="19"/>
      <c r="AR849" s="19"/>
      <c r="AS849" s="19"/>
      <c r="AT849" s="19"/>
      <c r="AU849" s="19"/>
    </row>
    <row r="850">
      <c r="B850" t="s">
        <v>359</v>
      </c>
      <c r="C850" s="19" t="n">
        <v>0.228589638375529</v>
      </c>
      <c r="D850" s="19" t="n">
        <v>0.202390131264723</v>
      </c>
      <c r="E850" s="19" t="n">
        <v>0.260619804708147</v>
      </c>
      <c r="F850" s="19"/>
      <c r="G850" s="19" t="n">
        <v>0.25532083876037</v>
      </c>
      <c r="H850" s="19" t="n">
        <v>0.383978750912262</v>
      </c>
      <c r="I850" s="19" t="n">
        <v>0.235385903153808</v>
      </c>
      <c r="J850" s="19" t="n">
        <v>0.311827292746513</v>
      </c>
      <c r="K850" s="19" t="n">
        <v>0.130297587184123</v>
      </c>
      <c r="L850" s="19" t="n">
        <v>0.16187543488075</v>
      </c>
      <c r="M850" s="19"/>
      <c r="N850" s="19" t="n">
        <v>0.472363178467159</v>
      </c>
      <c r="O850" s="19" t="n">
        <v>0.242144726157781</v>
      </c>
      <c r="P850" s="19" t="n">
        <v>0.191419957064574</v>
      </c>
      <c r="Q850" s="19" t="n">
        <v>0.190455541872313</v>
      </c>
      <c r="R850" s="19" t="n">
        <v>0.341253245021687</v>
      </c>
      <c r="S850" s="19"/>
      <c r="T850" s="19" t="n">
        <v>0.191889216192384</v>
      </c>
      <c r="U850" s="19" t="n">
        <v>0.254056286760566</v>
      </c>
      <c r="V850" s="19" t="n">
        <v>0.16994086841744</v>
      </c>
      <c r="W850" s="19" t="n">
        <v>0.223803392285135</v>
      </c>
      <c r="X850" s="19"/>
      <c r="Y850" s="19" t="n">
        <v>0.212066828990688</v>
      </c>
      <c r="Z850" s="19" t="n">
        <v>0.238716712006532</v>
      </c>
      <c r="AA850" s="19" t="n">
        <v>0.181866564230671</v>
      </c>
      <c r="AB850" s="19" t="n">
        <v>0.291195709792336</v>
      </c>
      <c r="AC850" s="19" t="n">
        <v>0.420033535600536</v>
      </c>
      <c r="AD850" s="19" t="n">
        <v>0.245702955851733</v>
      </c>
      <c r="AE850" s="19"/>
      <c r="AF850" s="19" t="n">
        <v>0.248188925900111</v>
      </c>
      <c r="AG850" s="19"/>
      <c r="AH850" s="19" t="n">
        <v>0.218409920075714</v>
      </c>
      <c r="AI850" s="19"/>
      <c r="AJ850" s="19" t="n">
        <v>0.233539603159885</v>
      </c>
      <c r="AK850" s="19" t="n">
        <v>0.322897618580745</v>
      </c>
      <c r="AL850" s="19" t="n">
        <v>0.280287157239151</v>
      </c>
      <c r="AM850" s="19" t="n">
        <v>0.364990694453107</v>
      </c>
      <c r="AN850" s="19" t="n">
        <v>0.193027981147294</v>
      </c>
      <c r="AO850" s="19" t="n">
        <v>0.187542699794737</v>
      </c>
      <c r="AP850" s="19" t="n">
        <v>0.108567703469311</v>
      </c>
      <c r="AQ850" s="19" t="n">
        <v>0</v>
      </c>
      <c r="AR850" s="19" t="n">
        <v>0.324193250606891</v>
      </c>
      <c r="AS850" s="19" t="n">
        <v>0.155120518182283</v>
      </c>
      <c r="AT850" s="19" t="n">
        <v>0.291454068935347</v>
      </c>
      <c r="AU850" s="19" t="n">
        <v>0.197019549485792</v>
      </c>
    </row>
    <row r="851">
      <c r="B851" t="s">
        <v>354</v>
      </c>
      <c r="C851" s="19" t="n">
        <v>0.566088664859295</v>
      </c>
      <c r="D851" s="19" t="n">
        <v>0.628271497032918</v>
      </c>
      <c r="E851" s="19" t="n">
        <v>0.503099187472518</v>
      </c>
      <c r="F851" s="19"/>
      <c r="G851" s="19" t="n">
        <v>0.610806103390767</v>
      </c>
      <c r="H851" s="19" t="n">
        <v>0.616021249087738</v>
      </c>
      <c r="I851" s="19" t="n">
        <v>0.632473480853039</v>
      </c>
      <c r="J851" s="19" t="n">
        <v>0.549494365084006</v>
      </c>
      <c r="K851" s="19" t="n">
        <v>0.611350886773482</v>
      </c>
      <c r="L851" s="19" t="n">
        <v>0.452112757976109</v>
      </c>
      <c r="M851" s="19"/>
      <c r="N851" s="19" t="n">
        <v>0</v>
      </c>
      <c r="O851" s="19" t="n">
        <v>0.529163831847519</v>
      </c>
      <c r="P851" s="19" t="n">
        <v>0.548257652832954</v>
      </c>
      <c r="Q851" s="19" t="n">
        <v>0.664230877661204</v>
      </c>
      <c r="R851" s="19" t="n">
        <v>0.516210752025891</v>
      </c>
      <c r="S851" s="19"/>
      <c r="T851" s="19" t="n">
        <v>0.649476381757258</v>
      </c>
      <c r="U851" s="19" t="n">
        <v>0.45768622959793</v>
      </c>
      <c r="V851" s="19" t="n">
        <v>0.591347594628171</v>
      </c>
      <c r="W851" s="19" t="n">
        <v>0.733611288453702</v>
      </c>
      <c r="X851" s="19"/>
      <c r="Y851" s="19" t="n">
        <v>0.668717906883061</v>
      </c>
      <c r="Z851" s="19" t="n">
        <v>0.540085594522547</v>
      </c>
      <c r="AA851" s="19" t="n">
        <v>0.426535645962665</v>
      </c>
      <c r="AB851" s="19" t="n">
        <v>0.530163521103971</v>
      </c>
      <c r="AC851" s="19" t="n">
        <v>0.579966464399464</v>
      </c>
      <c r="AD851" s="19" t="n">
        <v>0.648862728940282</v>
      </c>
      <c r="AE851" s="19"/>
      <c r="AF851" s="19" t="n">
        <v>0.5429293665155</v>
      </c>
      <c r="AG851" s="19"/>
      <c r="AH851" s="19" t="n">
        <v>0.648786812424837</v>
      </c>
      <c r="AI851" s="19"/>
      <c r="AJ851" s="19" t="n">
        <v>0.541703267054366</v>
      </c>
      <c r="AK851" s="19" t="n">
        <v>0.356167490348347</v>
      </c>
      <c r="AL851" s="19" t="n">
        <v>0.602060810268817</v>
      </c>
      <c r="AM851" s="19" t="n">
        <v>0.41656902311716</v>
      </c>
      <c r="AN851" s="19" t="n">
        <v>0.483128581799776</v>
      </c>
      <c r="AO851" s="19" t="n">
        <v>0.428912575320431</v>
      </c>
      <c r="AP851" s="19" t="n">
        <v>0.854412008558839</v>
      </c>
      <c r="AQ851" s="19" t="n">
        <v>0.687530217316613</v>
      </c>
      <c r="AR851" s="19" t="n">
        <v>0.675806749393109</v>
      </c>
      <c r="AS851" s="19" t="n">
        <v>0.500752286894771</v>
      </c>
      <c r="AT851" s="19" t="n">
        <v>0.708545931064653</v>
      </c>
      <c r="AU851" s="19" t="n">
        <v>0.444165226792589</v>
      </c>
    </row>
    <row r="852">
      <c r="B852" t="s">
        <v>96</v>
      </c>
      <c r="C852" s="19" t="n">
        <v>0.205321696765176</v>
      </c>
      <c r="D852" s="19" t="n">
        <v>0.169338371702359</v>
      </c>
      <c r="E852" s="19" t="n">
        <v>0.236281007819334</v>
      </c>
      <c r="F852" s="19"/>
      <c r="G852" s="19" t="n">
        <v>0.133873057848863</v>
      </c>
      <c r="H852" s="19" t="n">
        <v>0</v>
      </c>
      <c r="I852" s="19" t="n">
        <v>0.132140615993152</v>
      </c>
      <c r="J852" s="19" t="n">
        <v>0.138678342169481</v>
      </c>
      <c r="K852" s="19" t="n">
        <v>0.258351526042395</v>
      </c>
      <c r="L852" s="19" t="n">
        <v>0.386011807143141</v>
      </c>
      <c r="M852" s="19"/>
      <c r="N852" s="19" t="n">
        <v>0.527636821532841</v>
      </c>
      <c r="O852" s="19" t="n">
        <v>0.228691441994699</v>
      </c>
      <c r="P852" s="19" t="n">
        <v>0.260322390102472</v>
      </c>
      <c r="Q852" s="19" t="n">
        <v>0.145313580466483</v>
      </c>
      <c r="R852" s="19" t="n">
        <v>0.142536002952422</v>
      </c>
      <c r="S852" s="19"/>
      <c r="T852" s="19" t="n">
        <v>0.158634402050358</v>
      </c>
      <c r="U852" s="19" t="n">
        <v>0.288257483641503</v>
      </c>
      <c r="V852" s="19" t="n">
        <v>0.238711536954388</v>
      </c>
      <c r="W852" s="19" t="n">
        <v>0.0425853192611633</v>
      </c>
      <c r="X852" s="19"/>
      <c r="Y852" s="19" t="n">
        <v>0.119215264126251</v>
      </c>
      <c r="Z852" s="19" t="n">
        <v>0.221197693470921</v>
      </c>
      <c r="AA852" s="19" t="n">
        <v>0.391597789806664</v>
      </c>
      <c r="AB852" s="19" t="n">
        <v>0.178640769103692</v>
      </c>
      <c r="AC852" s="19" t="n">
        <v>0</v>
      </c>
      <c r="AD852" s="19" t="n">
        <v>0.105434315207984</v>
      </c>
      <c r="AE852" s="19"/>
      <c r="AF852" s="19" t="n">
        <v>0.208881707584389</v>
      </c>
      <c r="AG852" s="19"/>
      <c r="AH852" s="19" t="n">
        <v>0.132803267499448</v>
      </c>
      <c r="AI852" s="19"/>
      <c r="AJ852" s="19" t="n">
        <v>0.224757129785749</v>
      </c>
      <c r="AK852" s="19" t="n">
        <v>0.320934891070909</v>
      </c>
      <c r="AL852" s="19" t="n">
        <v>0.117652032492032</v>
      </c>
      <c r="AM852" s="19" t="n">
        <v>0.218440282429733</v>
      </c>
      <c r="AN852" s="19" t="n">
        <v>0.32384343705293</v>
      </c>
      <c r="AO852" s="19" t="n">
        <v>0.383544724884833</v>
      </c>
      <c r="AP852" s="19" t="n">
        <v>0.0370202879718499</v>
      </c>
      <c r="AQ852" s="19" t="n">
        <v>0.312469782683387</v>
      </c>
      <c r="AR852" s="19" t="n">
        <v>0</v>
      </c>
      <c r="AS852" s="19" t="n">
        <v>0.344127194922946</v>
      </c>
      <c r="AT852" s="19" t="n">
        <v>0</v>
      </c>
      <c r="AU852" s="19" t="n">
        <v>0.35881522372162</v>
      </c>
    </row>
    <row r="853">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c r="AF853" s="19"/>
      <c r="AG853" s="19"/>
      <c r="AH853" s="19"/>
      <c r="AI853" s="19"/>
      <c r="AJ853" s="19"/>
      <c r="AK853" s="19"/>
      <c r="AL853" s="19"/>
      <c r="AM853" s="19"/>
      <c r="AN853" s="19"/>
      <c r="AO853" s="19"/>
      <c r="AP853" s="19"/>
      <c r="AQ853" s="19"/>
      <c r="AR853" s="19"/>
      <c r="AS853" s="19"/>
      <c r="AT853" s="19"/>
      <c r="AU853" s="19"/>
    </row>
    <row r="854">
      <c r="B854" s="7" t="s">
        <v>362</v>
      </c>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c r="AL854" s="19"/>
      <c r="AM854" s="19"/>
      <c r="AN854" s="19"/>
      <c r="AO854" s="19"/>
      <c r="AP854" s="19"/>
      <c r="AQ854" s="19"/>
      <c r="AR854" s="19"/>
      <c r="AS854" s="19"/>
      <c r="AT854" s="19"/>
      <c r="AU854" s="19"/>
    </row>
    <row r="855">
      <c r="B855" s="26" t="s">
        <v>356</v>
      </c>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c r="AF855" s="19"/>
      <c r="AG855" s="19"/>
      <c r="AH855" s="19"/>
      <c r="AI855" s="19"/>
      <c r="AJ855" s="19"/>
      <c r="AK855" s="19"/>
      <c r="AL855" s="19"/>
      <c r="AM855" s="19"/>
      <c r="AN855" s="19"/>
      <c r="AO855" s="19"/>
      <c r="AP855" s="19"/>
      <c r="AQ855" s="19"/>
      <c r="AR855" s="19"/>
      <c r="AS855" s="19"/>
      <c r="AT855" s="19"/>
      <c r="AU855" s="19"/>
    </row>
    <row r="856">
      <c r="B856" t="s">
        <v>361</v>
      </c>
      <c r="C856" s="19" t="n">
        <v>0.264182531174348</v>
      </c>
      <c r="D856" s="19" t="n">
        <v>0.316526189015997</v>
      </c>
      <c r="E856" s="19" t="n">
        <v>0.2053011338465</v>
      </c>
      <c r="F856" s="19"/>
      <c r="G856" s="19" t="n">
        <v>0.297716799414006</v>
      </c>
      <c r="H856" s="19" t="n">
        <v>0.253245998982267</v>
      </c>
      <c r="I856" s="19" t="n">
        <v>0.256981929092356</v>
      </c>
      <c r="J856" s="19" t="n">
        <v>0.289546908152869</v>
      </c>
      <c r="K856" s="19" t="n">
        <v>0.229846512286311</v>
      </c>
      <c r="L856" s="19" t="n">
        <v>0.256357989817992</v>
      </c>
      <c r="M856" s="19"/>
      <c r="N856" s="19" t="n">
        <v>0.485500993310878</v>
      </c>
      <c r="O856" s="19" t="n">
        <v>0.27069915935437</v>
      </c>
      <c r="P856" s="19" t="n">
        <v>0.304714512701649</v>
      </c>
      <c r="Q856" s="19" t="n">
        <v>0.229136256810501</v>
      </c>
      <c r="R856" s="19" t="n">
        <v>0.186074075514841</v>
      </c>
      <c r="S856" s="19"/>
      <c r="T856" s="19" t="n">
        <v>0.0746000982529473</v>
      </c>
      <c r="U856" s="19" t="n">
        <v>0.287185578723173</v>
      </c>
      <c r="V856" s="19" t="n">
        <v>0.224378587387384</v>
      </c>
      <c r="W856" s="19" t="n">
        <v>0.330601888906121</v>
      </c>
      <c r="X856" s="19"/>
      <c r="Y856" s="19" t="n">
        <v>0.331341064903913</v>
      </c>
      <c r="Z856" s="19" t="n">
        <v>0.258091913903399</v>
      </c>
      <c r="AA856" s="19" t="n">
        <v>0.240257380110267</v>
      </c>
      <c r="AB856" s="19" t="n">
        <v>0.179759463243269</v>
      </c>
      <c r="AC856" s="19" t="n">
        <v>0.33811680616753</v>
      </c>
      <c r="AD856" s="19" t="n">
        <v>0.0947045740576163</v>
      </c>
      <c r="AE856" s="19"/>
      <c r="AF856" s="19" t="n">
        <v>0.324975612445807</v>
      </c>
      <c r="AG856" s="19"/>
      <c r="AH856" s="19" t="n">
        <v>0.215850138189281</v>
      </c>
      <c r="AI856" s="19"/>
      <c r="AJ856" s="19" t="n">
        <v>0.15170608224035</v>
      </c>
      <c r="AK856" s="19" t="n">
        <v>0.261105652574244</v>
      </c>
      <c r="AL856" s="19" t="n">
        <v>0.287853935761527</v>
      </c>
      <c r="AM856" s="19" t="n">
        <v>0.222311827132271</v>
      </c>
      <c r="AN856" s="19" t="n">
        <v>0.347518963539697</v>
      </c>
      <c r="AO856" s="19" t="n">
        <v>0.331447540056151</v>
      </c>
      <c r="AP856" s="19" t="n">
        <v>0.205934364045483</v>
      </c>
      <c r="AQ856" s="19" t="n">
        <v>0.318972698204233</v>
      </c>
      <c r="AR856" s="19" t="n">
        <v>0.444896918249309</v>
      </c>
      <c r="AS856" s="19" t="n">
        <v>0.291112008093121</v>
      </c>
      <c r="AT856" s="19" t="n">
        <v>0.242094414302171</v>
      </c>
      <c r="AU856" s="19" t="n">
        <v>0.144537605004933</v>
      </c>
    </row>
    <row r="857">
      <c r="B857" t="s">
        <v>354</v>
      </c>
      <c r="C857" s="19" t="n">
        <v>0.573915931548277</v>
      </c>
      <c r="D857" s="19" t="n">
        <v>0.536099110765382</v>
      </c>
      <c r="E857" s="19" t="n">
        <v>0.616456085255723</v>
      </c>
      <c r="F857" s="19"/>
      <c r="G857" s="19" t="n">
        <v>0.658165099530422</v>
      </c>
      <c r="H857" s="19" t="n">
        <v>0.676620105312713</v>
      </c>
      <c r="I857" s="19" t="n">
        <v>0.51461173350961</v>
      </c>
      <c r="J857" s="19" t="n">
        <v>0.627732314413616</v>
      </c>
      <c r="K857" s="19" t="n">
        <v>0.518504573332508</v>
      </c>
      <c r="L857" s="19" t="n">
        <v>0.482191995866067</v>
      </c>
      <c r="M857" s="19"/>
      <c r="N857" s="19" t="n">
        <v>0.514499006689122</v>
      </c>
      <c r="O857" s="19" t="n">
        <v>0.582032087214112</v>
      </c>
      <c r="P857" s="19" t="n">
        <v>0.467690564105562</v>
      </c>
      <c r="Q857" s="19" t="n">
        <v>0.640318171821427</v>
      </c>
      <c r="R857" s="19" t="n">
        <v>0.704312573537955</v>
      </c>
      <c r="S857" s="19"/>
      <c r="T857" s="19" t="n">
        <v>0.813541249471133</v>
      </c>
      <c r="U857" s="19" t="n">
        <v>0.489432840772687</v>
      </c>
      <c r="V857" s="19" t="n">
        <v>0.557475433340087</v>
      </c>
      <c r="W857" s="19" t="n">
        <v>0.619967319940692</v>
      </c>
      <c r="X857" s="19"/>
      <c r="Y857" s="19" t="n">
        <v>0.53303163313457</v>
      </c>
      <c r="Z857" s="19" t="n">
        <v>0.665974230044515</v>
      </c>
      <c r="AA857" s="19" t="n">
        <v>0.453238906713958</v>
      </c>
      <c r="AB857" s="19" t="n">
        <v>0.66167660732939</v>
      </c>
      <c r="AC857" s="19" t="n">
        <v>0.66188319383247</v>
      </c>
      <c r="AD857" s="19" t="n">
        <v>0.632028760585264</v>
      </c>
      <c r="AE857" s="19"/>
      <c r="AF857" s="19" t="n">
        <v>0.531827320494199</v>
      </c>
      <c r="AG857" s="19"/>
      <c r="AH857" s="19" t="n">
        <v>0.641631461450772</v>
      </c>
      <c r="AI857" s="19"/>
      <c r="AJ857" s="19" t="n">
        <v>0.536109942103157</v>
      </c>
      <c r="AK857" s="19" t="n">
        <v>0.398079553805206</v>
      </c>
      <c r="AL857" s="19" t="n">
        <v>0.566964440678152</v>
      </c>
      <c r="AM857" s="19" t="n">
        <v>0.588817323061481</v>
      </c>
      <c r="AN857" s="19" t="n">
        <v>0.567297615993829</v>
      </c>
      <c r="AO857" s="19" t="n">
        <v>0.484493191921746</v>
      </c>
      <c r="AP857" s="19" t="n">
        <v>0.71868357720869</v>
      </c>
      <c r="AQ857" s="19" t="n">
        <v>0.499913830034676</v>
      </c>
      <c r="AR857" s="19" t="n">
        <v>0.555103081750691</v>
      </c>
      <c r="AS857" s="19" t="n">
        <v>0.481409405942233</v>
      </c>
      <c r="AT857" s="19" t="n">
        <v>0.419135652990535</v>
      </c>
      <c r="AU857" s="19" t="n">
        <v>0.762999794479488</v>
      </c>
    </row>
    <row r="858">
      <c r="B858" t="s">
        <v>96</v>
      </c>
      <c r="C858" s="19" t="n">
        <v>0.161901537277375</v>
      </c>
      <c r="D858" s="19" t="n">
        <v>0.147374700218621</v>
      </c>
      <c r="E858" s="19" t="n">
        <v>0.178242780897777</v>
      </c>
      <c r="F858" s="19"/>
      <c r="G858" s="19" t="n">
        <v>0.044118101055572</v>
      </c>
      <c r="H858" s="19" t="n">
        <v>0.0701338957050204</v>
      </c>
      <c r="I858" s="19" t="n">
        <v>0.228406337398033</v>
      </c>
      <c r="J858" s="19" t="n">
        <v>0.0827207774335147</v>
      </c>
      <c r="K858" s="19" t="n">
        <v>0.251648914381181</v>
      </c>
      <c r="L858" s="19" t="n">
        <v>0.261450014315942</v>
      </c>
      <c r="M858" s="19"/>
      <c r="N858" s="19" t="n">
        <v>0</v>
      </c>
      <c r="O858" s="19" t="n">
        <v>0.147268753431518</v>
      </c>
      <c r="P858" s="19" t="n">
        <v>0.227594923192789</v>
      </c>
      <c r="Q858" s="19" t="n">
        <v>0.130545571368072</v>
      </c>
      <c r="R858" s="19" t="n">
        <v>0.109613350947203</v>
      </c>
      <c r="S858" s="19"/>
      <c r="T858" s="19" t="n">
        <v>0.111858652275919</v>
      </c>
      <c r="U858" s="19" t="n">
        <v>0.22338158050414</v>
      </c>
      <c r="V858" s="19" t="n">
        <v>0.218145979272529</v>
      </c>
      <c r="W858" s="19" t="n">
        <v>0.0494307911531865</v>
      </c>
      <c r="X858" s="19"/>
      <c r="Y858" s="19" t="n">
        <v>0.135627301961516</v>
      </c>
      <c r="Z858" s="19" t="n">
        <v>0.0759338560520869</v>
      </c>
      <c r="AA858" s="19" t="n">
        <v>0.306503713175776</v>
      </c>
      <c r="AB858" s="19" t="n">
        <v>0.158563929427341</v>
      </c>
      <c r="AC858" s="19" t="n">
        <v>0</v>
      </c>
      <c r="AD858" s="19" t="n">
        <v>0.27326666535712</v>
      </c>
      <c r="AE858" s="19"/>
      <c r="AF858" s="19" t="n">
        <v>0.143197067059994</v>
      </c>
      <c r="AG858" s="19"/>
      <c r="AH858" s="19" t="n">
        <v>0.142518400359947</v>
      </c>
      <c r="AI858" s="19"/>
      <c r="AJ858" s="19" t="n">
        <v>0.312183975656493</v>
      </c>
      <c r="AK858" s="19" t="n">
        <v>0.34081479362055</v>
      </c>
      <c r="AL858" s="19" t="n">
        <v>0.145181623560321</v>
      </c>
      <c r="AM858" s="19" t="n">
        <v>0.188870849806247</v>
      </c>
      <c r="AN858" s="19" t="n">
        <v>0.0851834204664734</v>
      </c>
      <c r="AO858" s="19" t="n">
        <v>0.184059268022103</v>
      </c>
      <c r="AP858" s="19" t="n">
        <v>0.0753820587458272</v>
      </c>
      <c r="AQ858" s="19" t="n">
        <v>0.181113471761092</v>
      </c>
      <c r="AR858" s="19" t="n">
        <v>0</v>
      </c>
      <c r="AS858" s="19" t="n">
        <v>0.227478585964646</v>
      </c>
      <c r="AT858" s="19" t="n">
        <v>0.338769932707294</v>
      </c>
      <c r="AU858" s="19" t="n">
        <v>0.0924626005155787</v>
      </c>
    </row>
    <row r="85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c r="AF859" s="19"/>
      <c r="AG859" s="19"/>
      <c r="AH859" s="19"/>
      <c r="AI859" s="19"/>
      <c r="AJ859" s="19"/>
      <c r="AK859" s="19"/>
      <c r="AL859" s="19"/>
      <c r="AM859" s="19"/>
      <c r="AN859" s="19"/>
      <c r="AO859" s="19"/>
      <c r="AP859" s="19"/>
      <c r="AQ859" s="19"/>
      <c r="AR859" s="19"/>
      <c r="AS859" s="19"/>
      <c r="AT859" s="19"/>
      <c r="AU859" s="19"/>
    </row>
    <row r="860">
      <c r="B860" s="7" t="s">
        <v>364</v>
      </c>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c r="AF860" s="19"/>
      <c r="AG860" s="19"/>
      <c r="AH860" s="19"/>
      <c r="AI860" s="19"/>
      <c r="AJ860" s="19"/>
      <c r="AK860" s="19"/>
      <c r="AL860" s="19"/>
      <c r="AM860" s="19"/>
      <c r="AN860" s="19"/>
      <c r="AO860" s="19"/>
      <c r="AP860" s="19"/>
      <c r="AQ860" s="19"/>
      <c r="AR860" s="19"/>
      <c r="AS860" s="19"/>
      <c r="AT860" s="19"/>
      <c r="AU860" s="19"/>
    </row>
    <row r="861">
      <c r="B861" s="26" t="s">
        <v>356</v>
      </c>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c r="AF861" s="19"/>
      <c r="AG861" s="19"/>
      <c r="AH861" s="19"/>
      <c r="AI861" s="19"/>
      <c r="AJ861" s="19"/>
      <c r="AK861" s="19"/>
      <c r="AL861" s="19"/>
      <c r="AM861" s="19"/>
      <c r="AN861" s="19"/>
      <c r="AO861" s="19"/>
      <c r="AP861" s="19"/>
      <c r="AQ861" s="19"/>
      <c r="AR861" s="19"/>
      <c r="AS861" s="19"/>
      <c r="AT861" s="19"/>
      <c r="AU861" s="19"/>
    </row>
    <row r="862">
      <c r="B862" t="s">
        <v>363</v>
      </c>
      <c r="C862" s="19" t="n">
        <v>0.290128530073727</v>
      </c>
      <c r="D862" s="19" t="n">
        <v>0.358056038777296</v>
      </c>
      <c r="E862" s="19" t="n">
        <v>0.227962292731906</v>
      </c>
      <c r="F862" s="19"/>
      <c r="G862" s="19" t="n">
        <v>0.351277646078002</v>
      </c>
      <c r="H862" s="19" t="n">
        <v>0.360597596906328</v>
      </c>
      <c r="I862" s="19" t="n">
        <v>0.265153498428072</v>
      </c>
      <c r="J862" s="19" t="n">
        <v>0.300559333367023</v>
      </c>
      <c r="K862" s="19" t="n">
        <v>0.266823963102122</v>
      </c>
      <c r="L862" s="19" t="n">
        <v>0.225079760538907</v>
      </c>
      <c r="M862" s="19"/>
      <c r="N862" s="19" t="n">
        <v>0</v>
      </c>
      <c r="O862" s="19" t="n">
        <v>0.295151708250277</v>
      </c>
      <c r="P862" s="19" t="n">
        <v>0.230278130162876</v>
      </c>
      <c r="Q862" s="19" t="n">
        <v>0.338273902507416</v>
      </c>
      <c r="R862" s="19" t="n">
        <v>0.34299774324135</v>
      </c>
      <c r="S862" s="19"/>
      <c r="T862" s="19" t="n">
        <v>0.501669595925661</v>
      </c>
      <c r="U862" s="19" t="n">
        <v>0.287730119493469</v>
      </c>
      <c r="V862" s="19" t="n">
        <v>0.29877410696341</v>
      </c>
      <c r="W862" s="19" t="n">
        <v>0.226760801477771</v>
      </c>
      <c r="X862" s="19"/>
      <c r="Y862" s="19" t="n">
        <v>0.324089672526668</v>
      </c>
      <c r="Z862" s="19" t="n">
        <v>0.213964366443446</v>
      </c>
      <c r="AA862" s="19" t="n">
        <v>0.27326224357352</v>
      </c>
      <c r="AB862" s="19" t="n">
        <v>0.210023184450644</v>
      </c>
      <c r="AC862" s="19" t="n">
        <v>0.526722914970676</v>
      </c>
      <c r="AD862" s="19" t="n">
        <v>0.13041734359663</v>
      </c>
      <c r="AE862" s="19"/>
      <c r="AF862" s="19" t="n">
        <v>0.296567538675814</v>
      </c>
      <c r="AG862" s="19"/>
      <c r="AH862" s="19" t="n">
        <v>0.256906008655379</v>
      </c>
      <c r="AI862" s="19"/>
      <c r="AJ862" s="19" t="n">
        <v>0.395552132792864</v>
      </c>
      <c r="AK862" s="19" t="n">
        <v>0.501989086790913</v>
      </c>
      <c r="AL862" s="19" t="n">
        <v>0.321515261752196</v>
      </c>
      <c r="AM862" s="19" t="n">
        <v>0.327894882058094</v>
      </c>
      <c r="AN862" s="19" t="n">
        <v>0.182955663709167</v>
      </c>
      <c r="AO862" s="19" t="n">
        <v>0.285379908723746</v>
      </c>
      <c r="AP862" s="19" t="n">
        <v>0.161784793281425</v>
      </c>
      <c r="AQ862" s="19" t="n">
        <v>0.242045419158204</v>
      </c>
      <c r="AR862" s="19" t="n">
        <v>0.161171315905674</v>
      </c>
      <c r="AS862" s="19" t="n">
        <v>0.497381051238072</v>
      </c>
      <c r="AT862" s="19" t="n">
        <v>0</v>
      </c>
      <c r="AU862" s="19" t="n">
        <v>0.112042910446957</v>
      </c>
    </row>
    <row r="863">
      <c r="B863" t="s">
        <v>354</v>
      </c>
      <c r="C863" s="19" t="n">
        <v>0.490457832644061</v>
      </c>
      <c r="D863" s="19" t="n">
        <v>0.490087293382001</v>
      </c>
      <c r="E863" s="19" t="n">
        <v>0.490796944620186</v>
      </c>
      <c r="F863" s="19"/>
      <c r="G863" s="19" t="n">
        <v>0.603465023015865</v>
      </c>
      <c r="H863" s="19" t="n">
        <v>0.477724622077384</v>
      </c>
      <c r="I863" s="19" t="n">
        <v>0.524738195354415</v>
      </c>
      <c r="J863" s="19" t="n">
        <v>0.464721842341896</v>
      </c>
      <c r="K863" s="19" t="n">
        <v>0.514418522565215</v>
      </c>
      <c r="L863" s="19" t="n">
        <v>0.425143961652183</v>
      </c>
      <c r="M863" s="19"/>
      <c r="N863" s="19" t="n">
        <v>0</v>
      </c>
      <c r="O863" s="19" t="n">
        <v>0.48469587246044</v>
      </c>
      <c r="P863" s="19" t="n">
        <v>0.464061711361855</v>
      </c>
      <c r="Q863" s="19" t="n">
        <v>0.513019905280458</v>
      </c>
      <c r="R863" s="19" t="n">
        <v>0.546729104185985</v>
      </c>
      <c r="S863" s="19"/>
      <c r="T863" s="19" t="n">
        <v>0.287748375565278</v>
      </c>
      <c r="U863" s="19" t="n">
        <v>0.475658697717179</v>
      </c>
      <c r="V863" s="19" t="n">
        <v>0.516646713162215</v>
      </c>
      <c r="W863" s="19" t="n">
        <v>0.601222849526061</v>
      </c>
      <c r="X863" s="19"/>
      <c r="Y863" s="19" t="n">
        <v>0.517731904631871</v>
      </c>
      <c r="Z863" s="19" t="n">
        <v>0.635418108174354</v>
      </c>
      <c r="AA863" s="19" t="n">
        <v>0.400038109158188</v>
      </c>
      <c r="AB863" s="19" t="n">
        <v>0.426737572651009</v>
      </c>
      <c r="AC863" s="19" t="n">
        <v>0.473277085029324</v>
      </c>
      <c r="AD863" s="19" t="n">
        <v>0.294251389304321</v>
      </c>
      <c r="AE863" s="19"/>
      <c r="AF863" s="19" t="n">
        <v>0.455279316671876</v>
      </c>
      <c r="AG863" s="19"/>
      <c r="AH863" s="19" t="n">
        <v>0.600194743331625</v>
      </c>
      <c r="AI863" s="19"/>
      <c r="AJ863" s="19" t="n">
        <v>0.434491473845959</v>
      </c>
      <c r="AK863" s="19" t="n">
        <v>0.356780206931255</v>
      </c>
      <c r="AL863" s="19" t="n">
        <v>0.432589863930537</v>
      </c>
      <c r="AM863" s="19" t="n">
        <v>0.444918699874974</v>
      </c>
      <c r="AN863" s="19" t="n">
        <v>0.613641647758049</v>
      </c>
      <c r="AO863" s="19" t="n">
        <v>0.617827516331315</v>
      </c>
      <c r="AP863" s="19" t="n">
        <v>0.528140516235025</v>
      </c>
      <c r="AQ863" s="19" t="n">
        <v>0.570575446795395</v>
      </c>
      <c r="AR863" s="19" t="n">
        <v>0.677657368188653</v>
      </c>
      <c r="AS863" s="19" t="n">
        <v>0.303790550867345</v>
      </c>
      <c r="AT863" s="19" t="n">
        <v>0.658052321338291</v>
      </c>
      <c r="AU863" s="19" t="n">
        <v>0.635281753127051</v>
      </c>
    </row>
    <row r="864">
      <c r="B864" t="s">
        <v>96</v>
      </c>
      <c r="C864" s="19" t="n">
        <v>0.219413637282211</v>
      </c>
      <c r="D864" s="19" t="n">
        <v>0.151856667840703</v>
      </c>
      <c r="E864" s="19" t="n">
        <v>0.281240762647908</v>
      </c>
      <c r="F864" s="19"/>
      <c r="G864" s="19" t="n">
        <v>0.045257330906133</v>
      </c>
      <c r="H864" s="19" t="n">
        <v>0.161677781016287</v>
      </c>
      <c r="I864" s="19" t="n">
        <v>0.210108306217513</v>
      </c>
      <c r="J864" s="19" t="n">
        <v>0.234718824291081</v>
      </c>
      <c r="K864" s="19" t="n">
        <v>0.218757514332662</v>
      </c>
      <c r="L864" s="19" t="n">
        <v>0.34977627780891</v>
      </c>
      <c r="M864" s="19"/>
      <c r="N864" s="19" t="n">
        <v>1</v>
      </c>
      <c r="O864" s="19" t="n">
        <v>0.220152419289282</v>
      </c>
      <c r="P864" s="19" t="n">
        <v>0.305660158475268</v>
      </c>
      <c r="Q864" s="19" t="n">
        <v>0.148706192212126</v>
      </c>
      <c r="R864" s="19" t="n">
        <v>0.110273152572665</v>
      </c>
      <c r="S864" s="19"/>
      <c r="T864" s="19" t="n">
        <v>0.210582028509061</v>
      </c>
      <c r="U864" s="19" t="n">
        <v>0.236611182789352</v>
      </c>
      <c r="V864" s="19" t="n">
        <v>0.184579179874375</v>
      </c>
      <c r="W864" s="19" t="n">
        <v>0.172016348996168</v>
      </c>
      <c r="X864" s="19"/>
      <c r="Y864" s="19" t="n">
        <v>0.158178422841461</v>
      </c>
      <c r="Z864" s="19" t="n">
        <v>0.150617525382201</v>
      </c>
      <c r="AA864" s="19" t="n">
        <v>0.326699647268293</v>
      </c>
      <c r="AB864" s="19" t="n">
        <v>0.363239242898347</v>
      </c>
      <c r="AC864" s="19" t="n">
        <v>0</v>
      </c>
      <c r="AD864" s="19" t="n">
        <v>0.575331267099049</v>
      </c>
      <c r="AE864" s="19"/>
      <c r="AF864" s="19" t="n">
        <v>0.24815314465231</v>
      </c>
      <c r="AG864" s="19"/>
      <c r="AH864" s="19" t="n">
        <v>0.142899248012995</v>
      </c>
      <c r="AI864" s="19"/>
      <c r="AJ864" s="19" t="n">
        <v>0.169956393361177</v>
      </c>
      <c r="AK864" s="19" t="n">
        <v>0.141230706277833</v>
      </c>
      <c r="AL864" s="19" t="n">
        <v>0.245894874317268</v>
      </c>
      <c r="AM864" s="19" t="n">
        <v>0.227186418066932</v>
      </c>
      <c r="AN864" s="19" t="n">
        <v>0.203402688532784</v>
      </c>
      <c r="AO864" s="19" t="n">
        <v>0.0967925749449387</v>
      </c>
      <c r="AP864" s="19" t="n">
        <v>0.31007469048355</v>
      </c>
      <c r="AQ864" s="19" t="n">
        <v>0.187379134046401</v>
      </c>
      <c r="AR864" s="19" t="n">
        <v>0.161171315905674</v>
      </c>
      <c r="AS864" s="19" t="n">
        <v>0.198828397894584</v>
      </c>
      <c r="AT864" s="19" t="n">
        <v>0.341947678661709</v>
      </c>
      <c r="AU864" s="19" t="n">
        <v>0.252675336425992</v>
      </c>
    </row>
    <row r="865">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c r="AF865" s="19"/>
      <c r="AG865" s="19"/>
      <c r="AH865" s="19"/>
      <c r="AI865" s="19"/>
      <c r="AJ865" s="19"/>
      <c r="AK865" s="19"/>
      <c r="AL865" s="19"/>
      <c r="AM865" s="19"/>
      <c r="AN865" s="19"/>
      <c r="AO865" s="19"/>
      <c r="AP865" s="19"/>
      <c r="AQ865" s="19"/>
      <c r="AR865" s="19"/>
      <c r="AS865" s="19"/>
      <c r="AT865" s="19"/>
      <c r="AU865" s="19"/>
    </row>
    <row r="866">
      <c r="B866" s="7" t="s">
        <v>366</v>
      </c>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c r="AF866" s="19"/>
      <c r="AG866" s="19"/>
      <c r="AH866" s="19"/>
      <c r="AI866" s="19"/>
      <c r="AJ866" s="19"/>
      <c r="AK866" s="19"/>
      <c r="AL866" s="19"/>
      <c r="AM866" s="19"/>
      <c r="AN866" s="19"/>
      <c r="AO866" s="19"/>
      <c r="AP866" s="19"/>
      <c r="AQ866" s="19"/>
      <c r="AR866" s="19"/>
      <c r="AS866" s="19"/>
      <c r="AT866" s="19"/>
      <c r="AU866" s="19"/>
    </row>
    <row r="867">
      <c r="B867" s="26" t="s">
        <v>356</v>
      </c>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c r="AF867" s="19"/>
      <c r="AG867" s="19"/>
      <c r="AH867" s="19"/>
      <c r="AI867" s="19"/>
      <c r="AJ867" s="19"/>
      <c r="AK867" s="19"/>
      <c r="AL867" s="19"/>
      <c r="AM867" s="19"/>
      <c r="AN867" s="19"/>
      <c r="AO867" s="19"/>
      <c r="AP867" s="19"/>
      <c r="AQ867" s="19"/>
      <c r="AR867" s="19"/>
      <c r="AS867" s="19"/>
      <c r="AT867" s="19"/>
      <c r="AU867" s="19"/>
    </row>
    <row r="868">
      <c r="B868" t="s">
        <v>365</v>
      </c>
      <c r="C868" s="19" t="n">
        <v>0.378199205703579</v>
      </c>
      <c r="D868" s="19" t="n">
        <v>0.384016877839166</v>
      </c>
      <c r="E868" s="19" t="n">
        <v>0.376106071682063</v>
      </c>
      <c r="F868" s="19"/>
      <c r="G868" s="19" t="n">
        <v>0.458852661116279</v>
      </c>
      <c r="H868" s="19" t="n">
        <v>0.316503797465526</v>
      </c>
      <c r="I868" s="19" t="n">
        <v>0.368110807601294</v>
      </c>
      <c r="J868" s="19" t="n">
        <v>0.429736433313588</v>
      </c>
      <c r="K868" s="19" t="n">
        <v>0.354752950710011</v>
      </c>
      <c r="L868" s="19" t="n">
        <v>0.365118247783641</v>
      </c>
      <c r="M868" s="19"/>
      <c r="N868" s="19" t="n">
        <v>0.494266778372519</v>
      </c>
      <c r="O868" s="19" t="n">
        <v>0.414340181930502</v>
      </c>
      <c r="P868" s="19" t="n">
        <v>0.469050960578488</v>
      </c>
      <c r="Q868" s="19" t="n">
        <v>0.312819298459277</v>
      </c>
      <c r="R868" s="19" t="n">
        <v>0.144431570911961</v>
      </c>
      <c r="S868" s="19"/>
      <c r="T868" s="19" t="n">
        <v>0.421907452478986</v>
      </c>
      <c r="U868" s="19" t="n">
        <v>0.4258822415003</v>
      </c>
      <c r="V868" s="19" t="n">
        <v>0.314011206556022</v>
      </c>
      <c r="W868" s="19" t="n">
        <v>0.280135362380352</v>
      </c>
      <c r="X868" s="19"/>
      <c r="Y868" s="19" t="n">
        <v>0.31166220280987</v>
      </c>
      <c r="Z868" s="19" t="n">
        <v>0.397696395210214</v>
      </c>
      <c r="AA868" s="19" t="n">
        <v>0.378197159528308</v>
      </c>
      <c r="AB868" s="19" t="n">
        <v>0.324261977659794</v>
      </c>
      <c r="AC868" s="19" t="n">
        <v>0.561360957629642</v>
      </c>
      <c r="AD868" s="19" t="n">
        <v>0.544447102168373</v>
      </c>
      <c r="AE868" s="19"/>
      <c r="AF868" s="19" t="n">
        <v>0.356126260041395</v>
      </c>
      <c r="AG868" s="19"/>
      <c r="AH868" s="19" t="n">
        <v>0.328266776204668</v>
      </c>
      <c r="AI868" s="19"/>
      <c r="AJ868" s="19" t="n">
        <v>0.305956606202796</v>
      </c>
      <c r="AK868" s="19" t="n">
        <v>0.572544220169707</v>
      </c>
      <c r="AL868" s="19" t="n">
        <v>0.384176751398761</v>
      </c>
      <c r="AM868" s="19" t="n">
        <v>0.423150924427963</v>
      </c>
      <c r="AN868" s="19" t="n">
        <v>0.382199622789627</v>
      </c>
      <c r="AO868" s="19" t="n">
        <v>0.488903700899882</v>
      </c>
      <c r="AP868" s="19" t="n">
        <v>0.362796393123212</v>
      </c>
      <c r="AQ868" s="19" t="n">
        <v>0.399987073082529</v>
      </c>
      <c r="AR868" s="19" t="n">
        <v>0.168218573611718</v>
      </c>
      <c r="AS868" s="19" t="n">
        <v>0.205919748574891</v>
      </c>
      <c r="AT868" s="19" t="n">
        <v>0.500996672515911</v>
      </c>
      <c r="AU868" s="19" t="n">
        <v>0.25414906145777</v>
      </c>
    </row>
    <row r="869">
      <c r="B869" t="s">
        <v>354</v>
      </c>
      <c r="C869" s="19" t="n">
        <v>0.448147091939751</v>
      </c>
      <c r="D869" s="19" t="n">
        <v>0.420333411979138</v>
      </c>
      <c r="E869" s="19" t="n">
        <v>0.482221544809824</v>
      </c>
      <c r="F869" s="19"/>
      <c r="G869" s="19" t="n">
        <v>0.541147338883721</v>
      </c>
      <c r="H869" s="19" t="n">
        <v>0.600303929959658</v>
      </c>
      <c r="I869" s="19" t="n">
        <v>0.53213521415372</v>
      </c>
      <c r="J869" s="19" t="n">
        <v>0.400230901082034</v>
      </c>
      <c r="K869" s="19" t="n">
        <v>0.345081791397484</v>
      </c>
      <c r="L869" s="19" t="n">
        <v>0.324225530976233</v>
      </c>
      <c r="M869" s="19"/>
      <c r="N869" s="19" t="n">
        <v>0.505733221627481</v>
      </c>
      <c r="O869" s="19" t="n">
        <v>0.396690409594923</v>
      </c>
      <c r="P869" s="19" t="n">
        <v>0.390574346263111</v>
      </c>
      <c r="Q869" s="19" t="n">
        <v>0.451019077082483</v>
      </c>
      <c r="R869" s="19" t="n">
        <v>0.788789041433409</v>
      </c>
      <c r="S869" s="19"/>
      <c r="T869" s="19" t="n">
        <v>0.501486399022182</v>
      </c>
      <c r="U869" s="19" t="n">
        <v>0.369416830511436</v>
      </c>
      <c r="V869" s="19" t="n">
        <v>0.486164718715152</v>
      </c>
      <c r="W869" s="19" t="n">
        <v>0.579137596040058</v>
      </c>
      <c r="X869" s="19"/>
      <c r="Y869" s="19" t="n">
        <v>0.532222614309619</v>
      </c>
      <c r="Z869" s="19" t="n">
        <v>0.415783963176108</v>
      </c>
      <c r="AA869" s="19" t="n">
        <v>0.264047829099197</v>
      </c>
      <c r="AB869" s="19" t="n">
        <v>0.61986408949632</v>
      </c>
      <c r="AC869" s="19" t="n">
        <v>0.438639042370358</v>
      </c>
      <c r="AD869" s="19" t="n">
        <v>0.455552897831627</v>
      </c>
      <c r="AE869" s="19"/>
      <c r="AF869" s="19" t="n">
        <v>0.475301914929736</v>
      </c>
      <c r="AG869" s="19"/>
      <c r="AH869" s="19" t="n">
        <v>0.528160555385648</v>
      </c>
      <c r="AI869" s="19"/>
      <c r="AJ869" s="19" t="n">
        <v>0.481010927563583</v>
      </c>
      <c r="AK869" s="19" t="n">
        <v>0.427455779830293</v>
      </c>
      <c r="AL869" s="19" t="n">
        <v>0.49050104819873</v>
      </c>
      <c r="AM869" s="19" t="n">
        <v>0.36068774924643</v>
      </c>
      <c r="AN869" s="19" t="n">
        <v>0.437939254504952</v>
      </c>
      <c r="AO869" s="19" t="n">
        <v>0.443295126409616</v>
      </c>
      <c r="AP869" s="19" t="n">
        <v>0.452307440771211</v>
      </c>
      <c r="AQ869" s="19" t="n">
        <v>0.421561328449694</v>
      </c>
      <c r="AR869" s="19" t="n">
        <v>0.706824466540674</v>
      </c>
      <c r="AS869" s="19" t="n">
        <v>0.354592269266455</v>
      </c>
      <c r="AT869" s="19" t="n">
        <v>0.499003327484089</v>
      </c>
      <c r="AU869" s="19" t="n">
        <v>0.50900192470885</v>
      </c>
    </row>
    <row r="870">
      <c r="B870" t="s">
        <v>96</v>
      </c>
      <c r="C870" s="19" t="n">
        <v>0.17365370235667</v>
      </c>
      <c r="D870" s="19" t="n">
        <v>0.195649710181696</v>
      </c>
      <c r="E870" s="19" t="n">
        <v>0.141672383508113</v>
      </c>
      <c r="F870" s="19"/>
      <c r="G870" s="19" t="n">
        <v>0</v>
      </c>
      <c r="H870" s="19" t="n">
        <v>0.0831922725748164</v>
      </c>
      <c r="I870" s="19" t="n">
        <v>0.0997539782449861</v>
      </c>
      <c r="J870" s="19" t="n">
        <v>0.170032665604378</v>
      </c>
      <c r="K870" s="19" t="n">
        <v>0.300165257892505</v>
      </c>
      <c r="L870" s="19" t="n">
        <v>0.310656221240127</v>
      </c>
      <c r="M870" s="19"/>
      <c r="N870" s="19" t="n">
        <v>0</v>
      </c>
      <c r="O870" s="19" t="n">
        <v>0.188969408474575</v>
      </c>
      <c r="P870" s="19" t="n">
        <v>0.140374693158401</v>
      </c>
      <c r="Q870" s="19" t="n">
        <v>0.23616162445824</v>
      </c>
      <c r="R870" s="19" t="n">
        <v>0.0667793876546299</v>
      </c>
      <c r="S870" s="19"/>
      <c r="T870" s="19" t="n">
        <v>0.0766061484988325</v>
      </c>
      <c r="U870" s="19" t="n">
        <v>0.204700927988264</v>
      </c>
      <c r="V870" s="19" t="n">
        <v>0.199824074728826</v>
      </c>
      <c r="W870" s="19" t="n">
        <v>0.14072704157959</v>
      </c>
      <c r="X870" s="19"/>
      <c r="Y870" s="19" t="n">
        <v>0.156115182880511</v>
      </c>
      <c r="Z870" s="19" t="n">
        <v>0.186519641613678</v>
      </c>
      <c r="AA870" s="19" t="n">
        <v>0.357755011372495</v>
      </c>
      <c r="AB870" s="19" t="n">
        <v>0.0558739328438854</v>
      </c>
      <c r="AC870" s="19" t="n">
        <v>0</v>
      </c>
      <c r="AD870" s="19" t="n">
        <v>0</v>
      </c>
      <c r="AE870" s="19"/>
      <c r="AF870" s="19" t="n">
        <v>0.168571825028869</v>
      </c>
      <c r="AG870" s="19"/>
      <c r="AH870" s="19" t="n">
        <v>0.143572668409684</v>
      </c>
      <c r="AI870" s="19"/>
      <c r="AJ870" s="19" t="n">
        <v>0.213032466233621</v>
      </c>
      <c r="AK870" s="19" t="n">
        <v>0</v>
      </c>
      <c r="AL870" s="19" t="n">
        <v>0.125322200402509</v>
      </c>
      <c r="AM870" s="19" t="n">
        <v>0.216161326325607</v>
      </c>
      <c r="AN870" s="19" t="n">
        <v>0.179861122705421</v>
      </c>
      <c r="AO870" s="19" t="n">
        <v>0.0678011726905022</v>
      </c>
      <c r="AP870" s="19" t="n">
        <v>0.184896166105578</v>
      </c>
      <c r="AQ870" s="19" t="n">
        <v>0.178451598467777</v>
      </c>
      <c r="AR870" s="19" t="n">
        <v>0.124956959847608</v>
      </c>
      <c r="AS870" s="19" t="n">
        <v>0.439487982158654</v>
      </c>
      <c r="AT870" s="19" t="n">
        <v>0</v>
      </c>
      <c r="AU870" s="19" t="n">
        <v>0.23684901383338</v>
      </c>
    </row>
    <row r="871">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c r="AH871" s="19"/>
      <c r="AI871" s="19"/>
      <c r="AJ871" s="19"/>
      <c r="AK871" s="19"/>
      <c r="AL871" s="19"/>
      <c r="AM871" s="19"/>
      <c r="AN871" s="19"/>
      <c r="AO871" s="19"/>
      <c r="AP871" s="19"/>
      <c r="AQ871" s="19"/>
      <c r="AR871" s="19"/>
      <c r="AS871" s="19"/>
      <c r="AT871" s="19"/>
      <c r="AU871" s="19"/>
    </row>
    <row r="872">
      <c r="B872" s="7" t="s">
        <v>368</v>
      </c>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c r="AH872" s="19"/>
      <c r="AI872" s="19"/>
      <c r="AJ872" s="19"/>
      <c r="AK872" s="19"/>
      <c r="AL872" s="19"/>
      <c r="AM872" s="19"/>
      <c r="AN872" s="19"/>
      <c r="AO872" s="19"/>
      <c r="AP872" s="19"/>
      <c r="AQ872" s="19"/>
      <c r="AR872" s="19"/>
      <c r="AS872" s="19"/>
      <c r="AT872" s="19"/>
      <c r="AU872" s="19"/>
    </row>
    <row r="873">
      <c r="B873" s="26" t="s">
        <v>356</v>
      </c>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c r="AH873" s="19"/>
      <c r="AI873" s="19"/>
      <c r="AJ873" s="19"/>
      <c r="AK873" s="19"/>
      <c r="AL873" s="19"/>
      <c r="AM873" s="19"/>
      <c r="AN873" s="19"/>
      <c r="AO873" s="19"/>
      <c r="AP873" s="19"/>
      <c r="AQ873" s="19"/>
      <c r="AR873" s="19"/>
      <c r="AS873" s="19"/>
      <c r="AT873" s="19"/>
      <c r="AU873" s="19"/>
    </row>
    <row r="874">
      <c r="B874" t="s">
        <v>367</v>
      </c>
      <c r="C874" s="19" t="n">
        <v>0.441916793431727</v>
      </c>
      <c r="D874" s="19" t="n">
        <v>0.50648340181228</v>
      </c>
      <c r="E874" s="19" t="n">
        <v>0.376479789056121</v>
      </c>
      <c r="F874" s="19"/>
      <c r="G874" s="19" t="n">
        <v>0.455373376117526</v>
      </c>
      <c r="H874" s="19" t="n">
        <v>0.464291512911373</v>
      </c>
      <c r="I874" s="19" t="n">
        <v>0.557208971105195</v>
      </c>
      <c r="J874" s="19" t="n">
        <v>0.463413267866284</v>
      </c>
      <c r="K874" s="19" t="n">
        <v>0.408192291194162</v>
      </c>
      <c r="L874" s="19" t="n">
        <v>0.345663728233837</v>
      </c>
      <c r="M874" s="19"/>
      <c r="N874" s="19" t="n">
        <v>0.509133958463909</v>
      </c>
      <c r="O874" s="19" t="n">
        <v>0.472723959567734</v>
      </c>
      <c r="P874" s="19" t="n">
        <v>0.412003578329953</v>
      </c>
      <c r="Q874" s="19" t="n">
        <v>0.402836222872754</v>
      </c>
      <c r="R874" s="19" t="n">
        <v>0.48064618511923</v>
      </c>
      <c r="S874" s="19"/>
      <c r="T874" s="19" t="n">
        <v>0.522766225800253</v>
      </c>
      <c r="U874" s="19" t="n">
        <v>0.449430266484538</v>
      </c>
      <c r="V874" s="19" t="n">
        <v>0.374004932314965</v>
      </c>
      <c r="W874" s="19" t="n">
        <v>0.501086219846123</v>
      </c>
      <c r="X874" s="19"/>
      <c r="Y874" s="19" t="n">
        <v>0.43879486238802</v>
      </c>
      <c r="Z874" s="19" t="n">
        <v>0.46456184906285</v>
      </c>
      <c r="AA874" s="19" t="n">
        <v>0.387139984886004</v>
      </c>
      <c r="AB874" s="19" t="n">
        <v>0.516598096265531</v>
      </c>
      <c r="AC874" s="19" t="n">
        <v>0.393918164596322</v>
      </c>
      <c r="AD874" s="19" t="n">
        <v>0.514889902482814</v>
      </c>
      <c r="AE874" s="19"/>
      <c r="AF874" s="19" t="n">
        <v>0.477413917570598</v>
      </c>
      <c r="AG874" s="19"/>
      <c r="AH874" s="19" t="n">
        <v>0.451020019392177</v>
      </c>
      <c r="AI874" s="19"/>
      <c r="AJ874" s="19" t="n">
        <v>0.664552870795921</v>
      </c>
      <c r="AK874" s="19" t="n">
        <v>0.427521166831873</v>
      </c>
      <c r="AL874" s="19" t="n">
        <v>0.315623578979312</v>
      </c>
      <c r="AM874" s="19" t="n">
        <v>0.578257500516592</v>
      </c>
      <c r="AN874" s="19" t="n">
        <v>0.398241645387294</v>
      </c>
      <c r="AO874" s="19" t="n">
        <v>0.507298342295169</v>
      </c>
      <c r="AP874" s="19" t="n">
        <v>0.401783400067568</v>
      </c>
      <c r="AQ874" s="19" t="n">
        <v>0.577900482597959</v>
      </c>
      <c r="AR874" s="19" t="n">
        <v>0.346694423252558</v>
      </c>
      <c r="AS874" s="19" t="n">
        <v>0.434540032353881</v>
      </c>
      <c r="AT874" s="19" t="n">
        <v>0.216545586558908</v>
      </c>
      <c r="AU874" s="19" t="n">
        <v>0.434285965146242</v>
      </c>
    </row>
    <row r="875">
      <c r="B875" t="s">
        <v>354</v>
      </c>
      <c r="C875" s="19" t="n">
        <v>0.370849051646187</v>
      </c>
      <c r="D875" s="19" t="n">
        <v>0.320342210058992</v>
      </c>
      <c r="E875" s="19" t="n">
        <v>0.422036755272488</v>
      </c>
      <c r="F875" s="19"/>
      <c r="G875" s="19" t="n">
        <v>0.544626623882474</v>
      </c>
      <c r="H875" s="19" t="n">
        <v>0.492068365665952</v>
      </c>
      <c r="I875" s="19" t="n">
        <v>0.244631713039321</v>
      </c>
      <c r="J875" s="19" t="n">
        <v>0.284429581245411</v>
      </c>
      <c r="K875" s="19" t="n">
        <v>0.223001503410268</v>
      </c>
      <c r="L875" s="19" t="n">
        <v>0.469659725253334</v>
      </c>
      <c r="M875" s="19"/>
      <c r="N875" s="19" t="n">
        <v>0.277149094917408</v>
      </c>
      <c r="O875" s="19" t="n">
        <v>0.31878864898476</v>
      </c>
      <c r="P875" s="19" t="n">
        <v>0.328956414128292</v>
      </c>
      <c r="Q875" s="19" t="n">
        <v>0.545121224982193</v>
      </c>
      <c r="R875" s="19" t="n">
        <v>0.36754108352524</v>
      </c>
      <c r="S875" s="19"/>
      <c r="T875" s="19" t="n">
        <v>0.314013308750316</v>
      </c>
      <c r="U875" s="19" t="n">
        <v>0.303030785368381</v>
      </c>
      <c r="V875" s="19" t="n">
        <v>0.448097595032035</v>
      </c>
      <c r="W875" s="19" t="n">
        <v>0.39790817976843</v>
      </c>
      <c r="X875" s="19"/>
      <c r="Y875" s="19" t="n">
        <v>0.375941444447275</v>
      </c>
      <c r="Z875" s="19" t="n">
        <v>0.399655969652069</v>
      </c>
      <c r="AA875" s="19" t="n">
        <v>0.368773696163527</v>
      </c>
      <c r="AB875" s="19" t="n">
        <v>0.36118194031591</v>
      </c>
      <c r="AC875" s="19" t="n">
        <v>0.606081835403678</v>
      </c>
      <c r="AD875" s="19" t="n">
        <v>0.116169178309264</v>
      </c>
      <c r="AE875" s="19"/>
      <c r="AF875" s="19" t="n">
        <v>0.332329790255998</v>
      </c>
      <c r="AG875" s="19"/>
      <c r="AH875" s="19" t="n">
        <v>0.430747947995607</v>
      </c>
      <c r="AI875" s="19"/>
      <c r="AJ875" s="19" t="n">
        <v>0.335447129204079</v>
      </c>
      <c r="AK875" s="19" t="n">
        <v>0.37919067380638</v>
      </c>
      <c r="AL875" s="19" t="n">
        <v>0.477178958233431</v>
      </c>
      <c r="AM875" s="19" t="n">
        <v>0.258586754004246</v>
      </c>
      <c r="AN875" s="19" t="n">
        <v>0.444229614559353</v>
      </c>
      <c r="AO875" s="19" t="n">
        <v>0.229325661250835</v>
      </c>
      <c r="AP875" s="19" t="n">
        <v>0.410689234400325</v>
      </c>
      <c r="AQ875" s="19" t="n">
        <v>0.183173789277817</v>
      </c>
      <c r="AR875" s="19" t="n">
        <v>0.653305576747442</v>
      </c>
      <c r="AS875" s="19" t="n">
        <v>0.182242450954769</v>
      </c>
      <c r="AT875" s="19" t="n">
        <v>0.413896144467364</v>
      </c>
      <c r="AU875" s="19" t="n">
        <v>0.483224245384978</v>
      </c>
    </row>
    <row r="876">
      <c r="B876" t="s">
        <v>96</v>
      </c>
      <c r="C876" s="19" t="n">
        <v>0.187234154922087</v>
      </c>
      <c r="D876" s="19" t="n">
        <v>0.173174388128728</v>
      </c>
      <c r="E876" s="19" t="n">
        <v>0.20148345567139</v>
      </c>
      <c r="F876" s="19"/>
      <c r="G876" s="19" t="n">
        <v>0</v>
      </c>
      <c r="H876" s="19" t="n">
        <v>0.0436401214226752</v>
      </c>
      <c r="I876" s="19" t="n">
        <v>0.198159315855484</v>
      </c>
      <c r="J876" s="19" t="n">
        <v>0.252157150888305</v>
      </c>
      <c r="K876" s="19" t="n">
        <v>0.368806205395571</v>
      </c>
      <c r="L876" s="19" t="n">
        <v>0.18467654651283</v>
      </c>
      <c r="M876" s="19"/>
      <c r="N876" s="19" t="n">
        <v>0.213716946618683</v>
      </c>
      <c r="O876" s="19" t="n">
        <v>0.208487391447506</v>
      </c>
      <c r="P876" s="19" t="n">
        <v>0.259040007541754</v>
      </c>
      <c r="Q876" s="19" t="n">
        <v>0.0520425521450524</v>
      </c>
      <c r="R876" s="19" t="n">
        <v>0.15181273135553</v>
      </c>
      <c r="S876" s="19"/>
      <c r="T876" s="19" t="n">
        <v>0.16322046544943</v>
      </c>
      <c r="U876" s="19" t="n">
        <v>0.247538948147081</v>
      </c>
      <c r="V876" s="19" t="n">
        <v>0.177897472653</v>
      </c>
      <c r="W876" s="19" t="n">
        <v>0.101005600385447</v>
      </c>
      <c r="X876" s="19"/>
      <c r="Y876" s="19" t="n">
        <v>0.185263693164705</v>
      </c>
      <c r="Z876" s="19" t="n">
        <v>0.135782181285081</v>
      </c>
      <c r="AA876" s="19" t="n">
        <v>0.244086318950469</v>
      </c>
      <c r="AB876" s="19" t="n">
        <v>0.122219963418559</v>
      </c>
      <c r="AC876" s="19" t="n">
        <v>0</v>
      </c>
      <c r="AD876" s="19" t="n">
        <v>0.368940919207922</v>
      </c>
      <c r="AE876" s="19"/>
      <c r="AF876" s="19" t="n">
        <v>0.190256292173403</v>
      </c>
      <c r="AG876" s="19"/>
      <c r="AH876" s="19" t="n">
        <v>0.118232032612216</v>
      </c>
      <c r="AI876" s="19"/>
      <c r="AJ876" s="19" t="n">
        <v>0</v>
      </c>
      <c r="AK876" s="19" t="n">
        <v>0.193288159361747</v>
      </c>
      <c r="AL876" s="19" t="n">
        <v>0.207197462787257</v>
      </c>
      <c r="AM876" s="19" t="n">
        <v>0.163155745479162</v>
      </c>
      <c r="AN876" s="19" t="n">
        <v>0.157528740053353</v>
      </c>
      <c r="AO876" s="19" t="n">
        <v>0.263375996453996</v>
      </c>
      <c r="AP876" s="19" t="n">
        <v>0.187527365532107</v>
      </c>
      <c r="AQ876" s="19" t="n">
        <v>0.238925728124224</v>
      </c>
      <c r="AR876" s="19" t="n">
        <v>0</v>
      </c>
      <c r="AS876" s="19" t="n">
        <v>0.383217516691351</v>
      </c>
      <c r="AT876" s="19" t="n">
        <v>0.369558268973728</v>
      </c>
      <c r="AU876" s="19" t="n">
        <v>0.0824897894687797</v>
      </c>
    </row>
    <row r="877">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c r="AH877" s="19"/>
      <c r="AI877" s="19"/>
      <c r="AJ877" s="19"/>
      <c r="AK877" s="19"/>
      <c r="AL877" s="19"/>
      <c r="AM877" s="19"/>
      <c r="AN877" s="19"/>
      <c r="AO877" s="19"/>
      <c r="AP877" s="19"/>
      <c r="AQ877" s="19"/>
      <c r="AR877" s="19"/>
      <c r="AS877" s="19"/>
      <c r="AT877" s="19"/>
      <c r="AU877" s="19"/>
    </row>
    <row r="878">
      <c r="B878" s="7" t="s">
        <v>370</v>
      </c>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row>
    <row r="879">
      <c r="B879" s="26" t="s">
        <v>356</v>
      </c>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c r="AH879" s="19"/>
      <c r="AI879" s="19"/>
      <c r="AJ879" s="19"/>
      <c r="AK879" s="19"/>
      <c r="AL879" s="19"/>
      <c r="AM879" s="19"/>
      <c r="AN879" s="19"/>
      <c r="AO879" s="19"/>
      <c r="AP879" s="19"/>
      <c r="AQ879" s="19"/>
      <c r="AR879" s="19"/>
      <c r="AS879" s="19"/>
      <c r="AT879" s="19"/>
      <c r="AU879" s="19"/>
    </row>
    <row r="880">
      <c r="B880" t="s">
        <v>369</v>
      </c>
      <c r="C880" s="19" t="n">
        <v>0.529116835501712</v>
      </c>
      <c r="D880" s="19" t="n">
        <v>0.5082479392657</v>
      </c>
      <c r="E880" s="19" t="n">
        <v>0.548916718443028</v>
      </c>
      <c r="F880" s="19"/>
      <c r="G880" s="19" t="n">
        <v>0.532040121215054</v>
      </c>
      <c r="H880" s="19" t="n">
        <v>0.452158923639183</v>
      </c>
      <c r="I880" s="19" t="n">
        <v>0.588144865897946</v>
      </c>
      <c r="J880" s="19" t="n">
        <v>0.578909177958654</v>
      </c>
      <c r="K880" s="19" t="n">
        <v>0.620867186005284</v>
      </c>
      <c r="L880" s="19" t="n">
        <v>0.429704097922975</v>
      </c>
      <c r="M880" s="19"/>
      <c r="N880" s="19" t="n">
        <v>0.660752478507208</v>
      </c>
      <c r="O880" s="19" t="n">
        <v>0.629920308768315</v>
      </c>
      <c r="P880" s="19" t="n">
        <v>0.507734473296825</v>
      </c>
      <c r="Q880" s="19" t="n">
        <v>0.456523724211704</v>
      </c>
      <c r="R880" s="19" t="n">
        <v>0.564643063651223</v>
      </c>
      <c r="S880" s="19"/>
      <c r="T880" s="19" t="n">
        <v>0.545356102840754</v>
      </c>
      <c r="U880" s="19" t="n">
        <v>0.559467989482788</v>
      </c>
      <c r="V880" s="19" t="n">
        <v>0.429335034119131</v>
      </c>
      <c r="W880" s="19" t="n">
        <v>0.54329592697298</v>
      </c>
      <c r="X880" s="19"/>
      <c r="Y880" s="19" t="n">
        <v>0.580039066005464</v>
      </c>
      <c r="Z880" s="19" t="n">
        <v>0.505908331332063</v>
      </c>
      <c r="AA880" s="19" t="n">
        <v>0.433914367953728</v>
      </c>
      <c r="AB880" s="19" t="n">
        <v>0.697182655825498</v>
      </c>
      <c r="AC880" s="19" t="n">
        <v>0.54905656388444</v>
      </c>
      <c r="AD880" s="19" t="n">
        <v>0.429996256920246</v>
      </c>
      <c r="AE880" s="19"/>
      <c r="AF880" s="19" t="n">
        <v>0.52267226691708</v>
      </c>
      <c r="AG880" s="19"/>
      <c r="AH880" s="19" t="n">
        <v>0.530116687712035</v>
      </c>
      <c r="AI880" s="19"/>
      <c r="AJ880" s="19" t="n">
        <v>0.646197897238893</v>
      </c>
      <c r="AK880" s="19" t="n">
        <v>0.703747457185327</v>
      </c>
      <c r="AL880" s="19" t="n">
        <v>0.457690584461824</v>
      </c>
      <c r="AM880" s="19" t="n">
        <v>0.496210281668289</v>
      </c>
      <c r="AN880" s="19" t="n">
        <v>0.446251754863703</v>
      </c>
      <c r="AO880" s="19" t="n">
        <v>0.508849618406565</v>
      </c>
      <c r="AP880" s="19" t="n">
        <v>0.534423703380739</v>
      </c>
      <c r="AQ880" s="19" t="n">
        <v>0.556532440784067</v>
      </c>
      <c r="AR880" s="19" t="n">
        <v>0.867423376916629</v>
      </c>
      <c r="AS880" s="19" t="n">
        <v>0.570922382241571</v>
      </c>
      <c r="AT880" s="19" t="n">
        <v>0.43478282452771</v>
      </c>
      <c r="AU880" s="19" t="n">
        <v>0.730068338167593</v>
      </c>
    </row>
    <row r="881">
      <c r="B881" t="s">
        <v>354</v>
      </c>
      <c r="C881" s="19" t="n">
        <v>0.311068832401276</v>
      </c>
      <c r="D881" s="19" t="n">
        <v>0.369258913194062</v>
      </c>
      <c r="E881" s="19" t="n">
        <v>0.255859549887583</v>
      </c>
      <c r="F881" s="19"/>
      <c r="G881" s="19" t="n">
        <v>0.34857227459822</v>
      </c>
      <c r="H881" s="19" t="n">
        <v>0.468959265471123</v>
      </c>
      <c r="I881" s="19" t="n">
        <v>0.317543503794837</v>
      </c>
      <c r="J881" s="19" t="n">
        <v>0.269457691726496</v>
      </c>
      <c r="K881" s="19" t="n">
        <v>0.186756439062557</v>
      </c>
      <c r="L881" s="19" t="n">
        <v>0.33016792626607</v>
      </c>
      <c r="M881" s="19"/>
      <c r="N881" s="19" t="n">
        <v>0.339247521492792</v>
      </c>
      <c r="O881" s="19" t="n">
        <v>0.148484609503344</v>
      </c>
      <c r="P881" s="19" t="n">
        <v>0.295271873496636</v>
      </c>
      <c r="Q881" s="19" t="n">
        <v>0.458383294410055</v>
      </c>
      <c r="R881" s="19" t="n">
        <v>0.291692888618141</v>
      </c>
      <c r="S881" s="19"/>
      <c r="T881" s="19" t="n">
        <v>0.279841064834321</v>
      </c>
      <c r="U881" s="19" t="n">
        <v>0.284704319052318</v>
      </c>
      <c r="V881" s="19" t="n">
        <v>0.3615338862849</v>
      </c>
      <c r="W881" s="19" t="n">
        <v>0.384081617200023</v>
      </c>
      <c r="X881" s="19"/>
      <c r="Y881" s="19" t="n">
        <v>0.358922837513066</v>
      </c>
      <c r="Z881" s="19" t="n">
        <v>0.274786978474968</v>
      </c>
      <c r="AA881" s="19" t="n">
        <v>0.321911466228199</v>
      </c>
      <c r="AB881" s="19" t="n">
        <v>0.109633379273039</v>
      </c>
      <c r="AC881" s="19" t="n">
        <v>0.30250094245455</v>
      </c>
      <c r="AD881" s="19" t="n">
        <v>0.315845858533229</v>
      </c>
      <c r="AE881" s="19"/>
      <c r="AF881" s="19" t="n">
        <v>0.288791707638871</v>
      </c>
      <c r="AG881" s="19"/>
      <c r="AH881" s="19" t="n">
        <v>0.34331440345964</v>
      </c>
      <c r="AI881" s="19"/>
      <c r="AJ881" s="19" t="n">
        <v>0.26879450903829</v>
      </c>
      <c r="AK881" s="19" t="n">
        <v>0.296252542814673</v>
      </c>
      <c r="AL881" s="19" t="n">
        <v>0.313606775163187</v>
      </c>
      <c r="AM881" s="19" t="n">
        <v>0.365423475985924</v>
      </c>
      <c r="AN881" s="19" t="n">
        <v>0.346032475773619</v>
      </c>
      <c r="AO881" s="19" t="n">
        <v>0.372913493584315</v>
      </c>
      <c r="AP881" s="19" t="n">
        <v>0.314617061992916</v>
      </c>
      <c r="AQ881" s="19" t="n">
        <v>0.212973490380428</v>
      </c>
      <c r="AR881" s="19" t="n">
        <v>0</v>
      </c>
      <c r="AS881" s="19" t="n">
        <v>0.218909866380821</v>
      </c>
      <c r="AT881" s="19" t="n">
        <v>0.464298879495873</v>
      </c>
      <c r="AU881" s="19" t="n">
        <v>0.269931661832407</v>
      </c>
    </row>
    <row r="882">
      <c r="B882" t="s">
        <v>96</v>
      </c>
      <c r="C882" s="19" t="n">
        <v>0.159814332097013</v>
      </c>
      <c r="D882" s="19" t="n">
        <v>0.122493147540238</v>
      </c>
      <c r="E882" s="19" t="n">
        <v>0.195223731669389</v>
      </c>
      <c r="F882" s="19"/>
      <c r="G882" s="19" t="n">
        <v>0.119387604186726</v>
      </c>
      <c r="H882" s="19" t="n">
        <v>0.0788818108896937</v>
      </c>
      <c r="I882" s="19" t="n">
        <v>0.0943116303072169</v>
      </c>
      <c r="J882" s="19" t="n">
        <v>0.151633130314849</v>
      </c>
      <c r="K882" s="19" t="n">
        <v>0.192376374932159</v>
      </c>
      <c r="L882" s="19" t="n">
        <v>0.240127975810956</v>
      </c>
      <c r="M882" s="19"/>
      <c r="N882" s="19" t="n">
        <v>0</v>
      </c>
      <c r="O882" s="19" t="n">
        <v>0.221595081728341</v>
      </c>
      <c r="P882" s="19" t="n">
        <v>0.196993653206539</v>
      </c>
      <c r="Q882" s="19" t="n">
        <v>0.0850929813782413</v>
      </c>
      <c r="R882" s="19" t="n">
        <v>0.143664047730635</v>
      </c>
      <c r="S882" s="19"/>
      <c r="T882" s="19" t="n">
        <v>0.174802832324925</v>
      </c>
      <c r="U882" s="19" t="n">
        <v>0.155827691464894</v>
      </c>
      <c r="V882" s="19" t="n">
        <v>0.209131079595969</v>
      </c>
      <c r="W882" s="19" t="n">
        <v>0.0726224558269972</v>
      </c>
      <c r="X882" s="19"/>
      <c r="Y882" s="19" t="n">
        <v>0.0610380964814706</v>
      </c>
      <c r="Z882" s="19" t="n">
        <v>0.219304690192969</v>
      </c>
      <c r="AA882" s="19" t="n">
        <v>0.244174165818074</v>
      </c>
      <c r="AB882" s="19" t="n">
        <v>0.193183964901463</v>
      </c>
      <c r="AC882" s="19" t="n">
        <v>0.14844249366101</v>
      </c>
      <c r="AD882" s="19" t="n">
        <v>0.254157884546525</v>
      </c>
      <c r="AE882" s="19"/>
      <c r="AF882" s="19" t="n">
        <v>0.188536025444048</v>
      </c>
      <c r="AG882" s="19"/>
      <c r="AH882" s="19" t="n">
        <v>0.126568908828325</v>
      </c>
      <c r="AI882" s="19"/>
      <c r="AJ882" s="19" t="n">
        <v>0.0850075937228178</v>
      </c>
      <c r="AK882" s="19" t="n">
        <v>0</v>
      </c>
      <c r="AL882" s="19" t="n">
        <v>0.228702640374989</v>
      </c>
      <c r="AM882" s="19" t="n">
        <v>0.138366242345788</v>
      </c>
      <c r="AN882" s="19" t="n">
        <v>0.207715769362678</v>
      </c>
      <c r="AO882" s="19" t="n">
        <v>0.11823688800912</v>
      </c>
      <c r="AP882" s="19" t="n">
        <v>0.150959234626345</v>
      </c>
      <c r="AQ882" s="19" t="n">
        <v>0.230494068835504</v>
      </c>
      <c r="AR882" s="19" t="n">
        <v>0.132576623083371</v>
      </c>
      <c r="AS882" s="19" t="n">
        <v>0.210167751377608</v>
      </c>
      <c r="AT882" s="19" t="n">
        <v>0.100918295976417</v>
      </c>
      <c r="AU882" s="19" t="n">
        <v>0</v>
      </c>
    </row>
    <row r="883">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c r="AH883" s="19"/>
      <c r="AI883" s="19"/>
      <c r="AJ883" s="19"/>
      <c r="AK883" s="19"/>
      <c r="AL883" s="19"/>
      <c r="AM883" s="19"/>
      <c r="AN883" s="19"/>
      <c r="AO883" s="19"/>
      <c r="AP883" s="19"/>
      <c r="AQ883" s="19"/>
      <c r="AR883" s="19"/>
      <c r="AS883" s="19"/>
      <c r="AT883" s="19"/>
      <c r="AU883" s="19"/>
    </row>
    <row r="884">
      <c r="B884" s="7" t="s">
        <v>372</v>
      </c>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c r="AH884" s="19"/>
      <c r="AI884" s="19"/>
      <c r="AJ884" s="19"/>
      <c r="AK884" s="19"/>
      <c r="AL884" s="19"/>
      <c r="AM884" s="19"/>
      <c r="AN884" s="19"/>
      <c r="AO884" s="19"/>
      <c r="AP884" s="19"/>
      <c r="AQ884" s="19"/>
      <c r="AR884" s="19"/>
      <c r="AS884" s="19"/>
      <c r="AT884" s="19"/>
      <c r="AU884" s="19"/>
    </row>
    <row r="885">
      <c r="B885" s="26" t="s">
        <v>356</v>
      </c>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c r="AH885" s="19"/>
      <c r="AI885" s="19"/>
      <c r="AJ885" s="19"/>
      <c r="AK885" s="19"/>
      <c r="AL885" s="19"/>
      <c r="AM885" s="19"/>
      <c r="AN885" s="19"/>
      <c r="AO885" s="19"/>
      <c r="AP885" s="19"/>
      <c r="AQ885" s="19"/>
      <c r="AR885" s="19"/>
      <c r="AS885" s="19"/>
      <c r="AT885" s="19"/>
      <c r="AU885" s="19"/>
    </row>
    <row r="886">
      <c r="B886" t="s">
        <v>371</v>
      </c>
      <c r="C886" s="19" t="n">
        <v>0.595172578508006</v>
      </c>
      <c r="D886" s="19" t="n">
        <v>0.685617465672873</v>
      </c>
      <c r="E886" s="19" t="n">
        <v>0.510487855639749</v>
      </c>
      <c r="F886" s="19"/>
      <c r="G886" s="19" t="n">
        <v>0.723090876944054</v>
      </c>
      <c r="H886" s="19" t="n">
        <v>0.632258061623949</v>
      </c>
      <c r="I886" s="19" t="n">
        <v>0.520263322768032</v>
      </c>
      <c r="J886" s="19" t="n">
        <v>0.643856170654799</v>
      </c>
      <c r="K886" s="19" t="n">
        <v>0.596464597977344</v>
      </c>
      <c r="L886" s="19" t="n">
        <v>0.516612806945277</v>
      </c>
      <c r="M886" s="19"/>
      <c r="N886" s="19" t="n">
        <v>0.626915495252614</v>
      </c>
      <c r="O886" s="19" t="n">
        <v>0.641924125751973</v>
      </c>
      <c r="P886" s="19" t="n">
        <v>0.594416755434139</v>
      </c>
      <c r="Q886" s="19" t="n">
        <v>0.563689251100322</v>
      </c>
      <c r="R886" s="19" t="n">
        <v>0.520679118357497</v>
      </c>
      <c r="S886" s="19"/>
      <c r="T886" s="19" t="n">
        <v>0.804160670472087</v>
      </c>
      <c r="U886" s="19" t="n">
        <v>0.607421756864805</v>
      </c>
      <c r="V886" s="19" t="n">
        <v>0.505089100981378</v>
      </c>
      <c r="W886" s="19" t="n">
        <v>0.516920549056661</v>
      </c>
      <c r="X886" s="19"/>
      <c r="Y886" s="19" t="n">
        <v>0.628741078507497</v>
      </c>
      <c r="Z886" s="19" t="n">
        <v>0.505414437151549</v>
      </c>
      <c r="AA886" s="19" t="n">
        <v>0.548618518197607</v>
      </c>
      <c r="AB886" s="19" t="n">
        <v>0.641536323909741</v>
      </c>
      <c r="AC886" s="19" t="n">
        <v>0.761826097309863</v>
      </c>
      <c r="AD886" s="19" t="n">
        <v>0.622826044440563</v>
      </c>
      <c r="AE886" s="19"/>
      <c r="AF886" s="19" t="n">
        <v>0.564071552945141</v>
      </c>
      <c r="AG886" s="19"/>
      <c r="AH886" s="19" t="n">
        <v>0.570064570744715</v>
      </c>
      <c r="AI886" s="19"/>
      <c r="AJ886" s="19" t="n">
        <v>0.815416440875713</v>
      </c>
      <c r="AK886" s="19" t="n">
        <v>0.824305196020616</v>
      </c>
      <c r="AL886" s="19" t="n">
        <v>0.628217503790113</v>
      </c>
      <c r="AM886" s="19" t="n">
        <v>0.359063811191013</v>
      </c>
      <c r="AN886" s="19" t="n">
        <v>0.560618766258897</v>
      </c>
      <c r="AO886" s="19" t="n">
        <v>0.658012851115397</v>
      </c>
      <c r="AP886" s="19" t="n">
        <v>0.437113042118622</v>
      </c>
      <c r="AQ886" s="19" t="n">
        <v>0.828081844219065</v>
      </c>
      <c r="AR886" s="19" t="n">
        <v>1</v>
      </c>
      <c r="AS886" s="19" t="n">
        <v>0.651967463529991</v>
      </c>
      <c r="AT886" s="19" t="n">
        <v>0.764691102879404</v>
      </c>
      <c r="AU886" s="19" t="n">
        <v>0.777718729029133</v>
      </c>
    </row>
    <row r="887">
      <c r="B887" t="s">
        <v>354</v>
      </c>
      <c r="C887" s="19" t="n">
        <v>0.230452191005811</v>
      </c>
      <c r="D887" s="19" t="n">
        <v>0.192869066834493</v>
      </c>
      <c r="E887" s="19" t="n">
        <v>0.265641758429006</v>
      </c>
      <c r="F887" s="19"/>
      <c r="G887" s="19" t="n">
        <v>0.163035586961762</v>
      </c>
      <c r="H887" s="19" t="n">
        <v>0.269568845739555</v>
      </c>
      <c r="I887" s="19" t="n">
        <v>0.350455219232271</v>
      </c>
      <c r="J887" s="19" t="n">
        <v>0.136515799385803</v>
      </c>
      <c r="K887" s="19" t="n">
        <v>0.243991980651721</v>
      </c>
      <c r="L887" s="19" t="n">
        <v>0.237449497641642</v>
      </c>
      <c r="M887" s="19"/>
      <c r="N887" s="19" t="n">
        <v>0</v>
      </c>
      <c r="O887" s="19" t="n">
        <v>0.210179176671973</v>
      </c>
      <c r="P887" s="19" t="n">
        <v>0.187452750860385</v>
      </c>
      <c r="Q887" s="19" t="n">
        <v>0.303944141597507</v>
      </c>
      <c r="R887" s="19" t="n">
        <v>0.302620939055661</v>
      </c>
      <c r="S887" s="19"/>
      <c r="T887" s="19" t="n">
        <v>0.102128031717943</v>
      </c>
      <c r="U887" s="19" t="n">
        <v>0.17891211996266</v>
      </c>
      <c r="V887" s="19" t="n">
        <v>0.302910851735271</v>
      </c>
      <c r="W887" s="19" t="n">
        <v>0.362676837819646</v>
      </c>
      <c r="X887" s="19"/>
      <c r="Y887" s="19" t="n">
        <v>0.252465994009328</v>
      </c>
      <c r="Z887" s="19" t="n">
        <v>0.25527672675208</v>
      </c>
      <c r="AA887" s="19" t="n">
        <v>0.278502848167935</v>
      </c>
      <c r="AB887" s="19" t="n">
        <v>0.141402856243258</v>
      </c>
      <c r="AC887" s="19" t="n">
        <v>0.130417889238607</v>
      </c>
      <c r="AD887" s="19" t="n">
        <v>0.18374750821602</v>
      </c>
      <c r="AE887" s="19"/>
      <c r="AF887" s="19" t="n">
        <v>0.24366960535197</v>
      </c>
      <c r="AG887" s="19"/>
      <c r="AH887" s="19" t="n">
        <v>0.267868327639972</v>
      </c>
      <c r="AI887" s="19"/>
      <c r="AJ887" s="19" t="n">
        <v>0.124350323979005</v>
      </c>
      <c r="AK887" s="19" t="n">
        <v>0.175694803979384</v>
      </c>
      <c r="AL887" s="19" t="n">
        <v>0.229325483829643</v>
      </c>
      <c r="AM887" s="19" t="n">
        <v>0.370934116499303</v>
      </c>
      <c r="AN887" s="19" t="n">
        <v>0.239732824047349</v>
      </c>
      <c r="AO887" s="19" t="n">
        <v>0.199474390497216</v>
      </c>
      <c r="AP887" s="19" t="n">
        <v>0.193002340055121</v>
      </c>
      <c r="AQ887" s="19" t="n">
        <v>0.171918155780935</v>
      </c>
      <c r="AR887" s="19" t="n">
        <v>0</v>
      </c>
      <c r="AS887" s="19" t="n">
        <v>0.243644187285254</v>
      </c>
      <c r="AT887" s="19" t="n">
        <v>0.235308897120596</v>
      </c>
      <c r="AU887" s="19" t="n">
        <v>0.109092079783521</v>
      </c>
    </row>
    <row r="888">
      <c r="B888" t="s">
        <v>96</v>
      </c>
      <c r="C888" s="19" t="n">
        <v>0.174375230486183</v>
      </c>
      <c r="D888" s="19" t="n">
        <v>0.121513467492634</v>
      </c>
      <c r="E888" s="19" t="n">
        <v>0.223870385931244</v>
      </c>
      <c r="F888" s="19"/>
      <c r="G888" s="19" t="n">
        <v>0.113873536094184</v>
      </c>
      <c r="H888" s="19" t="n">
        <v>0.0981730926364968</v>
      </c>
      <c r="I888" s="19" t="n">
        <v>0.129281457999697</v>
      </c>
      <c r="J888" s="19" t="n">
        <v>0.219628029959398</v>
      </c>
      <c r="K888" s="19" t="n">
        <v>0.159543421370935</v>
      </c>
      <c r="L888" s="19" t="n">
        <v>0.24593769541308</v>
      </c>
      <c r="M888" s="19"/>
      <c r="N888" s="19" t="n">
        <v>0.373084504747386</v>
      </c>
      <c r="O888" s="19" t="n">
        <v>0.147896697576054</v>
      </c>
      <c r="P888" s="19" t="n">
        <v>0.218130493705476</v>
      </c>
      <c r="Q888" s="19" t="n">
        <v>0.132366607302171</v>
      </c>
      <c r="R888" s="19" t="n">
        <v>0.176699942586841</v>
      </c>
      <c r="S888" s="19"/>
      <c r="T888" s="19" t="n">
        <v>0.0937112978099708</v>
      </c>
      <c r="U888" s="19" t="n">
        <v>0.213666123172535</v>
      </c>
      <c r="V888" s="19" t="n">
        <v>0.192000047283351</v>
      </c>
      <c r="W888" s="19" t="n">
        <v>0.120402613123693</v>
      </c>
      <c r="X888" s="19"/>
      <c r="Y888" s="19" t="n">
        <v>0.118792927483175</v>
      </c>
      <c r="Z888" s="19" t="n">
        <v>0.23930883609637</v>
      </c>
      <c r="AA888" s="19" t="n">
        <v>0.172878633634458</v>
      </c>
      <c r="AB888" s="19" t="n">
        <v>0.217060819847001</v>
      </c>
      <c r="AC888" s="19" t="n">
        <v>0.10775601345153</v>
      </c>
      <c r="AD888" s="19" t="n">
        <v>0.193426447343417</v>
      </c>
      <c r="AE888" s="19"/>
      <c r="AF888" s="19" t="n">
        <v>0.192258841702889</v>
      </c>
      <c r="AG888" s="19"/>
      <c r="AH888" s="19" t="n">
        <v>0.162067101615313</v>
      </c>
      <c r="AI888" s="19"/>
      <c r="AJ888" s="19" t="n">
        <v>0.0602332351452828</v>
      </c>
      <c r="AK888" s="19" t="n">
        <v>0</v>
      </c>
      <c r="AL888" s="19" t="n">
        <v>0.142457012380244</v>
      </c>
      <c r="AM888" s="19" t="n">
        <v>0.270002072309684</v>
      </c>
      <c r="AN888" s="19" t="n">
        <v>0.199648409693754</v>
      </c>
      <c r="AO888" s="19" t="n">
        <v>0.142512758387387</v>
      </c>
      <c r="AP888" s="19" t="n">
        <v>0.369884617826257</v>
      </c>
      <c r="AQ888" s="19" t="n">
        <v>0</v>
      </c>
      <c r="AR888" s="19" t="n">
        <v>0</v>
      </c>
      <c r="AS888" s="19" t="n">
        <v>0.104388349184755</v>
      </c>
      <c r="AT888" s="19" t="n">
        <v>0</v>
      </c>
      <c r="AU888" s="19" t="n">
        <v>0.113189191187346</v>
      </c>
    </row>
    <row r="88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c r="AI889" s="19"/>
      <c r="AJ889" s="19"/>
      <c r="AK889" s="19"/>
      <c r="AL889" s="19"/>
      <c r="AM889" s="19"/>
      <c r="AN889" s="19"/>
      <c r="AO889" s="19"/>
      <c r="AP889" s="19"/>
      <c r="AQ889" s="19"/>
      <c r="AR889" s="19"/>
      <c r="AS889" s="19"/>
      <c r="AT889" s="19"/>
      <c r="AU889" s="19"/>
    </row>
    <row r="890">
      <c r="B890" s="7" t="s">
        <v>374</v>
      </c>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c r="AH890" s="19"/>
      <c r="AI890" s="19"/>
      <c r="AJ890" s="19"/>
      <c r="AK890" s="19"/>
      <c r="AL890" s="19"/>
      <c r="AM890" s="19"/>
      <c r="AN890" s="19"/>
      <c r="AO890" s="19"/>
      <c r="AP890" s="19"/>
      <c r="AQ890" s="19"/>
      <c r="AR890" s="19"/>
      <c r="AS890" s="19"/>
      <c r="AT890" s="19"/>
      <c r="AU890" s="19"/>
    </row>
    <row r="891">
      <c r="B891" s="26" t="s">
        <v>356</v>
      </c>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H891" s="19"/>
      <c r="AI891" s="19"/>
      <c r="AJ891" s="19"/>
      <c r="AK891" s="19"/>
      <c r="AL891" s="19"/>
      <c r="AM891" s="19"/>
      <c r="AN891" s="19"/>
      <c r="AO891" s="19"/>
      <c r="AP891" s="19"/>
      <c r="AQ891" s="19"/>
      <c r="AR891" s="19"/>
      <c r="AS891" s="19"/>
      <c r="AT891" s="19"/>
      <c r="AU891" s="19"/>
    </row>
    <row r="892">
      <c r="B892" t="s">
        <v>373</v>
      </c>
      <c r="C892" s="19" t="n">
        <v>0.637476612540276</v>
      </c>
      <c r="D892" s="19" t="n">
        <v>0.663010267891192</v>
      </c>
      <c r="E892" s="19" t="n">
        <v>0.607594535059795</v>
      </c>
      <c r="F892" s="19"/>
      <c r="G892" s="19" t="n">
        <v>0.752616853837859</v>
      </c>
      <c r="H892" s="19" t="n">
        <v>0.589676051541475</v>
      </c>
      <c r="I892" s="19" t="n">
        <v>0.507561177244386</v>
      </c>
      <c r="J892" s="19" t="n">
        <v>0.636154706818104</v>
      </c>
      <c r="K892" s="19" t="n">
        <v>0.700601693708203</v>
      </c>
      <c r="L892" s="19" t="n">
        <v>0.676449257761888</v>
      </c>
      <c r="M892" s="19"/>
      <c r="N892" s="19" t="n">
        <v>0.651991873121879</v>
      </c>
      <c r="O892" s="19" t="n">
        <v>0.652069796241211</v>
      </c>
      <c r="P892" s="19" t="n">
        <v>0.647101371497552</v>
      </c>
      <c r="Q892" s="19" t="n">
        <v>0.59587714279956</v>
      </c>
      <c r="R892" s="19" t="n">
        <v>0.671319831018341</v>
      </c>
      <c r="S892" s="19"/>
      <c r="T892" s="19" t="n">
        <v>0.569465813649123</v>
      </c>
      <c r="U892" s="19" t="n">
        <v>0.639897038548719</v>
      </c>
      <c r="V892" s="19" t="n">
        <v>0.653418936538453</v>
      </c>
      <c r="W892" s="19" t="n">
        <v>0.591657597198808</v>
      </c>
      <c r="X892" s="19"/>
      <c r="Y892" s="19" t="n">
        <v>0.613620925938699</v>
      </c>
      <c r="Z892" s="19" t="n">
        <v>0.688581263380462</v>
      </c>
      <c r="AA892" s="19" t="n">
        <v>0.674471565284171</v>
      </c>
      <c r="AB892" s="19" t="n">
        <v>0.429156650693188</v>
      </c>
      <c r="AC892" s="19" t="n">
        <v>0.819933987707142</v>
      </c>
      <c r="AD892" s="19" t="n">
        <v>0.662494574611878</v>
      </c>
      <c r="AE892" s="19"/>
      <c r="AF892" s="19" t="n">
        <v>0.636360858966193</v>
      </c>
      <c r="AG892" s="19"/>
      <c r="AH892" s="19" t="n">
        <v>0.573851020897559</v>
      </c>
      <c r="AI892" s="19"/>
      <c r="AJ892" s="19" t="n">
        <v>0.845748618273375</v>
      </c>
      <c r="AK892" s="19" t="n">
        <v>0.749248920810407</v>
      </c>
      <c r="AL892" s="19" t="n">
        <v>0.714760323389779</v>
      </c>
      <c r="AM892" s="19" t="n">
        <v>0.41671351262862</v>
      </c>
      <c r="AN892" s="19" t="n">
        <v>0.700714332900732</v>
      </c>
      <c r="AO892" s="19" t="n">
        <v>0.626339368898823</v>
      </c>
      <c r="AP892" s="19" t="n">
        <v>0.641041705156298</v>
      </c>
      <c r="AQ892" s="19" t="n">
        <v>0.760388921518928</v>
      </c>
      <c r="AR892" s="19" t="n">
        <v>0</v>
      </c>
      <c r="AS892" s="19" t="n">
        <v>0.533669624936105</v>
      </c>
      <c r="AT892" s="19" t="n">
        <v>0.809313531774981</v>
      </c>
      <c r="AU892" s="19" t="n">
        <v>0.595690918275614</v>
      </c>
    </row>
    <row r="893">
      <c r="B893" t="s">
        <v>354</v>
      </c>
      <c r="C893" s="19" t="n">
        <v>0.194347385893616</v>
      </c>
      <c r="D893" s="19" t="n">
        <v>0.189242265258903</v>
      </c>
      <c r="E893" s="19" t="n">
        <v>0.200321916694519</v>
      </c>
      <c r="F893" s="19"/>
      <c r="G893" s="19" t="n">
        <v>0.139098103445099</v>
      </c>
      <c r="H893" s="19" t="n">
        <v>0.277655937722976</v>
      </c>
      <c r="I893" s="19" t="n">
        <v>0.314623386483423</v>
      </c>
      <c r="J893" s="19" t="n">
        <v>0.119855931691004</v>
      </c>
      <c r="K893" s="19" t="n">
        <v>0.130829401764503</v>
      </c>
      <c r="L893" s="19" t="n">
        <v>0.164259017645536</v>
      </c>
      <c r="M893" s="19"/>
      <c r="N893" s="19" t="n">
        <v>0.19271315317752</v>
      </c>
      <c r="O893" s="19" t="n">
        <v>0.140924490661346</v>
      </c>
      <c r="P893" s="19" t="n">
        <v>0.159108006461421</v>
      </c>
      <c r="Q893" s="19" t="n">
        <v>0.309204003523468</v>
      </c>
      <c r="R893" s="19" t="n">
        <v>0.177932619719622</v>
      </c>
      <c r="S893" s="19"/>
      <c r="T893" s="19" t="n">
        <v>0.320955313911461</v>
      </c>
      <c r="U893" s="19" t="n">
        <v>0.168083071497003</v>
      </c>
      <c r="V893" s="19" t="n">
        <v>0.235432859352187</v>
      </c>
      <c r="W893" s="19" t="n">
        <v>0.260746499630727</v>
      </c>
      <c r="X893" s="19"/>
      <c r="Y893" s="19" t="n">
        <v>0.274502278251607</v>
      </c>
      <c r="Z893" s="19" t="n">
        <v>0.147888024360278</v>
      </c>
      <c r="AA893" s="19" t="n">
        <v>0.165405431290184</v>
      </c>
      <c r="AB893" s="19" t="n">
        <v>0.256458623454857</v>
      </c>
      <c r="AC893" s="19" t="n">
        <v>0</v>
      </c>
      <c r="AD893" s="19" t="n">
        <v>0.102045276721695</v>
      </c>
      <c r="AE893" s="19"/>
      <c r="AF893" s="19" t="n">
        <v>0.170849151792028</v>
      </c>
      <c r="AG893" s="19"/>
      <c r="AH893" s="19" t="n">
        <v>0.248830805761035</v>
      </c>
      <c r="AI893" s="19"/>
      <c r="AJ893" s="19" t="n">
        <v>0.0513317673957716</v>
      </c>
      <c r="AK893" s="19" t="n">
        <v>0.250751079189594</v>
      </c>
      <c r="AL893" s="19" t="n">
        <v>0.203361728878215</v>
      </c>
      <c r="AM893" s="19" t="n">
        <v>0.264959992884378</v>
      </c>
      <c r="AN893" s="19" t="n">
        <v>0.12168940046809</v>
      </c>
      <c r="AO893" s="19" t="n">
        <v>0.300987025311292</v>
      </c>
      <c r="AP893" s="19" t="n">
        <v>0.138628059610733</v>
      </c>
      <c r="AQ893" s="19" t="n">
        <v>0.239611078481073</v>
      </c>
      <c r="AR893" s="19" t="n">
        <v>1</v>
      </c>
      <c r="AS893" s="19" t="n">
        <v>0.19473509671322</v>
      </c>
      <c r="AT893" s="19" t="n">
        <v>0</v>
      </c>
      <c r="AU893" s="19" t="n">
        <v>0.294999346238434</v>
      </c>
    </row>
    <row r="894">
      <c r="B894" t="s">
        <v>96</v>
      </c>
      <c r="C894" s="19" t="n">
        <v>0.168176001566109</v>
      </c>
      <c r="D894" s="19" t="n">
        <v>0.147747466849906</v>
      </c>
      <c r="E894" s="19" t="n">
        <v>0.192083548245686</v>
      </c>
      <c r="F894" s="19"/>
      <c r="G894" s="19" t="n">
        <v>0.108285042717042</v>
      </c>
      <c r="H894" s="19" t="n">
        <v>0.132668010735549</v>
      </c>
      <c r="I894" s="19" t="n">
        <v>0.177815436272191</v>
      </c>
      <c r="J894" s="19" t="n">
        <v>0.243989361490891</v>
      </c>
      <c r="K894" s="19" t="n">
        <v>0.168568904527294</v>
      </c>
      <c r="L894" s="19" t="n">
        <v>0.159291724592576</v>
      </c>
      <c r="M894" s="19"/>
      <c r="N894" s="19" t="n">
        <v>0.1552949737006</v>
      </c>
      <c r="O894" s="19" t="n">
        <v>0.207005713097444</v>
      </c>
      <c r="P894" s="19" t="n">
        <v>0.193790622041027</v>
      </c>
      <c r="Q894" s="19" t="n">
        <v>0.0949188536769725</v>
      </c>
      <c r="R894" s="19" t="n">
        <v>0.150747549262038</v>
      </c>
      <c r="S894" s="19"/>
      <c r="T894" s="19" t="n">
        <v>0.109578872439415</v>
      </c>
      <c r="U894" s="19" t="n">
        <v>0.192019889954278</v>
      </c>
      <c r="V894" s="19" t="n">
        <v>0.111148204109359</v>
      </c>
      <c r="W894" s="19" t="n">
        <v>0.147595903170466</v>
      </c>
      <c r="X894" s="19"/>
      <c r="Y894" s="19" t="n">
        <v>0.111876795809695</v>
      </c>
      <c r="Z894" s="19" t="n">
        <v>0.163530712259261</v>
      </c>
      <c r="AA894" s="19" t="n">
        <v>0.160123003425645</v>
      </c>
      <c r="AB894" s="19" t="n">
        <v>0.314384725851955</v>
      </c>
      <c r="AC894" s="19" t="n">
        <v>0.180066012292858</v>
      </c>
      <c r="AD894" s="19" t="n">
        <v>0.235460148666426</v>
      </c>
      <c r="AE894" s="19"/>
      <c r="AF894" s="19" t="n">
        <v>0.192789989241779</v>
      </c>
      <c r="AG894" s="19"/>
      <c r="AH894" s="19" t="n">
        <v>0.177318173341406</v>
      </c>
      <c r="AI894" s="19"/>
      <c r="AJ894" s="19" t="n">
        <v>0.102919614330853</v>
      </c>
      <c r="AK894" s="19" t="n">
        <v>0</v>
      </c>
      <c r="AL894" s="19" t="n">
        <v>0.0818779477320057</v>
      </c>
      <c r="AM894" s="19" t="n">
        <v>0.318326494487003</v>
      </c>
      <c r="AN894" s="19" t="n">
        <v>0.177596266631178</v>
      </c>
      <c r="AO894" s="19" t="n">
        <v>0.0726736057898853</v>
      </c>
      <c r="AP894" s="19" t="n">
        <v>0.22033023523297</v>
      </c>
      <c r="AQ894" s="19" t="n">
        <v>0</v>
      </c>
      <c r="AR894" s="19" t="n">
        <v>0</v>
      </c>
      <c r="AS894" s="19" t="n">
        <v>0.271595278350674</v>
      </c>
      <c r="AT894" s="19" t="n">
        <v>0.190686468225019</v>
      </c>
      <c r="AU894" s="19" t="n">
        <v>0.109309735485952</v>
      </c>
    </row>
    <row r="895">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c r="AH895" s="19"/>
      <c r="AI895" s="19"/>
      <c r="AJ895" s="19"/>
      <c r="AK895" s="19"/>
      <c r="AL895" s="19"/>
      <c r="AM895" s="19"/>
      <c r="AN895" s="19"/>
      <c r="AO895" s="19"/>
      <c r="AP895" s="19"/>
      <c r="AQ895" s="19"/>
      <c r="AR895" s="19"/>
      <c r="AS895" s="19"/>
      <c r="AT895" s="19"/>
      <c r="AU895" s="19"/>
    </row>
    <row r="896">
      <c r="B896" s="7" t="s">
        <v>377</v>
      </c>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c r="AH896" s="19"/>
      <c r="AI896" s="19"/>
      <c r="AJ896" s="19"/>
      <c r="AK896" s="19"/>
      <c r="AL896" s="19"/>
      <c r="AM896" s="19"/>
      <c r="AN896" s="19"/>
      <c r="AO896" s="19"/>
      <c r="AP896" s="19"/>
      <c r="AQ896" s="19"/>
      <c r="AR896" s="19"/>
      <c r="AS896" s="19"/>
      <c r="AT896" s="19"/>
      <c r="AU896" s="19"/>
    </row>
    <row r="897">
      <c r="B897" s="26" t="s">
        <v>356</v>
      </c>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c r="AL897" s="19"/>
      <c r="AM897" s="19"/>
      <c r="AN897" s="19"/>
      <c r="AO897" s="19"/>
      <c r="AP897" s="19"/>
      <c r="AQ897" s="19"/>
      <c r="AR897" s="19"/>
      <c r="AS897" s="19"/>
      <c r="AT897" s="19"/>
      <c r="AU897" s="19"/>
    </row>
    <row r="898">
      <c r="B898" t="s">
        <v>375</v>
      </c>
      <c r="C898" s="19" t="n">
        <v>0.128451115365517</v>
      </c>
      <c r="D898" s="19" t="n">
        <v>0.131729962412992</v>
      </c>
      <c r="E898" s="19" t="n">
        <v>0.126057351406707</v>
      </c>
      <c r="F898" s="19"/>
      <c r="G898" s="19" t="n">
        <v>0.143327023539886</v>
      </c>
      <c r="H898" s="19" t="n">
        <v>0.184545206041712</v>
      </c>
      <c r="I898" s="19" t="n">
        <v>0.257522945684129</v>
      </c>
      <c r="J898" s="19" t="n">
        <v>0.151033839507471</v>
      </c>
      <c r="K898" s="19" t="n">
        <v>0.0588435592489881</v>
      </c>
      <c r="L898" s="19" t="n">
        <v>0.0333483453334829</v>
      </c>
      <c r="M898" s="19"/>
      <c r="N898" s="19" t="n">
        <v>0.252785997964636</v>
      </c>
      <c r="O898" s="19" t="n">
        <v>0.0502407955474667</v>
      </c>
      <c r="P898" s="19" t="n">
        <v>0.124907050475994</v>
      </c>
      <c r="Q898" s="19" t="n">
        <v>0.117085043446786</v>
      </c>
      <c r="R898" s="19" t="n">
        <v>0.225217496790823</v>
      </c>
      <c r="S898" s="19"/>
      <c r="T898" s="19" t="n">
        <v>0.133740758930029</v>
      </c>
      <c r="U898" s="19" t="n">
        <v>0.160502202469127</v>
      </c>
      <c r="V898" s="19" t="n">
        <v>0.119298028650726</v>
      </c>
      <c r="W898" s="19" t="n">
        <v>0.101618479207489</v>
      </c>
      <c r="X898" s="19"/>
      <c r="Y898" s="19" t="n">
        <v>0.164327117764538</v>
      </c>
      <c r="Z898" s="19" t="n">
        <v>0.166839327306642</v>
      </c>
      <c r="AA898" s="19" t="n">
        <v>0.0546543032941367</v>
      </c>
      <c r="AB898" s="19" t="n">
        <v>0.0406629348442578</v>
      </c>
      <c r="AC898" s="19" t="n">
        <v>0.159316835005138</v>
      </c>
      <c r="AD898" s="19" t="n">
        <v>0.168928355173967</v>
      </c>
      <c r="AE898" s="19"/>
      <c r="AF898" s="19" t="n">
        <v>0.130613217017174</v>
      </c>
      <c r="AG898" s="19"/>
      <c r="AH898" s="19" t="n">
        <v>0.145762979014985</v>
      </c>
      <c r="AI898" s="19"/>
      <c r="AJ898" s="19" t="n">
        <v>0.152441431876169</v>
      </c>
      <c r="AK898" s="19" t="n">
        <v>0</v>
      </c>
      <c r="AL898" s="19" t="n">
        <v>0.169980714801118</v>
      </c>
      <c r="AM898" s="19" t="n">
        <v>0.105410374913827</v>
      </c>
      <c r="AN898" s="19" t="n">
        <v>0.0951638126233275</v>
      </c>
      <c r="AO898" s="19" t="n">
        <v>0.234089470992103</v>
      </c>
      <c r="AP898" s="19" t="n">
        <v>0.143180244235816</v>
      </c>
      <c r="AQ898" s="19" t="n">
        <v>0.102177165682231</v>
      </c>
      <c r="AR898" s="19" t="n">
        <v>0</v>
      </c>
      <c r="AS898" s="19" t="n">
        <v>0.216605440690388</v>
      </c>
      <c r="AT898" s="19" t="n">
        <v>0</v>
      </c>
      <c r="AU898" s="19" t="n">
        <v>0</v>
      </c>
    </row>
    <row r="899">
      <c r="B899" t="s">
        <v>376</v>
      </c>
      <c r="C899" s="19" t="n">
        <v>0.741713578944714</v>
      </c>
      <c r="D899" s="19" t="n">
        <v>0.781599404809367</v>
      </c>
      <c r="E899" s="19" t="n">
        <v>0.694633387215551</v>
      </c>
      <c r="F899" s="19"/>
      <c r="G899" s="19" t="n">
        <v>0.856672976460114</v>
      </c>
      <c r="H899" s="19" t="n">
        <v>0.73559264066187</v>
      </c>
      <c r="I899" s="19" t="n">
        <v>0.642845616326929</v>
      </c>
      <c r="J899" s="19" t="n">
        <v>0.727002359272449</v>
      </c>
      <c r="K899" s="19" t="n">
        <v>0.780548483702533</v>
      </c>
      <c r="L899" s="19" t="n">
        <v>0.728775814061944</v>
      </c>
      <c r="M899" s="19"/>
      <c r="N899" s="19" t="n">
        <v>0.747214002035364</v>
      </c>
      <c r="O899" s="19" t="n">
        <v>0.810565945834038</v>
      </c>
      <c r="P899" s="19" t="n">
        <v>0.676291563240537</v>
      </c>
      <c r="Q899" s="19" t="n">
        <v>0.827417812139402</v>
      </c>
      <c r="R899" s="19" t="n">
        <v>0.658023058112962</v>
      </c>
      <c r="S899" s="19"/>
      <c r="T899" s="19" t="n">
        <v>0.834116743204533</v>
      </c>
      <c r="U899" s="19" t="n">
        <v>0.683806132981084</v>
      </c>
      <c r="V899" s="19" t="n">
        <v>0.734093703773134</v>
      </c>
      <c r="W899" s="19" t="n">
        <v>0.859509831293615</v>
      </c>
      <c r="X899" s="19"/>
      <c r="Y899" s="19" t="n">
        <v>0.78486897826214</v>
      </c>
      <c r="Z899" s="19" t="n">
        <v>0.666109630450094</v>
      </c>
      <c r="AA899" s="19" t="n">
        <v>0.705140742794683</v>
      </c>
      <c r="AB899" s="19" t="n">
        <v>0.750384253542541</v>
      </c>
      <c r="AC899" s="19" t="n">
        <v>0.840683164994862</v>
      </c>
      <c r="AD899" s="19" t="n">
        <v>0.687310180819196</v>
      </c>
      <c r="AE899" s="19"/>
      <c r="AF899" s="19" t="n">
        <v>0.732222937735328</v>
      </c>
      <c r="AG899" s="19"/>
      <c r="AH899" s="19" t="n">
        <v>0.76259747960337</v>
      </c>
      <c r="AI899" s="19"/>
      <c r="AJ899" s="19" t="n">
        <v>0.78663634896381</v>
      </c>
      <c r="AK899" s="19" t="n">
        <v>1</v>
      </c>
      <c r="AL899" s="19" t="n">
        <v>0.694477545958631</v>
      </c>
      <c r="AM899" s="19" t="n">
        <v>0.656027468071991</v>
      </c>
      <c r="AN899" s="19" t="n">
        <v>0.817522068581693</v>
      </c>
      <c r="AO899" s="19" t="n">
        <v>0.597172514562995</v>
      </c>
      <c r="AP899" s="19" t="n">
        <v>0.734589916146773</v>
      </c>
      <c r="AQ899" s="19" t="n">
        <v>0.788974676394173</v>
      </c>
      <c r="AR899" s="19" t="n">
        <v>1</v>
      </c>
      <c r="AS899" s="19" t="n">
        <v>0.721918681219599</v>
      </c>
      <c r="AT899" s="19" t="n">
        <v>0.636407491047891</v>
      </c>
      <c r="AU899" s="19" t="n">
        <v>0.892317005904234</v>
      </c>
    </row>
    <row r="900">
      <c r="B900" t="s">
        <v>96</v>
      </c>
      <c r="C900" s="19" t="n">
        <v>0.129835305689769</v>
      </c>
      <c r="D900" s="19" t="n">
        <v>0.086670632777641</v>
      </c>
      <c r="E900" s="19" t="n">
        <v>0.179309261377742</v>
      </c>
      <c r="F900" s="19"/>
      <c r="G900" s="19" t="n">
        <v>0</v>
      </c>
      <c r="H900" s="19" t="n">
        <v>0.079862153296418</v>
      </c>
      <c r="I900" s="19" t="n">
        <v>0.0996314379889424</v>
      </c>
      <c r="J900" s="19" t="n">
        <v>0.12196380122008</v>
      </c>
      <c r="K900" s="19" t="n">
        <v>0.160607957048478</v>
      </c>
      <c r="L900" s="19" t="n">
        <v>0.237875840604573</v>
      </c>
      <c r="M900" s="19"/>
      <c r="N900" s="19" t="n">
        <v>0</v>
      </c>
      <c r="O900" s="19" t="n">
        <v>0.139193258618495</v>
      </c>
      <c r="P900" s="19" t="n">
        <v>0.198801386283468</v>
      </c>
      <c r="Q900" s="19" t="n">
        <v>0.0554971444138123</v>
      </c>
      <c r="R900" s="19" t="n">
        <v>0.116759445096214</v>
      </c>
      <c r="S900" s="19"/>
      <c r="T900" s="19" t="n">
        <v>0.0321424978654384</v>
      </c>
      <c r="U900" s="19" t="n">
        <v>0.155691664549789</v>
      </c>
      <c r="V900" s="19" t="n">
        <v>0.14660826757614</v>
      </c>
      <c r="W900" s="19" t="n">
        <v>0.0388716894988967</v>
      </c>
      <c r="X900" s="19"/>
      <c r="Y900" s="19" t="n">
        <v>0.0508039039733229</v>
      </c>
      <c r="Z900" s="19" t="n">
        <v>0.167051042243264</v>
      </c>
      <c r="AA900" s="19" t="n">
        <v>0.24020495391118</v>
      </c>
      <c r="AB900" s="19" t="n">
        <v>0.208952811613202</v>
      </c>
      <c r="AC900" s="19" t="n">
        <v>0</v>
      </c>
      <c r="AD900" s="19" t="n">
        <v>0.143761464006837</v>
      </c>
      <c r="AE900" s="19"/>
      <c r="AF900" s="19" t="n">
        <v>0.137163845247498</v>
      </c>
      <c r="AG900" s="19"/>
      <c r="AH900" s="19" t="n">
        <v>0.0916395413816446</v>
      </c>
      <c r="AI900" s="19"/>
      <c r="AJ900" s="19" t="n">
        <v>0.0609222191600212</v>
      </c>
      <c r="AK900" s="19" t="n">
        <v>0</v>
      </c>
      <c r="AL900" s="19" t="n">
        <v>0.135541739240251</v>
      </c>
      <c r="AM900" s="19" t="n">
        <v>0.238562157014182</v>
      </c>
      <c r="AN900" s="19" t="n">
        <v>0.08731411879498</v>
      </c>
      <c r="AO900" s="19" t="n">
        <v>0.168738014444901</v>
      </c>
      <c r="AP900" s="19" t="n">
        <v>0.12222983961741</v>
      </c>
      <c r="AQ900" s="19" t="n">
        <v>0.108848157923597</v>
      </c>
      <c r="AR900" s="19" t="n">
        <v>0</v>
      </c>
      <c r="AS900" s="19" t="n">
        <v>0.0614758780900135</v>
      </c>
      <c r="AT900" s="19" t="n">
        <v>0.363592508952109</v>
      </c>
      <c r="AU900" s="19" t="n">
        <v>0.107682994095766</v>
      </c>
    </row>
    <row r="901">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c r="AH901" s="19"/>
      <c r="AI901" s="19"/>
      <c r="AJ901" s="19"/>
      <c r="AK901" s="19"/>
      <c r="AL901" s="19"/>
      <c r="AM901" s="19"/>
      <c r="AN901" s="19"/>
      <c r="AO901" s="19"/>
      <c r="AP901" s="19"/>
      <c r="AQ901" s="19"/>
      <c r="AR901" s="19"/>
      <c r="AS901" s="19"/>
      <c r="AT901" s="19"/>
      <c r="AU901" s="19"/>
    </row>
    <row r="902">
      <c r="B902" s="7" t="s">
        <v>379</v>
      </c>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19"/>
      <c r="AT902" s="19"/>
      <c r="AU902" s="19"/>
    </row>
    <row r="903">
      <c r="B903" s="26" t="s">
        <v>356</v>
      </c>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c r="AH903" s="19"/>
      <c r="AI903" s="19"/>
      <c r="AJ903" s="19"/>
      <c r="AK903" s="19"/>
      <c r="AL903" s="19"/>
      <c r="AM903" s="19"/>
      <c r="AN903" s="19"/>
      <c r="AO903" s="19"/>
      <c r="AP903" s="19"/>
      <c r="AQ903" s="19"/>
      <c r="AR903" s="19"/>
      <c r="AS903" s="19"/>
      <c r="AT903" s="19"/>
      <c r="AU903" s="19"/>
    </row>
    <row r="904">
      <c r="B904" t="s">
        <v>378</v>
      </c>
      <c r="C904" s="19" t="n">
        <v>0.177450327977872</v>
      </c>
      <c r="D904" s="19" t="n">
        <v>0.229334633471389</v>
      </c>
      <c r="E904" s="19" t="n">
        <v>0.127163392562785</v>
      </c>
      <c r="F904" s="19"/>
      <c r="G904" s="19" t="n">
        <v>0.154929095107903</v>
      </c>
      <c r="H904" s="19" t="n">
        <v>0.189307721665098</v>
      </c>
      <c r="I904" s="19" t="n">
        <v>0.19458336367214</v>
      </c>
      <c r="J904" s="19" t="n">
        <v>0.200889014798516</v>
      </c>
      <c r="K904" s="19" t="n">
        <v>0.243689125287073</v>
      </c>
      <c r="L904" s="19" t="n">
        <v>0.0959029019103715</v>
      </c>
      <c r="M904" s="19"/>
      <c r="N904" s="19" t="n">
        <v>0.398946907350295</v>
      </c>
      <c r="O904" s="19" t="n">
        <v>0.0926279013668036</v>
      </c>
      <c r="P904" s="19" t="n">
        <v>0.167797893067351</v>
      </c>
      <c r="Q904" s="19" t="n">
        <v>0.211772312633097</v>
      </c>
      <c r="R904" s="19" t="n">
        <v>0.298154922968047</v>
      </c>
      <c r="S904" s="19"/>
      <c r="T904" s="19" t="n">
        <v>0.364399865715812</v>
      </c>
      <c r="U904" s="19" t="n">
        <v>0.247852868381099</v>
      </c>
      <c r="V904" s="19" t="n">
        <v>0.196070598910975</v>
      </c>
      <c r="W904" s="19" t="n">
        <v>0.103874271541136</v>
      </c>
      <c r="X904" s="19"/>
      <c r="Y904" s="19" t="n">
        <v>0.178752682888921</v>
      </c>
      <c r="Z904" s="19" t="n">
        <v>0.154652745424584</v>
      </c>
      <c r="AA904" s="19" t="n">
        <v>0.0513955109570307</v>
      </c>
      <c r="AB904" s="19" t="n">
        <v>0.286858036000361</v>
      </c>
      <c r="AC904" s="19" t="n">
        <v>0.15968485724936</v>
      </c>
      <c r="AD904" s="19" t="n">
        <v>0.327831171693961</v>
      </c>
      <c r="AE904" s="19"/>
      <c r="AF904" s="19" t="n">
        <v>0.181460404477312</v>
      </c>
      <c r="AG904" s="19"/>
      <c r="AH904" s="19" t="n">
        <v>0.166992398099792</v>
      </c>
      <c r="AI904" s="19"/>
      <c r="AJ904" s="19" t="n">
        <v>0.136378647055698</v>
      </c>
      <c r="AK904" s="19" t="n">
        <v>0.137775589138748</v>
      </c>
      <c r="AL904" s="19" t="n">
        <v>0.242796980913628</v>
      </c>
      <c r="AM904" s="19" t="n">
        <v>0.132261910891137</v>
      </c>
      <c r="AN904" s="19" t="n">
        <v>0.229889789903067</v>
      </c>
      <c r="AO904" s="19" t="n">
        <v>0.221138936841009</v>
      </c>
      <c r="AP904" s="19" t="n">
        <v>0.119105370841256</v>
      </c>
      <c r="AQ904" s="19" t="n">
        <v>0</v>
      </c>
      <c r="AR904" s="19" t="n">
        <v>0</v>
      </c>
      <c r="AS904" s="19" t="n">
        <v>0.19786038350427</v>
      </c>
      <c r="AT904" s="19" t="n">
        <v>0.182900913843755</v>
      </c>
      <c r="AU904" s="19" t="n">
        <v>0.11387427366556</v>
      </c>
    </row>
    <row r="905">
      <c r="B905" t="s">
        <v>376</v>
      </c>
      <c r="C905" s="19" t="n">
        <v>0.709432178209871</v>
      </c>
      <c r="D905" s="19" t="n">
        <v>0.66116241125318</v>
      </c>
      <c r="E905" s="19" t="n">
        <v>0.756215856440962</v>
      </c>
      <c r="F905" s="19"/>
      <c r="G905" s="19" t="n">
        <v>0.845070904892097</v>
      </c>
      <c r="H905" s="19" t="n">
        <v>0.810692278334902</v>
      </c>
      <c r="I905" s="19" t="n">
        <v>0.725597804993911</v>
      </c>
      <c r="J905" s="19" t="n">
        <v>0.710982479226013</v>
      </c>
      <c r="K905" s="19" t="n">
        <v>0.577971963834767</v>
      </c>
      <c r="L905" s="19" t="n">
        <v>0.695798842478114</v>
      </c>
      <c r="M905" s="19"/>
      <c r="N905" s="19" t="n">
        <v>0.303050759259269</v>
      </c>
      <c r="O905" s="19" t="n">
        <v>0.747000229708421</v>
      </c>
      <c r="P905" s="19" t="n">
        <v>0.694470861747549</v>
      </c>
      <c r="Q905" s="19" t="n">
        <v>0.762397089778819</v>
      </c>
      <c r="R905" s="19" t="n">
        <v>0.63079528760975</v>
      </c>
      <c r="S905" s="19"/>
      <c r="T905" s="19" t="n">
        <v>0.541480217552222</v>
      </c>
      <c r="U905" s="19" t="n">
        <v>0.653098511162803</v>
      </c>
      <c r="V905" s="19" t="n">
        <v>0.629020745938128</v>
      </c>
      <c r="W905" s="19" t="n">
        <v>0.870767875210176</v>
      </c>
      <c r="X905" s="19"/>
      <c r="Y905" s="19" t="n">
        <v>0.710749288949022</v>
      </c>
      <c r="Z905" s="19" t="n">
        <v>0.813658767397938</v>
      </c>
      <c r="AA905" s="19" t="n">
        <v>0.737366867582057</v>
      </c>
      <c r="AB905" s="19" t="n">
        <v>0.626565369830156</v>
      </c>
      <c r="AC905" s="19" t="n">
        <v>0.84031514275064</v>
      </c>
      <c r="AD905" s="19" t="n">
        <v>0.481108057900642</v>
      </c>
      <c r="AE905" s="19"/>
      <c r="AF905" s="19" t="n">
        <v>0.703232416888314</v>
      </c>
      <c r="AG905" s="19"/>
      <c r="AH905" s="19" t="n">
        <v>0.73486732599904</v>
      </c>
      <c r="AI905" s="19"/>
      <c r="AJ905" s="19" t="n">
        <v>0.652824858539131</v>
      </c>
      <c r="AK905" s="19" t="n">
        <v>0.862224410861252</v>
      </c>
      <c r="AL905" s="19" t="n">
        <v>0.686149435742259</v>
      </c>
      <c r="AM905" s="19" t="n">
        <v>0.65910757451817</v>
      </c>
      <c r="AN905" s="19" t="n">
        <v>0.68231400577484</v>
      </c>
      <c r="AO905" s="19" t="n">
        <v>0.778861063158991</v>
      </c>
      <c r="AP905" s="19" t="n">
        <v>0.799514609491148</v>
      </c>
      <c r="AQ905" s="19" t="n">
        <v>1</v>
      </c>
      <c r="AR905" s="19" t="n">
        <v>0.660151210894533</v>
      </c>
      <c r="AS905" s="19" t="n">
        <v>0.569701996539539</v>
      </c>
      <c r="AT905" s="19" t="n">
        <v>0.817099086156245</v>
      </c>
      <c r="AU905" s="19" t="n">
        <v>0.7589929678284</v>
      </c>
    </row>
    <row r="906">
      <c r="B906" t="s">
        <v>96</v>
      </c>
      <c r="C906" s="19" t="n">
        <v>0.113117493812258</v>
      </c>
      <c r="D906" s="19" t="n">
        <v>0.109502955275431</v>
      </c>
      <c r="E906" s="19" t="n">
        <v>0.116620750996253</v>
      </c>
      <c r="F906" s="19"/>
      <c r="G906" s="19" t="n">
        <v>0</v>
      </c>
      <c r="H906" s="19" t="n">
        <v>0</v>
      </c>
      <c r="I906" s="19" t="n">
        <v>0.0798188313339497</v>
      </c>
      <c r="J906" s="19" t="n">
        <v>0.088128505975471</v>
      </c>
      <c r="K906" s="19" t="n">
        <v>0.17833891087816</v>
      </c>
      <c r="L906" s="19" t="n">
        <v>0.208298255611515</v>
      </c>
      <c r="M906" s="19"/>
      <c r="N906" s="19" t="n">
        <v>0.298002333390436</v>
      </c>
      <c r="O906" s="19" t="n">
        <v>0.160371868924775</v>
      </c>
      <c r="P906" s="19" t="n">
        <v>0.137731245185101</v>
      </c>
      <c r="Q906" s="19" t="n">
        <v>0.0258305975880838</v>
      </c>
      <c r="R906" s="19" t="n">
        <v>0.071049789422203</v>
      </c>
      <c r="S906" s="19"/>
      <c r="T906" s="19" t="n">
        <v>0.0941199167319664</v>
      </c>
      <c r="U906" s="19" t="n">
        <v>0.0990486204560982</v>
      </c>
      <c r="V906" s="19" t="n">
        <v>0.174908655150897</v>
      </c>
      <c r="W906" s="19" t="n">
        <v>0.0253578532486889</v>
      </c>
      <c r="X906" s="19"/>
      <c r="Y906" s="19" t="n">
        <v>0.110498028162057</v>
      </c>
      <c r="Z906" s="19" t="n">
        <v>0.0316884871774774</v>
      </c>
      <c r="AA906" s="19" t="n">
        <v>0.211237621460912</v>
      </c>
      <c r="AB906" s="19" t="n">
        <v>0.0865765941694827</v>
      </c>
      <c r="AC906" s="19" t="n">
        <v>0</v>
      </c>
      <c r="AD906" s="19" t="n">
        <v>0.191060770405397</v>
      </c>
      <c r="AE906" s="19"/>
      <c r="AF906" s="19" t="n">
        <v>0.115307178634375</v>
      </c>
      <c r="AG906" s="19"/>
      <c r="AH906" s="19" t="n">
        <v>0.0981402759011682</v>
      </c>
      <c r="AI906" s="19"/>
      <c r="AJ906" s="19" t="n">
        <v>0.210796494405171</v>
      </c>
      <c r="AK906" s="19" t="n">
        <v>0</v>
      </c>
      <c r="AL906" s="19" t="n">
        <v>0.0710535833441133</v>
      </c>
      <c r="AM906" s="19" t="n">
        <v>0.208630514590694</v>
      </c>
      <c r="AN906" s="19" t="n">
        <v>0.0877962043220933</v>
      </c>
      <c r="AO906" s="19" t="n">
        <v>0</v>
      </c>
      <c r="AP906" s="19" t="n">
        <v>0.0813800196675965</v>
      </c>
      <c r="AQ906" s="19" t="n">
        <v>0</v>
      </c>
      <c r="AR906" s="19" t="n">
        <v>0.339848789105467</v>
      </c>
      <c r="AS906" s="19" t="n">
        <v>0.23243761995619</v>
      </c>
      <c r="AT906" s="19" t="n">
        <v>0</v>
      </c>
      <c r="AU906" s="19" t="n">
        <v>0.12713275850604</v>
      </c>
    </row>
    <row r="907">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c r="AH907" s="19"/>
      <c r="AI907" s="19"/>
      <c r="AJ907" s="19"/>
      <c r="AK907" s="19"/>
      <c r="AL907" s="19"/>
      <c r="AM907" s="19"/>
      <c r="AN907" s="19"/>
      <c r="AO907" s="19"/>
      <c r="AP907" s="19"/>
      <c r="AQ907" s="19"/>
      <c r="AR907" s="19"/>
      <c r="AS907" s="19"/>
      <c r="AT907" s="19"/>
      <c r="AU907" s="19"/>
    </row>
    <row r="908">
      <c r="B908" s="7" t="s">
        <v>381</v>
      </c>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c r="AH908" s="19"/>
      <c r="AI908" s="19"/>
      <c r="AJ908" s="19"/>
      <c r="AK908" s="19"/>
      <c r="AL908" s="19"/>
      <c r="AM908" s="19"/>
      <c r="AN908" s="19"/>
      <c r="AO908" s="19"/>
      <c r="AP908" s="19"/>
      <c r="AQ908" s="19"/>
      <c r="AR908" s="19"/>
      <c r="AS908" s="19"/>
      <c r="AT908" s="19"/>
      <c r="AU908" s="19"/>
    </row>
    <row r="909">
      <c r="B909" s="26" t="s">
        <v>356</v>
      </c>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c r="AH909" s="19"/>
      <c r="AI909" s="19"/>
      <c r="AJ909" s="19"/>
      <c r="AK909" s="19"/>
      <c r="AL909" s="19"/>
      <c r="AM909" s="19"/>
      <c r="AN909" s="19"/>
      <c r="AO909" s="19"/>
      <c r="AP909" s="19"/>
      <c r="AQ909" s="19"/>
      <c r="AR909" s="19"/>
      <c r="AS909" s="19"/>
      <c r="AT909" s="19"/>
      <c r="AU909" s="19"/>
    </row>
    <row r="910">
      <c r="B910" t="s">
        <v>380</v>
      </c>
      <c r="C910" s="19" t="n">
        <v>0.186313265707643</v>
      </c>
      <c r="D910" s="19" t="n">
        <v>0.247728480027713</v>
      </c>
      <c r="E910" s="19" t="n">
        <v>0.126782820863084</v>
      </c>
      <c r="F910" s="19"/>
      <c r="G910" s="19" t="n">
        <v>0.27542824248352</v>
      </c>
      <c r="H910" s="19" t="n">
        <v>0.122714187585886</v>
      </c>
      <c r="I910" s="19" t="n">
        <v>0.216995780362471</v>
      </c>
      <c r="J910" s="19" t="n">
        <v>0.211692767286294</v>
      </c>
      <c r="K910" s="19" t="n">
        <v>0.23070101667144</v>
      </c>
      <c r="L910" s="19" t="n">
        <v>0.112322693517247</v>
      </c>
      <c r="M910" s="19"/>
      <c r="N910" s="19" t="n">
        <v>0</v>
      </c>
      <c r="O910" s="19" t="n">
        <v>0.158826582952249</v>
      </c>
      <c r="P910" s="19" t="n">
        <v>0.218448413187942</v>
      </c>
      <c r="Q910" s="19" t="n">
        <v>0.101813903012378</v>
      </c>
      <c r="R910" s="19" t="n">
        <v>0.341414740277092</v>
      </c>
      <c r="S910" s="19"/>
      <c r="T910" s="19" t="n">
        <v>0.260017370005308</v>
      </c>
      <c r="U910" s="19" t="n">
        <v>0.229317397471393</v>
      </c>
      <c r="V910" s="19" t="n">
        <v>0.0882598331033041</v>
      </c>
      <c r="W910" s="19" t="n">
        <v>0.264378519317518</v>
      </c>
      <c r="X910" s="19"/>
      <c r="Y910" s="19" t="n">
        <v>0.211320485742086</v>
      </c>
      <c r="Z910" s="19" t="n">
        <v>0.176233597326475</v>
      </c>
      <c r="AA910" s="19" t="n">
        <v>0.155913871850812</v>
      </c>
      <c r="AB910" s="19" t="n">
        <v>0.192612410157846</v>
      </c>
      <c r="AC910" s="19" t="n">
        <v>0.144279630207027</v>
      </c>
      <c r="AD910" s="19" t="n">
        <v>0.200849947206149</v>
      </c>
      <c r="AE910" s="19"/>
      <c r="AF910" s="19" t="n">
        <v>0.217976943339357</v>
      </c>
      <c r="AG910" s="19"/>
      <c r="AH910" s="19" t="n">
        <v>0.209137722832859</v>
      </c>
      <c r="AI910" s="19"/>
      <c r="AJ910" s="19" t="n">
        <v>0.325622824668256</v>
      </c>
      <c r="AK910" s="19" t="n">
        <v>0</v>
      </c>
      <c r="AL910" s="19" t="n">
        <v>0.155877477258689</v>
      </c>
      <c r="AM910" s="19" t="n">
        <v>0.133487991107704</v>
      </c>
      <c r="AN910" s="19" t="n">
        <v>0.155961500700854</v>
      </c>
      <c r="AO910" s="19" t="n">
        <v>0.295241260295695</v>
      </c>
      <c r="AP910" s="19" t="n">
        <v>0.172230323906183</v>
      </c>
      <c r="AQ910" s="19" t="n">
        <v>0.237063755643972</v>
      </c>
      <c r="AR910" s="19" t="n">
        <v>0.263983328259223</v>
      </c>
      <c r="AS910" s="19" t="n">
        <v>0.268841422229902</v>
      </c>
      <c r="AT910" s="19" t="n">
        <v>0.158619410996466</v>
      </c>
      <c r="AU910" s="19" t="n">
        <v>0.111699243965907</v>
      </c>
    </row>
    <row r="911">
      <c r="B911" t="s">
        <v>376</v>
      </c>
      <c r="C911" s="19" t="n">
        <v>0.648762710955767</v>
      </c>
      <c r="D911" s="19" t="n">
        <v>0.604816423607598</v>
      </c>
      <c r="E911" s="19" t="n">
        <v>0.691360332148931</v>
      </c>
      <c r="F911" s="19"/>
      <c r="G911" s="19" t="n">
        <v>0.678665814961132</v>
      </c>
      <c r="H911" s="19" t="n">
        <v>0.788438982332823</v>
      </c>
      <c r="I911" s="19" t="n">
        <v>0.645228704573379</v>
      </c>
      <c r="J911" s="19" t="n">
        <v>0.63221990864527</v>
      </c>
      <c r="K911" s="19" t="n">
        <v>0.588432464014071</v>
      </c>
      <c r="L911" s="19" t="n">
        <v>0.624741273109649</v>
      </c>
      <c r="M911" s="19"/>
      <c r="N911" s="19" t="n">
        <v>1</v>
      </c>
      <c r="O911" s="19" t="n">
        <v>0.618890621207663</v>
      </c>
      <c r="P911" s="19" t="n">
        <v>0.590500927581597</v>
      </c>
      <c r="Q911" s="19" t="n">
        <v>0.774868308151229</v>
      </c>
      <c r="R911" s="19" t="n">
        <v>0.56952512164943</v>
      </c>
      <c r="S911" s="19"/>
      <c r="T911" s="19" t="n">
        <v>0.548361064679872</v>
      </c>
      <c r="U911" s="19" t="n">
        <v>0.584620186628195</v>
      </c>
      <c r="V911" s="19" t="n">
        <v>0.733996372969952</v>
      </c>
      <c r="W911" s="19" t="n">
        <v>0.684599102766869</v>
      </c>
      <c r="X911" s="19"/>
      <c r="Y911" s="19" t="n">
        <v>0.685382007412755</v>
      </c>
      <c r="Z911" s="19" t="n">
        <v>0.691144477921781</v>
      </c>
      <c r="AA911" s="19" t="n">
        <v>0.610003067666252</v>
      </c>
      <c r="AB911" s="19" t="n">
        <v>0.574644974505757</v>
      </c>
      <c r="AC911" s="19" t="n">
        <v>0.855720369792973</v>
      </c>
      <c r="AD911" s="19" t="n">
        <v>0.44848990719597</v>
      </c>
      <c r="AE911" s="19"/>
      <c r="AF911" s="19" t="n">
        <v>0.608729896500831</v>
      </c>
      <c r="AG911" s="19"/>
      <c r="AH911" s="19" t="n">
        <v>0.68151760000323</v>
      </c>
      <c r="AI911" s="19"/>
      <c r="AJ911" s="19" t="n">
        <v>0.674377175331744</v>
      </c>
      <c r="AK911" s="19" t="n">
        <v>0.855148945529926</v>
      </c>
      <c r="AL911" s="19" t="n">
        <v>0.729291324170097</v>
      </c>
      <c r="AM911" s="19" t="n">
        <v>0.596583820271346</v>
      </c>
      <c r="AN911" s="19" t="n">
        <v>0.721375821689348</v>
      </c>
      <c r="AO911" s="19" t="n">
        <v>0.566672405473437</v>
      </c>
      <c r="AP911" s="19" t="n">
        <v>0.693912204083488</v>
      </c>
      <c r="AQ911" s="19" t="n">
        <v>0.505132935239303</v>
      </c>
      <c r="AR911" s="19" t="n">
        <v>0.620846830643836</v>
      </c>
      <c r="AS911" s="19" t="n">
        <v>0.285756761235576</v>
      </c>
      <c r="AT911" s="19" t="n">
        <v>0.706564029882642</v>
      </c>
      <c r="AU911" s="19" t="n">
        <v>0.888300756034093</v>
      </c>
    </row>
    <row r="912">
      <c r="B912" t="s">
        <v>96</v>
      </c>
      <c r="C912" s="19" t="n">
        <v>0.16492402333659</v>
      </c>
      <c r="D912" s="19" t="n">
        <v>0.147455096364689</v>
      </c>
      <c r="E912" s="19" t="n">
        <v>0.181856846987985</v>
      </c>
      <c r="F912" s="19"/>
      <c r="G912" s="19" t="n">
        <v>0.0459059425553474</v>
      </c>
      <c r="H912" s="19" t="n">
        <v>0.0888468300812908</v>
      </c>
      <c r="I912" s="19" t="n">
        <v>0.137775515064151</v>
      </c>
      <c r="J912" s="19" t="n">
        <v>0.156087324068436</v>
      </c>
      <c r="K912" s="19" t="n">
        <v>0.180866519314489</v>
      </c>
      <c r="L912" s="19" t="n">
        <v>0.262936033373104</v>
      </c>
      <c r="M912" s="19"/>
      <c r="N912" s="19" t="n">
        <v>0</v>
      </c>
      <c r="O912" s="19" t="n">
        <v>0.222282795840087</v>
      </c>
      <c r="P912" s="19" t="n">
        <v>0.191050659230461</v>
      </c>
      <c r="Q912" s="19" t="n">
        <v>0.123317788836393</v>
      </c>
      <c r="R912" s="19" t="n">
        <v>0.0890601380734784</v>
      </c>
      <c r="S912" s="19"/>
      <c r="T912" s="19" t="n">
        <v>0.19162156531482</v>
      </c>
      <c r="U912" s="19" t="n">
        <v>0.186062415900411</v>
      </c>
      <c r="V912" s="19" t="n">
        <v>0.177743793926743</v>
      </c>
      <c r="W912" s="19" t="n">
        <v>0.0510223779156128</v>
      </c>
      <c r="X912" s="19"/>
      <c r="Y912" s="19" t="n">
        <v>0.103297506845159</v>
      </c>
      <c r="Z912" s="19" t="n">
        <v>0.132621924751744</v>
      </c>
      <c r="AA912" s="19" t="n">
        <v>0.234083060482936</v>
      </c>
      <c r="AB912" s="19" t="n">
        <v>0.232742615336397</v>
      </c>
      <c r="AC912" s="19" t="n">
        <v>0</v>
      </c>
      <c r="AD912" s="19" t="n">
        <v>0.35066014559788</v>
      </c>
      <c r="AE912" s="19"/>
      <c r="AF912" s="19" t="n">
        <v>0.173293160159812</v>
      </c>
      <c r="AG912" s="19"/>
      <c r="AH912" s="19" t="n">
        <v>0.109344677163911</v>
      </c>
      <c r="AI912" s="19"/>
      <c r="AJ912" s="19" t="n">
        <v>0</v>
      </c>
      <c r="AK912" s="19" t="n">
        <v>0.144851054470074</v>
      </c>
      <c r="AL912" s="19" t="n">
        <v>0.114831198571214</v>
      </c>
      <c r="AM912" s="19" t="n">
        <v>0.26992818862095</v>
      </c>
      <c r="AN912" s="19" t="n">
        <v>0.122662677609798</v>
      </c>
      <c r="AO912" s="19" t="n">
        <v>0.138086334230867</v>
      </c>
      <c r="AP912" s="19" t="n">
        <v>0.133857472010328</v>
      </c>
      <c r="AQ912" s="19" t="n">
        <v>0.257803309116724</v>
      </c>
      <c r="AR912" s="19" t="n">
        <v>0.115169841096942</v>
      </c>
      <c r="AS912" s="19" t="n">
        <v>0.445401816534522</v>
      </c>
      <c r="AT912" s="19" t="n">
        <v>0.134816559120892</v>
      </c>
      <c r="AU912" s="19" t="n">
        <v>0</v>
      </c>
    </row>
    <row r="913">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c r="AF913" s="19"/>
      <c r="AG913" s="19"/>
      <c r="AH913" s="19"/>
      <c r="AI913" s="19"/>
      <c r="AJ913" s="19"/>
      <c r="AK913" s="19"/>
      <c r="AL913" s="19"/>
      <c r="AM913" s="19"/>
      <c r="AN913" s="19"/>
      <c r="AO913" s="19"/>
      <c r="AP913" s="19"/>
      <c r="AQ913" s="19"/>
      <c r="AR913" s="19"/>
      <c r="AS913" s="19"/>
      <c r="AT913" s="19"/>
      <c r="AU913" s="19"/>
    </row>
    <row r="914">
      <c r="B914" s="7" t="s">
        <v>383</v>
      </c>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c r="AF914" s="19"/>
      <c r="AG914" s="19"/>
      <c r="AH914" s="19"/>
      <c r="AI914" s="19"/>
      <c r="AJ914" s="19"/>
      <c r="AK914" s="19"/>
      <c r="AL914" s="19"/>
      <c r="AM914" s="19"/>
      <c r="AN914" s="19"/>
      <c r="AO914" s="19"/>
      <c r="AP914" s="19"/>
      <c r="AQ914" s="19"/>
      <c r="AR914" s="19"/>
      <c r="AS914" s="19"/>
      <c r="AT914" s="19"/>
      <c r="AU914" s="19"/>
    </row>
    <row r="915">
      <c r="B915" s="26" t="s">
        <v>356</v>
      </c>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c r="AF915" s="19"/>
      <c r="AG915" s="19"/>
      <c r="AH915" s="19"/>
      <c r="AI915" s="19"/>
      <c r="AJ915" s="19"/>
      <c r="AK915" s="19"/>
      <c r="AL915" s="19"/>
      <c r="AM915" s="19"/>
      <c r="AN915" s="19"/>
      <c r="AO915" s="19"/>
      <c r="AP915" s="19"/>
      <c r="AQ915" s="19"/>
      <c r="AR915" s="19"/>
      <c r="AS915" s="19"/>
      <c r="AT915" s="19"/>
      <c r="AU915" s="19"/>
    </row>
    <row r="916">
      <c r="B916" t="s">
        <v>382</v>
      </c>
      <c r="C916" s="19" t="n">
        <v>0.267358905699367</v>
      </c>
      <c r="D916" s="19" t="n">
        <v>0.368200937452779</v>
      </c>
      <c r="E916" s="19" t="n">
        <v>0.172520396111816</v>
      </c>
      <c r="F916" s="19"/>
      <c r="G916" s="19" t="n">
        <v>0.200040568958191</v>
      </c>
      <c r="H916" s="19" t="n">
        <v>0.311491333776571</v>
      </c>
      <c r="I916" s="19" t="n">
        <v>0.219937864395043</v>
      </c>
      <c r="J916" s="19" t="n">
        <v>0.19542199262573</v>
      </c>
      <c r="K916" s="19" t="n">
        <v>0.395109551554339</v>
      </c>
      <c r="L916" s="19" t="n">
        <v>0.282731764424054</v>
      </c>
      <c r="M916" s="19"/>
      <c r="N916" s="19" t="n">
        <v>0.437048788538417</v>
      </c>
      <c r="O916" s="19" t="n">
        <v>0.280499798175931</v>
      </c>
      <c r="P916" s="19" t="n">
        <v>0.264324397247619</v>
      </c>
      <c r="Q916" s="19" t="n">
        <v>0.281510914755594</v>
      </c>
      <c r="R916" s="19" t="n">
        <v>0.18919037105289</v>
      </c>
      <c r="S916" s="19"/>
      <c r="T916" s="19" t="n">
        <v>0.19106126624876</v>
      </c>
      <c r="U916" s="19" t="n">
        <v>0.322293778171536</v>
      </c>
      <c r="V916" s="19" t="n">
        <v>0.238472434920938</v>
      </c>
      <c r="W916" s="19" t="n">
        <v>0.233519594393763</v>
      </c>
      <c r="X916" s="19"/>
      <c r="Y916" s="19" t="n">
        <v>0.280171688898172</v>
      </c>
      <c r="Z916" s="19" t="n">
        <v>0.224507485153503</v>
      </c>
      <c r="AA916" s="19" t="n">
        <v>0.240155112413961</v>
      </c>
      <c r="AB916" s="19" t="n">
        <v>0.281501190322091</v>
      </c>
      <c r="AC916" s="19" t="n">
        <v>0.343242558428999</v>
      </c>
      <c r="AD916" s="19" t="n">
        <v>0.281888433120199</v>
      </c>
      <c r="AE916" s="19"/>
      <c r="AF916" s="19" t="n">
        <v>0.261612247568195</v>
      </c>
      <c r="AG916" s="19"/>
      <c r="AH916" s="19" t="n">
        <v>0.258472582195399</v>
      </c>
      <c r="AI916" s="19"/>
      <c r="AJ916" s="19" t="n">
        <v>0.164848046542799</v>
      </c>
      <c r="AK916" s="19" t="n">
        <v>0.338525565277151</v>
      </c>
      <c r="AL916" s="19" t="n">
        <v>0.205738887184711</v>
      </c>
      <c r="AM916" s="19" t="n">
        <v>0.321276073546012</v>
      </c>
      <c r="AN916" s="19" t="n">
        <v>0.302812774859687</v>
      </c>
      <c r="AO916" s="19" t="n">
        <v>0.143189485225493</v>
      </c>
      <c r="AP916" s="19" t="n">
        <v>0.2831491685485</v>
      </c>
      <c r="AQ916" s="19" t="n">
        <v>0.332197770567863</v>
      </c>
      <c r="AR916" s="19" t="n">
        <v>0.245229027038675</v>
      </c>
      <c r="AS916" s="19" t="n">
        <v>0.334087954142484</v>
      </c>
      <c r="AT916" s="19" t="n">
        <v>0</v>
      </c>
      <c r="AU916" s="19" t="n">
        <v>0.342360039861835</v>
      </c>
    </row>
    <row r="917">
      <c r="B917" t="s">
        <v>376</v>
      </c>
      <c r="C917" s="19" t="n">
        <v>0.604332210617336</v>
      </c>
      <c r="D917" s="19" t="n">
        <v>0.579498500907195</v>
      </c>
      <c r="E917" s="19" t="n">
        <v>0.633984170275009</v>
      </c>
      <c r="F917" s="19"/>
      <c r="G917" s="19" t="n">
        <v>0.668293439451552</v>
      </c>
      <c r="H917" s="19" t="n">
        <v>0.688508666223429</v>
      </c>
      <c r="I917" s="19" t="n">
        <v>0.683939245339245</v>
      </c>
      <c r="J917" s="19" t="n">
        <v>0.617302329595368</v>
      </c>
      <c r="K917" s="19" t="n">
        <v>0.344295960306497</v>
      </c>
      <c r="L917" s="19" t="n">
        <v>0.588704292221423</v>
      </c>
      <c r="M917" s="19"/>
      <c r="N917" s="19" t="n">
        <v>0.562951211461583</v>
      </c>
      <c r="O917" s="19" t="n">
        <v>0.596563390797029</v>
      </c>
      <c r="P917" s="19" t="n">
        <v>0.575418335681236</v>
      </c>
      <c r="Q917" s="19" t="n">
        <v>0.619233365456796</v>
      </c>
      <c r="R917" s="19" t="n">
        <v>0.631698195357387</v>
      </c>
      <c r="S917" s="19"/>
      <c r="T917" s="19" t="n">
        <v>0.543589315530639</v>
      </c>
      <c r="U917" s="19" t="n">
        <v>0.566261978535606</v>
      </c>
      <c r="V917" s="19" t="n">
        <v>0.660170675812774</v>
      </c>
      <c r="W917" s="19" t="n">
        <v>0.720641551460249</v>
      </c>
      <c r="X917" s="19"/>
      <c r="Y917" s="19" t="n">
        <v>0.64513335001038</v>
      </c>
      <c r="Z917" s="19" t="n">
        <v>0.617685193435907</v>
      </c>
      <c r="AA917" s="19" t="n">
        <v>0.608543978838008</v>
      </c>
      <c r="AB917" s="19" t="n">
        <v>0.56778345273018</v>
      </c>
      <c r="AC917" s="19" t="n">
        <v>0.573098564427858</v>
      </c>
      <c r="AD917" s="19" t="n">
        <v>0.365436508770728</v>
      </c>
      <c r="AE917" s="19"/>
      <c r="AF917" s="19" t="n">
        <v>0.627609133734488</v>
      </c>
      <c r="AG917" s="19"/>
      <c r="AH917" s="19" t="n">
        <v>0.660411549099408</v>
      </c>
      <c r="AI917" s="19"/>
      <c r="AJ917" s="19" t="n">
        <v>0.435849377977923</v>
      </c>
      <c r="AK917" s="19" t="n">
        <v>0.556758992522563</v>
      </c>
      <c r="AL917" s="19" t="n">
        <v>0.652028522130397</v>
      </c>
      <c r="AM917" s="19" t="n">
        <v>0.629349524005676</v>
      </c>
      <c r="AN917" s="19" t="n">
        <v>0.547617881986445</v>
      </c>
      <c r="AO917" s="19" t="n">
        <v>0.519193484852537</v>
      </c>
      <c r="AP917" s="19" t="n">
        <v>0.626554647936427</v>
      </c>
      <c r="AQ917" s="19" t="n">
        <v>0.667802229432137</v>
      </c>
      <c r="AR917" s="19" t="n">
        <v>0.754770972961325</v>
      </c>
      <c r="AS917" s="19" t="n">
        <v>0.589664895289739</v>
      </c>
      <c r="AT917" s="19" t="n">
        <v>0.714467675894392</v>
      </c>
      <c r="AU917" s="19" t="n">
        <v>0.657639960138165</v>
      </c>
    </row>
    <row r="918">
      <c r="B918" t="s">
        <v>96</v>
      </c>
      <c r="C918" s="19" t="n">
        <v>0.128308883683297</v>
      </c>
      <c r="D918" s="19" t="n">
        <v>0.0523005616400251</v>
      </c>
      <c r="E918" s="19" t="n">
        <v>0.193495433613175</v>
      </c>
      <c r="F918" s="19"/>
      <c r="G918" s="19" t="n">
        <v>0.131665991590257</v>
      </c>
      <c r="H918" s="19" t="n">
        <v>0</v>
      </c>
      <c r="I918" s="19" t="n">
        <v>0.0961228902657114</v>
      </c>
      <c r="J918" s="19" t="n">
        <v>0.187275677778903</v>
      </c>
      <c r="K918" s="19" t="n">
        <v>0.260594488139164</v>
      </c>
      <c r="L918" s="19" t="n">
        <v>0.128563943354523</v>
      </c>
      <c r="M918" s="19"/>
      <c r="N918" s="19" t="n">
        <v>0</v>
      </c>
      <c r="O918" s="19" t="n">
        <v>0.12293681102704</v>
      </c>
      <c r="P918" s="19" t="n">
        <v>0.160257267071145</v>
      </c>
      <c r="Q918" s="19" t="n">
        <v>0.0992557197876099</v>
      </c>
      <c r="R918" s="19" t="n">
        <v>0.179111433589723</v>
      </c>
      <c r="S918" s="19"/>
      <c r="T918" s="19" t="n">
        <v>0.2653494182206</v>
      </c>
      <c r="U918" s="19" t="n">
        <v>0.111444243292858</v>
      </c>
      <c r="V918" s="19" t="n">
        <v>0.101356889266288</v>
      </c>
      <c r="W918" s="19" t="n">
        <v>0.0458388541459875</v>
      </c>
      <c r="X918" s="19"/>
      <c r="Y918" s="19" t="n">
        <v>0.0746949610914483</v>
      </c>
      <c r="Z918" s="19" t="n">
        <v>0.157807321410591</v>
      </c>
      <c r="AA918" s="19" t="n">
        <v>0.151300908748031</v>
      </c>
      <c r="AB918" s="19" t="n">
        <v>0.150715356947729</v>
      </c>
      <c r="AC918" s="19" t="n">
        <v>0.0836588771431435</v>
      </c>
      <c r="AD918" s="19" t="n">
        <v>0.352675058109072</v>
      </c>
      <c r="AE918" s="19"/>
      <c r="AF918" s="19" t="n">
        <v>0.110778618697317</v>
      </c>
      <c r="AG918" s="19"/>
      <c r="AH918" s="19" t="n">
        <v>0.0811158687051931</v>
      </c>
      <c r="AI918" s="19"/>
      <c r="AJ918" s="19" t="n">
        <v>0.399302575479278</v>
      </c>
      <c r="AK918" s="19" t="n">
        <v>0.104715442200286</v>
      </c>
      <c r="AL918" s="19" t="n">
        <v>0.142232590684892</v>
      </c>
      <c r="AM918" s="19" t="n">
        <v>0.0493744024483119</v>
      </c>
      <c r="AN918" s="19" t="n">
        <v>0.149569343153868</v>
      </c>
      <c r="AO918" s="19" t="n">
        <v>0.33761702992197</v>
      </c>
      <c r="AP918" s="19" t="n">
        <v>0.0902961835150733</v>
      </c>
      <c r="AQ918" s="19" t="n">
        <v>0</v>
      </c>
      <c r="AR918" s="19" t="n">
        <v>0</v>
      </c>
      <c r="AS918" s="19" t="n">
        <v>0.0762471505677776</v>
      </c>
      <c r="AT918" s="19" t="n">
        <v>0.285532324105608</v>
      </c>
      <c r="AU918" s="19" t="n">
        <v>0</v>
      </c>
    </row>
    <row r="9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c r="AF919" s="19"/>
      <c r="AG919" s="19"/>
      <c r="AH919" s="19"/>
      <c r="AI919" s="19"/>
      <c r="AJ919" s="19"/>
      <c r="AK919" s="19"/>
      <c r="AL919" s="19"/>
      <c r="AM919" s="19"/>
      <c r="AN919" s="19"/>
      <c r="AO919" s="19"/>
      <c r="AP919" s="19"/>
      <c r="AQ919" s="19"/>
      <c r="AR919" s="19"/>
      <c r="AS919" s="19"/>
      <c r="AT919" s="19"/>
      <c r="AU919" s="19"/>
    </row>
    <row r="920">
      <c r="B920" s="7" t="s">
        <v>385</v>
      </c>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c r="AF920" s="19"/>
      <c r="AG920" s="19"/>
      <c r="AH920" s="19"/>
      <c r="AI920" s="19"/>
      <c r="AJ920" s="19"/>
      <c r="AK920" s="19"/>
      <c r="AL920" s="19"/>
      <c r="AM920" s="19"/>
      <c r="AN920" s="19"/>
      <c r="AO920" s="19"/>
      <c r="AP920" s="19"/>
      <c r="AQ920" s="19"/>
      <c r="AR920" s="19"/>
      <c r="AS920" s="19"/>
      <c r="AT920" s="19"/>
      <c r="AU920" s="19"/>
    </row>
    <row r="921">
      <c r="B921" s="26" t="s">
        <v>356</v>
      </c>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c r="AF921" s="19"/>
      <c r="AG921" s="19"/>
      <c r="AH921" s="19"/>
      <c r="AI921" s="19"/>
      <c r="AJ921" s="19"/>
      <c r="AK921" s="19"/>
      <c r="AL921" s="19"/>
      <c r="AM921" s="19"/>
      <c r="AN921" s="19"/>
      <c r="AO921" s="19"/>
      <c r="AP921" s="19"/>
      <c r="AQ921" s="19"/>
      <c r="AR921" s="19"/>
      <c r="AS921" s="19"/>
      <c r="AT921" s="19"/>
      <c r="AU921" s="19"/>
    </row>
    <row r="922">
      <c r="B922" t="s">
        <v>384</v>
      </c>
      <c r="C922" s="19" t="n">
        <v>0.322981210745216</v>
      </c>
      <c r="D922" s="19" t="n">
        <v>0.392825085008661</v>
      </c>
      <c r="E922" s="19" t="n">
        <v>0.273111508130745</v>
      </c>
      <c r="F922" s="19"/>
      <c r="G922" s="19" t="n">
        <v>0.36334032336996</v>
      </c>
      <c r="H922" s="19" t="n">
        <v>0.276106680685752</v>
      </c>
      <c r="I922" s="19" t="n">
        <v>0.330915893075384</v>
      </c>
      <c r="J922" s="19" t="n">
        <v>0.377311232759273</v>
      </c>
      <c r="K922" s="19" t="n">
        <v>0.336437122183242</v>
      </c>
      <c r="L922" s="19" t="n">
        <v>0.264013821930743</v>
      </c>
      <c r="M922" s="19"/>
      <c r="N922" s="19" t="n">
        <v>0.20622635079839</v>
      </c>
      <c r="O922" s="19" t="n">
        <v>0.37563402489377</v>
      </c>
      <c r="P922" s="19" t="n">
        <v>0.297626570457717</v>
      </c>
      <c r="Q922" s="19" t="n">
        <v>0.26719877067829</v>
      </c>
      <c r="R922" s="19" t="n">
        <v>0.400216522151576</v>
      </c>
      <c r="S922" s="19"/>
      <c r="T922" s="19" t="n">
        <v>0.311645667237767</v>
      </c>
      <c r="U922" s="19" t="n">
        <v>0.339810072658723</v>
      </c>
      <c r="V922" s="19" t="n">
        <v>0.27879110227112</v>
      </c>
      <c r="W922" s="19" t="n">
        <v>0.275365539286302</v>
      </c>
      <c r="X922" s="19"/>
      <c r="Y922" s="19" t="n">
        <v>0.322125815072453</v>
      </c>
      <c r="Z922" s="19" t="n">
        <v>0.260115597678392</v>
      </c>
      <c r="AA922" s="19" t="n">
        <v>0.307508325743818</v>
      </c>
      <c r="AB922" s="19" t="n">
        <v>0.253580868577588</v>
      </c>
      <c r="AC922" s="19" t="n">
        <v>0.541838753074829</v>
      </c>
      <c r="AD922" s="19" t="n">
        <v>0.468097612098197</v>
      </c>
      <c r="AE922" s="19"/>
      <c r="AF922" s="19" t="n">
        <v>0.279354640200567</v>
      </c>
      <c r="AG922" s="19"/>
      <c r="AH922" s="19" t="n">
        <v>0.301843955238071</v>
      </c>
      <c r="AI922" s="19"/>
      <c r="AJ922" s="19" t="n">
        <v>0.430036560089328</v>
      </c>
      <c r="AK922" s="19" t="n">
        <v>0.445894543376367</v>
      </c>
      <c r="AL922" s="19" t="n">
        <v>0.391065331020085</v>
      </c>
      <c r="AM922" s="19" t="n">
        <v>0.205578830559664</v>
      </c>
      <c r="AN922" s="19" t="n">
        <v>0.395160210227091</v>
      </c>
      <c r="AO922" s="19" t="n">
        <v>0.510485583298838</v>
      </c>
      <c r="AP922" s="19" t="n">
        <v>0.102817337820331</v>
      </c>
      <c r="AQ922" s="19" t="n">
        <v>0.614995964570669</v>
      </c>
      <c r="AR922" s="19" t="n">
        <v>0</v>
      </c>
      <c r="AS922" s="19" t="n">
        <v>0.261032304404771</v>
      </c>
      <c r="AT922" s="19" t="n">
        <v>0.24466211482931</v>
      </c>
      <c r="AU922" s="19" t="n">
        <v>0.24607713347197</v>
      </c>
    </row>
    <row r="923">
      <c r="B923" t="s">
        <v>376</v>
      </c>
      <c r="C923" s="19" t="n">
        <v>0.550584319246449</v>
      </c>
      <c r="D923" s="19" t="n">
        <v>0.508866184038143</v>
      </c>
      <c r="E923" s="19" t="n">
        <v>0.585035758075472</v>
      </c>
      <c r="F923" s="19"/>
      <c r="G923" s="19" t="n">
        <v>0.547336005196468</v>
      </c>
      <c r="H923" s="19" t="n">
        <v>0.723893319314248</v>
      </c>
      <c r="I923" s="19" t="n">
        <v>0.608390966135282</v>
      </c>
      <c r="J923" s="19" t="n">
        <v>0.433214622248458</v>
      </c>
      <c r="K923" s="19" t="n">
        <v>0.503929397899682</v>
      </c>
      <c r="L923" s="19" t="n">
        <v>0.533025188996958</v>
      </c>
      <c r="M923" s="19"/>
      <c r="N923" s="19" t="n">
        <v>0.556570139735886</v>
      </c>
      <c r="O923" s="19" t="n">
        <v>0.494047075773896</v>
      </c>
      <c r="P923" s="19" t="n">
        <v>0.501572681008029</v>
      </c>
      <c r="Q923" s="19" t="n">
        <v>0.639465018190743</v>
      </c>
      <c r="R923" s="19" t="n">
        <v>0.567559796639681</v>
      </c>
      <c r="S923" s="19"/>
      <c r="T923" s="19" t="n">
        <v>0.58238825046483</v>
      </c>
      <c r="U923" s="19" t="n">
        <v>0.496179199985496</v>
      </c>
      <c r="V923" s="19" t="n">
        <v>0.620893083563816</v>
      </c>
      <c r="W923" s="19" t="n">
        <v>0.617906730270246</v>
      </c>
      <c r="X923" s="19"/>
      <c r="Y923" s="19" t="n">
        <v>0.583037780385409</v>
      </c>
      <c r="Z923" s="19" t="n">
        <v>0.608210991442049</v>
      </c>
      <c r="AA923" s="19" t="n">
        <v>0.483265915309775</v>
      </c>
      <c r="AB923" s="19" t="n">
        <v>0.634204376529695</v>
      </c>
      <c r="AC923" s="19" t="n">
        <v>0.351319683194566</v>
      </c>
      <c r="AD923" s="19" t="n">
        <v>0.408792260699978</v>
      </c>
      <c r="AE923" s="19"/>
      <c r="AF923" s="19" t="n">
        <v>0.571829748414776</v>
      </c>
      <c r="AG923" s="19"/>
      <c r="AH923" s="19" t="n">
        <v>0.602946835524724</v>
      </c>
      <c r="AI923" s="19"/>
      <c r="AJ923" s="19" t="n">
        <v>0.512217405505212</v>
      </c>
      <c r="AK923" s="19" t="n">
        <v>0.554105456623633</v>
      </c>
      <c r="AL923" s="19" t="n">
        <v>0.51943814476065</v>
      </c>
      <c r="AM923" s="19" t="n">
        <v>0.650109100750611</v>
      </c>
      <c r="AN923" s="19" t="n">
        <v>0.485801915426943</v>
      </c>
      <c r="AO923" s="19" t="n">
        <v>0.322426392913433</v>
      </c>
      <c r="AP923" s="19" t="n">
        <v>0.783977151176771</v>
      </c>
      <c r="AQ923" s="19" t="n">
        <v>0.188488557423562</v>
      </c>
      <c r="AR923" s="19" t="n">
        <v>1</v>
      </c>
      <c r="AS923" s="19" t="n">
        <v>0.590041214153049</v>
      </c>
      <c r="AT923" s="19" t="n">
        <v>0.38683498227506</v>
      </c>
      <c r="AU923" s="19" t="n">
        <v>0.532858527864076</v>
      </c>
    </row>
    <row r="924">
      <c r="B924" t="s">
        <v>96</v>
      </c>
      <c r="C924" s="19" t="n">
        <v>0.126434470008335</v>
      </c>
      <c r="D924" s="19" t="n">
        <v>0.0983087309531955</v>
      </c>
      <c r="E924" s="19" t="n">
        <v>0.141852733793782</v>
      </c>
      <c r="F924" s="19"/>
      <c r="G924" s="19" t="n">
        <v>0.0893236714335724</v>
      </c>
      <c r="H924" s="19" t="n">
        <v>0</v>
      </c>
      <c r="I924" s="19" t="n">
        <v>0.0606931407893335</v>
      </c>
      <c r="J924" s="19" t="n">
        <v>0.189474144992269</v>
      </c>
      <c r="K924" s="19" t="n">
        <v>0.159633479917076</v>
      </c>
      <c r="L924" s="19" t="n">
        <v>0.202960989072299</v>
      </c>
      <c r="M924" s="19"/>
      <c r="N924" s="19" t="n">
        <v>0.237203509465724</v>
      </c>
      <c r="O924" s="19" t="n">
        <v>0.130318899332333</v>
      </c>
      <c r="P924" s="19" t="n">
        <v>0.200800748534254</v>
      </c>
      <c r="Q924" s="19" t="n">
        <v>0.0933362111309675</v>
      </c>
      <c r="R924" s="19" t="n">
        <v>0.032223681208743</v>
      </c>
      <c r="S924" s="19"/>
      <c r="T924" s="19" t="n">
        <v>0.105966082297403</v>
      </c>
      <c r="U924" s="19" t="n">
        <v>0.164010727355781</v>
      </c>
      <c r="V924" s="19" t="n">
        <v>0.100315814165064</v>
      </c>
      <c r="W924" s="19" t="n">
        <v>0.106727730443451</v>
      </c>
      <c r="X924" s="19"/>
      <c r="Y924" s="19" t="n">
        <v>0.0948364045421383</v>
      </c>
      <c r="Z924" s="19" t="n">
        <v>0.131673410879559</v>
      </c>
      <c r="AA924" s="19" t="n">
        <v>0.209225758946407</v>
      </c>
      <c r="AB924" s="19" t="n">
        <v>0.112214754892717</v>
      </c>
      <c r="AC924" s="19" t="n">
        <v>0.106841563730604</v>
      </c>
      <c r="AD924" s="19" t="n">
        <v>0.123110127201825</v>
      </c>
      <c r="AE924" s="19"/>
      <c r="AF924" s="19" t="n">
        <v>0.148815611384657</v>
      </c>
      <c r="AG924" s="19"/>
      <c r="AH924" s="19" t="n">
        <v>0.0952092092372056</v>
      </c>
      <c r="AI924" s="19"/>
      <c r="AJ924" s="19" t="n">
        <v>0.0577460344054601</v>
      </c>
      <c r="AK924" s="19" t="n">
        <v>0</v>
      </c>
      <c r="AL924" s="19" t="n">
        <v>0.0894965242192643</v>
      </c>
      <c r="AM924" s="19" t="n">
        <v>0.144312068689726</v>
      </c>
      <c r="AN924" s="19" t="n">
        <v>0.119037874345966</v>
      </c>
      <c r="AO924" s="19" t="n">
        <v>0.167088023787729</v>
      </c>
      <c r="AP924" s="19" t="n">
        <v>0.113205511002898</v>
      </c>
      <c r="AQ924" s="19" t="n">
        <v>0.196515478005769</v>
      </c>
      <c r="AR924" s="19" t="n">
        <v>0</v>
      </c>
      <c r="AS924" s="19" t="n">
        <v>0.14892648144218</v>
      </c>
      <c r="AT924" s="19" t="n">
        <v>0.36850290289563</v>
      </c>
      <c r="AU924" s="19" t="n">
        <v>0.221064338663954</v>
      </c>
    </row>
    <row r="925">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c r="AF925" s="19"/>
      <c r="AG925" s="19"/>
      <c r="AH925" s="19"/>
      <c r="AI925" s="19"/>
      <c r="AJ925" s="19"/>
      <c r="AK925" s="19"/>
      <c r="AL925" s="19"/>
      <c r="AM925" s="19"/>
      <c r="AN925" s="19"/>
      <c r="AO925" s="19"/>
      <c r="AP925" s="19"/>
      <c r="AQ925" s="19"/>
      <c r="AR925" s="19"/>
      <c r="AS925" s="19"/>
      <c r="AT925" s="19"/>
      <c r="AU925" s="19"/>
    </row>
    <row r="926">
      <c r="B926" s="7" t="s">
        <v>387</v>
      </c>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c r="AL926" s="19"/>
      <c r="AM926" s="19"/>
      <c r="AN926" s="19"/>
      <c r="AO926" s="19"/>
      <c r="AP926" s="19"/>
      <c r="AQ926" s="19"/>
      <c r="AR926" s="19"/>
      <c r="AS926" s="19"/>
      <c r="AT926" s="19"/>
      <c r="AU926" s="19"/>
    </row>
    <row r="927">
      <c r="B927" s="26" t="s">
        <v>356</v>
      </c>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c r="AF927" s="19"/>
      <c r="AG927" s="19"/>
      <c r="AH927" s="19"/>
      <c r="AI927" s="19"/>
      <c r="AJ927" s="19"/>
      <c r="AK927" s="19"/>
      <c r="AL927" s="19"/>
      <c r="AM927" s="19"/>
      <c r="AN927" s="19"/>
      <c r="AO927" s="19"/>
      <c r="AP927" s="19"/>
      <c r="AQ927" s="19"/>
      <c r="AR927" s="19"/>
      <c r="AS927" s="19"/>
      <c r="AT927" s="19"/>
      <c r="AU927" s="19"/>
    </row>
    <row r="928">
      <c r="B928" t="s">
        <v>386</v>
      </c>
      <c r="C928" s="19" t="n">
        <v>0.366817236950679</v>
      </c>
      <c r="D928" s="19" t="n">
        <v>0.364106099296002</v>
      </c>
      <c r="E928" s="19" t="n">
        <v>0.369248133973846</v>
      </c>
      <c r="F928" s="19"/>
      <c r="G928" s="19" t="n">
        <v>0.395909578711275</v>
      </c>
      <c r="H928" s="19" t="n">
        <v>0.390316668338793</v>
      </c>
      <c r="I928" s="19" t="n">
        <v>0.411779459014838</v>
      </c>
      <c r="J928" s="19" t="n">
        <v>0.495212495548094</v>
      </c>
      <c r="K928" s="19" t="n">
        <v>0.379034378684669</v>
      </c>
      <c r="L928" s="19" t="n">
        <v>0.220707783819969</v>
      </c>
      <c r="M928" s="19"/>
      <c r="N928" s="19" t="n">
        <v>0.525815387104371</v>
      </c>
      <c r="O928" s="19" t="n">
        <v>0.347731714504169</v>
      </c>
      <c r="P928" s="19" t="n">
        <v>0.332475036730476</v>
      </c>
      <c r="Q928" s="19" t="n">
        <v>0.32970332290011</v>
      </c>
      <c r="R928" s="19" t="n">
        <v>0.569147899987542</v>
      </c>
      <c r="S928" s="19"/>
      <c r="T928" s="19" t="n">
        <v>0.375538919718147</v>
      </c>
      <c r="U928" s="19" t="n">
        <v>0.38070139477769</v>
      </c>
      <c r="V928" s="19" t="n">
        <v>0.290050970852222</v>
      </c>
      <c r="W928" s="19" t="n">
        <v>0.400594762354824</v>
      </c>
      <c r="X928" s="19"/>
      <c r="Y928" s="19" t="n">
        <v>0.372708366389351</v>
      </c>
      <c r="Z928" s="19" t="n">
        <v>0.380211851433253</v>
      </c>
      <c r="AA928" s="19" t="n">
        <v>0.213980601351201</v>
      </c>
      <c r="AB928" s="19" t="n">
        <v>0.53533449826123</v>
      </c>
      <c r="AC928" s="19" t="n">
        <v>0.346127059774301</v>
      </c>
      <c r="AD928" s="19" t="n">
        <v>0.655343204571946</v>
      </c>
      <c r="AE928" s="19"/>
      <c r="AF928" s="19" t="n">
        <v>0.330478084293893</v>
      </c>
      <c r="AG928" s="19"/>
      <c r="AH928" s="19" t="n">
        <v>0.394092228738726</v>
      </c>
      <c r="AI928" s="19"/>
      <c r="AJ928" s="19" t="n">
        <v>0.324025734370961</v>
      </c>
      <c r="AK928" s="19" t="n">
        <v>0.87980849923157</v>
      </c>
      <c r="AL928" s="19" t="n">
        <v>0.35088697095812</v>
      </c>
      <c r="AM928" s="19" t="n">
        <v>0.36634422190605</v>
      </c>
      <c r="AN928" s="19" t="n">
        <v>0.327851919542645</v>
      </c>
      <c r="AO928" s="19" t="n">
        <v>0.510957199976236</v>
      </c>
      <c r="AP928" s="19" t="n">
        <v>0.331862929686581</v>
      </c>
      <c r="AQ928" s="19" t="n">
        <v>0.523674877427581</v>
      </c>
      <c r="AR928" s="19" t="n">
        <v>0.23242494641067</v>
      </c>
      <c r="AS928" s="19" t="n">
        <v>0.0781361151893839</v>
      </c>
      <c r="AT928" s="19" t="n">
        <v>0.602604524558723</v>
      </c>
      <c r="AU928" s="19" t="n">
        <v>0.271955598777722</v>
      </c>
    </row>
    <row r="929">
      <c r="B929" t="s">
        <v>376</v>
      </c>
      <c r="C929" s="19" t="n">
        <v>0.514430407571382</v>
      </c>
      <c r="D929" s="19" t="n">
        <v>0.562027495026198</v>
      </c>
      <c r="E929" s="19" t="n">
        <v>0.471753261316657</v>
      </c>
      <c r="F929" s="19"/>
      <c r="G929" s="19" t="n">
        <v>0.604090421288724</v>
      </c>
      <c r="H929" s="19" t="n">
        <v>0.519090049715998</v>
      </c>
      <c r="I929" s="19" t="n">
        <v>0.533681742056218</v>
      </c>
      <c r="J929" s="19" t="n">
        <v>0.473291160961062</v>
      </c>
      <c r="K929" s="19" t="n">
        <v>0.439195245829231</v>
      </c>
      <c r="L929" s="19" t="n">
        <v>0.541157285270689</v>
      </c>
      <c r="M929" s="19"/>
      <c r="N929" s="19" t="n">
        <v>0.258077352454004</v>
      </c>
      <c r="O929" s="19" t="n">
        <v>0.479036408788168</v>
      </c>
      <c r="P929" s="19" t="n">
        <v>0.572153327275871</v>
      </c>
      <c r="Q929" s="19" t="n">
        <v>0.582760144550438</v>
      </c>
      <c r="R929" s="19" t="n">
        <v>0.303960250065738</v>
      </c>
      <c r="S929" s="19"/>
      <c r="T929" s="19" t="n">
        <v>0.482080768570673</v>
      </c>
      <c r="U929" s="19" t="n">
        <v>0.504756476180269</v>
      </c>
      <c r="V929" s="19" t="n">
        <v>0.57678703531776</v>
      </c>
      <c r="W929" s="19" t="n">
        <v>0.574127446034101</v>
      </c>
      <c r="X929" s="19"/>
      <c r="Y929" s="19" t="n">
        <v>0.572138589153037</v>
      </c>
      <c r="Z929" s="19" t="n">
        <v>0.549217937622157</v>
      </c>
      <c r="AA929" s="19" t="n">
        <v>0.511890405436736</v>
      </c>
      <c r="AB929" s="19" t="n">
        <v>0.311609153746827</v>
      </c>
      <c r="AC929" s="19" t="n">
        <v>0.542550499075643</v>
      </c>
      <c r="AD929" s="19" t="n">
        <v>0.344656795428054</v>
      </c>
      <c r="AE929" s="19"/>
      <c r="AF929" s="19" t="n">
        <v>0.547591255785823</v>
      </c>
      <c r="AG929" s="19"/>
      <c r="AH929" s="19" t="n">
        <v>0.543924964046711</v>
      </c>
      <c r="AI929" s="19"/>
      <c r="AJ929" s="19" t="n">
        <v>0.501785920800019</v>
      </c>
      <c r="AK929" s="19" t="n">
        <v>0.120191500768431</v>
      </c>
      <c r="AL929" s="19" t="n">
        <v>0.577055213551037</v>
      </c>
      <c r="AM929" s="19" t="n">
        <v>0.507911783889922</v>
      </c>
      <c r="AN929" s="19" t="n">
        <v>0.542956725318688</v>
      </c>
      <c r="AO929" s="19" t="n">
        <v>0.353558306761102</v>
      </c>
      <c r="AP929" s="19" t="n">
        <v>0.514542516203382</v>
      </c>
      <c r="AQ929" s="19" t="n">
        <v>0.476325122572419</v>
      </c>
      <c r="AR929" s="19" t="n">
        <v>0.76757505358933</v>
      </c>
      <c r="AS929" s="19" t="n">
        <v>0.675794903996432</v>
      </c>
      <c r="AT929" s="19" t="n">
        <v>0.304766913325429</v>
      </c>
      <c r="AU929" s="19" t="n">
        <v>0.61755466934215</v>
      </c>
    </row>
    <row r="930">
      <c r="B930" t="s">
        <v>96</v>
      </c>
      <c r="C930" s="19" t="n">
        <v>0.118752355477939</v>
      </c>
      <c r="D930" s="19" t="n">
        <v>0.0738664056777997</v>
      </c>
      <c r="E930" s="19" t="n">
        <v>0.158998604709497</v>
      </c>
      <c r="F930" s="19"/>
      <c r="G930" s="19" t="n">
        <v>0</v>
      </c>
      <c r="H930" s="19" t="n">
        <v>0.0905932819452092</v>
      </c>
      <c r="I930" s="19" t="n">
        <v>0.0545387989289445</v>
      </c>
      <c r="J930" s="19" t="n">
        <v>0.0314963434908435</v>
      </c>
      <c r="K930" s="19" t="n">
        <v>0.1817703754861</v>
      </c>
      <c r="L930" s="19" t="n">
        <v>0.238134930909343</v>
      </c>
      <c r="M930" s="19"/>
      <c r="N930" s="19" t="n">
        <v>0.216107260441625</v>
      </c>
      <c r="O930" s="19" t="n">
        <v>0.173231876707663</v>
      </c>
      <c r="P930" s="19" t="n">
        <v>0.0953716359936539</v>
      </c>
      <c r="Q930" s="19" t="n">
        <v>0.0875365325494526</v>
      </c>
      <c r="R930" s="19" t="n">
        <v>0.12689184994672</v>
      </c>
      <c r="S930" s="19"/>
      <c r="T930" s="19" t="n">
        <v>0.14238031171118</v>
      </c>
      <c r="U930" s="19" t="n">
        <v>0.114542129042042</v>
      </c>
      <c r="V930" s="19" t="n">
        <v>0.133161993830018</v>
      </c>
      <c r="W930" s="19" t="n">
        <v>0.0252777916110752</v>
      </c>
      <c r="X930" s="19"/>
      <c r="Y930" s="19" t="n">
        <v>0.0551530444576117</v>
      </c>
      <c r="Z930" s="19" t="n">
        <v>0.070570210944589</v>
      </c>
      <c r="AA930" s="19" t="n">
        <v>0.274128993212063</v>
      </c>
      <c r="AB930" s="19" t="n">
        <v>0.153056347991943</v>
      </c>
      <c r="AC930" s="19" t="n">
        <v>0.111322441150056</v>
      </c>
      <c r="AD930" s="19" t="n">
        <v>0</v>
      </c>
      <c r="AE930" s="19"/>
      <c r="AF930" s="19" t="n">
        <v>0.121930659920284</v>
      </c>
      <c r="AG930" s="19"/>
      <c r="AH930" s="19" t="n">
        <v>0.061982807214563</v>
      </c>
      <c r="AI930" s="19"/>
      <c r="AJ930" s="19" t="n">
        <v>0.17418834482902</v>
      </c>
      <c r="AK930" s="19" t="n">
        <v>0</v>
      </c>
      <c r="AL930" s="19" t="n">
        <v>0.0720578154908434</v>
      </c>
      <c r="AM930" s="19" t="n">
        <v>0.125743994204028</v>
      </c>
      <c r="AN930" s="19" t="n">
        <v>0.129191355138667</v>
      </c>
      <c r="AO930" s="19" t="n">
        <v>0.135484493262662</v>
      </c>
      <c r="AP930" s="19" t="n">
        <v>0.153594554110037</v>
      </c>
      <c r="AQ930" s="19" t="n">
        <v>0</v>
      </c>
      <c r="AR930" s="19" t="n">
        <v>0</v>
      </c>
      <c r="AS930" s="19" t="n">
        <v>0.246068980814184</v>
      </c>
      <c r="AT930" s="19" t="n">
        <v>0.0926285621158471</v>
      </c>
      <c r="AU930" s="19" t="n">
        <v>0.110489731880128</v>
      </c>
    </row>
    <row r="931">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c r="AF931" s="19"/>
      <c r="AG931" s="19"/>
      <c r="AH931" s="19"/>
      <c r="AI931" s="19"/>
      <c r="AJ931" s="19"/>
      <c r="AK931" s="19"/>
      <c r="AL931" s="19"/>
      <c r="AM931" s="19"/>
      <c r="AN931" s="19"/>
      <c r="AO931" s="19"/>
      <c r="AP931" s="19"/>
      <c r="AQ931" s="19"/>
      <c r="AR931" s="19"/>
      <c r="AS931" s="19"/>
      <c r="AT931" s="19"/>
      <c r="AU931" s="19"/>
    </row>
    <row r="932">
      <c r="B932" s="7" t="s">
        <v>389</v>
      </c>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c r="AF932" s="19"/>
      <c r="AG932" s="19"/>
      <c r="AH932" s="19"/>
      <c r="AI932" s="19"/>
      <c r="AJ932" s="19"/>
      <c r="AK932" s="19"/>
      <c r="AL932" s="19"/>
      <c r="AM932" s="19"/>
      <c r="AN932" s="19"/>
      <c r="AO932" s="19"/>
      <c r="AP932" s="19"/>
      <c r="AQ932" s="19"/>
      <c r="AR932" s="19"/>
      <c r="AS932" s="19"/>
      <c r="AT932" s="19"/>
      <c r="AU932" s="19"/>
    </row>
    <row r="933">
      <c r="B933" s="26" t="s">
        <v>356</v>
      </c>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c r="AF933" s="19"/>
      <c r="AG933" s="19"/>
      <c r="AH933" s="19"/>
      <c r="AI933" s="19"/>
      <c r="AJ933" s="19"/>
      <c r="AK933" s="19"/>
      <c r="AL933" s="19"/>
      <c r="AM933" s="19"/>
      <c r="AN933" s="19"/>
      <c r="AO933" s="19"/>
      <c r="AP933" s="19"/>
      <c r="AQ933" s="19"/>
      <c r="AR933" s="19"/>
      <c r="AS933" s="19"/>
      <c r="AT933" s="19"/>
      <c r="AU933" s="19"/>
    </row>
    <row r="934">
      <c r="B934" t="s">
        <v>388</v>
      </c>
      <c r="C934" s="19" t="n">
        <v>0.541731179526251</v>
      </c>
      <c r="D934" s="19" t="n">
        <v>0.575155745879543</v>
      </c>
      <c r="E934" s="19" t="n">
        <v>0.499508988484074</v>
      </c>
      <c r="F934" s="19"/>
      <c r="G934" s="19" t="n">
        <v>0.594319699149109</v>
      </c>
      <c r="H934" s="19" t="n">
        <v>0.43957057424269</v>
      </c>
      <c r="I934" s="19" t="n">
        <v>0.611132484740479</v>
      </c>
      <c r="J934" s="19" t="n">
        <v>0.658570908083448</v>
      </c>
      <c r="K934" s="19" t="n">
        <v>0.573864564118414</v>
      </c>
      <c r="L934" s="19" t="n">
        <v>0.458696848043714</v>
      </c>
      <c r="M934" s="19"/>
      <c r="N934" s="19" t="n">
        <v>0.187689670550128</v>
      </c>
      <c r="O934" s="19" t="n">
        <v>0.576931609153833</v>
      </c>
      <c r="P934" s="19" t="n">
        <v>0.49763467305251</v>
      </c>
      <c r="Q934" s="19" t="n">
        <v>0.605054731386582</v>
      </c>
      <c r="R934" s="19" t="n">
        <v>0.53908510400654</v>
      </c>
      <c r="S934" s="19"/>
      <c r="T934" s="19" t="n">
        <v>0.368884170061421</v>
      </c>
      <c r="U934" s="19" t="n">
        <v>0.643245789847812</v>
      </c>
      <c r="V934" s="19" t="n">
        <v>0.513576576166487</v>
      </c>
      <c r="W934" s="19" t="n">
        <v>0.578002005303405</v>
      </c>
      <c r="X934" s="19"/>
      <c r="Y934" s="19" t="n">
        <v>0.589056317998037</v>
      </c>
      <c r="Z934" s="19" t="n">
        <v>0.573446244116954</v>
      </c>
      <c r="AA934" s="19" t="n">
        <v>0.464951013315345</v>
      </c>
      <c r="AB934" s="19" t="n">
        <v>0.495895145600984</v>
      </c>
      <c r="AC934" s="19" t="n">
        <v>0.567879950864274</v>
      </c>
      <c r="AD934" s="19" t="n">
        <v>0.553295954349234</v>
      </c>
      <c r="AE934" s="19"/>
      <c r="AF934" s="19" t="n">
        <v>0.553669443710814</v>
      </c>
      <c r="AG934" s="19"/>
      <c r="AH934" s="19" t="n">
        <v>0.529678991181159</v>
      </c>
      <c r="AI934" s="19"/>
      <c r="AJ934" s="19" t="n">
        <v>0.586036367019776</v>
      </c>
      <c r="AK934" s="19" t="n">
        <v>0.518525452195962</v>
      </c>
      <c r="AL934" s="19" t="n">
        <v>0.651363581517422</v>
      </c>
      <c r="AM934" s="19" t="n">
        <v>0.688318655778662</v>
      </c>
      <c r="AN934" s="19" t="n">
        <v>0.486093979756901</v>
      </c>
      <c r="AO934" s="19" t="n">
        <v>0.481916813097117</v>
      </c>
      <c r="AP934" s="19" t="n">
        <v>0.487196141545598</v>
      </c>
      <c r="AQ934" s="19" t="n">
        <v>0.537309171099355</v>
      </c>
      <c r="AR934" s="19" t="n">
        <v>0.846030535032418</v>
      </c>
      <c r="AS934" s="19" t="n">
        <v>0.256230559544191</v>
      </c>
      <c r="AT934" s="19" t="n">
        <v>0.718213354183577</v>
      </c>
      <c r="AU934" s="19" t="n">
        <v>0.317961695758919</v>
      </c>
    </row>
    <row r="935">
      <c r="B935" t="s">
        <v>376</v>
      </c>
      <c r="C935" s="19" t="n">
        <v>0.342690526241119</v>
      </c>
      <c r="D935" s="19" t="n">
        <v>0.319596967615475</v>
      </c>
      <c r="E935" s="19" t="n">
        <v>0.371862502141402</v>
      </c>
      <c r="F935" s="19"/>
      <c r="G935" s="19" t="n">
        <v>0.373070736145424</v>
      </c>
      <c r="H935" s="19" t="n">
        <v>0.405968841057709</v>
      </c>
      <c r="I935" s="19" t="n">
        <v>0.29828904378496</v>
      </c>
      <c r="J935" s="19" t="n">
        <v>0.24412623921768</v>
      </c>
      <c r="K935" s="19" t="n">
        <v>0.279005149734086</v>
      </c>
      <c r="L935" s="19" t="n">
        <v>0.416517314105749</v>
      </c>
      <c r="M935" s="19"/>
      <c r="N935" s="19" t="n">
        <v>0.626923285935639</v>
      </c>
      <c r="O935" s="19" t="n">
        <v>0.366075792477056</v>
      </c>
      <c r="P935" s="19" t="n">
        <v>0.362253575006232</v>
      </c>
      <c r="Q935" s="19" t="n">
        <v>0.339977824266605</v>
      </c>
      <c r="R935" s="19" t="n">
        <v>0.128038584196057</v>
      </c>
      <c r="S935" s="19"/>
      <c r="T935" s="19" t="n">
        <v>0.55383794419226</v>
      </c>
      <c r="U935" s="19" t="n">
        <v>0.280825719708708</v>
      </c>
      <c r="V935" s="19" t="n">
        <v>0.332208496609549</v>
      </c>
      <c r="W935" s="19" t="n">
        <v>0.305039158298935</v>
      </c>
      <c r="X935" s="19"/>
      <c r="Y935" s="19" t="n">
        <v>0.299555278212346</v>
      </c>
      <c r="Z935" s="19" t="n">
        <v>0.321436533348701</v>
      </c>
      <c r="AA935" s="19" t="n">
        <v>0.377795177235016</v>
      </c>
      <c r="AB935" s="19" t="n">
        <v>0.446353416043608</v>
      </c>
      <c r="AC935" s="19" t="n">
        <v>0.351430834071773</v>
      </c>
      <c r="AD935" s="19" t="n">
        <v>0.262491383808752</v>
      </c>
      <c r="AE935" s="19"/>
      <c r="AF935" s="19" t="n">
        <v>0.348173514728986</v>
      </c>
      <c r="AG935" s="19"/>
      <c r="AH935" s="19" t="n">
        <v>0.362399693678648</v>
      </c>
      <c r="AI935" s="19"/>
      <c r="AJ935" s="19" t="n">
        <v>0.278686904912932</v>
      </c>
      <c r="AK935" s="19" t="n">
        <v>0.364693844354876</v>
      </c>
      <c r="AL935" s="19" t="n">
        <v>0.233926568415669</v>
      </c>
      <c r="AM935" s="19" t="n">
        <v>0.272831234149206</v>
      </c>
      <c r="AN935" s="19" t="n">
        <v>0.385528197824599</v>
      </c>
      <c r="AO935" s="19" t="n">
        <v>0.465871510853015</v>
      </c>
      <c r="AP935" s="19" t="n">
        <v>0.338448628459724</v>
      </c>
      <c r="AQ935" s="19" t="n">
        <v>0.295468024567167</v>
      </c>
      <c r="AR935" s="19" t="n">
        <v>0.153969464967582</v>
      </c>
      <c r="AS935" s="19" t="n">
        <v>0.502591301862085</v>
      </c>
      <c r="AT935" s="19" t="n">
        <v>0.134041693920378</v>
      </c>
      <c r="AU935" s="19" t="n">
        <v>0.682038304241081</v>
      </c>
    </row>
    <row r="936">
      <c r="B936" t="s">
        <v>96</v>
      </c>
      <c r="C936" s="19" t="n">
        <v>0.11557829423263</v>
      </c>
      <c r="D936" s="19" t="n">
        <v>0.105247286504982</v>
      </c>
      <c r="E936" s="19" t="n">
        <v>0.128628509374523</v>
      </c>
      <c r="F936" s="19"/>
      <c r="G936" s="19" t="n">
        <v>0.0326095647054663</v>
      </c>
      <c r="H936" s="19" t="n">
        <v>0.154460584699601</v>
      </c>
      <c r="I936" s="19" t="n">
        <v>0.090578471474561</v>
      </c>
      <c r="J936" s="19" t="n">
        <v>0.0973028526988716</v>
      </c>
      <c r="K936" s="19" t="n">
        <v>0.1471302861475</v>
      </c>
      <c r="L936" s="19" t="n">
        <v>0.124785837850537</v>
      </c>
      <c r="M936" s="19"/>
      <c r="N936" s="19" t="n">
        <v>0.185387043514232</v>
      </c>
      <c r="O936" s="19" t="n">
        <v>0.0569925983691115</v>
      </c>
      <c r="P936" s="19" t="n">
        <v>0.140111751941258</v>
      </c>
      <c r="Q936" s="19" t="n">
        <v>0.054967444346813</v>
      </c>
      <c r="R936" s="19" t="n">
        <v>0.332876311797403</v>
      </c>
      <c r="S936" s="19"/>
      <c r="T936" s="19" t="n">
        <v>0.0772778857463187</v>
      </c>
      <c r="U936" s="19" t="n">
        <v>0.0759284904434798</v>
      </c>
      <c r="V936" s="19" t="n">
        <v>0.154214927223964</v>
      </c>
      <c r="W936" s="19" t="n">
        <v>0.11695883639766</v>
      </c>
      <c r="X936" s="19"/>
      <c r="Y936" s="19" t="n">
        <v>0.111388403789617</v>
      </c>
      <c r="Z936" s="19" t="n">
        <v>0.105117222534345</v>
      </c>
      <c r="AA936" s="19" t="n">
        <v>0.157253809449639</v>
      </c>
      <c r="AB936" s="19" t="n">
        <v>0.0577514383554081</v>
      </c>
      <c r="AC936" s="19" t="n">
        <v>0.0806892150639528</v>
      </c>
      <c r="AD936" s="19" t="n">
        <v>0.184212661842014</v>
      </c>
      <c r="AE936" s="19"/>
      <c r="AF936" s="19" t="n">
        <v>0.0981570415602001</v>
      </c>
      <c r="AG936" s="19"/>
      <c r="AH936" s="19" t="n">
        <v>0.107921315140193</v>
      </c>
      <c r="AI936" s="19"/>
      <c r="AJ936" s="19" t="n">
        <v>0.135276728067292</v>
      </c>
      <c r="AK936" s="19" t="n">
        <v>0.116780703449162</v>
      </c>
      <c r="AL936" s="19" t="n">
        <v>0.114709850066909</v>
      </c>
      <c r="AM936" s="19" t="n">
        <v>0.0388501100721324</v>
      </c>
      <c r="AN936" s="19" t="n">
        <v>0.1283778224185</v>
      </c>
      <c r="AO936" s="19" t="n">
        <v>0.0522116760498684</v>
      </c>
      <c r="AP936" s="19" t="n">
        <v>0.174355229994678</v>
      </c>
      <c r="AQ936" s="19" t="n">
        <v>0.167222804333478</v>
      </c>
      <c r="AR936" s="19" t="n">
        <v>0</v>
      </c>
      <c r="AS936" s="19" t="n">
        <v>0.241178138593724</v>
      </c>
      <c r="AT936" s="19" t="n">
        <v>0.147744951896045</v>
      </c>
      <c r="AU936" s="19" t="n">
        <v>0</v>
      </c>
    </row>
    <row r="937">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c r="AF937" s="19"/>
      <c r="AG937" s="19"/>
      <c r="AH937" s="19"/>
      <c r="AI937" s="19"/>
      <c r="AJ937" s="19"/>
      <c r="AK937" s="19"/>
      <c r="AL937" s="19"/>
      <c r="AM937" s="19"/>
      <c r="AN937" s="19"/>
      <c r="AO937" s="19"/>
      <c r="AP937" s="19"/>
      <c r="AQ937" s="19"/>
      <c r="AR937" s="19"/>
      <c r="AS937" s="19"/>
      <c r="AT937" s="19"/>
      <c r="AU937" s="19"/>
    </row>
    <row r="938">
      <c r="B938" s="7" t="s">
        <v>391</v>
      </c>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c r="AF938" s="19"/>
      <c r="AG938" s="19"/>
      <c r="AH938" s="19"/>
      <c r="AI938" s="19"/>
      <c r="AJ938" s="19"/>
      <c r="AK938" s="19"/>
      <c r="AL938" s="19"/>
      <c r="AM938" s="19"/>
      <c r="AN938" s="19"/>
      <c r="AO938" s="19"/>
      <c r="AP938" s="19"/>
      <c r="AQ938" s="19"/>
      <c r="AR938" s="19"/>
      <c r="AS938" s="19"/>
      <c r="AT938" s="19"/>
      <c r="AU938" s="19"/>
    </row>
    <row r="939">
      <c r="B939" s="26" t="s">
        <v>356</v>
      </c>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c r="AF939" s="19"/>
      <c r="AG939" s="19"/>
      <c r="AH939" s="19"/>
      <c r="AI939" s="19"/>
      <c r="AJ939" s="19"/>
      <c r="AK939" s="19"/>
      <c r="AL939" s="19"/>
      <c r="AM939" s="19"/>
      <c r="AN939" s="19"/>
      <c r="AO939" s="19"/>
      <c r="AP939" s="19"/>
      <c r="AQ939" s="19"/>
      <c r="AR939" s="19"/>
      <c r="AS939" s="19"/>
      <c r="AT939" s="19"/>
      <c r="AU939" s="19"/>
    </row>
    <row r="940">
      <c r="B940" t="s">
        <v>390</v>
      </c>
      <c r="C940" s="19" t="n">
        <v>0.583399617990498</v>
      </c>
      <c r="D940" s="19" t="n">
        <v>0.592120133742272</v>
      </c>
      <c r="E940" s="19" t="n">
        <v>0.57500028587454</v>
      </c>
      <c r="F940" s="19"/>
      <c r="G940" s="19" t="n">
        <v>0.61005385536138</v>
      </c>
      <c r="H940" s="19" t="n">
        <v>0.637948169026586</v>
      </c>
      <c r="I940" s="19" t="n">
        <v>0.57275640198884</v>
      </c>
      <c r="J940" s="19" t="n">
        <v>0.704186931824028</v>
      </c>
      <c r="K940" s="19" t="n">
        <v>0.677631192310846</v>
      </c>
      <c r="L940" s="19" t="n">
        <v>0.392403378418705</v>
      </c>
      <c r="M940" s="19"/>
      <c r="N940" s="19" t="n">
        <v>0.552340776715394</v>
      </c>
      <c r="O940" s="19" t="n">
        <v>0.609894383168665</v>
      </c>
      <c r="P940" s="19" t="n">
        <v>0.543129163884416</v>
      </c>
      <c r="Q940" s="19" t="n">
        <v>0.622596388006784</v>
      </c>
      <c r="R940" s="19" t="n">
        <v>0.569015787972885</v>
      </c>
      <c r="S940" s="19"/>
      <c r="T940" s="19" t="n">
        <v>0.557756912540114</v>
      </c>
      <c r="U940" s="19" t="n">
        <v>0.702762323313722</v>
      </c>
      <c r="V940" s="19" t="n">
        <v>0.367028016739007</v>
      </c>
      <c r="W940" s="19" t="n">
        <v>0.554564061735516</v>
      </c>
      <c r="X940" s="19"/>
      <c r="Y940" s="19" t="n">
        <v>0.595081962966901</v>
      </c>
      <c r="Z940" s="19" t="n">
        <v>0.684605197885612</v>
      </c>
      <c r="AA940" s="19" t="n">
        <v>0.441759110417225</v>
      </c>
      <c r="AB940" s="19" t="n">
        <v>0.440180821872007</v>
      </c>
      <c r="AC940" s="19" t="n">
        <v>0.748714277732167</v>
      </c>
      <c r="AD940" s="19" t="n">
        <v>0.655984219428868</v>
      </c>
      <c r="AE940" s="19"/>
      <c r="AF940" s="19" t="n">
        <v>0.605360697574763</v>
      </c>
      <c r="AG940" s="19"/>
      <c r="AH940" s="19" t="n">
        <v>0.592834581721959</v>
      </c>
      <c r="AI940" s="19"/>
      <c r="AJ940" s="19" t="n">
        <v>0.763442946217637</v>
      </c>
      <c r="AK940" s="19" t="n">
        <v>0.707093088388088</v>
      </c>
      <c r="AL940" s="19" t="n">
        <v>0.450974006082698</v>
      </c>
      <c r="AM940" s="19" t="n">
        <v>0.641450668121718</v>
      </c>
      <c r="AN940" s="19" t="n">
        <v>0.522298613374368</v>
      </c>
      <c r="AO940" s="19" t="n">
        <v>0.625583789756773</v>
      </c>
      <c r="AP940" s="19" t="n">
        <v>0.711035275691417</v>
      </c>
      <c r="AQ940" s="19" t="n">
        <v>0.385255590278031</v>
      </c>
      <c r="AR940" s="19" t="n">
        <v>0.594097621831356</v>
      </c>
      <c r="AS940" s="19" t="n">
        <v>0.458599367002706</v>
      </c>
      <c r="AT940" s="19" t="n">
        <v>0.670635232640963</v>
      </c>
      <c r="AU940" s="19" t="n">
        <v>1</v>
      </c>
    </row>
    <row r="941">
      <c r="B941" t="s">
        <v>376</v>
      </c>
      <c r="C941" s="19" t="n">
        <v>0.251623186362707</v>
      </c>
      <c r="D941" s="19" t="n">
        <v>0.249438410640151</v>
      </c>
      <c r="E941" s="19" t="n">
        <v>0.25372749503148</v>
      </c>
      <c r="F941" s="19"/>
      <c r="G941" s="19" t="n">
        <v>0.233291437754539</v>
      </c>
      <c r="H941" s="19" t="n">
        <v>0.295730672971153</v>
      </c>
      <c r="I941" s="19" t="n">
        <v>0.257748039692446</v>
      </c>
      <c r="J941" s="19" t="n">
        <v>0.177810128173566</v>
      </c>
      <c r="K941" s="19" t="n">
        <v>0.182716925469054</v>
      </c>
      <c r="L941" s="19" t="n">
        <v>0.326465683792095</v>
      </c>
      <c r="M941" s="19"/>
      <c r="N941" s="19" t="n">
        <v>0</v>
      </c>
      <c r="O941" s="19" t="n">
        <v>0.260687997540538</v>
      </c>
      <c r="P941" s="19" t="n">
        <v>0.231155295404466</v>
      </c>
      <c r="Q941" s="19" t="n">
        <v>0.268519502965606</v>
      </c>
      <c r="R941" s="19" t="n">
        <v>0.305016308696924</v>
      </c>
      <c r="S941" s="19"/>
      <c r="T941" s="19" t="n">
        <v>0.294414969934566</v>
      </c>
      <c r="U941" s="19" t="n">
        <v>0.119946619514117</v>
      </c>
      <c r="V941" s="19" t="n">
        <v>0.3893348577618</v>
      </c>
      <c r="W941" s="19" t="n">
        <v>0.353450299023702</v>
      </c>
      <c r="X941" s="19"/>
      <c r="Y941" s="19" t="n">
        <v>0.309415230722516</v>
      </c>
      <c r="Z941" s="19" t="n">
        <v>0.199712112292191</v>
      </c>
      <c r="AA941" s="19" t="n">
        <v>0.279906959242439</v>
      </c>
      <c r="AB941" s="19" t="n">
        <v>0.325729573422328</v>
      </c>
      <c r="AC941" s="19" t="n">
        <v>0.135439166827407</v>
      </c>
      <c r="AD941" s="19" t="n">
        <v>0.0976400852391189</v>
      </c>
      <c r="AE941" s="19"/>
      <c r="AF941" s="19" t="n">
        <v>0.237640427216506</v>
      </c>
      <c r="AG941" s="19"/>
      <c r="AH941" s="19" t="n">
        <v>0.286767357088518</v>
      </c>
      <c r="AI941" s="19"/>
      <c r="AJ941" s="19" t="n">
        <v>0.112604434132288</v>
      </c>
      <c r="AK941" s="19" t="n">
        <v>0.292906911611912</v>
      </c>
      <c r="AL941" s="19" t="n">
        <v>0.318209252177858</v>
      </c>
      <c r="AM941" s="19" t="n">
        <v>0.272262549872619</v>
      </c>
      <c r="AN941" s="19" t="n">
        <v>0.329091417697855</v>
      </c>
      <c r="AO941" s="19" t="n">
        <v>0.132796333856773</v>
      </c>
      <c r="AP941" s="19" t="n">
        <v>0.184499009823627</v>
      </c>
      <c r="AQ941" s="19" t="n">
        <v>0.420198470725274</v>
      </c>
      <c r="AR941" s="19" t="n">
        <v>0.197903778882767</v>
      </c>
      <c r="AS941" s="19" t="n">
        <v>0.151008938048438</v>
      </c>
      <c r="AT941" s="19" t="n">
        <v>0.329364767359037</v>
      </c>
      <c r="AU941" s="19" t="n">
        <v>0</v>
      </c>
    </row>
    <row r="942">
      <c r="B942" t="s">
        <v>96</v>
      </c>
      <c r="C942" s="19" t="n">
        <v>0.164977195646795</v>
      </c>
      <c r="D942" s="19" t="n">
        <v>0.158441455617577</v>
      </c>
      <c r="E942" s="19" t="n">
        <v>0.17127221909398</v>
      </c>
      <c r="F942" s="19"/>
      <c r="G942" s="19" t="n">
        <v>0.156654706884081</v>
      </c>
      <c r="H942" s="19" t="n">
        <v>0.0663211580022602</v>
      </c>
      <c r="I942" s="19" t="n">
        <v>0.169495558318714</v>
      </c>
      <c r="J942" s="19" t="n">
        <v>0.118002940002405</v>
      </c>
      <c r="K942" s="19" t="n">
        <v>0.1396518822201</v>
      </c>
      <c r="L942" s="19" t="n">
        <v>0.2811309377892</v>
      </c>
      <c r="M942" s="19"/>
      <c r="N942" s="19" t="n">
        <v>0.447659223284606</v>
      </c>
      <c r="O942" s="19" t="n">
        <v>0.129417619290797</v>
      </c>
      <c r="P942" s="19" t="n">
        <v>0.225715540711118</v>
      </c>
      <c r="Q942" s="19" t="n">
        <v>0.10888410902761</v>
      </c>
      <c r="R942" s="19" t="n">
        <v>0.125967903330191</v>
      </c>
      <c r="S942" s="19"/>
      <c r="T942" s="19" t="n">
        <v>0.14782811752532</v>
      </c>
      <c r="U942" s="19" t="n">
        <v>0.177291057172161</v>
      </c>
      <c r="V942" s="19" t="n">
        <v>0.243637125499193</v>
      </c>
      <c r="W942" s="19" t="n">
        <v>0.0919856392407825</v>
      </c>
      <c r="X942" s="19"/>
      <c r="Y942" s="19" t="n">
        <v>0.0955028063105828</v>
      </c>
      <c r="Z942" s="19" t="n">
        <v>0.115682689822197</v>
      </c>
      <c r="AA942" s="19" t="n">
        <v>0.278333930340336</v>
      </c>
      <c r="AB942" s="19" t="n">
        <v>0.234089604705665</v>
      </c>
      <c r="AC942" s="19" t="n">
        <v>0.115846555440426</v>
      </c>
      <c r="AD942" s="19" t="n">
        <v>0.246375695332013</v>
      </c>
      <c r="AE942" s="19"/>
      <c r="AF942" s="19" t="n">
        <v>0.156998875208732</v>
      </c>
      <c r="AG942" s="19"/>
      <c r="AH942" s="19" t="n">
        <v>0.120398061189523</v>
      </c>
      <c r="AI942" s="19"/>
      <c r="AJ942" s="19" t="n">
        <v>0.123952619650075</v>
      </c>
      <c r="AK942" s="19" t="n">
        <v>0</v>
      </c>
      <c r="AL942" s="19" t="n">
        <v>0.230816741739444</v>
      </c>
      <c r="AM942" s="19" t="n">
        <v>0.0862867820056625</v>
      </c>
      <c r="AN942" s="19" t="n">
        <v>0.148609968927777</v>
      </c>
      <c r="AO942" s="19" t="n">
        <v>0.241619876386453</v>
      </c>
      <c r="AP942" s="19" t="n">
        <v>0.104465714484956</v>
      </c>
      <c r="AQ942" s="19" t="n">
        <v>0.194545938996694</v>
      </c>
      <c r="AR942" s="19" t="n">
        <v>0.207998599285877</v>
      </c>
      <c r="AS942" s="19" t="n">
        <v>0.390391694948856</v>
      </c>
      <c r="AT942" s="19" t="n">
        <v>0</v>
      </c>
      <c r="AU942" s="19" t="n">
        <v>0</v>
      </c>
    </row>
    <row r="943">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c r="AF943" s="19"/>
      <c r="AG943" s="19"/>
      <c r="AH943" s="19"/>
      <c r="AI943" s="19"/>
      <c r="AJ943" s="19"/>
      <c r="AK943" s="19"/>
      <c r="AL943" s="19"/>
      <c r="AM943" s="19"/>
      <c r="AN943" s="19"/>
      <c r="AO943" s="19"/>
      <c r="AP943" s="19"/>
      <c r="AQ943" s="19"/>
      <c r="AR943" s="19"/>
      <c r="AS943" s="19"/>
      <c r="AT943" s="19"/>
      <c r="AU943" s="19"/>
    </row>
    <row r="944">
      <c r="B944" s="7" t="s">
        <v>393</v>
      </c>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c r="AF944" s="19"/>
      <c r="AG944" s="19"/>
      <c r="AH944" s="19"/>
      <c r="AI944" s="19"/>
      <c r="AJ944" s="19"/>
      <c r="AK944" s="19"/>
      <c r="AL944" s="19"/>
      <c r="AM944" s="19"/>
      <c r="AN944" s="19"/>
      <c r="AO944" s="19"/>
      <c r="AP944" s="19"/>
      <c r="AQ944" s="19"/>
      <c r="AR944" s="19"/>
      <c r="AS944" s="19"/>
      <c r="AT944" s="19"/>
      <c r="AU944" s="19"/>
    </row>
    <row r="945">
      <c r="B945" s="26" t="s">
        <v>356</v>
      </c>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c r="AF945" s="19"/>
      <c r="AG945" s="19"/>
      <c r="AH945" s="19"/>
      <c r="AI945" s="19"/>
      <c r="AJ945" s="19"/>
      <c r="AK945" s="19"/>
      <c r="AL945" s="19"/>
      <c r="AM945" s="19"/>
      <c r="AN945" s="19"/>
      <c r="AO945" s="19"/>
      <c r="AP945" s="19"/>
      <c r="AQ945" s="19"/>
      <c r="AR945" s="19"/>
      <c r="AS945" s="19"/>
      <c r="AT945" s="19"/>
      <c r="AU945" s="19"/>
    </row>
    <row r="946">
      <c r="B946" t="s">
        <v>392</v>
      </c>
      <c r="C946" s="19" t="n">
        <v>0.661036567805177</v>
      </c>
      <c r="D946" s="19" t="n">
        <v>0.709562892698955</v>
      </c>
      <c r="E946" s="19" t="n">
        <v>0.614363815369429</v>
      </c>
      <c r="F946" s="19"/>
      <c r="G946" s="19" t="n">
        <v>0.668289177401573</v>
      </c>
      <c r="H946" s="19" t="n">
        <v>0.595946415610192</v>
      </c>
      <c r="I946" s="19" t="n">
        <v>0.684752894850479</v>
      </c>
      <c r="J946" s="19" t="n">
        <v>0.711741850201496</v>
      </c>
      <c r="K946" s="19" t="n">
        <v>0.671387322515924</v>
      </c>
      <c r="L946" s="19" t="n">
        <v>0.662069375188771</v>
      </c>
      <c r="M946" s="19"/>
      <c r="N946" s="19" t="n">
        <v>0.599205470236317</v>
      </c>
      <c r="O946" s="19" t="n">
        <v>0.606051199489463</v>
      </c>
      <c r="P946" s="19" t="n">
        <v>0.689179140312424</v>
      </c>
      <c r="Q946" s="19" t="n">
        <v>0.631721536450079</v>
      </c>
      <c r="R946" s="19" t="n">
        <v>0.83147994384527</v>
      </c>
      <c r="S946" s="19"/>
      <c r="T946" s="19" t="n">
        <v>0.565913667348771</v>
      </c>
      <c r="U946" s="19" t="n">
        <v>0.67683267401638</v>
      </c>
      <c r="V946" s="19" t="n">
        <v>0.737412494925995</v>
      </c>
      <c r="W946" s="19" t="n">
        <v>0.639985226019327</v>
      </c>
      <c r="X946" s="19"/>
      <c r="Y946" s="19" t="n">
        <v>0.603634291864198</v>
      </c>
      <c r="Z946" s="19" t="n">
        <v>0.667221597399968</v>
      </c>
      <c r="AA946" s="19" t="n">
        <v>0.647562837641682</v>
      </c>
      <c r="AB946" s="19" t="n">
        <v>0.716099318291827</v>
      </c>
      <c r="AC946" s="19" t="n">
        <v>0.867730407269952</v>
      </c>
      <c r="AD946" s="19" t="n">
        <v>1</v>
      </c>
      <c r="AE946" s="19"/>
      <c r="AF946" s="19" t="n">
        <v>0.753286698131053</v>
      </c>
      <c r="AG946" s="19"/>
      <c r="AH946" s="19" t="n">
        <v>0.696030229629321</v>
      </c>
      <c r="AI946" s="19"/>
      <c r="AJ946" s="19" t="n">
        <v>0.615424548237548</v>
      </c>
      <c r="AK946" s="19" t="n">
        <v>1</v>
      </c>
      <c r="AL946" s="19" t="n">
        <v>0.675623079795112</v>
      </c>
      <c r="AM946" s="19" t="n">
        <v>0.672276042722233</v>
      </c>
      <c r="AN946" s="19" t="n">
        <v>0.583394158538725</v>
      </c>
      <c r="AO946" s="19" t="n">
        <v>0.891822724475505</v>
      </c>
      <c r="AP946" s="19" t="n">
        <v>0.437742633091262</v>
      </c>
      <c r="AQ946" s="19" t="n">
        <v>0.76781321935657</v>
      </c>
      <c r="AR946" s="19" t="n">
        <v>0.815608351616238</v>
      </c>
      <c r="AS946" s="19" t="n">
        <v>0.683206567055322</v>
      </c>
      <c r="AT946" s="19" t="n">
        <v>0.537112100223779</v>
      </c>
      <c r="AU946" s="19" t="n">
        <v>0.814369407061773</v>
      </c>
    </row>
    <row r="947">
      <c r="B947" t="s">
        <v>376</v>
      </c>
      <c r="C947" s="19" t="n">
        <v>0.223925498306229</v>
      </c>
      <c r="D947" s="19" t="n">
        <v>0.216424288159695</v>
      </c>
      <c r="E947" s="19" t="n">
        <v>0.231140182807972</v>
      </c>
      <c r="F947" s="19"/>
      <c r="G947" s="19" t="n">
        <v>0.278261151217339</v>
      </c>
      <c r="H947" s="19" t="n">
        <v>0.347759029885742</v>
      </c>
      <c r="I947" s="19" t="n">
        <v>0.207517252611767</v>
      </c>
      <c r="J947" s="19" t="n">
        <v>0.150949892896954</v>
      </c>
      <c r="K947" s="19" t="n">
        <v>0.18456537230505</v>
      </c>
      <c r="L947" s="19" t="n">
        <v>0.18504369302108</v>
      </c>
      <c r="M947" s="19"/>
      <c r="N947" s="19" t="n">
        <v>0.218513248718522</v>
      </c>
      <c r="O947" s="19" t="n">
        <v>0.224922104363059</v>
      </c>
      <c r="P947" s="19" t="n">
        <v>0.197800592860966</v>
      </c>
      <c r="Q947" s="19" t="n">
        <v>0.278133482962561</v>
      </c>
      <c r="R947" s="19" t="n">
        <v>0.16852005615473</v>
      </c>
      <c r="S947" s="19"/>
      <c r="T947" s="19" t="n">
        <v>0.328209170289147</v>
      </c>
      <c r="U947" s="19" t="n">
        <v>0.209410091084401</v>
      </c>
      <c r="V947" s="19" t="n">
        <v>0.140108193014579</v>
      </c>
      <c r="W947" s="19" t="n">
        <v>0.305896070183187</v>
      </c>
      <c r="X947" s="19"/>
      <c r="Y947" s="19" t="n">
        <v>0.312447348454948</v>
      </c>
      <c r="Z947" s="19" t="n">
        <v>0.214964282526583</v>
      </c>
      <c r="AA947" s="19" t="n">
        <v>0.18391577042584</v>
      </c>
      <c r="AB947" s="19" t="n">
        <v>0.12980040239706</v>
      </c>
      <c r="AC947" s="19" t="n">
        <v>0.132269592730048</v>
      </c>
      <c r="AD947" s="19" t="n">
        <v>0</v>
      </c>
      <c r="AE947" s="19"/>
      <c r="AF947" s="19" t="n">
        <v>0.157457948549282</v>
      </c>
      <c r="AG947" s="19"/>
      <c r="AH947" s="19" t="n">
        <v>0.230210738515633</v>
      </c>
      <c r="AI947" s="19"/>
      <c r="AJ947" s="19" t="n">
        <v>0.236427791208682</v>
      </c>
      <c r="AK947" s="19" t="n">
        <v>0</v>
      </c>
      <c r="AL947" s="19" t="n">
        <v>0.196583921823074</v>
      </c>
      <c r="AM947" s="19" t="n">
        <v>0.23304767060679</v>
      </c>
      <c r="AN947" s="19" t="n">
        <v>0.261163063623595</v>
      </c>
      <c r="AO947" s="19" t="n">
        <v>0.0549464504066882</v>
      </c>
      <c r="AP947" s="19" t="n">
        <v>0.422500078400436</v>
      </c>
      <c r="AQ947" s="19" t="n">
        <v>0.23218678064343</v>
      </c>
      <c r="AR947" s="19" t="n">
        <v>0.184391648383762</v>
      </c>
      <c r="AS947" s="19" t="n">
        <v>0.0931075401094823</v>
      </c>
      <c r="AT947" s="19" t="n">
        <v>0.358183810864479</v>
      </c>
      <c r="AU947" s="19" t="n">
        <v>0.185630592938227</v>
      </c>
    </row>
    <row r="948">
      <c r="B948" t="s">
        <v>96</v>
      </c>
      <c r="C948" s="19" t="n">
        <v>0.115037933888595</v>
      </c>
      <c r="D948" s="19" t="n">
        <v>0.0740128191413504</v>
      </c>
      <c r="E948" s="19" t="n">
        <v>0.1544960018226</v>
      </c>
      <c r="F948" s="19"/>
      <c r="G948" s="19" t="n">
        <v>0.0534496713810882</v>
      </c>
      <c r="H948" s="19" t="n">
        <v>0.0562945545040666</v>
      </c>
      <c r="I948" s="19" t="n">
        <v>0.107729852537754</v>
      </c>
      <c r="J948" s="19" t="n">
        <v>0.13730825690155</v>
      </c>
      <c r="K948" s="19" t="n">
        <v>0.144047305179026</v>
      </c>
      <c r="L948" s="19" t="n">
        <v>0.152886931790149</v>
      </c>
      <c r="M948" s="19"/>
      <c r="N948" s="19" t="n">
        <v>0.182281281045161</v>
      </c>
      <c r="O948" s="19" t="n">
        <v>0.169026696147478</v>
      </c>
      <c r="P948" s="19" t="n">
        <v>0.11302026682661</v>
      </c>
      <c r="Q948" s="19" t="n">
        <v>0.0901449805873602</v>
      </c>
      <c r="R948" s="19" t="n">
        <v>0</v>
      </c>
      <c r="S948" s="19"/>
      <c r="T948" s="19" t="n">
        <v>0.105877162362082</v>
      </c>
      <c r="U948" s="19" t="n">
        <v>0.113757234899219</v>
      </c>
      <c r="V948" s="19" t="n">
        <v>0.122479312059426</v>
      </c>
      <c r="W948" s="19" t="n">
        <v>0.0541187037974867</v>
      </c>
      <c r="X948" s="19"/>
      <c r="Y948" s="19" t="n">
        <v>0.0839183596808529</v>
      </c>
      <c r="Z948" s="19" t="n">
        <v>0.11781412007345</v>
      </c>
      <c r="AA948" s="19" t="n">
        <v>0.168521391932478</v>
      </c>
      <c r="AB948" s="19" t="n">
        <v>0.154100279311113</v>
      </c>
      <c r="AC948" s="19" t="n">
        <v>0</v>
      </c>
      <c r="AD948" s="19" t="n">
        <v>0</v>
      </c>
      <c r="AE948" s="19"/>
      <c r="AF948" s="19" t="n">
        <v>0.0892553533196649</v>
      </c>
      <c r="AG948" s="19"/>
      <c r="AH948" s="19" t="n">
        <v>0.0737590318550455</v>
      </c>
      <c r="AI948" s="19"/>
      <c r="AJ948" s="19" t="n">
        <v>0.14814766055377</v>
      </c>
      <c r="AK948" s="19" t="n">
        <v>0</v>
      </c>
      <c r="AL948" s="19" t="n">
        <v>0.127792998381814</v>
      </c>
      <c r="AM948" s="19" t="n">
        <v>0.0946762866709761</v>
      </c>
      <c r="AN948" s="19" t="n">
        <v>0.155442777837679</v>
      </c>
      <c r="AO948" s="19" t="n">
        <v>0.0532308251178071</v>
      </c>
      <c r="AP948" s="19" t="n">
        <v>0.139757288508302</v>
      </c>
      <c r="AQ948" s="19" t="n">
        <v>0</v>
      </c>
      <c r="AR948" s="19" t="n">
        <v>0</v>
      </c>
      <c r="AS948" s="19" t="n">
        <v>0.223685892835195</v>
      </c>
      <c r="AT948" s="19" t="n">
        <v>0.104704088911741</v>
      </c>
      <c r="AU948" s="19" t="n">
        <v>0</v>
      </c>
    </row>
    <row r="94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c r="AF949" s="19"/>
      <c r="AG949" s="19"/>
      <c r="AH949" s="19"/>
      <c r="AI949" s="19"/>
      <c r="AJ949" s="19"/>
      <c r="AK949" s="19"/>
      <c r="AL949" s="19"/>
      <c r="AM949" s="19"/>
      <c r="AN949" s="19"/>
      <c r="AO949" s="19"/>
      <c r="AP949" s="19"/>
      <c r="AQ949" s="19"/>
      <c r="AR949" s="19"/>
      <c r="AS949" s="19"/>
      <c r="AT949" s="19"/>
      <c r="AU949" s="19"/>
    </row>
    <row r="950">
      <c r="B950" s="7" t="s">
        <v>395</v>
      </c>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19"/>
      <c r="AT950" s="19"/>
      <c r="AU950" s="19"/>
    </row>
    <row r="951">
      <c r="B951" s="26" t="s">
        <v>356</v>
      </c>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c r="AF951" s="19"/>
      <c r="AG951" s="19"/>
      <c r="AH951" s="19"/>
      <c r="AI951" s="19"/>
      <c r="AJ951" s="19"/>
      <c r="AK951" s="19"/>
      <c r="AL951" s="19"/>
      <c r="AM951" s="19"/>
      <c r="AN951" s="19"/>
      <c r="AO951" s="19"/>
      <c r="AP951" s="19"/>
      <c r="AQ951" s="19"/>
      <c r="AR951" s="19"/>
      <c r="AS951" s="19"/>
      <c r="AT951" s="19"/>
      <c r="AU951" s="19"/>
    </row>
    <row r="952">
      <c r="B952" t="s">
        <v>394</v>
      </c>
      <c r="C952" s="19" t="n">
        <v>0.704610048879218</v>
      </c>
      <c r="D952" s="19" t="n">
        <v>0.750836323846212</v>
      </c>
      <c r="E952" s="19" t="n">
        <v>0.654357794685895</v>
      </c>
      <c r="F952" s="19"/>
      <c r="G952" s="19" t="n">
        <v>0.700537338145426</v>
      </c>
      <c r="H952" s="19" t="n">
        <v>0.747311807669143</v>
      </c>
      <c r="I952" s="19" t="n">
        <v>0.682648762418022</v>
      </c>
      <c r="J952" s="19" t="n">
        <v>0.739501524654701</v>
      </c>
      <c r="K952" s="19" t="n">
        <v>0.706155289010675</v>
      </c>
      <c r="L952" s="19" t="n">
        <v>0.672566925970276</v>
      </c>
      <c r="M952" s="19"/>
      <c r="N952" s="19" t="n">
        <v>1</v>
      </c>
      <c r="O952" s="19" t="n">
        <v>0.706352095678002</v>
      </c>
      <c r="P952" s="19" t="n">
        <v>0.606387796926837</v>
      </c>
      <c r="Q952" s="19" t="n">
        <v>0.822535712719574</v>
      </c>
      <c r="R952" s="19" t="n">
        <v>0.697746002106392</v>
      </c>
      <c r="S952" s="19"/>
      <c r="T952" s="19" t="n">
        <v>0.75196866781847</v>
      </c>
      <c r="U952" s="19" t="n">
        <v>0.703033478153126</v>
      </c>
      <c r="V952" s="19" t="n">
        <v>0.733786754871699</v>
      </c>
      <c r="W952" s="19" t="n">
        <v>0.673861990183804</v>
      </c>
      <c r="X952" s="19"/>
      <c r="Y952" s="19" t="n">
        <v>0.73781500222893</v>
      </c>
      <c r="Z952" s="19" t="n">
        <v>0.729755726973085</v>
      </c>
      <c r="AA952" s="19" t="n">
        <v>0.659481179130361</v>
      </c>
      <c r="AB952" s="19" t="n">
        <v>0.662780667759989</v>
      </c>
      <c r="AC952" s="19" t="n">
        <v>0.693536702502708</v>
      </c>
      <c r="AD952" s="19" t="n">
        <v>0.6265189834417</v>
      </c>
      <c r="AE952" s="19"/>
      <c r="AF952" s="19" t="n">
        <v>0.677667643499545</v>
      </c>
      <c r="AG952" s="19"/>
      <c r="AH952" s="19" t="n">
        <v>0.718875882469858</v>
      </c>
      <c r="AI952" s="19"/>
      <c r="AJ952" s="19" t="n">
        <v>0.879639483293528</v>
      </c>
      <c r="AK952" s="19" t="n">
        <v>0.917670314116726</v>
      </c>
      <c r="AL952" s="19" t="n">
        <v>0.729777076847029</v>
      </c>
      <c r="AM952" s="19" t="n">
        <v>0.593776852733533</v>
      </c>
      <c r="AN952" s="19" t="n">
        <v>0.651347607248019</v>
      </c>
      <c r="AO952" s="19" t="n">
        <v>0.624743697595475</v>
      </c>
      <c r="AP952" s="19" t="n">
        <v>0.744432324807235</v>
      </c>
      <c r="AQ952" s="19" t="n">
        <v>0.835668909559042</v>
      </c>
      <c r="AR952" s="19" t="n">
        <v>0.722046296150268</v>
      </c>
      <c r="AS952" s="19" t="n">
        <v>0.605583451439791</v>
      </c>
      <c r="AT952" s="19" t="n">
        <v>0.755586941887953</v>
      </c>
      <c r="AU952" s="19" t="n">
        <v>0.86321503156911</v>
      </c>
    </row>
    <row r="953">
      <c r="B953" t="s">
        <v>376</v>
      </c>
      <c r="C953" s="19" t="n">
        <v>0.181574934912723</v>
      </c>
      <c r="D953" s="19" t="n">
        <v>0.121152077539419</v>
      </c>
      <c r="E953" s="19" t="n">
        <v>0.247260192701248</v>
      </c>
      <c r="F953" s="19"/>
      <c r="G953" s="19" t="n">
        <v>0.207436179956571</v>
      </c>
      <c r="H953" s="19" t="n">
        <v>0.252688192330858</v>
      </c>
      <c r="I953" s="19" t="n">
        <v>0.17831329812405</v>
      </c>
      <c r="J953" s="19" t="n">
        <v>0.0893189519011445</v>
      </c>
      <c r="K953" s="19" t="n">
        <v>0.154311057398753</v>
      </c>
      <c r="L953" s="19" t="n">
        <v>0.199491194729035</v>
      </c>
      <c r="M953" s="19"/>
      <c r="N953" s="19" t="n">
        <v>0</v>
      </c>
      <c r="O953" s="19" t="n">
        <v>0.22865034270437</v>
      </c>
      <c r="P953" s="19" t="n">
        <v>0.178594721102796</v>
      </c>
      <c r="Q953" s="19" t="n">
        <v>0.0996932230415799</v>
      </c>
      <c r="R953" s="19" t="n">
        <v>0.302253997893608</v>
      </c>
      <c r="S953" s="19"/>
      <c r="T953" s="19" t="n">
        <v>0.174968133847935</v>
      </c>
      <c r="U953" s="19" t="n">
        <v>0.150476736737531</v>
      </c>
      <c r="V953" s="19" t="n">
        <v>0.164167571572163</v>
      </c>
      <c r="W953" s="19" t="n">
        <v>0.200214375914933</v>
      </c>
      <c r="X953" s="19"/>
      <c r="Y953" s="19" t="n">
        <v>0.153222793731182</v>
      </c>
      <c r="Z953" s="19" t="n">
        <v>0.142203193916306</v>
      </c>
      <c r="AA953" s="19" t="n">
        <v>0.219903166355884</v>
      </c>
      <c r="AB953" s="19" t="n">
        <v>0.192417817559267</v>
      </c>
      <c r="AC953" s="19" t="n">
        <v>0.306463297497292</v>
      </c>
      <c r="AD953" s="19" t="n">
        <v>0.188817967992822</v>
      </c>
      <c r="AE953" s="19"/>
      <c r="AF953" s="19" t="n">
        <v>0.216049932158022</v>
      </c>
      <c r="AG953" s="19"/>
      <c r="AH953" s="19" t="n">
        <v>0.176459572527809</v>
      </c>
      <c r="AI953" s="19"/>
      <c r="AJ953" s="19" t="n">
        <v>0.120360516706472</v>
      </c>
      <c r="AK953" s="19" t="n">
        <v>0</v>
      </c>
      <c r="AL953" s="19" t="n">
        <v>0.141320243148759</v>
      </c>
      <c r="AM953" s="19" t="n">
        <v>0.240960266099609</v>
      </c>
      <c r="AN953" s="19" t="n">
        <v>0.19380688725169</v>
      </c>
      <c r="AO953" s="19" t="n">
        <v>0.375256302404525</v>
      </c>
      <c r="AP953" s="19" t="n">
        <v>0.215039280195087</v>
      </c>
      <c r="AQ953" s="19" t="n">
        <v>0</v>
      </c>
      <c r="AR953" s="19" t="n">
        <v>0.277953703849732</v>
      </c>
      <c r="AS953" s="19" t="n">
        <v>0.230493758296598</v>
      </c>
      <c r="AT953" s="19" t="n">
        <v>0</v>
      </c>
      <c r="AU953" s="19" t="n">
        <v>0</v>
      </c>
    </row>
    <row r="954">
      <c r="B954" t="s">
        <v>96</v>
      </c>
      <c r="C954" s="19" t="n">
        <v>0.113815016208059</v>
      </c>
      <c r="D954" s="19" t="n">
        <v>0.128011598614369</v>
      </c>
      <c r="E954" s="19" t="n">
        <v>0.0983820126128569</v>
      </c>
      <c r="F954" s="19"/>
      <c r="G954" s="19" t="n">
        <v>0.0920264818980037</v>
      </c>
      <c r="H954" s="19" t="n">
        <v>0</v>
      </c>
      <c r="I954" s="19" t="n">
        <v>0.139037939457928</v>
      </c>
      <c r="J954" s="19" t="n">
        <v>0.171179523444155</v>
      </c>
      <c r="K954" s="19" t="n">
        <v>0.139533653590572</v>
      </c>
      <c r="L954" s="19" t="n">
        <v>0.127941879300689</v>
      </c>
      <c r="M954" s="19"/>
      <c r="N954" s="19" t="n">
        <v>0</v>
      </c>
      <c r="O954" s="19" t="n">
        <v>0.0649975616176289</v>
      </c>
      <c r="P954" s="19" t="n">
        <v>0.215017481970367</v>
      </c>
      <c r="Q954" s="19" t="n">
        <v>0.0777710642388465</v>
      </c>
      <c r="R954" s="19" t="n">
        <v>0</v>
      </c>
      <c r="S954" s="19"/>
      <c r="T954" s="19" t="n">
        <v>0.0730631983335946</v>
      </c>
      <c r="U954" s="19" t="n">
        <v>0.146489785109343</v>
      </c>
      <c r="V954" s="19" t="n">
        <v>0.102045673556138</v>
      </c>
      <c r="W954" s="19" t="n">
        <v>0.125923633901263</v>
      </c>
      <c r="X954" s="19"/>
      <c r="Y954" s="19" t="n">
        <v>0.108962204039888</v>
      </c>
      <c r="Z954" s="19" t="n">
        <v>0.128041079110609</v>
      </c>
      <c r="AA954" s="19" t="n">
        <v>0.120615654513755</v>
      </c>
      <c r="AB954" s="19" t="n">
        <v>0.144801514680744</v>
      </c>
      <c r="AC954" s="19" t="n">
        <v>0</v>
      </c>
      <c r="AD954" s="19" t="n">
        <v>0.184663048565478</v>
      </c>
      <c r="AE954" s="19"/>
      <c r="AF954" s="19" t="n">
        <v>0.106282424342433</v>
      </c>
      <c r="AG954" s="19"/>
      <c r="AH954" s="19" t="n">
        <v>0.104664545002332</v>
      </c>
      <c r="AI954" s="19"/>
      <c r="AJ954" s="19" t="n">
        <v>0</v>
      </c>
      <c r="AK954" s="19" t="n">
        <v>0.0823296858832735</v>
      </c>
      <c r="AL954" s="19" t="n">
        <v>0.128902680004212</v>
      </c>
      <c r="AM954" s="19" t="n">
        <v>0.165262881166858</v>
      </c>
      <c r="AN954" s="19" t="n">
        <v>0.154845505500291</v>
      </c>
      <c r="AO954" s="19" t="n">
        <v>0</v>
      </c>
      <c r="AP954" s="19" t="n">
        <v>0.0405283949976783</v>
      </c>
      <c r="AQ954" s="19" t="n">
        <v>0.164331090440958</v>
      </c>
      <c r="AR954" s="19" t="n">
        <v>0</v>
      </c>
      <c r="AS954" s="19" t="n">
        <v>0.163922790263611</v>
      </c>
      <c r="AT954" s="19" t="n">
        <v>0.244413058112047</v>
      </c>
      <c r="AU954" s="19" t="n">
        <v>0.13678496843089</v>
      </c>
    </row>
    <row r="955">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c r="AF955" s="19"/>
      <c r="AG955" s="19"/>
      <c r="AH955" s="19"/>
      <c r="AI955" s="19"/>
      <c r="AJ955" s="19"/>
      <c r="AK955" s="19"/>
      <c r="AL955" s="19"/>
      <c r="AM955" s="19"/>
      <c r="AN955" s="19"/>
      <c r="AO955" s="19"/>
      <c r="AP955" s="19"/>
      <c r="AQ955" s="19"/>
      <c r="AR955" s="19"/>
      <c r="AS955" s="19"/>
      <c r="AT955" s="19"/>
      <c r="AU955" s="19"/>
    </row>
    <row r="956">
      <c r="B956" s="7" t="s">
        <v>398</v>
      </c>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c r="AF956" s="19"/>
      <c r="AG956" s="19"/>
      <c r="AH956" s="19"/>
      <c r="AI956" s="19"/>
      <c r="AJ956" s="19"/>
      <c r="AK956" s="19"/>
      <c r="AL956" s="19"/>
      <c r="AM956" s="19"/>
      <c r="AN956" s="19"/>
      <c r="AO956" s="19"/>
      <c r="AP956" s="19"/>
      <c r="AQ956" s="19"/>
      <c r="AR956" s="19"/>
      <c r="AS956" s="19"/>
      <c r="AT956" s="19"/>
      <c r="AU956" s="19"/>
    </row>
    <row r="957">
      <c r="B957" s="26" t="s">
        <v>356</v>
      </c>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c r="AF957" s="19"/>
      <c r="AG957" s="19"/>
      <c r="AH957" s="19"/>
      <c r="AI957" s="19"/>
      <c r="AJ957" s="19"/>
      <c r="AK957" s="19"/>
      <c r="AL957" s="19"/>
      <c r="AM957" s="19"/>
      <c r="AN957" s="19"/>
      <c r="AO957" s="19"/>
      <c r="AP957" s="19"/>
      <c r="AQ957" s="19"/>
      <c r="AR957" s="19"/>
      <c r="AS957" s="19"/>
      <c r="AT957" s="19"/>
      <c r="AU957" s="19"/>
    </row>
    <row r="958">
      <c r="B958" t="s">
        <v>396</v>
      </c>
      <c r="C958" s="19" t="n">
        <v>0.209509636601024</v>
      </c>
      <c r="D958" s="19" t="n">
        <v>0.205421117333589</v>
      </c>
      <c r="E958" s="19" t="n">
        <v>0.213083280382693</v>
      </c>
      <c r="F958" s="19"/>
      <c r="G958" s="19" t="n">
        <v>0.173426068611111</v>
      </c>
      <c r="H958" s="19" t="n">
        <v>0.219543631266207</v>
      </c>
      <c r="I958" s="19" t="n">
        <v>0.199899760646698</v>
      </c>
      <c r="J958" s="19" t="n">
        <v>0.202802839153113</v>
      </c>
      <c r="K958" s="19" t="n">
        <v>0.24797352912061</v>
      </c>
      <c r="L958" s="19" t="n">
        <v>0.204203275290486</v>
      </c>
      <c r="M958" s="19"/>
      <c r="N958" s="19" t="n">
        <v>0</v>
      </c>
      <c r="O958" s="19" t="n">
        <v>0.259067724869026</v>
      </c>
      <c r="P958" s="19" t="n">
        <v>0.201873522128352</v>
      </c>
      <c r="Q958" s="19" t="n">
        <v>0.166929786797548</v>
      </c>
      <c r="R958" s="19" t="n">
        <v>0.247788554710601</v>
      </c>
      <c r="S958" s="19"/>
      <c r="T958" s="19" t="n">
        <v>0.155084128932809</v>
      </c>
      <c r="U958" s="19" t="n">
        <v>0.251192998274937</v>
      </c>
      <c r="V958" s="19" t="n">
        <v>0.137279786149668</v>
      </c>
      <c r="W958" s="19" t="n">
        <v>0.290836489421344</v>
      </c>
      <c r="X958" s="19"/>
      <c r="Y958" s="19" t="n">
        <v>0.236304030654662</v>
      </c>
      <c r="Z958" s="19" t="n">
        <v>0.139214222234759</v>
      </c>
      <c r="AA958" s="19" t="n">
        <v>0.203507641801153</v>
      </c>
      <c r="AB958" s="19" t="n">
        <v>0.33537625241294</v>
      </c>
      <c r="AC958" s="19" t="n">
        <v>0.134823158582208</v>
      </c>
      <c r="AD958" s="19" t="n">
        <v>0.168614976688791</v>
      </c>
      <c r="AE958" s="19"/>
      <c r="AF958" s="19" t="n">
        <v>0.218522632965806</v>
      </c>
      <c r="AG958" s="19"/>
      <c r="AH958" s="19" t="n">
        <v>0.219902640519355</v>
      </c>
      <c r="AI958" s="19"/>
      <c r="AJ958" s="19" t="n">
        <v>0.290470262221505</v>
      </c>
      <c r="AK958" s="19" t="n">
        <v>0.15896032917568</v>
      </c>
      <c r="AL958" s="19" t="n">
        <v>0.154188283543433</v>
      </c>
      <c r="AM958" s="19" t="n">
        <v>0.180918250012762</v>
      </c>
      <c r="AN958" s="19" t="n">
        <v>0.235512670442123</v>
      </c>
      <c r="AO958" s="19" t="n">
        <v>0.234324056146624</v>
      </c>
      <c r="AP958" s="19" t="n">
        <v>0.161637253024882</v>
      </c>
      <c r="AQ958" s="19" t="n">
        <v>0.349144349967135</v>
      </c>
      <c r="AR958" s="19" t="n">
        <v>0.496447489263123</v>
      </c>
      <c r="AS958" s="19" t="n">
        <v>0.154724659103304</v>
      </c>
      <c r="AT958" s="19" t="n">
        <v>0.12889662057947</v>
      </c>
      <c r="AU958" s="19" t="n">
        <v>0.421934790145914</v>
      </c>
    </row>
    <row r="959">
      <c r="B959" t="s">
        <v>397</v>
      </c>
      <c r="C959" s="19" t="n">
        <v>0.658966713919819</v>
      </c>
      <c r="D959" s="19" t="n">
        <v>0.651966152849232</v>
      </c>
      <c r="E959" s="19" t="n">
        <v>0.665085680201172</v>
      </c>
      <c r="F959" s="19"/>
      <c r="G959" s="19" t="n">
        <v>0.826573931388889</v>
      </c>
      <c r="H959" s="19" t="n">
        <v>0.740255471718102</v>
      </c>
      <c r="I959" s="19" t="n">
        <v>0.703316863246438</v>
      </c>
      <c r="J959" s="19" t="n">
        <v>0.681746100020014</v>
      </c>
      <c r="K959" s="19" t="n">
        <v>0.649056164717993</v>
      </c>
      <c r="L959" s="19" t="n">
        <v>0.531235501538624</v>
      </c>
      <c r="M959" s="19"/>
      <c r="N959" s="19" t="n">
        <v>0.827553224985842</v>
      </c>
      <c r="O959" s="19" t="n">
        <v>0.592412927613099</v>
      </c>
      <c r="P959" s="19" t="n">
        <v>0.603017349521081</v>
      </c>
      <c r="Q959" s="19" t="n">
        <v>0.777520228076307</v>
      </c>
      <c r="R959" s="19" t="n">
        <v>0.611700695095147</v>
      </c>
      <c r="S959" s="19"/>
      <c r="T959" s="19" t="n">
        <v>0.632280701812433</v>
      </c>
      <c r="U959" s="19" t="n">
        <v>0.621824440989605</v>
      </c>
      <c r="V959" s="19" t="n">
        <v>0.723939947607372</v>
      </c>
      <c r="W959" s="19" t="n">
        <v>0.637705420829824</v>
      </c>
      <c r="X959" s="19"/>
      <c r="Y959" s="19" t="n">
        <v>0.688949946030729</v>
      </c>
      <c r="Z959" s="19" t="n">
        <v>0.79886777838301</v>
      </c>
      <c r="AA959" s="19" t="n">
        <v>0.51769178220401</v>
      </c>
      <c r="AB959" s="19" t="n">
        <v>0.622629361335005</v>
      </c>
      <c r="AC959" s="19" t="n">
        <v>0.767485085547862</v>
      </c>
      <c r="AD959" s="19" t="n">
        <v>0.659635368663848</v>
      </c>
      <c r="AE959" s="19"/>
      <c r="AF959" s="19" t="n">
        <v>0.654832903324504</v>
      </c>
      <c r="AG959" s="19"/>
      <c r="AH959" s="19" t="n">
        <v>0.677518432155191</v>
      </c>
      <c r="AI959" s="19"/>
      <c r="AJ959" s="19" t="n">
        <v>0.557060649454753</v>
      </c>
      <c r="AK959" s="19" t="n">
        <v>0.84103967082432</v>
      </c>
      <c r="AL959" s="19" t="n">
        <v>0.819146650544033</v>
      </c>
      <c r="AM959" s="19" t="n">
        <v>0.611530746291029</v>
      </c>
      <c r="AN959" s="19" t="n">
        <v>0.603695504656796</v>
      </c>
      <c r="AO959" s="19" t="n">
        <v>0.690747737994307</v>
      </c>
      <c r="AP959" s="19" t="n">
        <v>0.700778944272215</v>
      </c>
      <c r="AQ959" s="19" t="n">
        <v>0.650855650032865</v>
      </c>
      <c r="AR959" s="19" t="n">
        <v>0.503552510736877</v>
      </c>
      <c r="AS959" s="19" t="n">
        <v>0.505077136046595</v>
      </c>
      <c r="AT959" s="19" t="n">
        <v>0.646190193504147</v>
      </c>
      <c r="AU959" s="19" t="n">
        <v>0.578065209854086</v>
      </c>
    </row>
    <row r="960">
      <c r="B960" t="s">
        <v>96</v>
      </c>
      <c r="C960" s="19" t="n">
        <v>0.131523649479157</v>
      </c>
      <c r="D960" s="19" t="n">
        <v>0.142612729817179</v>
      </c>
      <c r="E960" s="19" t="n">
        <v>0.121831039416135</v>
      </c>
      <c r="F960" s="19"/>
      <c r="G960" s="19" t="n">
        <v>0</v>
      </c>
      <c r="H960" s="19" t="n">
        <v>0.040200897015691</v>
      </c>
      <c r="I960" s="19" t="n">
        <v>0.0967833761068635</v>
      </c>
      <c r="J960" s="19" t="n">
        <v>0.115451060826873</v>
      </c>
      <c r="K960" s="19" t="n">
        <v>0.102970306161397</v>
      </c>
      <c r="L960" s="19" t="n">
        <v>0.26456122317089</v>
      </c>
      <c r="M960" s="19"/>
      <c r="N960" s="19" t="n">
        <v>0.172446775014158</v>
      </c>
      <c r="O960" s="19" t="n">
        <v>0.148519347517875</v>
      </c>
      <c r="P960" s="19" t="n">
        <v>0.195109128350566</v>
      </c>
      <c r="Q960" s="19" t="n">
        <v>0.055549985126145</v>
      </c>
      <c r="R960" s="19" t="n">
        <v>0.140510750194252</v>
      </c>
      <c r="S960" s="19"/>
      <c r="T960" s="19" t="n">
        <v>0.212635169254758</v>
      </c>
      <c r="U960" s="19" t="n">
        <v>0.126982560735458</v>
      </c>
      <c r="V960" s="19" t="n">
        <v>0.138780266242959</v>
      </c>
      <c r="W960" s="19" t="n">
        <v>0.0714580897488317</v>
      </c>
      <c r="X960" s="19"/>
      <c r="Y960" s="19" t="n">
        <v>0.0747460233146088</v>
      </c>
      <c r="Z960" s="19" t="n">
        <v>0.061917999382231</v>
      </c>
      <c r="AA960" s="19" t="n">
        <v>0.278800575994837</v>
      </c>
      <c r="AB960" s="19" t="n">
        <v>0.0419943862520544</v>
      </c>
      <c r="AC960" s="19" t="n">
        <v>0.0976917558699306</v>
      </c>
      <c r="AD960" s="19" t="n">
        <v>0.171749654647362</v>
      </c>
      <c r="AE960" s="19"/>
      <c r="AF960" s="19" t="n">
        <v>0.12664446370969</v>
      </c>
      <c r="AG960" s="19"/>
      <c r="AH960" s="19" t="n">
        <v>0.102578927325454</v>
      </c>
      <c r="AI960" s="19"/>
      <c r="AJ960" s="19" t="n">
        <v>0.152469088323743</v>
      </c>
      <c r="AK960" s="19" t="n">
        <v>0</v>
      </c>
      <c r="AL960" s="19" t="n">
        <v>0.0266650659125346</v>
      </c>
      <c r="AM960" s="19" t="n">
        <v>0.207551003696209</v>
      </c>
      <c r="AN960" s="19" t="n">
        <v>0.160791824901081</v>
      </c>
      <c r="AO960" s="19" t="n">
        <v>0.0749282058590693</v>
      </c>
      <c r="AP960" s="19" t="n">
        <v>0.137583802702903</v>
      </c>
      <c r="AQ960" s="19" t="n">
        <v>0</v>
      </c>
      <c r="AR960" s="19" t="n">
        <v>0</v>
      </c>
      <c r="AS960" s="19" t="n">
        <v>0.340198204850102</v>
      </c>
      <c r="AT960" s="19" t="n">
        <v>0.224913185916383</v>
      </c>
      <c r="AU960" s="19" t="n">
        <v>0</v>
      </c>
    </row>
    <row r="961">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c r="AF961" s="19"/>
      <c r="AG961" s="19"/>
      <c r="AH961" s="19"/>
      <c r="AI961" s="19"/>
      <c r="AJ961" s="19"/>
      <c r="AK961" s="19"/>
      <c r="AL961" s="19"/>
      <c r="AM961" s="19"/>
      <c r="AN961" s="19"/>
      <c r="AO961" s="19"/>
      <c r="AP961" s="19"/>
      <c r="AQ961" s="19"/>
      <c r="AR961" s="19"/>
      <c r="AS961" s="19"/>
      <c r="AT961" s="19"/>
      <c r="AU961" s="19"/>
    </row>
    <row r="962">
      <c r="B962" s="7" t="s">
        <v>400</v>
      </c>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c r="AF962" s="19"/>
      <c r="AG962" s="19"/>
      <c r="AH962" s="19"/>
      <c r="AI962" s="19"/>
      <c r="AJ962" s="19"/>
      <c r="AK962" s="19"/>
      <c r="AL962" s="19"/>
      <c r="AM962" s="19"/>
      <c r="AN962" s="19"/>
      <c r="AO962" s="19"/>
      <c r="AP962" s="19"/>
      <c r="AQ962" s="19"/>
      <c r="AR962" s="19"/>
      <c r="AS962" s="19"/>
      <c r="AT962" s="19"/>
      <c r="AU962" s="19"/>
    </row>
    <row r="963">
      <c r="B963" s="26" t="s">
        <v>356</v>
      </c>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c r="AF963" s="19"/>
      <c r="AG963" s="19"/>
      <c r="AH963" s="19"/>
      <c r="AI963" s="19"/>
      <c r="AJ963" s="19"/>
      <c r="AK963" s="19"/>
      <c r="AL963" s="19"/>
      <c r="AM963" s="19"/>
      <c r="AN963" s="19"/>
      <c r="AO963" s="19"/>
      <c r="AP963" s="19"/>
      <c r="AQ963" s="19"/>
      <c r="AR963" s="19"/>
      <c r="AS963" s="19"/>
      <c r="AT963" s="19"/>
      <c r="AU963" s="19"/>
    </row>
    <row r="964">
      <c r="B964" t="s">
        <v>399</v>
      </c>
      <c r="C964" s="19" t="n">
        <v>0.206339561342444</v>
      </c>
      <c r="D964" s="19" t="n">
        <v>0.184506468378203</v>
      </c>
      <c r="E964" s="19" t="n">
        <v>0.225843012083341</v>
      </c>
      <c r="F964" s="19"/>
      <c r="G964" s="19" t="n">
        <v>0.0740024662951945</v>
      </c>
      <c r="H964" s="19" t="n">
        <v>0.101151301803196</v>
      </c>
      <c r="I964" s="19" t="n">
        <v>0.148320602000509</v>
      </c>
      <c r="J964" s="19" t="n">
        <v>0.359249169992184</v>
      </c>
      <c r="K964" s="19" t="n">
        <v>0.202926698179871</v>
      </c>
      <c r="L964" s="19" t="n">
        <v>0.285556347733857</v>
      </c>
      <c r="M964" s="19"/>
      <c r="N964" s="19" t="n">
        <v>0</v>
      </c>
      <c r="O964" s="19" t="n">
        <v>0.137563695991856</v>
      </c>
      <c r="P964" s="19" t="n">
        <v>0.231377752384484</v>
      </c>
      <c r="Q964" s="19" t="n">
        <v>0.230372973846864</v>
      </c>
      <c r="R964" s="19" t="n">
        <v>0.227080290864844</v>
      </c>
      <c r="S964" s="19"/>
      <c r="T964" s="19" t="n">
        <v>0.140677408481738</v>
      </c>
      <c r="U964" s="19" t="n">
        <v>0.236385094074367</v>
      </c>
      <c r="V964" s="19" t="n">
        <v>0.104034769715173</v>
      </c>
      <c r="W964" s="19" t="n">
        <v>0.282771334770163</v>
      </c>
      <c r="X964" s="19"/>
      <c r="Y964" s="19" t="n">
        <v>0.25022779122891</v>
      </c>
      <c r="Z964" s="19" t="n">
        <v>0.246978476195401</v>
      </c>
      <c r="AA964" s="19" t="n">
        <v>0.279230865229089</v>
      </c>
      <c r="AB964" s="19" t="n">
        <v>0.126622114805637</v>
      </c>
      <c r="AC964" s="19" t="n">
        <v>0.0718041366091067</v>
      </c>
      <c r="AD964" s="19" t="n">
        <v>0</v>
      </c>
      <c r="AE964" s="19"/>
      <c r="AF964" s="19" t="n">
        <v>0.208844920885797</v>
      </c>
      <c r="AG964" s="19"/>
      <c r="AH964" s="19" t="n">
        <v>0.184108463499663</v>
      </c>
      <c r="AI964" s="19"/>
      <c r="AJ964" s="19" t="n">
        <v>0.285918107478501</v>
      </c>
      <c r="AK964" s="19" t="n">
        <v>0</v>
      </c>
      <c r="AL964" s="19" t="n">
        <v>0.165953935406993</v>
      </c>
      <c r="AM964" s="19" t="n">
        <v>0.173454983251687</v>
      </c>
      <c r="AN964" s="19" t="n">
        <v>0.380302720133829</v>
      </c>
      <c r="AO964" s="19" t="n">
        <v>0.153225022541306</v>
      </c>
      <c r="AP964" s="19" t="n">
        <v>0.285852219044652</v>
      </c>
      <c r="AQ964" s="19" t="n">
        <v>0</v>
      </c>
      <c r="AR964" s="19" t="n">
        <v>0.330227813108959</v>
      </c>
      <c r="AS964" s="19" t="n">
        <v>0.0816528264485397</v>
      </c>
      <c r="AT964" s="19" t="n">
        <v>0</v>
      </c>
      <c r="AU964" s="19" t="n">
        <v>0.115887850634227</v>
      </c>
    </row>
    <row r="965">
      <c r="B965" t="s">
        <v>397</v>
      </c>
      <c r="C965" s="19" t="n">
        <v>0.707755154040285</v>
      </c>
      <c r="D965" s="19" t="n">
        <v>0.738336973824525</v>
      </c>
      <c r="E965" s="19" t="n">
        <v>0.680436486149033</v>
      </c>
      <c r="F965" s="19"/>
      <c r="G965" s="19" t="n">
        <v>0.891759095427632</v>
      </c>
      <c r="H965" s="19" t="n">
        <v>0.86535112564657</v>
      </c>
      <c r="I965" s="19" t="n">
        <v>0.727302168358058</v>
      </c>
      <c r="J965" s="19" t="n">
        <v>0.526633808841117</v>
      </c>
      <c r="K965" s="19" t="n">
        <v>0.712377885909396</v>
      </c>
      <c r="L965" s="19" t="n">
        <v>0.600984670460023</v>
      </c>
      <c r="M965" s="19"/>
      <c r="N965" s="19" t="n">
        <v>1</v>
      </c>
      <c r="O965" s="19" t="n">
        <v>0.708301976324545</v>
      </c>
      <c r="P965" s="19" t="n">
        <v>0.693106910528113</v>
      </c>
      <c r="Q965" s="19" t="n">
        <v>0.705986864407894</v>
      </c>
      <c r="R965" s="19" t="n">
        <v>0.734507185521674</v>
      </c>
      <c r="S965" s="19"/>
      <c r="T965" s="19" t="n">
        <v>0.764462418046744</v>
      </c>
      <c r="U965" s="19" t="n">
        <v>0.65216549697457</v>
      </c>
      <c r="V965" s="19" t="n">
        <v>0.804800010071375</v>
      </c>
      <c r="W965" s="19" t="n">
        <v>0.686390482053341</v>
      </c>
      <c r="X965" s="19"/>
      <c r="Y965" s="19" t="n">
        <v>0.706322905619026</v>
      </c>
      <c r="Z965" s="19" t="n">
        <v>0.590747257294079</v>
      </c>
      <c r="AA965" s="19" t="n">
        <v>0.623827717684799</v>
      </c>
      <c r="AB965" s="19" t="n">
        <v>0.834141705626902</v>
      </c>
      <c r="AC965" s="19" t="n">
        <v>0.928195863390893</v>
      </c>
      <c r="AD965" s="19" t="n">
        <v>0.860057191296289</v>
      </c>
      <c r="AE965" s="19"/>
      <c r="AF965" s="19" t="n">
        <v>0.708922491848844</v>
      </c>
      <c r="AG965" s="19"/>
      <c r="AH965" s="19" t="n">
        <v>0.75339240464742</v>
      </c>
      <c r="AI965" s="19"/>
      <c r="AJ965" s="19" t="n">
        <v>0.714081892521499</v>
      </c>
      <c r="AK965" s="19" t="n">
        <v>0.813667953560315</v>
      </c>
      <c r="AL965" s="19" t="n">
        <v>0.687687980205646</v>
      </c>
      <c r="AM965" s="19" t="n">
        <v>0.767912234959877</v>
      </c>
      <c r="AN965" s="19" t="n">
        <v>0.518882884383709</v>
      </c>
      <c r="AO965" s="19" t="n">
        <v>0.801368208100016</v>
      </c>
      <c r="AP965" s="19" t="n">
        <v>0.643116955708341</v>
      </c>
      <c r="AQ965" s="19" t="n">
        <v>0.8720150307615</v>
      </c>
      <c r="AR965" s="19" t="n">
        <v>0.669772186891041</v>
      </c>
      <c r="AS965" s="19" t="n">
        <v>0.736680643930408</v>
      </c>
      <c r="AT965" s="19" t="n">
        <v>1</v>
      </c>
      <c r="AU965" s="19" t="n">
        <v>0.884112149365773</v>
      </c>
    </row>
    <row r="966">
      <c r="B966" t="s">
        <v>96</v>
      </c>
      <c r="C966" s="19" t="n">
        <v>0.0859052846172716</v>
      </c>
      <c r="D966" s="19" t="n">
        <v>0.0771565577972728</v>
      </c>
      <c r="E966" s="19" t="n">
        <v>0.0937205017676257</v>
      </c>
      <c r="F966" s="19"/>
      <c r="G966" s="19" t="n">
        <v>0.0342384382771738</v>
      </c>
      <c r="H966" s="19" t="n">
        <v>0.0334975725502341</v>
      </c>
      <c r="I966" s="19" t="n">
        <v>0.124377229641433</v>
      </c>
      <c r="J966" s="19" t="n">
        <v>0.1141170211667</v>
      </c>
      <c r="K966" s="19" t="n">
        <v>0.0846954159107324</v>
      </c>
      <c r="L966" s="19" t="n">
        <v>0.11345898180612</v>
      </c>
      <c r="M966" s="19"/>
      <c r="N966" s="19" t="n">
        <v>0</v>
      </c>
      <c r="O966" s="19" t="n">
        <v>0.1541343276836</v>
      </c>
      <c r="P966" s="19" t="n">
        <v>0.0755153370874031</v>
      </c>
      <c r="Q966" s="19" t="n">
        <v>0.0636401617452414</v>
      </c>
      <c r="R966" s="19" t="n">
        <v>0.0384125236134823</v>
      </c>
      <c r="S966" s="19"/>
      <c r="T966" s="19" t="n">
        <v>0.0948601734715176</v>
      </c>
      <c r="U966" s="19" t="n">
        <v>0.111449408951063</v>
      </c>
      <c r="V966" s="19" t="n">
        <v>0.0911652202134528</v>
      </c>
      <c r="W966" s="19" t="n">
        <v>0.0308381831764964</v>
      </c>
      <c r="X966" s="19"/>
      <c r="Y966" s="19" t="n">
        <v>0.0434493031520644</v>
      </c>
      <c r="Z966" s="19" t="n">
        <v>0.16227426651052</v>
      </c>
      <c r="AA966" s="19" t="n">
        <v>0.0969414170861113</v>
      </c>
      <c r="AB966" s="19" t="n">
        <v>0.0392361795674617</v>
      </c>
      <c r="AC966" s="19" t="n">
        <v>0</v>
      </c>
      <c r="AD966" s="19" t="n">
        <v>0.139942808703711</v>
      </c>
      <c r="AE966" s="19"/>
      <c r="AF966" s="19" t="n">
        <v>0.0822325872653589</v>
      </c>
      <c r="AG966" s="19"/>
      <c r="AH966" s="19" t="n">
        <v>0.0624991318529168</v>
      </c>
      <c r="AI966" s="19"/>
      <c r="AJ966" s="19" t="n">
        <v>0</v>
      </c>
      <c r="AK966" s="19" t="n">
        <v>0.186332046439685</v>
      </c>
      <c r="AL966" s="19" t="n">
        <v>0.146358084387361</v>
      </c>
      <c r="AM966" s="19" t="n">
        <v>0.0586327817884359</v>
      </c>
      <c r="AN966" s="19" t="n">
        <v>0.100814395482462</v>
      </c>
      <c r="AO966" s="19" t="n">
        <v>0.045406769358678</v>
      </c>
      <c r="AP966" s="19" t="n">
        <v>0.0710308252470073</v>
      </c>
      <c r="AQ966" s="19" t="n">
        <v>0.1279849692385</v>
      </c>
      <c r="AR966" s="19" t="n">
        <v>0</v>
      </c>
      <c r="AS966" s="19" t="n">
        <v>0.181666529621052</v>
      </c>
      <c r="AT966" s="19" t="n">
        <v>0</v>
      </c>
      <c r="AU966" s="19" t="n">
        <v>0</v>
      </c>
    </row>
    <row r="967">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c r="AF967" s="19"/>
      <c r="AG967" s="19"/>
      <c r="AH967" s="19"/>
      <c r="AI967" s="19"/>
      <c r="AJ967" s="19"/>
      <c r="AK967" s="19"/>
      <c r="AL967" s="19"/>
      <c r="AM967" s="19"/>
      <c r="AN967" s="19"/>
      <c r="AO967" s="19"/>
      <c r="AP967" s="19"/>
      <c r="AQ967" s="19"/>
      <c r="AR967" s="19"/>
      <c r="AS967" s="19"/>
      <c r="AT967" s="19"/>
      <c r="AU967" s="19"/>
    </row>
    <row r="968">
      <c r="B968" s="7" t="s">
        <v>402</v>
      </c>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c r="AF968" s="19"/>
      <c r="AG968" s="19"/>
      <c r="AH968" s="19"/>
      <c r="AI968" s="19"/>
      <c r="AJ968" s="19"/>
      <c r="AK968" s="19"/>
      <c r="AL968" s="19"/>
      <c r="AM968" s="19"/>
      <c r="AN968" s="19"/>
      <c r="AO968" s="19"/>
      <c r="AP968" s="19"/>
      <c r="AQ968" s="19"/>
      <c r="AR968" s="19"/>
      <c r="AS968" s="19"/>
      <c r="AT968" s="19"/>
      <c r="AU968" s="19"/>
    </row>
    <row r="969">
      <c r="B969" s="26" t="s">
        <v>356</v>
      </c>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c r="AF969" s="19"/>
      <c r="AG969" s="19"/>
      <c r="AH969" s="19"/>
      <c r="AI969" s="19"/>
      <c r="AJ969" s="19"/>
      <c r="AK969" s="19"/>
      <c r="AL969" s="19"/>
      <c r="AM969" s="19"/>
      <c r="AN969" s="19"/>
      <c r="AO969" s="19"/>
      <c r="AP969" s="19"/>
      <c r="AQ969" s="19"/>
      <c r="AR969" s="19"/>
      <c r="AS969" s="19"/>
      <c r="AT969" s="19"/>
      <c r="AU969" s="19"/>
    </row>
    <row r="970">
      <c r="B970" t="s">
        <v>401</v>
      </c>
      <c r="C970" s="19" t="n">
        <v>0.314198752077873</v>
      </c>
      <c r="D970" s="19" t="n">
        <v>0.298111894538332</v>
      </c>
      <c r="E970" s="19" t="n">
        <v>0.332790470701523</v>
      </c>
      <c r="F970" s="19"/>
      <c r="G970" s="19" t="n">
        <v>0.216110321892005</v>
      </c>
      <c r="H970" s="19" t="n">
        <v>0.287164675028461</v>
      </c>
      <c r="I970" s="19" t="n">
        <v>0.246810607582643</v>
      </c>
      <c r="J970" s="19" t="n">
        <v>0.26828825007668</v>
      </c>
      <c r="K970" s="19" t="n">
        <v>0.437731112468641</v>
      </c>
      <c r="L970" s="19" t="n">
        <v>0.357087315383698</v>
      </c>
      <c r="M970" s="19"/>
      <c r="N970" s="19" t="n">
        <v>0</v>
      </c>
      <c r="O970" s="19" t="n">
        <v>0.339330491493841</v>
      </c>
      <c r="P970" s="19" t="n">
        <v>0.345802393416342</v>
      </c>
      <c r="Q970" s="19" t="n">
        <v>0.27258591610642</v>
      </c>
      <c r="R970" s="19" t="n">
        <v>0.323899534183736</v>
      </c>
      <c r="S970" s="19"/>
      <c r="T970" s="19" t="n">
        <v>0.292838320164065</v>
      </c>
      <c r="U970" s="19" t="n">
        <v>0.353994500745417</v>
      </c>
      <c r="V970" s="19" t="n">
        <v>0.309755347514516</v>
      </c>
      <c r="W970" s="19" t="n">
        <v>0.382129992905497</v>
      </c>
      <c r="X970" s="19"/>
      <c r="Y970" s="19" t="n">
        <v>0.325234710406132</v>
      </c>
      <c r="Z970" s="19" t="n">
        <v>0.254140158740085</v>
      </c>
      <c r="AA970" s="19" t="n">
        <v>0.387957932680331</v>
      </c>
      <c r="AB970" s="19" t="n">
        <v>0.343109794261101</v>
      </c>
      <c r="AC970" s="19" t="n">
        <v>0.275054892042747</v>
      </c>
      <c r="AD970" s="19" t="n">
        <v>0.245823116798331</v>
      </c>
      <c r="AE970" s="19"/>
      <c r="AF970" s="19" t="n">
        <v>0.305676014248802</v>
      </c>
      <c r="AG970" s="19"/>
      <c r="AH970" s="19" t="n">
        <v>0.28846423721105</v>
      </c>
      <c r="AI970" s="19"/>
      <c r="AJ970" s="19" t="n">
        <v>0.3217273898623</v>
      </c>
      <c r="AK970" s="19" t="n">
        <v>0.291356052683204</v>
      </c>
      <c r="AL970" s="19" t="n">
        <v>0.25243979132075</v>
      </c>
      <c r="AM970" s="19" t="n">
        <v>0.208773574350435</v>
      </c>
      <c r="AN970" s="19" t="n">
        <v>0.337362139977238</v>
      </c>
      <c r="AO970" s="19" t="n">
        <v>0.462019493948338</v>
      </c>
      <c r="AP970" s="19" t="n">
        <v>0.302436551070181</v>
      </c>
      <c r="AQ970" s="19" t="n">
        <v>1</v>
      </c>
      <c r="AR970" s="19" t="n">
        <v>1</v>
      </c>
      <c r="AS970" s="19" t="n">
        <v>0.276481404029324</v>
      </c>
      <c r="AT970" s="19" t="n">
        <v>0.492671325779253</v>
      </c>
      <c r="AU970" s="19" t="n">
        <v>0.459996293079807</v>
      </c>
    </row>
    <row r="971">
      <c r="B971" t="s">
        <v>397</v>
      </c>
      <c r="C971" s="19" t="n">
        <v>0.56958520696922</v>
      </c>
      <c r="D971" s="19" t="n">
        <v>0.610510170287135</v>
      </c>
      <c r="E971" s="19" t="n">
        <v>0.525823808312116</v>
      </c>
      <c r="F971" s="19"/>
      <c r="G971" s="19" t="n">
        <v>0.783889678107995</v>
      </c>
      <c r="H971" s="19" t="n">
        <v>0.672631781316553</v>
      </c>
      <c r="I971" s="19" t="n">
        <v>0.63483456125772</v>
      </c>
      <c r="J971" s="19" t="n">
        <v>0.604457296499977</v>
      </c>
      <c r="K971" s="19" t="n">
        <v>0.436924786959493</v>
      </c>
      <c r="L971" s="19" t="n">
        <v>0.417203771892993</v>
      </c>
      <c r="M971" s="19"/>
      <c r="N971" s="19" t="n">
        <v>1</v>
      </c>
      <c r="O971" s="19" t="n">
        <v>0.558379693845776</v>
      </c>
      <c r="P971" s="19" t="n">
        <v>0.47682566147684</v>
      </c>
      <c r="Q971" s="19" t="n">
        <v>0.623119293609636</v>
      </c>
      <c r="R971" s="19" t="n">
        <v>0.622103667764502</v>
      </c>
      <c r="S971" s="19"/>
      <c r="T971" s="19" t="n">
        <v>0.634815273231611</v>
      </c>
      <c r="U971" s="19" t="n">
        <v>0.508344214903719</v>
      </c>
      <c r="V971" s="19" t="n">
        <v>0.614171237157433</v>
      </c>
      <c r="W971" s="19" t="n">
        <v>0.54743239851049</v>
      </c>
      <c r="X971" s="19"/>
      <c r="Y971" s="19" t="n">
        <v>0.563508615731607</v>
      </c>
      <c r="Z971" s="19" t="n">
        <v>0.691474378783123</v>
      </c>
      <c r="AA971" s="19" t="n">
        <v>0.390769170648593</v>
      </c>
      <c r="AB971" s="19" t="n">
        <v>0.554365120482414</v>
      </c>
      <c r="AC971" s="19" t="n">
        <v>0.724945107957253</v>
      </c>
      <c r="AD971" s="19" t="n">
        <v>0.567023868696905</v>
      </c>
      <c r="AE971" s="19"/>
      <c r="AF971" s="19" t="n">
        <v>0.593736147619883</v>
      </c>
      <c r="AG971" s="19"/>
      <c r="AH971" s="19" t="n">
        <v>0.61662416967043</v>
      </c>
      <c r="AI971" s="19"/>
      <c r="AJ971" s="19" t="n">
        <v>0.6782726101377</v>
      </c>
      <c r="AK971" s="19" t="n">
        <v>0.584101858775503</v>
      </c>
      <c r="AL971" s="19" t="n">
        <v>0.621334280388234</v>
      </c>
      <c r="AM971" s="19" t="n">
        <v>0.604262813444391</v>
      </c>
      <c r="AN971" s="19" t="n">
        <v>0.61054832117381</v>
      </c>
      <c r="AO971" s="19" t="n">
        <v>0.438208038535676</v>
      </c>
      <c r="AP971" s="19" t="n">
        <v>0.514945491284429</v>
      </c>
      <c r="AQ971" s="19" t="n">
        <v>0</v>
      </c>
      <c r="AR971" s="19" t="n">
        <v>0</v>
      </c>
      <c r="AS971" s="19" t="n">
        <v>0.542553811859714</v>
      </c>
      <c r="AT971" s="19" t="n">
        <v>0.507328674220747</v>
      </c>
      <c r="AU971" s="19" t="n">
        <v>0.540003706920193</v>
      </c>
    </row>
    <row r="972">
      <c r="B972" t="s">
        <v>96</v>
      </c>
      <c r="C972" s="19" t="n">
        <v>0.116216040952907</v>
      </c>
      <c r="D972" s="19" t="n">
        <v>0.091377935174533</v>
      </c>
      <c r="E972" s="19" t="n">
        <v>0.141385720986361</v>
      </c>
      <c r="F972" s="19"/>
      <c r="G972" s="19" t="n">
        <v>0</v>
      </c>
      <c r="H972" s="19" t="n">
        <v>0.0402035436549859</v>
      </c>
      <c r="I972" s="19" t="n">
        <v>0.118354831159637</v>
      </c>
      <c r="J972" s="19" t="n">
        <v>0.127254453423342</v>
      </c>
      <c r="K972" s="19" t="n">
        <v>0.125344100571867</v>
      </c>
      <c r="L972" s="19" t="n">
        <v>0.225708912723309</v>
      </c>
      <c r="M972" s="19"/>
      <c r="N972" s="19" t="n">
        <v>0</v>
      </c>
      <c r="O972" s="19" t="n">
        <v>0.102289814660382</v>
      </c>
      <c r="P972" s="19" t="n">
        <v>0.177371945106818</v>
      </c>
      <c r="Q972" s="19" t="n">
        <v>0.104294790283944</v>
      </c>
      <c r="R972" s="19" t="n">
        <v>0.0539967980517622</v>
      </c>
      <c r="S972" s="19"/>
      <c r="T972" s="19" t="n">
        <v>0.072346406604324</v>
      </c>
      <c r="U972" s="19" t="n">
        <v>0.137661284350864</v>
      </c>
      <c r="V972" s="19" t="n">
        <v>0.0760734153280506</v>
      </c>
      <c r="W972" s="19" t="n">
        <v>0.0704376085840131</v>
      </c>
      <c r="X972" s="19"/>
      <c r="Y972" s="19" t="n">
        <v>0.111256673862261</v>
      </c>
      <c r="Z972" s="19" t="n">
        <v>0.0543854624767919</v>
      </c>
      <c r="AA972" s="19" t="n">
        <v>0.221272896671076</v>
      </c>
      <c r="AB972" s="19" t="n">
        <v>0.102525085256485</v>
      </c>
      <c r="AC972" s="19" t="n">
        <v>0</v>
      </c>
      <c r="AD972" s="19" t="n">
        <v>0.187153014504763</v>
      </c>
      <c r="AE972" s="19"/>
      <c r="AF972" s="19" t="n">
        <v>0.100587838131315</v>
      </c>
      <c r="AG972" s="19"/>
      <c r="AH972" s="19" t="n">
        <v>0.0949115931185199</v>
      </c>
      <c r="AI972" s="19"/>
      <c r="AJ972" s="19" t="n">
        <v>0</v>
      </c>
      <c r="AK972" s="19" t="n">
        <v>0.124542088541292</v>
      </c>
      <c r="AL972" s="19" t="n">
        <v>0.126225928291016</v>
      </c>
      <c r="AM972" s="19" t="n">
        <v>0.186963612205175</v>
      </c>
      <c r="AN972" s="19" t="n">
        <v>0.0520895388489514</v>
      </c>
      <c r="AO972" s="19" t="n">
        <v>0.0997724675159858</v>
      </c>
      <c r="AP972" s="19" t="n">
        <v>0.182617957645389</v>
      </c>
      <c r="AQ972" s="19" t="n">
        <v>0</v>
      </c>
      <c r="AR972" s="19" t="n">
        <v>0</v>
      </c>
      <c r="AS972" s="19" t="n">
        <v>0.180964784110962</v>
      </c>
      <c r="AT972" s="19" t="n">
        <v>0</v>
      </c>
      <c r="AU972" s="19" t="n">
        <v>0</v>
      </c>
    </row>
    <row r="973">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c r="AF973" s="19"/>
      <c r="AG973" s="19"/>
      <c r="AH973" s="19"/>
      <c r="AI973" s="19"/>
      <c r="AJ973" s="19"/>
      <c r="AK973" s="19"/>
      <c r="AL973" s="19"/>
      <c r="AM973" s="19"/>
      <c r="AN973" s="19"/>
      <c r="AO973" s="19"/>
      <c r="AP973" s="19"/>
      <c r="AQ973" s="19"/>
      <c r="AR973" s="19"/>
      <c r="AS973" s="19"/>
      <c r="AT973" s="19"/>
      <c r="AU973" s="19"/>
    </row>
    <row r="974">
      <c r="B974" s="7" t="s">
        <v>404</v>
      </c>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c r="AL974" s="19"/>
      <c r="AM974" s="19"/>
      <c r="AN974" s="19"/>
      <c r="AO974" s="19"/>
      <c r="AP974" s="19"/>
      <c r="AQ974" s="19"/>
      <c r="AR974" s="19"/>
      <c r="AS974" s="19"/>
      <c r="AT974" s="19"/>
      <c r="AU974" s="19"/>
    </row>
    <row r="975">
      <c r="B975" s="26" t="s">
        <v>356</v>
      </c>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c r="AF975" s="19"/>
      <c r="AG975" s="19"/>
      <c r="AH975" s="19"/>
      <c r="AI975" s="19"/>
      <c r="AJ975" s="19"/>
      <c r="AK975" s="19"/>
      <c r="AL975" s="19"/>
      <c r="AM975" s="19"/>
      <c r="AN975" s="19"/>
      <c r="AO975" s="19"/>
      <c r="AP975" s="19"/>
      <c r="AQ975" s="19"/>
      <c r="AR975" s="19"/>
      <c r="AS975" s="19"/>
      <c r="AT975" s="19"/>
      <c r="AU975" s="19"/>
    </row>
    <row r="976">
      <c r="B976" t="s">
        <v>403</v>
      </c>
      <c r="C976" s="19" t="n">
        <v>0.312792093552146</v>
      </c>
      <c r="D976" s="19" t="n">
        <v>0.253659565837572</v>
      </c>
      <c r="E976" s="19" t="n">
        <v>0.384357794058052</v>
      </c>
      <c r="F976" s="19"/>
      <c r="G976" s="19" t="n">
        <v>0.232995652913482</v>
      </c>
      <c r="H976" s="19" t="n">
        <v>0.353970650870027</v>
      </c>
      <c r="I976" s="19" t="n">
        <v>0.143963348640426</v>
      </c>
      <c r="J976" s="19" t="n">
        <v>0.394062602926635</v>
      </c>
      <c r="K976" s="19" t="n">
        <v>0.284678098070731</v>
      </c>
      <c r="L976" s="19" t="n">
        <v>0.352936558781437</v>
      </c>
      <c r="M976" s="19"/>
      <c r="N976" s="19" t="n">
        <v>0</v>
      </c>
      <c r="O976" s="19" t="n">
        <v>0.36448730576513</v>
      </c>
      <c r="P976" s="19" t="n">
        <v>0.241823312453801</v>
      </c>
      <c r="Q976" s="19" t="n">
        <v>0.284463959758633</v>
      </c>
      <c r="R976" s="19" t="n">
        <v>0.402843813294939</v>
      </c>
      <c r="S976" s="19"/>
      <c r="T976" s="19" t="n">
        <v>0.394753931430559</v>
      </c>
      <c r="U976" s="19" t="n">
        <v>0.286075358515752</v>
      </c>
      <c r="V976" s="19" t="n">
        <v>0.312821558264692</v>
      </c>
      <c r="W976" s="19" t="n">
        <v>0.298943407668063</v>
      </c>
      <c r="X976" s="19"/>
      <c r="Y976" s="19" t="n">
        <v>0.26315991864433</v>
      </c>
      <c r="Z976" s="19" t="n">
        <v>0.238742335277578</v>
      </c>
      <c r="AA976" s="19" t="n">
        <v>0.366047340602199</v>
      </c>
      <c r="AB976" s="19" t="n">
        <v>0.442609050608784</v>
      </c>
      <c r="AC976" s="19" t="n">
        <v>0.356115842083584</v>
      </c>
      <c r="AD976" s="19" t="n">
        <v>0.327005772473203</v>
      </c>
      <c r="AE976" s="19"/>
      <c r="AF976" s="19" t="n">
        <v>0.328875370916848</v>
      </c>
      <c r="AG976" s="19"/>
      <c r="AH976" s="19" t="n">
        <v>0.316618865983753</v>
      </c>
      <c r="AI976" s="19"/>
      <c r="AJ976" s="19" t="n">
        <v>0.299405090708911</v>
      </c>
      <c r="AK976" s="19" t="n">
        <v>0.50730244731808</v>
      </c>
      <c r="AL976" s="19" t="n">
        <v>0.259414436840453</v>
      </c>
      <c r="AM976" s="19" t="n">
        <v>0.316911589325432</v>
      </c>
      <c r="AN976" s="19" t="n">
        <v>0.378928368114341</v>
      </c>
      <c r="AO976" s="19" t="n">
        <v>0.375930677275958</v>
      </c>
      <c r="AP976" s="19" t="n">
        <v>0.301670933175912</v>
      </c>
      <c r="AQ976" s="19" t="n">
        <v>0.586221988008266</v>
      </c>
      <c r="AR976" s="19" t="n">
        <v>0.12691711385713</v>
      </c>
      <c r="AS976" s="19" t="n">
        <v>0.260105655316672</v>
      </c>
      <c r="AT976" s="19" t="n">
        <v>0.503343873717708</v>
      </c>
      <c r="AU976" s="19" t="n">
        <v>0</v>
      </c>
    </row>
    <row r="977">
      <c r="B977" t="s">
        <v>397</v>
      </c>
      <c r="C977" s="19" t="n">
        <v>0.564682218708705</v>
      </c>
      <c r="D977" s="19" t="n">
        <v>0.637001533372576</v>
      </c>
      <c r="E977" s="19" t="n">
        <v>0.477157084674033</v>
      </c>
      <c r="F977" s="19"/>
      <c r="G977" s="19" t="n">
        <v>0.715431634541895</v>
      </c>
      <c r="H977" s="19" t="n">
        <v>0.581767354029893</v>
      </c>
      <c r="I977" s="19" t="n">
        <v>0.710826115383663</v>
      </c>
      <c r="J977" s="19" t="n">
        <v>0.480021785405503</v>
      </c>
      <c r="K977" s="19" t="n">
        <v>0.561548949541817</v>
      </c>
      <c r="L977" s="19" t="n">
        <v>0.501954591166952</v>
      </c>
      <c r="M977" s="19"/>
      <c r="N977" s="19" t="n">
        <v>0.445493918232018</v>
      </c>
      <c r="O977" s="19" t="n">
        <v>0.533931341225769</v>
      </c>
      <c r="P977" s="19" t="n">
        <v>0.638399369732289</v>
      </c>
      <c r="Q977" s="19" t="n">
        <v>0.574088760863035</v>
      </c>
      <c r="R977" s="19" t="n">
        <v>0.484420963985521</v>
      </c>
      <c r="S977" s="19"/>
      <c r="T977" s="19" t="n">
        <v>0.54085222130092</v>
      </c>
      <c r="U977" s="19" t="n">
        <v>0.56237380020932</v>
      </c>
      <c r="V977" s="19" t="n">
        <v>0.621618561686689</v>
      </c>
      <c r="W977" s="19" t="n">
        <v>0.568801345099946</v>
      </c>
      <c r="X977" s="19"/>
      <c r="Y977" s="19" t="n">
        <v>0.624053843953531</v>
      </c>
      <c r="Z977" s="19" t="n">
        <v>0.625271251897624</v>
      </c>
      <c r="AA977" s="19" t="n">
        <v>0.45961504786225</v>
      </c>
      <c r="AB977" s="19" t="n">
        <v>0.430835168346488</v>
      </c>
      <c r="AC977" s="19" t="n">
        <v>0.643884157916416</v>
      </c>
      <c r="AD977" s="19" t="n">
        <v>0.672994227526797</v>
      </c>
      <c r="AE977" s="19"/>
      <c r="AF977" s="19" t="n">
        <v>0.543961928203855</v>
      </c>
      <c r="AG977" s="19"/>
      <c r="AH977" s="19" t="n">
        <v>0.585729792154216</v>
      </c>
      <c r="AI977" s="19"/>
      <c r="AJ977" s="19" t="n">
        <v>0.641090224241259</v>
      </c>
      <c r="AK977" s="19" t="n">
        <v>0.49269755268192</v>
      </c>
      <c r="AL977" s="19" t="n">
        <v>0.637458211873611</v>
      </c>
      <c r="AM977" s="19" t="n">
        <v>0.521591603666125</v>
      </c>
      <c r="AN977" s="19" t="n">
        <v>0.523493043339374</v>
      </c>
      <c r="AO977" s="19" t="n">
        <v>0.446058635516947</v>
      </c>
      <c r="AP977" s="19" t="n">
        <v>0.612985389996668</v>
      </c>
      <c r="AQ977" s="19" t="n">
        <v>0.413778011991734</v>
      </c>
      <c r="AR977" s="19" t="n">
        <v>0.87308288614287</v>
      </c>
      <c r="AS977" s="19" t="n">
        <v>0.394373551051893</v>
      </c>
      <c r="AT977" s="19" t="n">
        <v>0.326825716806945</v>
      </c>
      <c r="AU977" s="19" t="n">
        <v>1</v>
      </c>
    </row>
    <row r="978">
      <c r="B978" t="s">
        <v>96</v>
      </c>
      <c r="C978" s="19" t="n">
        <v>0.12252568773915</v>
      </c>
      <c r="D978" s="19" t="n">
        <v>0.109338900789852</v>
      </c>
      <c r="E978" s="19" t="n">
        <v>0.138485121267915</v>
      </c>
      <c r="F978" s="19"/>
      <c r="G978" s="19" t="n">
        <v>0.0515727125446232</v>
      </c>
      <c r="H978" s="19" t="n">
        <v>0.0642619951000803</v>
      </c>
      <c r="I978" s="19" t="n">
        <v>0.145210535975911</v>
      </c>
      <c r="J978" s="19" t="n">
        <v>0.125915611667862</v>
      </c>
      <c r="K978" s="19" t="n">
        <v>0.153772952387452</v>
      </c>
      <c r="L978" s="19" t="n">
        <v>0.145108850051611</v>
      </c>
      <c r="M978" s="19"/>
      <c r="N978" s="19" t="n">
        <v>0.554506081767982</v>
      </c>
      <c r="O978" s="19" t="n">
        <v>0.101581353009101</v>
      </c>
      <c r="P978" s="19" t="n">
        <v>0.11977731781391</v>
      </c>
      <c r="Q978" s="19" t="n">
        <v>0.141447279378332</v>
      </c>
      <c r="R978" s="19" t="n">
        <v>0.11273522271954</v>
      </c>
      <c r="S978" s="19"/>
      <c r="T978" s="19" t="n">
        <v>0.0643938472685214</v>
      </c>
      <c r="U978" s="19" t="n">
        <v>0.151550841274928</v>
      </c>
      <c r="V978" s="19" t="n">
        <v>0.0655598800486194</v>
      </c>
      <c r="W978" s="19" t="n">
        <v>0.132255247231991</v>
      </c>
      <c r="X978" s="19"/>
      <c r="Y978" s="19" t="n">
        <v>0.112786237402139</v>
      </c>
      <c r="Z978" s="19" t="n">
        <v>0.135986412824798</v>
      </c>
      <c r="AA978" s="19" t="n">
        <v>0.17433761153555</v>
      </c>
      <c r="AB978" s="19" t="n">
        <v>0.126555781044728</v>
      </c>
      <c r="AC978" s="19" t="n">
        <v>0</v>
      </c>
      <c r="AD978" s="19" t="n">
        <v>0</v>
      </c>
      <c r="AE978" s="19"/>
      <c r="AF978" s="19" t="n">
        <v>0.127162700879297</v>
      </c>
      <c r="AG978" s="19"/>
      <c r="AH978" s="19" t="n">
        <v>0.09765134186203</v>
      </c>
      <c r="AI978" s="19"/>
      <c r="AJ978" s="19" t="n">
        <v>0.0595046850498296</v>
      </c>
      <c r="AK978" s="19" t="n">
        <v>0</v>
      </c>
      <c r="AL978" s="19" t="n">
        <v>0.103127351285936</v>
      </c>
      <c r="AM978" s="19" t="n">
        <v>0.161496807008443</v>
      </c>
      <c r="AN978" s="19" t="n">
        <v>0.0975785885462853</v>
      </c>
      <c r="AO978" s="19" t="n">
        <v>0.178010687207095</v>
      </c>
      <c r="AP978" s="19" t="n">
        <v>0.0853436768274205</v>
      </c>
      <c r="AQ978" s="19" t="n">
        <v>0</v>
      </c>
      <c r="AR978" s="19" t="n">
        <v>0</v>
      </c>
      <c r="AS978" s="19" t="n">
        <v>0.345520793631436</v>
      </c>
      <c r="AT978" s="19" t="n">
        <v>0.169830409475346</v>
      </c>
      <c r="AU978" s="19" t="n">
        <v>0</v>
      </c>
    </row>
    <row r="97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c r="AF979" s="19"/>
      <c r="AG979" s="19"/>
      <c r="AH979" s="19"/>
      <c r="AI979" s="19"/>
      <c r="AJ979" s="19"/>
      <c r="AK979" s="19"/>
      <c r="AL979" s="19"/>
      <c r="AM979" s="19"/>
      <c r="AN979" s="19"/>
      <c r="AO979" s="19"/>
      <c r="AP979" s="19"/>
      <c r="AQ979" s="19"/>
      <c r="AR979" s="19"/>
      <c r="AS979" s="19"/>
      <c r="AT979" s="19"/>
      <c r="AU979" s="19"/>
    </row>
    <row r="980">
      <c r="B980" s="7" t="s">
        <v>406</v>
      </c>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c r="AF980" s="19"/>
      <c r="AG980" s="19"/>
      <c r="AH980" s="19"/>
      <c r="AI980" s="19"/>
      <c r="AJ980" s="19"/>
      <c r="AK980" s="19"/>
      <c r="AL980" s="19"/>
      <c r="AM980" s="19"/>
      <c r="AN980" s="19"/>
      <c r="AO980" s="19"/>
      <c r="AP980" s="19"/>
      <c r="AQ980" s="19"/>
      <c r="AR980" s="19"/>
      <c r="AS980" s="19"/>
      <c r="AT980" s="19"/>
      <c r="AU980" s="19"/>
    </row>
    <row r="981">
      <c r="B981" s="26" t="s">
        <v>356</v>
      </c>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c r="AF981" s="19"/>
      <c r="AG981" s="19"/>
      <c r="AH981" s="19"/>
      <c r="AI981" s="19"/>
      <c r="AJ981" s="19"/>
      <c r="AK981" s="19"/>
      <c r="AL981" s="19"/>
      <c r="AM981" s="19"/>
      <c r="AN981" s="19"/>
      <c r="AO981" s="19"/>
      <c r="AP981" s="19"/>
      <c r="AQ981" s="19"/>
      <c r="AR981" s="19"/>
      <c r="AS981" s="19"/>
      <c r="AT981" s="19"/>
      <c r="AU981" s="19"/>
    </row>
    <row r="982">
      <c r="B982" t="s">
        <v>405</v>
      </c>
      <c r="C982" s="19" t="n">
        <v>0.415097667326149</v>
      </c>
      <c r="D982" s="19" t="n">
        <v>0.368113708586035</v>
      </c>
      <c r="E982" s="19" t="n">
        <v>0.463841969273617</v>
      </c>
      <c r="F982" s="19"/>
      <c r="G982" s="19" t="n">
        <v>0.379482462388932</v>
      </c>
      <c r="H982" s="19" t="n">
        <v>0.357155183291524</v>
      </c>
      <c r="I982" s="19" t="n">
        <v>0.445812825790399</v>
      </c>
      <c r="J982" s="19" t="n">
        <v>0.438329032184485</v>
      </c>
      <c r="K982" s="19" t="n">
        <v>0.421378648809354</v>
      </c>
      <c r="L982" s="19" t="n">
        <v>0.435982256165259</v>
      </c>
      <c r="M982" s="19"/>
      <c r="N982" s="19" t="n">
        <v>0.348565416982262</v>
      </c>
      <c r="O982" s="19" t="n">
        <v>0.426537727249411</v>
      </c>
      <c r="P982" s="19" t="n">
        <v>0.342508644637192</v>
      </c>
      <c r="Q982" s="19" t="n">
        <v>0.423363023665618</v>
      </c>
      <c r="R982" s="19" t="n">
        <v>0.568494851980777</v>
      </c>
      <c r="S982" s="19"/>
      <c r="T982" s="19" t="n">
        <v>0.359539487752392</v>
      </c>
      <c r="U982" s="19" t="n">
        <v>0.411653216825358</v>
      </c>
      <c r="V982" s="19" t="n">
        <v>0.249110944252011</v>
      </c>
      <c r="W982" s="19" t="n">
        <v>0.512893710117634</v>
      </c>
      <c r="X982" s="19"/>
      <c r="Y982" s="19" t="n">
        <v>0.379025940492781</v>
      </c>
      <c r="Z982" s="19" t="n">
        <v>0.496576365342246</v>
      </c>
      <c r="AA982" s="19" t="n">
        <v>0.423012227085157</v>
      </c>
      <c r="AB982" s="19" t="n">
        <v>0.509345335269707</v>
      </c>
      <c r="AC982" s="19" t="n">
        <v>0.128974815940774</v>
      </c>
      <c r="AD982" s="19" t="n">
        <v>0.531284230423423</v>
      </c>
      <c r="AE982" s="19"/>
      <c r="AF982" s="19" t="n">
        <v>0.381329333884587</v>
      </c>
      <c r="AG982" s="19"/>
      <c r="AH982" s="19" t="n">
        <v>0.408980450430964</v>
      </c>
      <c r="AI982" s="19"/>
      <c r="AJ982" s="19" t="n">
        <v>0.434179756111648</v>
      </c>
      <c r="AK982" s="19" t="n">
        <v>0.6922995864126</v>
      </c>
      <c r="AL982" s="19" t="n">
        <v>0.551129603946211</v>
      </c>
      <c r="AM982" s="19" t="n">
        <v>0.380187897602516</v>
      </c>
      <c r="AN982" s="19" t="n">
        <v>0.254344108066935</v>
      </c>
      <c r="AO982" s="19" t="n">
        <v>0.458189436459671</v>
      </c>
      <c r="AP982" s="19" t="n">
        <v>0.225265024596625</v>
      </c>
      <c r="AQ982" s="19" t="n">
        <v>0.580670603056029</v>
      </c>
      <c r="AR982" s="19" t="n">
        <v>0.321041750834371</v>
      </c>
      <c r="AS982" s="19" t="n">
        <v>0.499759832984342</v>
      </c>
      <c r="AT982" s="19" t="n">
        <v>0.666020034697821</v>
      </c>
      <c r="AU982" s="19" t="n">
        <v>0.532406607171063</v>
      </c>
    </row>
    <row r="983">
      <c r="B983" t="s">
        <v>397</v>
      </c>
      <c r="C983" s="19" t="n">
        <v>0.455142945688984</v>
      </c>
      <c r="D983" s="19" t="n">
        <v>0.524089185209983</v>
      </c>
      <c r="E983" s="19" t="n">
        <v>0.383613504418537</v>
      </c>
      <c r="F983" s="19"/>
      <c r="G983" s="19" t="n">
        <v>0.620517537611068</v>
      </c>
      <c r="H983" s="19" t="n">
        <v>0.613673345853831</v>
      </c>
      <c r="I983" s="19" t="n">
        <v>0.422018094234924</v>
      </c>
      <c r="J983" s="19" t="n">
        <v>0.379933214197602</v>
      </c>
      <c r="K983" s="19" t="n">
        <v>0.349274894314157</v>
      </c>
      <c r="L983" s="19" t="n">
        <v>0.40266746166311</v>
      </c>
      <c r="M983" s="19"/>
      <c r="N983" s="19" t="n">
        <v>0.334083097416559</v>
      </c>
      <c r="O983" s="19" t="n">
        <v>0.382753353476991</v>
      </c>
      <c r="P983" s="19" t="n">
        <v>0.456104188884071</v>
      </c>
      <c r="Q983" s="19" t="n">
        <v>0.522883148024404</v>
      </c>
      <c r="R983" s="19" t="n">
        <v>0.431505148019224</v>
      </c>
      <c r="S983" s="19"/>
      <c r="T983" s="19" t="n">
        <v>0.393965475662541</v>
      </c>
      <c r="U983" s="19" t="n">
        <v>0.452479370988151</v>
      </c>
      <c r="V983" s="19" t="n">
        <v>0.606870349436088</v>
      </c>
      <c r="W983" s="19" t="n">
        <v>0.421161673896912</v>
      </c>
      <c r="X983" s="19"/>
      <c r="Y983" s="19" t="n">
        <v>0.53512016439546</v>
      </c>
      <c r="Z983" s="19" t="n">
        <v>0.341200197079222</v>
      </c>
      <c r="AA983" s="19" t="n">
        <v>0.381854978264191</v>
      </c>
      <c r="AB983" s="19" t="n">
        <v>0.333207107440942</v>
      </c>
      <c r="AC983" s="19" t="n">
        <v>0.871025184059226</v>
      </c>
      <c r="AD983" s="19" t="n">
        <v>0.379959539017542</v>
      </c>
      <c r="AE983" s="19"/>
      <c r="AF983" s="19" t="n">
        <v>0.463846590548375</v>
      </c>
      <c r="AG983" s="19"/>
      <c r="AH983" s="19" t="n">
        <v>0.501454934674782</v>
      </c>
      <c r="AI983" s="19"/>
      <c r="AJ983" s="19" t="n">
        <v>0.428526762381616</v>
      </c>
      <c r="AK983" s="19" t="n">
        <v>0.3077004135874</v>
      </c>
      <c r="AL983" s="19" t="n">
        <v>0.385760214024135</v>
      </c>
      <c r="AM983" s="19" t="n">
        <v>0.462991754234618</v>
      </c>
      <c r="AN983" s="19" t="n">
        <v>0.553173865231265</v>
      </c>
      <c r="AO983" s="19" t="n">
        <v>0.364109097891139</v>
      </c>
      <c r="AP983" s="19" t="n">
        <v>0.561787886027568</v>
      </c>
      <c r="AQ983" s="19" t="n">
        <v>0.419329396943971</v>
      </c>
      <c r="AR983" s="19" t="n">
        <v>0.678958249165629</v>
      </c>
      <c r="AS983" s="19" t="n">
        <v>0.500240167015658</v>
      </c>
      <c r="AT983" s="19" t="n">
        <v>0.333979965302179</v>
      </c>
      <c r="AU983" s="19" t="n">
        <v>0.180941895778229</v>
      </c>
    </row>
    <row r="984">
      <c r="B984" t="s">
        <v>96</v>
      </c>
      <c r="C984" s="19" t="n">
        <v>0.129759386984867</v>
      </c>
      <c r="D984" s="19" t="n">
        <v>0.107797106203981</v>
      </c>
      <c r="E984" s="19" t="n">
        <v>0.152544526307846</v>
      </c>
      <c r="F984" s="19"/>
      <c r="G984" s="19" t="n">
        <v>0</v>
      </c>
      <c r="H984" s="19" t="n">
        <v>0.0291714708546447</v>
      </c>
      <c r="I984" s="19" t="n">
        <v>0.132169079974676</v>
      </c>
      <c r="J984" s="19" t="n">
        <v>0.181737753617913</v>
      </c>
      <c r="K984" s="19" t="n">
        <v>0.229346456876489</v>
      </c>
      <c r="L984" s="19" t="n">
        <v>0.161350282171632</v>
      </c>
      <c r="M984" s="19"/>
      <c r="N984" s="19" t="n">
        <v>0.317351485601179</v>
      </c>
      <c r="O984" s="19" t="n">
        <v>0.190708919273598</v>
      </c>
      <c r="P984" s="19" t="n">
        <v>0.201387166478736</v>
      </c>
      <c r="Q984" s="19" t="n">
        <v>0.0537538283099776</v>
      </c>
      <c r="R984" s="19" t="n">
        <v>0</v>
      </c>
      <c r="S984" s="19"/>
      <c r="T984" s="19" t="n">
        <v>0.246495036585067</v>
      </c>
      <c r="U984" s="19" t="n">
        <v>0.135867412186491</v>
      </c>
      <c r="V984" s="19" t="n">
        <v>0.144018706311901</v>
      </c>
      <c r="W984" s="19" t="n">
        <v>0.0659446159854535</v>
      </c>
      <c r="X984" s="19"/>
      <c r="Y984" s="19" t="n">
        <v>0.0858538951117591</v>
      </c>
      <c r="Z984" s="19" t="n">
        <v>0.162223437578533</v>
      </c>
      <c r="AA984" s="19" t="n">
        <v>0.195132794650652</v>
      </c>
      <c r="AB984" s="19" t="n">
        <v>0.157447557289351</v>
      </c>
      <c r="AC984" s="19" t="n">
        <v>0</v>
      </c>
      <c r="AD984" s="19" t="n">
        <v>0.0887562305590354</v>
      </c>
      <c r="AE984" s="19"/>
      <c r="AF984" s="19" t="n">
        <v>0.154824075567038</v>
      </c>
      <c r="AG984" s="19"/>
      <c r="AH984" s="19" t="n">
        <v>0.0895646148942538</v>
      </c>
      <c r="AI984" s="19"/>
      <c r="AJ984" s="19" t="n">
        <v>0.137293481506736</v>
      </c>
      <c r="AK984" s="19" t="n">
        <v>0</v>
      </c>
      <c r="AL984" s="19" t="n">
        <v>0.0631101820296539</v>
      </c>
      <c r="AM984" s="19" t="n">
        <v>0.156820348162866</v>
      </c>
      <c r="AN984" s="19" t="n">
        <v>0.1924820267018</v>
      </c>
      <c r="AO984" s="19" t="n">
        <v>0.17770146564919</v>
      </c>
      <c r="AP984" s="19" t="n">
        <v>0.212947089375808</v>
      </c>
      <c r="AQ984" s="19" t="n">
        <v>0</v>
      </c>
      <c r="AR984" s="19" t="n">
        <v>0</v>
      </c>
      <c r="AS984" s="19" t="n">
        <v>0</v>
      </c>
      <c r="AT984" s="19" t="n">
        <v>0</v>
      </c>
      <c r="AU984" s="19" t="n">
        <v>0.286651497050708</v>
      </c>
    </row>
    <row r="985">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c r="AF985" s="19"/>
      <c r="AG985" s="19"/>
      <c r="AH985" s="19"/>
      <c r="AI985" s="19"/>
      <c r="AJ985" s="19"/>
      <c r="AK985" s="19"/>
      <c r="AL985" s="19"/>
      <c r="AM985" s="19"/>
      <c r="AN985" s="19"/>
      <c r="AO985" s="19"/>
      <c r="AP985" s="19"/>
      <c r="AQ985" s="19"/>
      <c r="AR985" s="19"/>
      <c r="AS985" s="19"/>
      <c r="AT985" s="19"/>
      <c r="AU985" s="19"/>
    </row>
    <row r="986">
      <c r="B986" s="7" t="s">
        <v>408</v>
      </c>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c r="AF986" s="19"/>
      <c r="AG986" s="19"/>
      <c r="AH986" s="19"/>
      <c r="AI986" s="19"/>
      <c r="AJ986" s="19"/>
      <c r="AK986" s="19"/>
      <c r="AL986" s="19"/>
      <c r="AM986" s="19"/>
      <c r="AN986" s="19"/>
      <c r="AO986" s="19"/>
      <c r="AP986" s="19"/>
      <c r="AQ986" s="19"/>
      <c r="AR986" s="19"/>
      <c r="AS986" s="19"/>
      <c r="AT986" s="19"/>
      <c r="AU986" s="19"/>
    </row>
    <row r="987">
      <c r="B987" s="26" t="s">
        <v>356</v>
      </c>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c r="AF987" s="19"/>
      <c r="AG987" s="19"/>
      <c r="AH987" s="19"/>
      <c r="AI987" s="19"/>
      <c r="AJ987" s="19"/>
      <c r="AK987" s="19"/>
      <c r="AL987" s="19"/>
      <c r="AM987" s="19"/>
      <c r="AN987" s="19"/>
      <c r="AO987" s="19"/>
      <c r="AP987" s="19"/>
      <c r="AQ987" s="19"/>
      <c r="AR987" s="19"/>
      <c r="AS987" s="19"/>
      <c r="AT987" s="19"/>
      <c r="AU987" s="19"/>
    </row>
    <row r="988">
      <c r="B988" t="s">
        <v>407</v>
      </c>
      <c r="C988" s="19" t="n">
        <v>0.495745289009429</v>
      </c>
      <c r="D988" s="19" t="n">
        <v>0.424951060739358</v>
      </c>
      <c r="E988" s="19" t="n">
        <v>0.556820527581479</v>
      </c>
      <c r="F988" s="19"/>
      <c r="G988" s="19" t="n">
        <v>0.302105417892824</v>
      </c>
      <c r="H988" s="19" t="n">
        <v>0.397093444409614</v>
      </c>
      <c r="I988" s="19" t="n">
        <v>0.56202717416151</v>
      </c>
      <c r="J988" s="19" t="n">
        <v>0.651138764004756</v>
      </c>
      <c r="K988" s="19" t="n">
        <v>0.489090121402017</v>
      </c>
      <c r="L988" s="19" t="n">
        <v>0.507066883937494</v>
      </c>
      <c r="M988" s="19"/>
      <c r="N988" s="19" t="n">
        <v>0.576059180086212</v>
      </c>
      <c r="O988" s="19" t="n">
        <v>0.451267667795913</v>
      </c>
      <c r="P988" s="19" t="n">
        <v>0.49654043279959</v>
      </c>
      <c r="Q988" s="19" t="n">
        <v>0.648063284102227</v>
      </c>
      <c r="R988" s="19" t="n">
        <v>0.371456777093786</v>
      </c>
      <c r="S988" s="19"/>
      <c r="T988" s="19" t="n">
        <v>0.278640606324153</v>
      </c>
      <c r="U988" s="19" t="n">
        <v>0.432778005064083</v>
      </c>
      <c r="V988" s="19" t="n">
        <v>0.580261677624079</v>
      </c>
      <c r="W988" s="19" t="n">
        <v>0.452015032668771</v>
      </c>
      <c r="X988" s="19"/>
      <c r="Y988" s="19" t="n">
        <v>0.519508118351745</v>
      </c>
      <c r="Z988" s="19" t="n">
        <v>0.48660843948493</v>
      </c>
      <c r="AA988" s="19" t="n">
        <v>0.489677515598782</v>
      </c>
      <c r="AB988" s="19" t="n">
        <v>0.501495869049795</v>
      </c>
      <c r="AC988" s="19" t="n">
        <v>0.319108669671075</v>
      </c>
      <c r="AD988" s="19" t="n">
        <v>0.556591905801274</v>
      </c>
      <c r="AE988" s="19"/>
      <c r="AF988" s="19" t="n">
        <v>0.547436208644904</v>
      </c>
      <c r="AG988" s="19"/>
      <c r="AH988" s="19" t="n">
        <v>0.498844921732625</v>
      </c>
      <c r="AI988" s="19"/>
      <c r="AJ988" s="19" t="n">
        <v>0.477807531372862</v>
      </c>
      <c r="AK988" s="19" t="n">
        <v>0.683856063814261</v>
      </c>
      <c r="AL988" s="19" t="n">
        <v>0.432615453870238</v>
      </c>
      <c r="AM988" s="19" t="n">
        <v>0.578670856873543</v>
      </c>
      <c r="AN988" s="19" t="n">
        <v>0.499559292442021</v>
      </c>
      <c r="AO988" s="19" t="n">
        <v>0.562812470296502</v>
      </c>
      <c r="AP988" s="19" t="n">
        <v>0.471483779130451</v>
      </c>
      <c r="AQ988" s="19" t="n">
        <v>0.6941535343382</v>
      </c>
      <c r="AR988" s="19" t="n">
        <v>0.238997574128353</v>
      </c>
      <c r="AS988" s="19" t="n">
        <v>0.495878025942783</v>
      </c>
      <c r="AT988" s="19" t="n">
        <v>0.49280445109433</v>
      </c>
      <c r="AU988" s="19" t="n">
        <v>0.226011089528037</v>
      </c>
    </row>
    <row r="989">
      <c r="B989" t="s">
        <v>397</v>
      </c>
      <c r="C989" s="19" t="n">
        <v>0.389117552052094</v>
      </c>
      <c r="D989" s="19" t="n">
        <v>0.461907203274882</v>
      </c>
      <c r="E989" s="19" t="n">
        <v>0.326320832282109</v>
      </c>
      <c r="F989" s="19"/>
      <c r="G989" s="19" t="n">
        <v>0.640077966834389</v>
      </c>
      <c r="H989" s="19" t="n">
        <v>0.554026561615771</v>
      </c>
      <c r="I989" s="19" t="n">
        <v>0.417269617197487</v>
      </c>
      <c r="J989" s="19" t="n">
        <v>0.237940411096977</v>
      </c>
      <c r="K989" s="19" t="n">
        <v>0.30032039615395</v>
      </c>
      <c r="L989" s="19" t="n">
        <v>0.310261994544008</v>
      </c>
      <c r="M989" s="19"/>
      <c r="N989" s="19" t="n">
        <v>0.219488257802836</v>
      </c>
      <c r="O989" s="19" t="n">
        <v>0.360502977225741</v>
      </c>
      <c r="P989" s="19" t="n">
        <v>0.406825081293014</v>
      </c>
      <c r="Q989" s="19" t="n">
        <v>0.25697646973796</v>
      </c>
      <c r="R989" s="19" t="n">
        <v>0.545324774040847</v>
      </c>
      <c r="S989" s="19"/>
      <c r="T989" s="19" t="n">
        <v>0.41563936970653</v>
      </c>
      <c r="U989" s="19" t="n">
        <v>0.442889141586817</v>
      </c>
      <c r="V989" s="19" t="n">
        <v>0.32565411842562</v>
      </c>
      <c r="W989" s="19" t="n">
        <v>0.466743144571005</v>
      </c>
      <c r="X989" s="19"/>
      <c r="Y989" s="19" t="n">
        <v>0.439040649080668</v>
      </c>
      <c r="Z989" s="19" t="n">
        <v>0.451865238593462</v>
      </c>
      <c r="AA989" s="19" t="n">
        <v>0.278304846913316</v>
      </c>
      <c r="AB989" s="19" t="n">
        <v>0.267303449362783</v>
      </c>
      <c r="AC989" s="19" t="n">
        <v>0.555290413267214</v>
      </c>
      <c r="AD989" s="19" t="n">
        <v>0.22495037666326</v>
      </c>
      <c r="AE989" s="19"/>
      <c r="AF989" s="19" t="n">
        <v>0.344002707972588</v>
      </c>
      <c r="AG989" s="19"/>
      <c r="AH989" s="19" t="n">
        <v>0.426711534956597</v>
      </c>
      <c r="AI989" s="19"/>
      <c r="AJ989" s="19" t="n">
        <v>0.293028754574172</v>
      </c>
      <c r="AK989" s="19" t="n">
        <v>0.199610502578631</v>
      </c>
      <c r="AL989" s="19" t="n">
        <v>0.443483735490337</v>
      </c>
      <c r="AM989" s="19" t="n">
        <v>0.312310009424427</v>
      </c>
      <c r="AN989" s="19" t="n">
        <v>0.333930973320977</v>
      </c>
      <c r="AO989" s="19" t="n">
        <v>0.385731951830331</v>
      </c>
      <c r="AP989" s="19" t="n">
        <v>0.391305014290457</v>
      </c>
      <c r="AQ989" s="19" t="n">
        <v>0.3058464656618</v>
      </c>
      <c r="AR989" s="19" t="n">
        <v>0.522004851743293</v>
      </c>
      <c r="AS989" s="19" t="n">
        <v>0.504121974057217</v>
      </c>
      <c r="AT989" s="19" t="n">
        <v>0.507195548905669</v>
      </c>
      <c r="AU989" s="19" t="n">
        <v>0.773988910471963</v>
      </c>
    </row>
    <row r="990">
      <c r="B990" t="s">
        <v>96</v>
      </c>
      <c r="C990" s="19" t="n">
        <v>0.115137158938476</v>
      </c>
      <c r="D990" s="19" t="n">
        <v>0.11314173598576</v>
      </c>
      <c r="E990" s="19" t="n">
        <v>0.116858640136412</v>
      </c>
      <c r="F990" s="19"/>
      <c r="G990" s="19" t="n">
        <v>0.0578166152727865</v>
      </c>
      <c r="H990" s="19" t="n">
        <v>0.048879993974615</v>
      </c>
      <c r="I990" s="19" t="n">
        <v>0.0207032086410028</v>
      </c>
      <c r="J990" s="19" t="n">
        <v>0.110920824898267</v>
      </c>
      <c r="K990" s="19" t="n">
        <v>0.210589482444033</v>
      </c>
      <c r="L990" s="19" t="n">
        <v>0.182671121518498</v>
      </c>
      <c r="M990" s="19"/>
      <c r="N990" s="19" t="n">
        <v>0.204452562110951</v>
      </c>
      <c r="O990" s="19" t="n">
        <v>0.188229354978346</v>
      </c>
      <c r="P990" s="19" t="n">
        <v>0.0966344859073959</v>
      </c>
      <c r="Q990" s="19" t="n">
        <v>0.094960246159813</v>
      </c>
      <c r="R990" s="19" t="n">
        <v>0.0832184488653669</v>
      </c>
      <c r="S990" s="19"/>
      <c r="T990" s="19" t="n">
        <v>0.305720023969317</v>
      </c>
      <c r="U990" s="19" t="n">
        <v>0.1243328533491</v>
      </c>
      <c r="V990" s="19" t="n">
        <v>0.094084203950301</v>
      </c>
      <c r="W990" s="19" t="n">
        <v>0.0812418227602247</v>
      </c>
      <c r="X990" s="19"/>
      <c r="Y990" s="19" t="n">
        <v>0.0414512325675867</v>
      </c>
      <c r="Z990" s="19" t="n">
        <v>0.0615263219216083</v>
      </c>
      <c r="AA990" s="19" t="n">
        <v>0.232017637487901</v>
      </c>
      <c r="AB990" s="19" t="n">
        <v>0.231200681587422</v>
      </c>
      <c r="AC990" s="19" t="n">
        <v>0.125600917061711</v>
      </c>
      <c r="AD990" s="19" t="n">
        <v>0.218457717535466</v>
      </c>
      <c r="AE990" s="19"/>
      <c r="AF990" s="19" t="n">
        <v>0.108561083382508</v>
      </c>
      <c r="AG990" s="19"/>
      <c r="AH990" s="19" t="n">
        <v>0.0744435433107775</v>
      </c>
      <c r="AI990" s="19"/>
      <c r="AJ990" s="19" t="n">
        <v>0.229163714052965</v>
      </c>
      <c r="AK990" s="19" t="n">
        <v>0.116533433607108</v>
      </c>
      <c r="AL990" s="19" t="n">
        <v>0.123900810639425</v>
      </c>
      <c r="AM990" s="19" t="n">
        <v>0.10901913370203</v>
      </c>
      <c r="AN990" s="19" t="n">
        <v>0.166509734237002</v>
      </c>
      <c r="AO990" s="19" t="n">
        <v>0.0514555778731669</v>
      </c>
      <c r="AP990" s="19" t="n">
        <v>0.137211206579091</v>
      </c>
      <c r="AQ990" s="19" t="n">
        <v>0</v>
      </c>
      <c r="AR990" s="19" t="n">
        <v>0.238997574128353</v>
      </c>
      <c r="AS990" s="19" t="n">
        <v>0</v>
      </c>
      <c r="AT990" s="19" t="n">
        <v>0</v>
      </c>
      <c r="AU990" s="19" t="n">
        <v>0</v>
      </c>
    </row>
    <row r="991">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c r="AF991" s="19"/>
      <c r="AG991" s="19"/>
      <c r="AH991" s="19"/>
      <c r="AI991" s="19"/>
      <c r="AJ991" s="19"/>
      <c r="AK991" s="19"/>
      <c r="AL991" s="19"/>
      <c r="AM991" s="19"/>
      <c r="AN991" s="19"/>
      <c r="AO991" s="19"/>
      <c r="AP991" s="19"/>
      <c r="AQ991" s="19"/>
      <c r="AR991" s="19"/>
      <c r="AS991" s="19"/>
      <c r="AT991" s="19"/>
      <c r="AU991" s="19"/>
    </row>
    <row r="992">
      <c r="B992" s="7" t="s">
        <v>410</v>
      </c>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c r="AF992" s="19"/>
      <c r="AG992" s="19"/>
      <c r="AH992" s="19"/>
      <c r="AI992" s="19"/>
      <c r="AJ992" s="19"/>
      <c r="AK992" s="19"/>
      <c r="AL992" s="19"/>
      <c r="AM992" s="19"/>
      <c r="AN992" s="19"/>
      <c r="AO992" s="19"/>
      <c r="AP992" s="19"/>
      <c r="AQ992" s="19"/>
      <c r="AR992" s="19"/>
      <c r="AS992" s="19"/>
      <c r="AT992" s="19"/>
      <c r="AU992" s="19"/>
    </row>
    <row r="993">
      <c r="B993" s="26" t="s">
        <v>356</v>
      </c>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c r="AE993" s="19"/>
      <c r="AF993" s="19"/>
      <c r="AG993" s="19"/>
      <c r="AH993" s="19"/>
      <c r="AI993" s="19"/>
      <c r="AJ993" s="19"/>
      <c r="AK993" s="19"/>
      <c r="AL993" s="19"/>
      <c r="AM993" s="19"/>
      <c r="AN993" s="19"/>
      <c r="AO993" s="19"/>
      <c r="AP993" s="19"/>
      <c r="AQ993" s="19"/>
      <c r="AR993" s="19"/>
      <c r="AS993" s="19"/>
      <c r="AT993" s="19"/>
      <c r="AU993" s="19"/>
    </row>
    <row r="994">
      <c r="B994" t="s">
        <v>409</v>
      </c>
      <c r="C994" s="19" t="n">
        <v>0.631780314656428</v>
      </c>
      <c r="D994" s="19" t="n">
        <v>0.641498861518904</v>
      </c>
      <c r="E994" s="19" t="n">
        <v>0.620551420454173</v>
      </c>
      <c r="F994" s="19"/>
      <c r="G994" s="19" t="n">
        <v>0.584017955337535</v>
      </c>
      <c r="H994" s="19" t="n">
        <v>0.598312806495956</v>
      </c>
      <c r="I994" s="19" t="n">
        <v>0.624794972128845</v>
      </c>
      <c r="J994" s="19" t="n">
        <v>0.680974640574064</v>
      </c>
      <c r="K994" s="19" t="n">
        <v>0.749828965832623</v>
      </c>
      <c r="L994" s="19" t="n">
        <v>0.589781023560789</v>
      </c>
      <c r="M994" s="19"/>
      <c r="N994" s="19" t="n">
        <v>0.5</v>
      </c>
      <c r="O994" s="19" t="n">
        <v>0.559449830636523</v>
      </c>
      <c r="P994" s="19" t="n">
        <v>0.603740427038399</v>
      </c>
      <c r="Q994" s="19" t="n">
        <v>0.741557160886215</v>
      </c>
      <c r="R994" s="19" t="n">
        <v>0.664254944168416</v>
      </c>
      <c r="S994" s="19"/>
      <c r="T994" s="19" t="n">
        <v>0.443975522524076</v>
      </c>
      <c r="U994" s="19" t="n">
        <v>0.608657304641603</v>
      </c>
      <c r="V994" s="19" t="n">
        <v>0.654118177360133</v>
      </c>
      <c r="W994" s="19" t="n">
        <v>0.766529858070063</v>
      </c>
      <c r="X994" s="19"/>
      <c r="Y994" s="19" t="n">
        <v>0.665722160148034</v>
      </c>
      <c r="Z994" s="19" t="n">
        <v>0.628015618295982</v>
      </c>
      <c r="AA994" s="19" t="n">
        <v>0.567460920006059</v>
      </c>
      <c r="AB994" s="19" t="n">
        <v>0.618458233492308</v>
      </c>
      <c r="AC994" s="19" t="n">
        <v>0.583965322412703</v>
      </c>
      <c r="AD994" s="19" t="n">
        <v>0.716889542098625</v>
      </c>
      <c r="AE994" s="19"/>
      <c r="AF994" s="19" t="n">
        <v>0.651638223980114</v>
      </c>
      <c r="AG994" s="19"/>
      <c r="AH994" s="19" t="n">
        <v>0.632184709977628</v>
      </c>
      <c r="AI994" s="19"/>
      <c r="AJ994" s="19" t="n">
        <v>0.714567553860068</v>
      </c>
      <c r="AK994" s="19" t="n">
        <v>0.490483802272167</v>
      </c>
      <c r="AL994" s="19" t="n">
        <v>0.623483596167618</v>
      </c>
      <c r="AM994" s="19" t="n">
        <v>0.524843753404661</v>
      </c>
      <c r="AN994" s="19" t="n">
        <v>0.667789588458247</v>
      </c>
      <c r="AO994" s="19" t="n">
        <v>0.820432708215234</v>
      </c>
      <c r="AP994" s="19" t="n">
        <v>0.612843679986497</v>
      </c>
      <c r="AQ994" s="19" t="n">
        <v>0.903210203710978</v>
      </c>
      <c r="AR994" s="19" t="n">
        <v>0.88345269603662</v>
      </c>
      <c r="AS994" s="19" t="n">
        <v>0.555953930605116</v>
      </c>
      <c r="AT994" s="19" t="n">
        <v>0.636031859957792</v>
      </c>
      <c r="AU994" s="19" t="n">
        <v>0.27264359268752</v>
      </c>
    </row>
    <row r="995">
      <c r="B995" t="s">
        <v>397</v>
      </c>
      <c r="C995" s="19" t="n">
        <v>0.222793985018396</v>
      </c>
      <c r="D995" s="19" t="n">
        <v>0.235527365844529</v>
      </c>
      <c r="E995" s="19" t="n">
        <v>0.208081725237489</v>
      </c>
      <c r="F995" s="19"/>
      <c r="G995" s="19" t="n">
        <v>0.415982044662465</v>
      </c>
      <c r="H995" s="19" t="n">
        <v>0.267623720725306</v>
      </c>
      <c r="I995" s="19" t="n">
        <v>0.232204595264307</v>
      </c>
      <c r="J995" s="19" t="n">
        <v>0.19230946013048</v>
      </c>
      <c r="K995" s="19" t="n">
        <v>0.155637918134031</v>
      </c>
      <c r="L995" s="19" t="n">
        <v>0.178769704604053</v>
      </c>
      <c r="M995" s="19"/>
      <c r="N995" s="19" t="n">
        <v>0.5</v>
      </c>
      <c r="O995" s="19" t="n">
        <v>0.232124573795757</v>
      </c>
      <c r="P995" s="19" t="n">
        <v>0.212122255621232</v>
      </c>
      <c r="Q995" s="19" t="n">
        <v>0.216094306785098</v>
      </c>
      <c r="R995" s="19" t="n">
        <v>0.206762348884274</v>
      </c>
      <c r="S995" s="19"/>
      <c r="T995" s="19" t="n">
        <v>0.364865464788296</v>
      </c>
      <c r="U995" s="19" t="n">
        <v>0.185307293308171</v>
      </c>
      <c r="V995" s="19" t="n">
        <v>0.223556924780972</v>
      </c>
      <c r="W995" s="19" t="n">
        <v>0.192696091329756</v>
      </c>
      <c r="X995" s="19"/>
      <c r="Y995" s="19" t="n">
        <v>0.224800677933476</v>
      </c>
      <c r="Z995" s="19" t="n">
        <v>0.267023370962027</v>
      </c>
      <c r="AA995" s="19" t="n">
        <v>0.17687931175145</v>
      </c>
      <c r="AB995" s="19" t="n">
        <v>0.184063881549823</v>
      </c>
      <c r="AC995" s="19" t="n">
        <v>0.416034677587297</v>
      </c>
      <c r="AD995" s="19" t="n">
        <v>0.205866572420177</v>
      </c>
      <c r="AE995" s="19"/>
      <c r="AF995" s="19" t="n">
        <v>0.195727566798044</v>
      </c>
      <c r="AG995" s="19"/>
      <c r="AH995" s="19" t="n">
        <v>0.249190327112728</v>
      </c>
      <c r="AI995" s="19"/>
      <c r="AJ995" s="19" t="n">
        <v>0.156447153394036</v>
      </c>
      <c r="AK995" s="19" t="n">
        <v>0.333154881557297</v>
      </c>
      <c r="AL995" s="19" t="n">
        <v>0.300104648199011</v>
      </c>
      <c r="AM995" s="19" t="n">
        <v>0.207639476038738</v>
      </c>
      <c r="AN995" s="19" t="n">
        <v>0.163721956717488</v>
      </c>
      <c r="AO995" s="19" t="n">
        <v>0.179567291784766</v>
      </c>
      <c r="AP995" s="19" t="n">
        <v>0.387156320013502</v>
      </c>
      <c r="AQ995" s="19" t="n">
        <v>0.0967897962890222</v>
      </c>
      <c r="AR995" s="19" t="n">
        <v>0</v>
      </c>
      <c r="AS995" s="19" t="n">
        <v>0.0590996302212918</v>
      </c>
      <c r="AT995" s="19" t="n">
        <v>0.181984070021104</v>
      </c>
      <c r="AU995" s="19" t="n">
        <v>0.438516014953427</v>
      </c>
    </row>
    <row r="996">
      <c r="B996" t="s">
        <v>96</v>
      </c>
      <c r="C996" s="19" t="n">
        <v>0.145425700325177</v>
      </c>
      <c r="D996" s="19" t="n">
        <v>0.122973772636567</v>
      </c>
      <c r="E996" s="19" t="n">
        <v>0.171366854308337</v>
      </c>
      <c r="F996" s="19"/>
      <c r="G996" s="19" t="n">
        <v>0</v>
      </c>
      <c r="H996" s="19" t="n">
        <v>0.134063472778738</v>
      </c>
      <c r="I996" s="19" t="n">
        <v>0.143000432606848</v>
      </c>
      <c r="J996" s="19" t="n">
        <v>0.126715899295456</v>
      </c>
      <c r="K996" s="19" t="n">
        <v>0.0945331160333458</v>
      </c>
      <c r="L996" s="19" t="n">
        <v>0.231449271835158</v>
      </c>
      <c r="M996" s="19"/>
      <c r="N996" s="19" t="n">
        <v>0</v>
      </c>
      <c r="O996" s="19" t="n">
        <v>0.20842559556772</v>
      </c>
      <c r="P996" s="19" t="n">
        <v>0.184137317340368</v>
      </c>
      <c r="Q996" s="19" t="n">
        <v>0.0423485323286869</v>
      </c>
      <c r="R996" s="19" t="n">
        <v>0.12898270694731</v>
      </c>
      <c r="S996" s="19"/>
      <c r="T996" s="19" t="n">
        <v>0.191159012687627</v>
      </c>
      <c r="U996" s="19" t="n">
        <v>0.206035402050226</v>
      </c>
      <c r="V996" s="19" t="n">
        <v>0.122324897858895</v>
      </c>
      <c r="W996" s="19" t="n">
        <v>0.040774050600181</v>
      </c>
      <c r="X996" s="19"/>
      <c r="Y996" s="19" t="n">
        <v>0.10947716191849</v>
      </c>
      <c r="Z996" s="19" t="n">
        <v>0.104961010741991</v>
      </c>
      <c r="AA996" s="19" t="n">
        <v>0.255659768242491</v>
      </c>
      <c r="AB996" s="19" t="n">
        <v>0.197477884957869</v>
      </c>
      <c r="AC996" s="19" t="n">
        <v>0</v>
      </c>
      <c r="AD996" s="19" t="n">
        <v>0.0772438854811982</v>
      </c>
      <c r="AE996" s="19"/>
      <c r="AF996" s="19" t="n">
        <v>0.152634209221842</v>
      </c>
      <c r="AG996" s="19"/>
      <c r="AH996" s="19" t="n">
        <v>0.118624962909644</v>
      </c>
      <c r="AI996" s="19"/>
      <c r="AJ996" s="19" t="n">
        <v>0.128985292745896</v>
      </c>
      <c r="AK996" s="19" t="n">
        <v>0.176361316170536</v>
      </c>
      <c r="AL996" s="19" t="n">
        <v>0.0764117556333704</v>
      </c>
      <c r="AM996" s="19" t="n">
        <v>0.267516770556601</v>
      </c>
      <c r="AN996" s="19" t="n">
        <v>0.168488454824266</v>
      </c>
      <c r="AO996" s="19" t="n">
        <v>0</v>
      </c>
      <c r="AP996" s="19" t="n">
        <v>0</v>
      </c>
      <c r="AQ996" s="19" t="n">
        <v>0</v>
      </c>
      <c r="AR996" s="19" t="n">
        <v>0.11654730396338</v>
      </c>
      <c r="AS996" s="19" t="n">
        <v>0.384946439173592</v>
      </c>
      <c r="AT996" s="19" t="n">
        <v>0.181984070021104</v>
      </c>
      <c r="AU996" s="19" t="n">
        <v>0.288840392359052</v>
      </c>
    </row>
    <row r="997">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c r="AB997" s="19"/>
      <c r="AC997" s="19"/>
      <c r="AD997" s="19"/>
      <c r="AE997" s="19"/>
      <c r="AF997" s="19"/>
      <c r="AG997" s="19"/>
      <c r="AH997" s="19"/>
      <c r="AI997" s="19"/>
      <c r="AJ997" s="19"/>
      <c r="AK997" s="19"/>
      <c r="AL997" s="19"/>
      <c r="AM997" s="19"/>
      <c r="AN997" s="19"/>
      <c r="AO997" s="19"/>
      <c r="AP997" s="19"/>
      <c r="AQ997" s="19"/>
      <c r="AR997" s="19"/>
      <c r="AS997" s="19"/>
      <c r="AT997" s="19"/>
      <c r="AU997" s="19"/>
    </row>
    <row r="998">
      <c r="B998" s="7" t="s">
        <v>412</v>
      </c>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c r="AB998" s="19"/>
      <c r="AC998" s="19"/>
      <c r="AD998" s="19"/>
      <c r="AE998" s="19"/>
      <c r="AF998" s="19"/>
      <c r="AG998" s="19"/>
      <c r="AH998" s="19"/>
      <c r="AI998" s="19"/>
      <c r="AJ998" s="19"/>
      <c r="AK998" s="19"/>
      <c r="AL998" s="19"/>
      <c r="AM998" s="19"/>
      <c r="AN998" s="19"/>
      <c r="AO998" s="19"/>
      <c r="AP998" s="19"/>
      <c r="AQ998" s="19"/>
      <c r="AR998" s="19"/>
      <c r="AS998" s="19"/>
      <c r="AT998" s="19"/>
      <c r="AU998" s="19"/>
    </row>
    <row r="999">
      <c r="B999" s="26" t="s">
        <v>356</v>
      </c>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c r="AA999" s="19"/>
      <c r="AB999" s="19"/>
      <c r="AC999" s="19"/>
      <c r="AD999" s="19"/>
      <c r="AE999" s="19"/>
      <c r="AF999" s="19"/>
      <c r="AG999" s="19"/>
      <c r="AH999" s="19"/>
      <c r="AI999" s="19"/>
      <c r="AJ999" s="19"/>
      <c r="AK999" s="19"/>
      <c r="AL999" s="19"/>
      <c r="AM999" s="19"/>
      <c r="AN999" s="19"/>
      <c r="AO999" s="19"/>
      <c r="AP999" s="19"/>
      <c r="AQ999" s="19"/>
      <c r="AR999" s="19"/>
      <c r="AS999" s="19"/>
      <c r="AT999" s="19"/>
      <c r="AU999" s="19"/>
    </row>
    <row r="1000">
      <c r="B1000" t="s">
        <v>411</v>
      </c>
      <c r="C1000" s="19" t="n">
        <v>0.59017346103034</v>
      </c>
      <c r="D1000" s="19" t="n">
        <v>0.586157009606987</v>
      </c>
      <c r="E1000" s="19" t="n">
        <v>0.600918192191026</v>
      </c>
      <c r="F1000" s="19"/>
      <c r="G1000" s="19" t="n">
        <v>0.535925961310885</v>
      </c>
      <c r="H1000" s="19" t="n">
        <v>0.600639391234856</v>
      </c>
      <c r="I1000" s="19" t="n">
        <v>0.539751445467723</v>
      </c>
      <c r="J1000" s="19" t="n">
        <v>0.574905619518364</v>
      </c>
      <c r="K1000" s="19" t="n">
        <v>0.667228431034243</v>
      </c>
      <c r="L1000" s="19" t="n">
        <v>0.590911768202289</v>
      </c>
      <c r="M1000" s="19"/>
      <c r="N1000" s="19" t="n">
        <v>0.419814249276112</v>
      </c>
      <c r="O1000" s="19" t="n">
        <v>0.62585653019</v>
      </c>
      <c r="P1000" s="19" t="n">
        <v>0.511555114430626</v>
      </c>
      <c r="Q1000" s="19" t="n">
        <v>0.708174083675476</v>
      </c>
      <c r="R1000" s="19" t="n">
        <v>0.671395314341214</v>
      </c>
      <c r="S1000" s="19"/>
      <c r="T1000" s="19" t="n">
        <v>0.440201496531753</v>
      </c>
      <c r="U1000" s="19" t="n">
        <v>0.682939349157147</v>
      </c>
      <c r="V1000" s="19" t="n">
        <v>0.510808187258807</v>
      </c>
      <c r="W1000" s="19" t="n">
        <v>0.695457329461589</v>
      </c>
      <c r="X1000" s="19"/>
      <c r="Y1000" s="19" t="n">
        <v>0.52923706135564</v>
      </c>
      <c r="Z1000" s="19" t="n">
        <v>0.70878637557766</v>
      </c>
      <c r="AA1000" s="19" t="n">
        <v>0.603769996601132</v>
      </c>
      <c r="AB1000" s="19" t="n">
        <v>0.514985780880824</v>
      </c>
      <c r="AC1000" s="19" t="n">
        <v>0.761883319080247</v>
      </c>
      <c r="AD1000" s="19" t="n">
        <v>0.561903235417935</v>
      </c>
      <c r="AE1000" s="19"/>
      <c r="AF1000" s="19" t="n">
        <v>0.606713670951666</v>
      </c>
      <c r="AG1000" s="19"/>
      <c r="AH1000" s="19" t="n">
        <v>0.606045782232003</v>
      </c>
      <c r="AI1000" s="19"/>
      <c r="AJ1000" s="19" t="n">
        <v>0.679874974585903</v>
      </c>
      <c r="AK1000" s="19" t="n">
        <v>0.88773619619567</v>
      </c>
      <c r="AL1000" s="19" t="n">
        <v>0.516277889315721</v>
      </c>
      <c r="AM1000" s="19" t="n">
        <v>0.559804509843273</v>
      </c>
      <c r="AN1000" s="19" t="n">
        <v>0.649304994187559</v>
      </c>
      <c r="AO1000" s="19" t="n">
        <v>0.468931088843587</v>
      </c>
      <c r="AP1000" s="19" t="n">
        <v>0.668660997154593</v>
      </c>
      <c r="AQ1000" s="19" t="n">
        <v>0.742530047405896</v>
      </c>
      <c r="AR1000" s="19" t="n">
        <v>0.582744911070239</v>
      </c>
      <c r="AS1000" s="19" t="n">
        <v>0.451530547937547</v>
      </c>
      <c r="AT1000" s="19" t="n">
        <v>1</v>
      </c>
      <c r="AU1000" s="19" t="n">
        <v>0.527423209560452</v>
      </c>
    </row>
    <row r="1001">
      <c r="B1001" t="s">
        <v>397</v>
      </c>
      <c r="C1001" s="19" t="n">
        <v>0.293402415964336</v>
      </c>
      <c r="D1001" s="19" t="n">
        <v>0.32267209497348</v>
      </c>
      <c r="E1001" s="19" t="n">
        <v>0.263602280555376</v>
      </c>
      <c r="F1001" s="19"/>
      <c r="G1001" s="19" t="n">
        <v>0.32163605416849</v>
      </c>
      <c r="H1001" s="19" t="n">
        <v>0.399360608765144</v>
      </c>
      <c r="I1001" s="19" t="n">
        <v>0.344406964451781</v>
      </c>
      <c r="J1001" s="19" t="n">
        <v>0.319591625687256</v>
      </c>
      <c r="K1001" s="19" t="n">
        <v>0.146102578900073</v>
      </c>
      <c r="L1001" s="19" t="n">
        <v>0.276967562938026</v>
      </c>
      <c r="M1001" s="19"/>
      <c r="N1001" s="19" t="n">
        <v>0.478813881167285</v>
      </c>
      <c r="O1001" s="19" t="n">
        <v>0.261622342362848</v>
      </c>
      <c r="P1001" s="19" t="n">
        <v>0.325726382301683</v>
      </c>
      <c r="Q1001" s="19" t="n">
        <v>0.24495821408393</v>
      </c>
      <c r="R1001" s="19" t="n">
        <v>0.224582401150272</v>
      </c>
      <c r="S1001" s="19"/>
      <c r="T1001" s="19" t="n">
        <v>0.460166658956465</v>
      </c>
      <c r="U1001" s="19" t="n">
        <v>0.251745567782414</v>
      </c>
      <c r="V1001" s="19" t="n">
        <v>0.364058925995004</v>
      </c>
      <c r="W1001" s="19" t="n">
        <v>0.203643893604674</v>
      </c>
      <c r="X1001" s="19"/>
      <c r="Y1001" s="19" t="n">
        <v>0.371383465957792</v>
      </c>
      <c r="Z1001" s="19" t="n">
        <v>0.162340997180692</v>
      </c>
      <c r="AA1001" s="19" t="n">
        <v>0.269666782125295</v>
      </c>
      <c r="AB1001" s="19" t="n">
        <v>0.406333329650687</v>
      </c>
      <c r="AC1001" s="19" t="n">
        <v>0.238116680919753</v>
      </c>
      <c r="AD1001" s="19" t="n">
        <v>0.233090608237799</v>
      </c>
      <c r="AE1001" s="19"/>
      <c r="AF1001" s="19" t="n">
        <v>0.311172341578936</v>
      </c>
      <c r="AG1001" s="19"/>
      <c r="AH1001" s="19" t="n">
        <v>0.293258737018946</v>
      </c>
      <c r="AI1001" s="19"/>
      <c r="AJ1001" s="19" t="n">
        <v>0.203537925738114</v>
      </c>
      <c r="AK1001" s="19" t="n">
        <v>0</v>
      </c>
      <c r="AL1001" s="19" t="n">
        <v>0.307714292809377</v>
      </c>
      <c r="AM1001" s="19" t="n">
        <v>0.281140936331875</v>
      </c>
      <c r="AN1001" s="19" t="n">
        <v>0.285000305609822</v>
      </c>
      <c r="AO1001" s="19" t="n">
        <v>0.380714617353083</v>
      </c>
      <c r="AP1001" s="19" t="n">
        <v>0.295934261608565</v>
      </c>
      <c r="AQ1001" s="19" t="n">
        <v>0.129377516904017</v>
      </c>
      <c r="AR1001" s="19" t="n">
        <v>0.417255088929761</v>
      </c>
      <c r="AS1001" s="19" t="n">
        <v>0.379693414870012</v>
      </c>
      <c r="AT1001" s="19" t="n">
        <v>0</v>
      </c>
      <c r="AU1001" s="19" t="n">
        <v>0.415257871894897</v>
      </c>
    </row>
    <row r="1002">
      <c r="B1002" t="s">
        <v>96</v>
      </c>
      <c r="C1002" s="19" t="n">
        <v>0.116424123005324</v>
      </c>
      <c r="D1002" s="19" t="n">
        <v>0.0911708954195331</v>
      </c>
      <c r="E1002" s="19" t="n">
        <v>0.135479527253598</v>
      </c>
      <c r="F1002" s="19"/>
      <c r="G1002" s="19" t="n">
        <v>0.142437984520624</v>
      </c>
      <c r="H1002" s="19" t="n">
        <v>0</v>
      </c>
      <c r="I1002" s="19" t="n">
        <v>0.115841590080496</v>
      </c>
      <c r="J1002" s="19" t="n">
        <v>0.10550275479438</v>
      </c>
      <c r="K1002" s="19" t="n">
        <v>0.186668990065684</v>
      </c>
      <c r="L1002" s="19" t="n">
        <v>0.132120668859685</v>
      </c>
      <c r="M1002" s="19"/>
      <c r="N1002" s="19" t="n">
        <v>0.101371869556603</v>
      </c>
      <c r="O1002" s="19" t="n">
        <v>0.112521127447153</v>
      </c>
      <c r="P1002" s="19" t="n">
        <v>0.162718503267691</v>
      </c>
      <c r="Q1002" s="19" t="n">
        <v>0.046867702240594</v>
      </c>
      <c r="R1002" s="19" t="n">
        <v>0.104022284508514</v>
      </c>
      <c r="S1002" s="19"/>
      <c r="T1002" s="19" t="n">
        <v>0.0996318445117824</v>
      </c>
      <c r="U1002" s="19" t="n">
        <v>0.0653150830604391</v>
      </c>
      <c r="V1002" s="19" t="n">
        <v>0.12513288674619</v>
      </c>
      <c r="W1002" s="19" t="n">
        <v>0.100898776933738</v>
      </c>
      <c r="X1002" s="19"/>
      <c r="Y1002" s="19" t="n">
        <v>0.099379472686568</v>
      </c>
      <c r="Z1002" s="19" t="n">
        <v>0.128872627241648</v>
      </c>
      <c r="AA1002" s="19" t="n">
        <v>0.126563221273573</v>
      </c>
      <c r="AB1002" s="19" t="n">
        <v>0.0786808894684885</v>
      </c>
      <c r="AC1002" s="19" t="n">
        <v>0</v>
      </c>
      <c r="AD1002" s="19" t="n">
        <v>0.205006156344266</v>
      </c>
      <c r="AE1002" s="19"/>
      <c r="AF1002" s="19" t="n">
        <v>0.0821139874693979</v>
      </c>
      <c r="AG1002" s="19"/>
      <c r="AH1002" s="19" t="n">
        <v>0.100695480749051</v>
      </c>
      <c r="AI1002" s="19"/>
      <c r="AJ1002" s="19" t="n">
        <v>0.116587099675983</v>
      </c>
      <c r="AK1002" s="19" t="n">
        <v>0.11226380380433</v>
      </c>
      <c r="AL1002" s="19" t="n">
        <v>0.176007817874902</v>
      </c>
      <c r="AM1002" s="19" t="n">
        <v>0.159054553824852</v>
      </c>
      <c r="AN1002" s="19" t="n">
        <v>0.0656947002026189</v>
      </c>
      <c r="AO1002" s="19" t="n">
        <v>0.15035429380333</v>
      </c>
      <c r="AP1002" s="19" t="n">
        <v>0.0354047412368423</v>
      </c>
      <c r="AQ1002" s="19" t="n">
        <v>0.128092435690088</v>
      </c>
      <c r="AR1002" s="19" t="n">
        <v>0</v>
      </c>
      <c r="AS1002" s="19" t="n">
        <v>0.168776037192441</v>
      </c>
      <c r="AT1002" s="19" t="n">
        <v>0</v>
      </c>
      <c r="AU1002" s="19" t="n">
        <v>0.0573189185446518</v>
      </c>
    </row>
    <row r="1003">
      <c r="C1003" s="19"/>
      <c r="D1003" s="19"/>
      <c r="E1003" s="19"/>
      <c r="F1003" s="19"/>
      <c r="G1003" s="19"/>
      <c r="H1003" s="19"/>
      <c r="I1003" s="19"/>
      <c r="J1003" s="19"/>
      <c r="K1003" s="19"/>
      <c r="L1003" s="19"/>
      <c r="M1003" s="19"/>
      <c r="N1003" s="19"/>
      <c r="O1003" s="19"/>
      <c r="P1003" s="19"/>
      <c r="Q1003" s="19"/>
      <c r="R1003" s="19"/>
      <c r="S1003" s="19"/>
      <c r="T1003" s="19"/>
      <c r="U1003" s="19"/>
      <c r="V1003" s="19"/>
      <c r="W1003" s="19"/>
      <c r="X1003" s="19"/>
      <c r="Y1003" s="19"/>
      <c r="Z1003" s="19"/>
      <c r="AA1003" s="19"/>
      <c r="AB1003" s="19"/>
      <c r="AC1003" s="19"/>
      <c r="AD1003" s="19"/>
      <c r="AE1003" s="19"/>
      <c r="AF1003" s="19"/>
      <c r="AG1003" s="19"/>
      <c r="AH1003" s="19"/>
      <c r="AI1003" s="19"/>
      <c r="AJ1003" s="19"/>
      <c r="AK1003" s="19"/>
      <c r="AL1003" s="19"/>
      <c r="AM1003" s="19"/>
      <c r="AN1003" s="19"/>
      <c r="AO1003" s="19"/>
      <c r="AP1003" s="19"/>
      <c r="AQ1003" s="19"/>
      <c r="AR1003" s="19"/>
      <c r="AS1003" s="19"/>
      <c r="AT1003" s="19"/>
      <c r="AU1003" s="19"/>
    </row>
    <row r="1004">
      <c r="B1004" s="7" t="s">
        <v>414</v>
      </c>
      <c r="C1004" s="19"/>
      <c r="D1004" s="19"/>
      <c r="E1004" s="19"/>
      <c r="F1004" s="19"/>
      <c r="G1004" s="19"/>
      <c r="H1004" s="19"/>
      <c r="I1004" s="19"/>
      <c r="J1004" s="19"/>
      <c r="K1004" s="19"/>
      <c r="L1004" s="19"/>
      <c r="M1004" s="19"/>
      <c r="N1004" s="19"/>
      <c r="O1004" s="19"/>
      <c r="P1004" s="19"/>
      <c r="Q1004" s="19"/>
      <c r="R1004" s="19"/>
      <c r="S1004" s="19"/>
      <c r="T1004" s="19"/>
      <c r="U1004" s="19"/>
      <c r="V1004" s="19"/>
      <c r="W1004" s="19"/>
      <c r="X1004" s="19"/>
      <c r="Y1004" s="19"/>
      <c r="Z1004" s="19"/>
      <c r="AA1004" s="19"/>
      <c r="AB1004" s="19"/>
      <c r="AC1004" s="19"/>
      <c r="AD1004" s="19"/>
      <c r="AE1004" s="19"/>
      <c r="AF1004" s="19"/>
      <c r="AG1004" s="19"/>
      <c r="AH1004" s="19"/>
      <c r="AI1004" s="19"/>
      <c r="AJ1004" s="19"/>
      <c r="AK1004" s="19"/>
      <c r="AL1004" s="19"/>
      <c r="AM1004" s="19"/>
      <c r="AN1004" s="19"/>
      <c r="AO1004" s="19"/>
      <c r="AP1004" s="19"/>
      <c r="AQ1004" s="19"/>
      <c r="AR1004" s="19"/>
      <c r="AS1004" s="19"/>
      <c r="AT1004" s="19"/>
      <c r="AU1004" s="19"/>
    </row>
    <row r="1005">
      <c r="B1005" s="26" t="s">
        <v>356</v>
      </c>
      <c r="C1005" s="19"/>
      <c r="D1005" s="19"/>
      <c r="E1005" s="19"/>
      <c r="F1005" s="19"/>
      <c r="G1005" s="19"/>
      <c r="H1005" s="19"/>
      <c r="I1005" s="19"/>
      <c r="J1005" s="19"/>
      <c r="K1005" s="19"/>
      <c r="L1005" s="19"/>
      <c r="M1005" s="19"/>
      <c r="N1005" s="19"/>
      <c r="O1005" s="19"/>
      <c r="P1005" s="19"/>
      <c r="Q1005" s="19"/>
      <c r="R1005" s="19"/>
      <c r="S1005" s="19"/>
      <c r="T1005" s="19"/>
      <c r="U1005" s="19"/>
      <c r="V1005" s="19"/>
      <c r="W1005" s="19"/>
      <c r="X1005" s="19"/>
      <c r="Y1005" s="19"/>
      <c r="Z1005" s="19"/>
      <c r="AA1005" s="19"/>
      <c r="AB1005" s="19"/>
      <c r="AC1005" s="19"/>
      <c r="AD1005" s="19"/>
      <c r="AE1005" s="19"/>
      <c r="AF1005" s="19"/>
      <c r="AG1005" s="19"/>
      <c r="AH1005" s="19"/>
      <c r="AI1005" s="19"/>
      <c r="AJ1005" s="19"/>
      <c r="AK1005" s="19"/>
      <c r="AL1005" s="19"/>
      <c r="AM1005" s="19"/>
      <c r="AN1005" s="19"/>
      <c r="AO1005" s="19"/>
      <c r="AP1005" s="19"/>
      <c r="AQ1005" s="19"/>
      <c r="AR1005" s="19"/>
      <c r="AS1005" s="19"/>
      <c r="AT1005" s="19"/>
      <c r="AU1005" s="19"/>
    </row>
    <row r="1006">
      <c r="B1006" t="s">
        <v>413</v>
      </c>
      <c r="C1006" s="19" t="n">
        <v>0.701652832317325</v>
      </c>
      <c r="D1006" s="19" t="n">
        <v>0.709255432020827</v>
      </c>
      <c r="E1006" s="19" t="n">
        <v>0.707654943905678</v>
      </c>
      <c r="F1006" s="19"/>
      <c r="G1006" s="19" t="n">
        <v>0.689742290929434</v>
      </c>
      <c r="H1006" s="19" t="n">
        <v>0.689707852877879</v>
      </c>
      <c r="I1006" s="19" t="n">
        <v>0.666272529141443</v>
      </c>
      <c r="J1006" s="19" t="n">
        <v>0.789925497662533</v>
      </c>
      <c r="K1006" s="19" t="n">
        <v>0.69174145016936</v>
      </c>
      <c r="L1006" s="19" t="n">
        <v>0.677561130708983</v>
      </c>
      <c r="M1006" s="19"/>
      <c r="N1006" s="19" t="n">
        <v>0.41582305036864</v>
      </c>
      <c r="O1006" s="19" t="n">
        <v>0.725214879561332</v>
      </c>
      <c r="P1006" s="19" t="n">
        <v>0.714779924695468</v>
      </c>
      <c r="Q1006" s="19" t="n">
        <v>0.670756121651149</v>
      </c>
      <c r="R1006" s="19" t="n">
        <v>0.762528171889249</v>
      </c>
      <c r="S1006" s="19"/>
      <c r="T1006" s="19" t="n">
        <v>0.388577375297198</v>
      </c>
      <c r="U1006" s="19" t="n">
        <v>0.706424751974428</v>
      </c>
      <c r="V1006" s="19" t="n">
        <v>0.660286935949306</v>
      </c>
      <c r="W1006" s="19" t="n">
        <v>0.759092247827228</v>
      </c>
      <c r="X1006" s="19"/>
      <c r="Y1006" s="19" t="n">
        <v>0.719333932330991</v>
      </c>
      <c r="Z1006" s="19" t="n">
        <v>0.7156252275645</v>
      </c>
      <c r="AA1006" s="19" t="n">
        <v>0.614504301759867</v>
      </c>
      <c r="AB1006" s="19" t="n">
        <v>0.745824199907378</v>
      </c>
      <c r="AC1006" s="19" t="n">
        <v>0.804539883183055</v>
      </c>
      <c r="AD1006" s="19" t="n">
        <v>0.671526934436483</v>
      </c>
      <c r="AE1006" s="19"/>
      <c r="AF1006" s="19" t="n">
        <v>0.660344448522784</v>
      </c>
      <c r="AG1006" s="19"/>
      <c r="AH1006" s="19" t="n">
        <v>0.69725615195334</v>
      </c>
      <c r="AI1006" s="19"/>
      <c r="AJ1006" s="19" t="n">
        <v>0.67241642678508</v>
      </c>
      <c r="AK1006" s="19" t="n">
        <v>1</v>
      </c>
      <c r="AL1006" s="19" t="n">
        <v>0.711903731413891</v>
      </c>
      <c r="AM1006" s="19" t="n">
        <v>0.673037004485043</v>
      </c>
      <c r="AN1006" s="19" t="n">
        <v>0.694598463497884</v>
      </c>
      <c r="AO1006" s="19" t="n">
        <v>0.750765738207675</v>
      </c>
      <c r="AP1006" s="19" t="n">
        <v>0.823885410542127</v>
      </c>
      <c r="AQ1006" s="19" t="n">
        <v>0.615310295490774</v>
      </c>
      <c r="AR1006" s="19" t="n">
        <v>0.67900438472538</v>
      </c>
      <c r="AS1006" s="19" t="n">
        <v>0.496811591219348</v>
      </c>
      <c r="AT1006" s="19" t="n">
        <v>0.808312163214936</v>
      </c>
      <c r="AU1006" s="19" t="n">
        <v>0.437038600281189</v>
      </c>
    </row>
    <row r="1007">
      <c r="B1007" t="s">
        <v>397</v>
      </c>
      <c r="C1007" s="19" t="n">
        <v>0.219920531025331</v>
      </c>
      <c r="D1007" s="19" t="n">
        <v>0.228085708237935</v>
      </c>
      <c r="E1007" s="19" t="n">
        <v>0.205419563655064</v>
      </c>
      <c r="F1007" s="19"/>
      <c r="G1007" s="19" t="n">
        <v>0.220405311001649</v>
      </c>
      <c r="H1007" s="19" t="n">
        <v>0.282286567158102</v>
      </c>
      <c r="I1007" s="19" t="n">
        <v>0.283536292186855</v>
      </c>
      <c r="J1007" s="19" t="n">
        <v>0.129123756986609</v>
      </c>
      <c r="K1007" s="19" t="n">
        <v>0.212242425310248</v>
      </c>
      <c r="L1007" s="19" t="n">
        <v>0.217567131848307</v>
      </c>
      <c r="M1007" s="19"/>
      <c r="N1007" s="19" t="n">
        <v>0.450045830966744</v>
      </c>
      <c r="O1007" s="19" t="n">
        <v>0.192362567714385</v>
      </c>
      <c r="P1007" s="19" t="n">
        <v>0.208817287925417</v>
      </c>
      <c r="Q1007" s="19" t="n">
        <v>0.276546069480062</v>
      </c>
      <c r="R1007" s="19" t="n">
        <v>0.113764435508191</v>
      </c>
      <c r="S1007" s="19"/>
      <c r="T1007" s="19" t="n">
        <v>0.462431842547834</v>
      </c>
      <c r="U1007" s="19" t="n">
        <v>0.208376616095078</v>
      </c>
      <c r="V1007" s="19" t="n">
        <v>0.248826771026161</v>
      </c>
      <c r="W1007" s="19" t="n">
        <v>0.166212417298705</v>
      </c>
      <c r="X1007" s="19"/>
      <c r="Y1007" s="19" t="n">
        <v>0.244109099984413</v>
      </c>
      <c r="Z1007" s="19" t="n">
        <v>0.187736288684183</v>
      </c>
      <c r="AA1007" s="19" t="n">
        <v>0.225027796221486</v>
      </c>
      <c r="AB1007" s="19" t="n">
        <v>0.181300123879968</v>
      </c>
      <c r="AC1007" s="19" t="n">
        <v>0.0995454862715574</v>
      </c>
      <c r="AD1007" s="19" t="n">
        <v>0.274627076307245</v>
      </c>
      <c r="AE1007" s="19"/>
      <c r="AF1007" s="19" t="n">
        <v>0.261655941869427</v>
      </c>
      <c r="AG1007" s="19"/>
      <c r="AH1007" s="19" t="n">
        <v>0.249512024018519</v>
      </c>
      <c r="AI1007" s="19"/>
      <c r="AJ1007" s="19" t="n">
        <v>0.227277893385981</v>
      </c>
      <c r="AK1007" s="19" t="n">
        <v>0</v>
      </c>
      <c r="AL1007" s="19" t="n">
        <v>0.210973651094388</v>
      </c>
      <c r="AM1007" s="19" t="n">
        <v>0.230475704405058</v>
      </c>
      <c r="AN1007" s="19" t="n">
        <v>0.265443956366308</v>
      </c>
      <c r="AO1007" s="19" t="n">
        <v>0.171773595699867</v>
      </c>
      <c r="AP1007" s="19" t="n">
        <v>0.10430888406041</v>
      </c>
      <c r="AQ1007" s="19" t="n">
        <v>0</v>
      </c>
      <c r="AR1007" s="19" t="n">
        <v>0.32099561527462</v>
      </c>
      <c r="AS1007" s="19" t="n">
        <v>0.430454487274472</v>
      </c>
      <c r="AT1007" s="19" t="n">
        <v>0.191687836785064</v>
      </c>
      <c r="AU1007" s="19" t="n">
        <v>0.447758420117376</v>
      </c>
    </row>
    <row r="1008">
      <c r="B1008" t="s">
        <v>96</v>
      </c>
      <c r="C1008" s="19" t="n">
        <v>0.0784266366573435</v>
      </c>
      <c r="D1008" s="19" t="n">
        <v>0.062658859741237</v>
      </c>
      <c r="E1008" s="19" t="n">
        <v>0.0869254924392581</v>
      </c>
      <c r="F1008" s="19"/>
      <c r="G1008" s="19" t="n">
        <v>0.0898523980689165</v>
      </c>
      <c r="H1008" s="19" t="n">
        <v>0.0280055799640195</v>
      </c>
      <c r="I1008" s="19" t="n">
        <v>0.0501911786717019</v>
      </c>
      <c r="J1008" s="19" t="n">
        <v>0.0809507453508575</v>
      </c>
      <c r="K1008" s="19" t="n">
        <v>0.0960161245203923</v>
      </c>
      <c r="L1008" s="19" t="n">
        <v>0.10487173744271</v>
      </c>
      <c r="M1008" s="19"/>
      <c r="N1008" s="19" t="n">
        <v>0.134131118664616</v>
      </c>
      <c r="O1008" s="19" t="n">
        <v>0.0824225527242827</v>
      </c>
      <c r="P1008" s="19" t="n">
        <v>0.0764027873791153</v>
      </c>
      <c r="Q1008" s="19" t="n">
        <v>0.0526978088687889</v>
      </c>
      <c r="R1008" s="19" t="n">
        <v>0.12370739260256</v>
      </c>
      <c r="S1008" s="19"/>
      <c r="T1008" s="19" t="n">
        <v>0.148990782154968</v>
      </c>
      <c r="U1008" s="19" t="n">
        <v>0.0851986319304933</v>
      </c>
      <c r="V1008" s="19" t="n">
        <v>0.0908862930245333</v>
      </c>
      <c r="W1008" s="19" t="n">
        <v>0.074695334874067</v>
      </c>
      <c r="X1008" s="19"/>
      <c r="Y1008" s="19" t="n">
        <v>0.0365569676845957</v>
      </c>
      <c r="Z1008" s="19" t="n">
        <v>0.0966384837513168</v>
      </c>
      <c r="AA1008" s="19" t="n">
        <v>0.160467902018647</v>
      </c>
      <c r="AB1008" s="19" t="n">
        <v>0.0728756762126539</v>
      </c>
      <c r="AC1008" s="19" t="n">
        <v>0.0959146305453877</v>
      </c>
      <c r="AD1008" s="19" t="n">
        <v>0.053845989256272</v>
      </c>
      <c r="AE1008" s="19"/>
      <c r="AF1008" s="19" t="n">
        <v>0.0779996096077889</v>
      </c>
      <c r="AG1008" s="19"/>
      <c r="AH1008" s="19" t="n">
        <v>0.0532318240281407</v>
      </c>
      <c r="AI1008" s="19"/>
      <c r="AJ1008" s="19" t="n">
        <v>0.100305679828939</v>
      </c>
      <c r="AK1008" s="19" t="n">
        <v>0</v>
      </c>
      <c r="AL1008" s="19" t="n">
        <v>0.0771226174917212</v>
      </c>
      <c r="AM1008" s="19" t="n">
        <v>0.0964872911098994</v>
      </c>
      <c r="AN1008" s="19" t="n">
        <v>0.0399575801358079</v>
      </c>
      <c r="AO1008" s="19" t="n">
        <v>0.0774606660924588</v>
      </c>
      <c r="AP1008" s="19" t="n">
        <v>0.0718057053974626</v>
      </c>
      <c r="AQ1008" s="19" t="n">
        <v>0.384689704509226</v>
      </c>
      <c r="AR1008" s="19" t="n">
        <v>0</v>
      </c>
      <c r="AS1008" s="19" t="n">
        <v>0.0727339215061791</v>
      </c>
      <c r="AT1008" s="19" t="n">
        <v>0</v>
      </c>
      <c r="AU1008" s="19" t="n">
        <v>0.115202979601436</v>
      </c>
    </row>
    <row r="1009">
      <c r="C1009" s="19"/>
      <c r="D1009" s="19"/>
      <c r="E1009" s="19"/>
      <c r="F1009" s="19"/>
      <c r="G1009" s="19"/>
      <c r="H1009" s="19"/>
      <c r="I1009" s="19"/>
      <c r="J1009" s="19"/>
      <c r="K1009" s="19"/>
      <c r="L1009" s="19"/>
      <c r="M1009" s="19"/>
      <c r="N1009" s="19"/>
      <c r="O1009" s="19"/>
      <c r="P1009" s="19"/>
      <c r="Q1009" s="19"/>
      <c r="R1009" s="19"/>
      <c r="S1009" s="19"/>
      <c r="T1009" s="19"/>
      <c r="U1009" s="19"/>
      <c r="V1009" s="19"/>
      <c r="W1009" s="19"/>
      <c r="X1009" s="19"/>
      <c r="Y1009" s="19"/>
      <c r="Z1009" s="19"/>
      <c r="AA1009" s="19"/>
      <c r="AB1009" s="19"/>
      <c r="AC1009" s="19"/>
      <c r="AD1009" s="19"/>
      <c r="AE1009" s="19"/>
      <c r="AF1009" s="19"/>
      <c r="AG1009" s="19"/>
      <c r="AH1009" s="19"/>
      <c r="AI1009" s="19"/>
      <c r="AJ1009" s="19"/>
      <c r="AK1009" s="19"/>
      <c r="AL1009" s="19"/>
      <c r="AM1009" s="19"/>
      <c r="AN1009" s="19"/>
      <c r="AO1009" s="19"/>
      <c r="AP1009" s="19"/>
      <c r="AQ1009" s="19"/>
      <c r="AR1009" s="19"/>
      <c r="AS1009" s="19"/>
      <c r="AT1009" s="19"/>
      <c r="AU1009" s="19"/>
    </row>
    <row r="1010">
      <c r="B1010" s="7" t="s">
        <v>416</v>
      </c>
      <c r="C1010" s="19"/>
      <c r="D1010" s="19"/>
      <c r="E1010" s="19"/>
      <c r="F1010" s="19"/>
      <c r="G1010" s="19"/>
      <c r="H1010" s="19"/>
      <c r="I1010" s="19"/>
      <c r="J1010" s="19"/>
      <c r="K1010" s="19"/>
      <c r="L1010" s="19"/>
      <c r="M1010" s="19"/>
      <c r="N1010" s="19"/>
      <c r="O1010" s="19"/>
      <c r="P1010" s="19"/>
      <c r="Q1010" s="19"/>
      <c r="R1010" s="19"/>
      <c r="S1010" s="19"/>
      <c r="T1010" s="19"/>
      <c r="U1010" s="19"/>
      <c r="V1010" s="19"/>
      <c r="W1010" s="19"/>
      <c r="X1010" s="19"/>
      <c r="Y1010" s="19"/>
      <c r="Z1010" s="19"/>
      <c r="AA1010" s="19"/>
      <c r="AB1010" s="19"/>
      <c r="AC1010" s="19"/>
      <c r="AD1010" s="19"/>
      <c r="AE1010" s="19"/>
      <c r="AF1010" s="19"/>
      <c r="AG1010" s="19"/>
      <c r="AH1010" s="19"/>
      <c r="AI1010" s="19"/>
      <c r="AJ1010" s="19"/>
      <c r="AK1010" s="19"/>
      <c r="AL1010" s="19"/>
      <c r="AM1010" s="19"/>
      <c r="AN1010" s="19"/>
      <c r="AO1010" s="19"/>
      <c r="AP1010" s="19"/>
      <c r="AQ1010" s="19"/>
      <c r="AR1010" s="19"/>
      <c r="AS1010" s="19"/>
      <c r="AT1010" s="19"/>
      <c r="AU1010" s="19"/>
    </row>
    <row r="1011">
      <c r="B1011" s="26" t="s">
        <v>356</v>
      </c>
      <c r="C1011" s="19"/>
      <c r="D1011" s="19"/>
      <c r="E1011" s="19"/>
      <c r="F1011" s="19"/>
      <c r="G1011" s="19"/>
      <c r="H1011" s="19"/>
      <c r="I1011" s="19"/>
      <c r="J1011" s="19"/>
      <c r="K1011" s="19"/>
      <c r="L1011" s="19"/>
      <c r="M1011" s="19"/>
      <c r="N1011" s="19"/>
      <c r="O1011" s="19"/>
      <c r="P1011" s="19"/>
      <c r="Q1011" s="19"/>
      <c r="R1011" s="19"/>
      <c r="S1011" s="19"/>
      <c r="T1011" s="19"/>
      <c r="U1011" s="19"/>
      <c r="V1011" s="19"/>
      <c r="W1011" s="19"/>
      <c r="X1011" s="19"/>
      <c r="Y1011" s="19"/>
      <c r="Z1011" s="19"/>
      <c r="AA1011" s="19"/>
      <c r="AB1011" s="19"/>
      <c r="AC1011" s="19"/>
      <c r="AD1011" s="19"/>
      <c r="AE1011" s="19"/>
      <c r="AF1011" s="19"/>
      <c r="AG1011" s="19"/>
      <c r="AH1011" s="19"/>
      <c r="AI1011" s="19"/>
      <c r="AJ1011" s="19"/>
      <c r="AK1011" s="19"/>
      <c r="AL1011" s="19"/>
      <c r="AM1011" s="19"/>
      <c r="AN1011" s="19"/>
      <c r="AO1011" s="19"/>
      <c r="AP1011" s="19"/>
      <c r="AQ1011" s="19"/>
      <c r="AR1011" s="19"/>
      <c r="AS1011" s="19"/>
      <c r="AT1011" s="19"/>
      <c r="AU1011" s="19"/>
    </row>
    <row r="1012">
      <c r="B1012" t="s">
        <v>415</v>
      </c>
      <c r="C1012" s="19" t="n">
        <v>0.748249346655906</v>
      </c>
      <c r="D1012" s="19" t="n">
        <v>0.751874577393247</v>
      </c>
      <c r="E1012" s="19" t="n">
        <v>0.745271556713635</v>
      </c>
      <c r="F1012" s="19"/>
      <c r="G1012" s="19" t="n">
        <v>0.780510964643317</v>
      </c>
      <c r="H1012" s="19" t="n">
        <v>0.744063901872552</v>
      </c>
      <c r="I1012" s="19" t="n">
        <v>0.689934137824389</v>
      </c>
      <c r="J1012" s="19" t="n">
        <v>0.915616398848938</v>
      </c>
      <c r="K1012" s="19" t="n">
        <v>0.722941291783352</v>
      </c>
      <c r="L1012" s="19" t="n">
        <v>0.67797666774701</v>
      </c>
      <c r="M1012" s="19"/>
      <c r="N1012" s="19" t="n">
        <v>0.699809497466193</v>
      </c>
      <c r="O1012" s="19" t="n">
        <v>0.803273295541565</v>
      </c>
      <c r="P1012" s="19" t="n">
        <v>0.70749683228272</v>
      </c>
      <c r="Q1012" s="19" t="n">
        <v>0.703469277260283</v>
      </c>
      <c r="R1012" s="19" t="n">
        <v>0.852953670393105</v>
      </c>
      <c r="S1012" s="19"/>
      <c r="T1012" s="19" t="n">
        <v>0.67631289384004</v>
      </c>
      <c r="U1012" s="19" t="n">
        <v>0.739359566527841</v>
      </c>
      <c r="V1012" s="19" t="n">
        <v>0.810135377249643</v>
      </c>
      <c r="W1012" s="19" t="n">
        <v>0.837100469934752</v>
      </c>
      <c r="X1012" s="19"/>
      <c r="Y1012" s="19" t="n">
        <v>0.733827701471359</v>
      </c>
      <c r="Z1012" s="19" t="n">
        <v>0.794644456318511</v>
      </c>
      <c r="AA1012" s="19" t="n">
        <v>0.701596586692253</v>
      </c>
      <c r="AB1012" s="19" t="n">
        <v>0.729126573494299</v>
      </c>
      <c r="AC1012" s="19" t="n">
        <v>0.89508262720855</v>
      </c>
      <c r="AD1012" s="19" t="n">
        <v>0.919832673300582</v>
      </c>
      <c r="AE1012" s="19"/>
      <c r="AF1012" s="19" t="n">
        <v>0.750072608094723</v>
      </c>
      <c r="AG1012" s="19"/>
      <c r="AH1012" s="19" t="n">
        <v>0.780299638414516</v>
      </c>
      <c r="AI1012" s="19"/>
      <c r="AJ1012" s="19" t="n">
        <v>0.778456746944803</v>
      </c>
      <c r="AK1012" s="19" t="n">
        <v>0.850572861765535</v>
      </c>
      <c r="AL1012" s="19" t="n">
        <v>0.751020779322382</v>
      </c>
      <c r="AM1012" s="19" t="n">
        <v>0.574227663439879</v>
      </c>
      <c r="AN1012" s="19" t="n">
        <v>0.748536527204792</v>
      </c>
      <c r="AO1012" s="19" t="n">
        <v>0.62454563944394</v>
      </c>
      <c r="AP1012" s="19" t="n">
        <v>0.808876425107917</v>
      </c>
      <c r="AQ1012" s="19" t="n">
        <v>0.730419918136932</v>
      </c>
      <c r="AR1012" s="19" t="n">
        <v>0.818047456602225</v>
      </c>
      <c r="AS1012" s="19" t="n">
        <v>0.773454897570008</v>
      </c>
      <c r="AT1012" s="19" t="n">
        <v>1</v>
      </c>
      <c r="AU1012" s="19" t="n">
        <v>0.911050593413366</v>
      </c>
    </row>
    <row r="1013">
      <c r="B1013" t="s">
        <v>397</v>
      </c>
      <c r="C1013" s="19" t="n">
        <v>0.160918151187566</v>
      </c>
      <c r="D1013" s="19" t="n">
        <v>0.177977279929891</v>
      </c>
      <c r="E1013" s="19" t="n">
        <v>0.146905663245891</v>
      </c>
      <c r="F1013" s="19"/>
      <c r="G1013" s="19" t="n">
        <v>0.147551980862696</v>
      </c>
      <c r="H1013" s="19" t="n">
        <v>0.255936098127448</v>
      </c>
      <c r="I1013" s="19" t="n">
        <v>0.264759042154765</v>
      </c>
      <c r="J1013" s="19" t="n">
        <v>0.0267751612629792</v>
      </c>
      <c r="K1013" s="19" t="n">
        <v>0.158424719960057</v>
      </c>
      <c r="L1013" s="19" t="n">
        <v>0.140635569974078</v>
      </c>
      <c r="M1013" s="19"/>
      <c r="N1013" s="19" t="n">
        <v>0.300190502533807</v>
      </c>
      <c r="O1013" s="19" t="n">
        <v>0.103807098584154</v>
      </c>
      <c r="P1013" s="19" t="n">
        <v>0.169661978353493</v>
      </c>
      <c r="Q1013" s="19" t="n">
        <v>0.235162742849941</v>
      </c>
      <c r="R1013" s="19" t="n">
        <v>0.069559558729097</v>
      </c>
      <c r="S1013" s="19"/>
      <c r="T1013" s="19" t="n">
        <v>0.2882644292471</v>
      </c>
      <c r="U1013" s="19" t="n">
        <v>0.166953968886868</v>
      </c>
      <c r="V1013" s="19" t="n">
        <v>0.102065103630118</v>
      </c>
      <c r="W1013" s="19" t="n">
        <v>0.114410749265791</v>
      </c>
      <c r="X1013" s="19"/>
      <c r="Y1013" s="19" t="n">
        <v>0.196180032912392</v>
      </c>
      <c r="Z1013" s="19" t="n">
        <v>0.158883915118811</v>
      </c>
      <c r="AA1013" s="19" t="n">
        <v>0.133400236074523</v>
      </c>
      <c r="AB1013" s="19" t="n">
        <v>0.166967524745191</v>
      </c>
      <c r="AC1013" s="19" t="n">
        <v>0.10491737279145</v>
      </c>
      <c r="AD1013" s="19" t="n">
        <v>0</v>
      </c>
      <c r="AE1013" s="19"/>
      <c r="AF1013" s="19" t="n">
        <v>0.175783741834361</v>
      </c>
      <c r="AG1013" s="19"/>
      <c r="AH1013" s="19" t="n">
        <v>0.173515898419854</v>
      </c>
      <c r="AI1013" s="19"/>
      <c r="AJ1013" s="19" t="n">
        <v>0.0751907599743616</v>
      </c>
      <c r="AK1013" s="19" t="n">
        <v>0.149427138234465</v>
      </c>
      <c r="AL1013" s="19" t="n">
        <v>0.155167569653202</v>
      </c>
      <c r="AM1013" s="19" t="n">
        <v>0.299285476439699</v>
      </c>
      <c r="AN1013" s="19" t="n">
        <v>0.196721558403502</v>
      </c>
      <c r="AO1013" s="19" t="n">
        <v>0.17740474306036</v>
      </c>
      <c r="AP1013" s="19" t="n">
        <v>0.121112772965051</v>
      </c>
      <c r="AQ1013" s="19" t="n">
        <v>0.134790040931534</v>
      </c>
      <c r="AR1013" s="19" t="n">
        <v>0</v>
      </c>
      <c r="AS1013" s="19" t="n">
        <v>0.123945662181815</v>
      </c>
      <c r="AT1013" s="19" t="n">
        <v>0</v>
      </c>
      <c r="AU1013" s="19" t="n">
        <v>0.0889494065866342</v>
      </c>
    </row>
    <row r="1014">
      <c r="B1014" t="s">
        <v>96</v>
      </c>
      <c r="C1014" s="19" t="n">
        <v>0.0908325021565286</v>
      </c>
      <c r="D1014" s="19" t="n">
        <v>0.0701481426768615</v>
      </c>
      <c r="E1014" s="19" t="n">
        <v>0.107822780040474</v>
      </c>
      <c r="F1014" s="19"/>
      <c r="G1014" s="19" t="n">
        <v>0.0719370544939866</v>
      </c>
      <c r="H1014" s="19" t="n">
        <v>0</v>
      </c>
      <c r="I1014" s="19" t="n">
        <v>0.0453068200208464</v>
      </c>
      <c r="J1014" s="19" t="n">
        <v>0.0576084398880827</v>
      </c>
      <c r="K1014" s="19" t="n">
        <v>0.118633988256591</v>
      </c>
      <c r="L1014" s="19" t="n">
        <v>0.181387762278912</v>
      </c>
      <c r="M1014" s="19"/>
      <c r="N1014" s="19" t="n">
        <v>0</v>
      </c>
      <c r="O1014" s="19" t="n">
        <v>0.0929196058742815</v>
      </c>
      <c r="P1014" s="19" t="n">
        <v>0.122841189363787</v>
      </c>
      <c r="Q1014" s="19" t="n">
        <v>0.061367979889776</v>
      </c>
      <c r="R1014" s="19" t="n">
        <v>0.0774867708777977</v>
      </c>
      <c r="S1014" s="19"/>
      <c r="T1014" s="19" t="n">
        <v>0.0354226769128597</v>
      </c>
      <c r="U1014" s="19" t="n">
        <v>0.0936864645852912</v>
      </c>
      <c r="V1014" s="19" t="n">
        <v>0.0877995191202398</v>
      </c>
      <c r="W1014" s="19" t="n">
        <v>0.0484887807994567</v>
      </c>
      <c r="X1014" s="19"/>
      <c r="Y1014" s="19" t="n">
        <v>0.0699922656162483</v>
      </c>
      <c r="Z1014" s="19" t="n">
        <v>0.0464716285626781</v>
      </c>
      <c r="AA1014" s="19" t="n">
        <v>0.165003177233224</v>
      </c>
      <c r="AB1014" s="19" t="n">
        <v>0.10390590176051</v>
      </c>
      <c r="AC1014" s="19" t="n">
        <v>0</v>
      </c>
      <c r="AD1014" s="19" t="n">
        <v>0.0801673266994175</v>
      </c>
      <c r="AE1014" s="19"/>
      <c r="AF1014" s="19" t="n">
        <v>0.0741436500709164</v>
      </c>
      <c r="AG1014" s="19"/>
      <c r="AH1014" s="19" t="n">
        <v>0.0461844631656297</v>
      </c>
      <c r="AI1014" s="19"/>
      <c r="AJ1014" s="19" t="n">
        <v>0.146352493080836</v>
      </c>
      <c r="AK1014" s="19" t="n">
        <v>0</v>
      </c>
      <c r="AL1014" s="19" t="n">
        <v>0.0938116510244158</v>
      </c>
      <c r="AM1014" s="19" t="n">
        <v>0.126486860120422</v>
      </c>
      <c r="AN1014" s="19" t="n">
        <v>0.0547419143917062</v>
      </c>
      <c r="AO1014" s="19" t="n">
        <v>0.1980496174957</v>
      </c>
      <c r="AP1014" s="19" t="n">
        <v>0.0700108019270315</v>
      </c>
      <c r="AQ1014" s="19" t="n">
        <v>0.134790040931534</v>
      </c>
      <c r="AR1014" s="19" t="n">
        <v>0.181952543397775</v>
      </c>
      <c r="AS1014" s="19" t="n">
        <v>0.102599440248177</v>
      </c>
      <c r="AT1014" s="19" t="n">
        <v>0</v>
      </c>
      <c r="AU1014" s="19" t="n">
        <v>0</v>
      </c>
    </row>
    <row r="1015">
      <c r="C1015" s="19"/>
      <c r="D1015" s="19"/>
      <c r="E1015" s="19"/>
      <c r="F1015" s="19"/>
      <c r="G1015" s="19"/>
      <c r="H1015" s="19"/>
      <c r="I1015" s="19"/>
      <c r="J1015" s="19"/>
      <c r="K1015" s="19"/>
      <c r="L1015" s="19"/>
      <c r="M1015" s="19"/>
      <c r="N1015" s="19"/>
      <c r="O1015" s="19"/>
      <c r="P1015" s="19"/>
      <c r="Q1015" s="19"/>
      <c r="R1015" s="19"/>
      <c r="S1015" s="19"/>
      <c r="T1015" s="19"/>
      <c r="U1015" s="19"/>
      <c r="V1015" s="19"/>
      <c r="W1015" s="19"/>
      <c r="X1015" s="19"/>
      <c r="Y1015" s="19"/>
      <c r="Z1015" s="19"/>
      <c r="AA1015" s="19"/>
      <c r="AB1015" s="19"/>
      <c r="AC1015" s="19"/>
      <c r="AD1015" s="19"/>
      <c r="AE1015" s="19"/>
      <c r="AF1015" s="19"/>
      <c r="AG1015" s="19"/>
      <c r="AH1015" s="19"/>
      <c r="AI1015" s="19"/>
      <c r="AJ1015" s="19"/>
      <c r="AK1015" s="19"/>
      <c r="AL1015" s="19"/>
      <c r="AM1015" s="19"/>
      <c r="AN1015" s="19"/>
      <c r="AO1015" s="19"/>
      <c r="AP1015" s="19"/>
      <c r="AQ1015" s="19"/>
      <c r="AR1015" s="19"/>
      <c r="AS1015" s="19"/>
      <c r="AT1015" s="19"/>
      <c r="AU1015" s="19"/>
    </row>
    <row r="1016">
      <c r="B1016" s="7" t="s">
        <v>419</v>
      </c>
      <c r="C1016" s="19"/>
      <c r="D1016" s="19"/>
      <c r="E1016" s="19"/>
      <c r="F1016" s="19"/>
      <c r="G1016" s="19"/>
      <c r="H1016" s="19"/>
      <c r="I1016" s="19"/>
      <c r="J1016" s="19"/>
      <c r="K1016" s="19"/>
      <c r="L1016" s="19"/>
      <c r="M1016" s="19"/>
      <c r="N1016" s="19"/>
      <c r="O1016" s="19"/>
      <c r="P1016" s="19"/>
      <c r="Q1016" s="19"/>
      <c r="R1016" s="19"/>
      <c r="S1016" s="19"/>
      <c r="T1016" s="19"/>
      <c r="U1016" s="19"/>
      <c r="V1016" s="19"/>
      <c r="W1016" s="19"/>
      <c r="X1016" s="19"/>
      <c r="Y1016" s="19"/>
      <c r="Z1016" s="19"/>
      <c r="AA1016" s="19"/>
      <c r="AB1016" s="19"/>
      <c r="AC1016" s="19"/>
      <c r="AD1016" s="19"/>
      <c r="AE1016" s="19"/>
      <c r="AF1016" s="19"/>
      <c r="AG1016" s="19"/>
      <c r="AH1016" s="19"/>
      <c r="AI1016" s="19"/>
      <c r="AJ1016" s="19"/>
      <c r="AK1016" s="19"/>
      <c r="AL1016" s="19"/>
      <c r="AM1016" s="19"/>
      <c r="AN1016" s="19"/>
      <c r="AO1016" s="19"/>
      <c r="AP1016" s="19"/>
      <c r="AQ1016" s="19"/>
      <c r="AR1016" s="19"/>
      <c r="AS1016" s="19"/>
      <c r="AT1016" s="19"/>
      <c r="AU1016" s="19"/>
    </row>
    <row r="1017">
      <c r="B1017" s="26" t="s">
        <v>356</v>
      </c>
      <c r="C1017" s="19"/>
      <c r="D1017" s="19"/>
      <c r="E1017" s="19"/>
      <c r="F1017" s="19"/>
      <c r="G1017" s="19"/>
      <c r="H1017" s="19"/>
      <c r="I1017" s="19"/>
      <c r="J1017" s="19"/>
      <c r="K1017" s="19"/>
      <c r="L1017" s="19"/>
      <c r="M1017" s="19"/>
      <c r="N1017" s="19"/>
      <c r="O1017" s="19"/>
      <c r="P1017" s="19"/>
      <c r="Q1017" s="19"/>
      <c r="R1017" s="19"/>
      <c r="S1017" s="19"/>
      <c r="T1017" s="19"/>
      <c r="U1017" s="19"/>
      <c r="V1017" s="19"/>
      <c r="W1017" s="19"/>
      <c r="X1017" s="19"/>
      <c r="Y1017" s="19"/>
      <c r="Z1017" s="19"/>
      <c r="AA1017" s="19"/>
      <c r="AB1017" s="19"/>
      <c r="AC1017" s="19"/>
      <c r="AD1017" s="19"/>
      <c r="AE1017" s="19"/>
      <c r="AF1017" s="19"/>
      <c r="AG1017" s="19"/>
      <c r="AH1017" s="19"/>
      <c r="AI1017" s="19"/>
      <c r="AJ1017" s="19"/>
      <c r="AK1017" s="19"/>
      <c r="AL1017" s="19"/>
      <c r="AM1017" s="19"/>
      <c r="AN1017" s="19"/>
      <c r="AO1017" s="19"/>
      <c r="AP1017" s="19"/>
      <c r="AQ1017" s="19"/>
      <c r="AR1017" s="19"/>
      <c r="AS1017" s="19"/>
      <c r="AT1017" s="19"/>
      <c r="AU1017" s="19"/>
    </row>
    <row r="1018">
      <c r="B1018" t="s">
        <v>417</v>
      </c>
      <c r="C1018" s="19" t="n">
        <v>0.209602425255478</v>
      </c>
      <c r="D1018" s="19" t="n">
        <v>0.217445031429028</v>
      </c>
      <c r="E1018" s="19" t="n">
        <v>0.202301424931794</v>
      </c>
      <c r="F1018" s="19"/>
      <c r="G1018" s="19" t="n">
        <v>0.0343541465759123</v>
      </c>
      <c r="H1018" s="19" t="n">
        <v>0.271537631972957</v>
      </c>
      <c r="I1018" s="19" t="n">
        <v>0.256629668869741</v>
      </c>
      <c r="J1018" s="19" t="n">
        <v>0.27631185160358</v>
      </c>
      <c r="K1018" s="19" t="n">
        <v>0.180533591553273</v>
      </c>
      <c r="L1018" s="19" t="n">
        <v>0.186040771148076</v>
      </c>
      <c r="M1018" s="19"/>
      <c r="N1018" s="19" t="n">
        <v>0</v>
      </c>
      <c r="O1018" s="19" t="n">
        <v>0.13071112775833</v>
      </c>
      <c r="P1018" s="19" t="n">
        <v>0.231663666068105</v>
      </c>
      <c r="Q1018" s="19" t="n">
        <v>0.189878598963972</v>
      </c>
      <c r="R1018" s="19" t="n">
        <v>0.392527819341606</v>
      </c>
      <c r="S1018" s="19"/>
      <c r="T1018" s="19" t="n">
        <v>0.0514090367696097</v>
      </c>
      <c r="U1018" s="19" t="n">
        <v>0.2211238735535</v>
      </c>
      <c r="V1018" s="19" t="n">
        <v>0.151742141777284</v>
      </c>
      <c r="W1018" s="19" t="n">
        <v>0.33554206383457</v>
      </c>
      <c r="X1018" s="19"/>
      <c r="Y1018" s="19" t="n">
        <v>0.286316382437005</v>
      </c>
      <c r="Z1018" s="19" t="n">
        <v>0.159313870875955</v>
      </c>
      <c r="AA1018" s="19" t="n">
        <v>0.207377140570437</v>
      </c>
      <c r="AB1018" s="19" t="n">
        <v>0.261345754849296</v>
      </c>
      <c r="AC1018" s="19" t="n">
        <v>0</v>
      </c>
      <c r="AD1018" s="19" t="n">
        <v>0</v>
      </c>
      <c r="AE1018" s="19"/>
      <c r="AF1018" s="19" t="n">
        <v>0.222819162695354</v>
      </c>
      <c r="AG1018" s="19"/>
      <c r="AH1018" s="19" t="n">
        <v>0.221140202196359</v>
      </c>
      <c r="AI1018" s="19"/>
      <c r="AJ1018" s="19" t="n">
        <v>0.213312498783022</v>
      </c>
      <c r="AK1018" s="19" t="n">
        <v>0</v>
      </c>
      <c r="AL1018" s="19" t="n">
        <v>0.216168751723186</v>
      </c>
      <c r="AM1018" s="19" t="n">
        <v>0.202679739716233</v>
      </c>
      <c r="AN1018" s="19" t="n">
        <v>0.260084247681606</v>
      </c>
      <c r="AO1018" s="19" t="n">
        <v>0.35746478561313</v>
      </c>
      <c r="AP1018" s="19" t="n">
        <v>0.180596287291447</v>
      </c>
      <c r="AQ1018" s="19" t="n">
        <v>0.653109703643427</v>
      </c>
      <c r="AR1018" s="19" t="n">
        <v>0.140298107388378</v>
      </c>
      <c r="AS1018" s="19" t="n">
        <v>0.128816784357389</v>
      </c>
      <c r="AT1018" s="19" t="n">
        <v>0</v>
      </c>
      <c r="AU1018" s="19" t="n">
        <v>0.109996921509105</v>
      </c>
    </row>
    <row r="1019">
      <c r="B1019" t="s">
        <v>418</v>
      </c>
      <c r="C1019" s="19" t="n">
        <v>0.687168658194701</v>
      </c>
      <c r="D1019" s="19" t="n">
        <v>0.674326741308935</v>
      </c>
      <c r="E1019" s="19" t="n">
        <v>0.699123719722069</v>
      </c>
      <c r="F1019" s="19"/>
      <c r="G1019" s="19" t="n">
        <v>0.91766610691557</v>
      </c>
      <c r="H1019" s="19" t="n">
        <v>0.694480943960458</v>
      </c>
      <c r="I1019" s="19" t="n">
        <v>0.681793774681159</v>
      </c>
      <c r="J1019" s="19" t="n">
        <v>0.609132999575896</v>
      </c>
      <c r="K1019" s="19" t="n">
        <v>0.691094700405421</v>
      </c>
      <c r="L1019" s="19" t="n">
        <v>0.625776275986211</v>
      </c>
      <c r="M1019" s="19"/>
      <c r="N1019" s="19" t="n">
        <v>1</v>
      </c>
      <c r="O1019" s="19" t="n">
        <v>0.779136217732918</v>
      </c>
      <c r="P1019" s="19" t="n">
        <v>0.621360514495826</v>
      </c>
      <c r="Q1019" s="19" t="n">
        <v>0.705468200468747</v>
      </c>
      <c r="R1019" s="19" t="n">
        <v>0.607472180658394</v>
      </c>
      <c r="S1019" s="19"/>
      <c r="T1019" s="19" t="n">
        <v>0.898247716883965</v>
      </c>
      <c r="U1019" s="19" t="n">
        <v>0.677370909250302</v>
      </c>
      <c r="V1019" s="19" t="n">
        <v>0.726105513355269</v>
      </c>
      <c r="W1019" s="19" t="n">
        <v>0.596341845773144</v>
      </c>
      <c r="X1019" s="19"/>
      <c r="Y1019" s="19" t="n">
        <v>0.652659995354863</v>
      </c>
      <c r="Z1019" s="19" t="n">
        <v>0.743280097757212</v>
      </c>
      <c r="AA1019" s="19" t="n">
        <v>0.580961501863119</v>
      </c>
      <c r="AB1019" s="19" t="n">
        <v>0.630524161205279</v>
      </c>
      <c r="AC1019" s="19" t="n">
        <v>1</v>
      </c>
      <c r="AD1019" s="19" t="n">
        <v>0.952658249901669</v>
      </c>
      <c r="AE1019" s="19"/>
      <c r="AF1019" s="19" t="n">
        <v>0.69597154911943</v>
      </c>
      <c r="AG1019" s="19"/>
      <c r="AH1019" s="19" t="n">
        <v>0.697118407422962</v>
      </c>
      <c r="AI1019" s="19"/>
      <c r="AJ1019" s="19" t="n">
        <v>0.680758765571786</v>
      </c>
      <c r="AK1019" s="19" t="n">
        <v>0.889761104529517</v>
      </c>
      <c r="AL1019" s="19" t="n">
        <v>0.631424338880457</v>
      </c>
      <c r="AM1019" s="19" t="n">
        <v>0.663079280486391</v>
      </c>
      <c r="AN1019" s="19" t="n">
        <v>0.705267230696042</v>
      </c>
      <c r="AO1019" s="19" t="n">
        <v>0.64253521438687</v>
      </c>
      <c r="AP1019" s="19" t="n">
        <v>0.755274793677498</v>
      </c>
      <c r="AQ1019" s="19" t="n">
        <v>0.346890296356573</v>
      </c>
      <c r="AR1019" s="19" t="n">
        <v>0.738263991321322</v>
      </c>
      <c r="AS1019" s="19" t="n">
        <v>0.62295100393254</v>
      </c>
      <c r="AT1019" s="19" t="n">
        <v>0.873416841640532</v>
      </c>
      <c r="AU1019" s="19" t="n">
        <v>0.793257050117803</v>
      </c>
    </row>
    <row r="1020">
      <c r="B1020" t="s">
        <v>96</v>
      </c>
      <c r="C1020" s="19" t="n">
        <v>0.103228916549821</v>
      </c>
      <c r="D1020" s="19" t="n">
        <v>0.108228227262037</v>
      </c>
      <c r="E1020" s="19" t="n">
        <v>0.0985748553461376</v>
      </c>
      <c r="F1020" s="19"/>
      <c r="G1020" s="19" t="n">
        <v>0.0479797465085176</v>
      </c>
      <c r="H1020" s="19" t="n">
        <v>0.0339814240665853</v>
      </c>
      <c r="I1020" s="19" t="n">
        <v>0.0615765564490993</v>
      </c>
      <c r="J1020" s="19" t="n">
        <v>0.114555148820524</v>
      </c>
      <c r="K1020" s="19" t="n">
        <v>0.128371708041306</v>
      </c>
      <c r="L1020" s="19" t="n">
        <v>0.188182952865714</v>
      </c>
      <c r="M1020" s="19"/>
      <c r="N1020" s="19" t="n">
        <v>0</v>
      </c>
      <c r="O1020" s="19" t="n">
        <v>0.0901526545087517</v>
      </c>
      <c r="P1020" s="19" t="n">
        <v>0.146975819436069</v>
      </c>
      <c r="Q1020" s="19" t="n">
        <v>0.104653200567281</v>
      </c>
      <c r="R1020" s="19" t="n">
        <v>0</v>
      </c>
      <c r="S1020" s="19"/>
      <c r="T1020" s="19" t="n">
        <v>0.0503432463464259</v>
      </c>
      <c r="U1020" s="19" t="n">
        <v>0.101505217196198</v>
      </c>
      <c r="V1020" s="19" t="n">
        <v>0.122152344867447</v>
      </c>
      <c r="W1020" s="19" t="n">
        <v>0.0681160903922854</v>
      </c>
      <c r="X1020" s="19"/>
      <c r="Y1020" s="19" t="n">
        <v>0.061023622208132</v>
      </c>
      <c r="Z1020" s="19" t="n">
        <v>0.097406031366833</v>
      </c>
      <c r="AA1020" s="19" t="n">
        <v>0.211661357566445</v>
      </c>
      <c r="AB1020" s="19" t="n">
        <v>0.108130083945425</v>
      </c>
      <c r="AC1020" s="19" t="n">
        <v>0</v>
      </c>
      <c r="AD1020" s="19" t="n">
        <v>0.0473417500983313</v>
      </c>
      <c r="AE1020" s="19"/>
      <c r="AF1020" s="19" t="n">
        <v>0.0812092881852164</v>
      </c>
      <c r="AG1020" s="19"/>
      <c r="AH1020" s="19" t="n">
        <v>0.0817413903806783</v>
      </c>
      <c r="AI1020" s="19"/>
      <c r="AJ1020" s="19" t="n">
        <v>0.105928735645192</v>
      </c>
      <c r="AK1020" s="19" t="n">
        <v>0.110238895470483</v>
      </c>
      <c r="AL1020" s="19" t="n">
        <v>0.152406909396357</v>
      </c>
      <c r="AM1020" s="19" t="n">
        <v>0.134240979797375</v>
      </c>
      <c r="AN1020" s="19" t="n">
        <v>0.0346485216223514</v>
      </c>
      <c r="AO1020" s="19" t="n">
        <v>0</v>
      </c>
      <c r="AP1020" s="19" t="n">
        <v>0.064128919031055</v>
      </c>
      <c r="AQ1020" s="19" t="n">
        <v>0</v>
      </c>
      <c r="AR1020" s="19" t="n">
        <v>0.1214379012903</v>
      </c>
      <c r="AS1020" s="19" t="n">
        <v>0.248232211710071</v>
      </c>
      <c r="AT1020" s="19" t="n">
        <v>0.126583158359468</v>
      </c>
      <c r="AU1020" s="19" t="n">
        <v>0.0967460283730926</v>
      </c>
    </row>
    <row r="1021">
      <c r="C1021" s="19"/>
      <c r="D1021" s="19"/>
      <c r="E1021" s="19"/>
      <c r="F1021" s="19"/>
      <c r="G1021" s="19"/>
      <c r="H1021" s="19"/>
      <c r="I1021" s="19"/>
      <c r="J1021" s="19"/>
      <c r="K1021" s="19"/>
      <c r="L1021" s="19"/>
      <c r="M1021" s="19"/>
      <c r="N1021" s="19"/>
      <c r="O1021" s="19"/>
      <c r="P1021" s="19"/>
      <c r="Q1021" s="19"/>
      <c r="R1021" s="19"/>
      <c r="S1021" s="19"/>
      <c r="T1021" s="19"/>
      <c r="U1021" s="19"/>
      <c r="V1021" s="19"/>
      <c r="W1021" s="19"/>
      <c r="X1021" s="19"/>
      <c r="Y1021" s="19"/>
      <c r="Z1021" s="19"/>
      <c r="AA1021" s="19"/>
      <c r="AB1021" s="19"/>
      <c r="AC1021" s="19"/>
      <c r="AD1021" s="19"/>
      <c r="AE1021" s="19"/>
      <c r="AF1021" s="19"/>
      <c r="AG1021" s="19"/>
      <c r="AH1021" s="19"/>
      <c r="AI1021" s="19"/>
      <c r="AJ1021" s="19"/>
      <c r="AK1021" s="19"/>
      <c r="AL1021" s="19"/>
      <c r="AM1021" s="19"/>
      <c r="AN1021" s="19"/>
      <c r="AO1021" s="19"/>
      <c r="AP1021" s="19"/>
      <c r="AQ1021" s="19"/>
      <c r="AR1021" s="19"/>
      <c r="AS1021" s="19"/>
      <c r="AT1021" s="19"/>
      <c r="AU1021" s="19"/>
    </row>
    <row r="1022">
      <c r="B1022" s="7" t="s">
        <v>421</v>
      </c>
      <c r="C1022" s="19"/>
      <c r="D1022" s="19"/>
      <c r="E1022" s="19"/>
      <c r="F1022" s="19"/>
      <c r="G1022" s="19"/>
      <c r="H1022" s="19"/>
      <c r="I1022" s="19"/>
      <c r="J1022" s="19"/>
      <c r="K1022" s="19"/>
      <c r="L1022" s="19"/>
      <c r="M1022" s="19"/>
      <c r="N1022" s="19"/>
      <c r="O1022" s="19"/>
      <c r="P1022" s="19"/>
      <c r="Q1022" s="19"/>
      <c r="R1022" s="19"/>
      <c r="S1022" s="19"/>
      <c r="T1022" s="19"/>
      <c r="U1022" s="19"/>
      <c r="V1022" s="19"/>
      <c r="W1022" s="19"/>
      <c r="X1022" s="19"/>
      <c r="Y1022" s="19"/>
      <c r="Z1022" s="19"/>
      <c r="AA1022" s="19"/>
      <c r="AB1022" s="19"/>
      <c r="AC1022" s="19"/>
      <c r="AD1022" s="19"/>
      <c r="AE1022" s="19"/>
      <c r="AF1022" s="19"/>
      <c r="AG1022" s="19"/>
      <c r="AH1022" s="19"/>
      <c r="AI1022" s="19"/>
      <c r="AJ1022" s="19"/>
      <c r="AK1022" s="19"/>
      <c r="AL1022" s="19"/>
      <c r="AM1022" s="19"/>
      <c r="AN1022" s="19"/>
      <c r="AO1022" s="19"/>
      <c r="AP1022" s="19"/>
      <c r="AQ1022" s="19"/>
      <c r="AR1022" s="19"/>
      <c r="AS1022" s="19"/>
      <c r="AT1022" s="19"/>
      <c r="AU1022" s="19"/>
    </row>
    <row r="1023">
      <c r="B1023" s="26" t="s">
        <v>356</v>
      </c>
      <c r="C1023" s="19"/>
      <c r="D1023" s="19"/>
      <c r="E1023" s="19"/>
      <c r="F1023" s="19"/>
      <c r="G1023" s="19"/>
      <c r="H1023" s="19"/>
      <c r="I1023" s="19"/>
      <c r="J1023" s="19"/>
      <c r="K1023" s="19"/>
      <c r="L1023" s="19"/>
      <c r="M1023" s="19"/>
      <c r="N1023" s="19"/>
      <c r="O1023" s="19"/>
      <c r="P1023" s="19"/>
      <c r="Q1023" s="19"/>
      <c r="R1023" s="19"/>
      <c r="S1023" s="19"/>
      <c r="T1023" s="19"/>
      <c r="U1023" s="19"/>
      <c r="V1023" s="19"/>
      <c r="W1023" s="19"/>
      <c r="X1023" s="19"/>
      <c r="Y1023" s="19"/>
      <c r="Z1023" s="19"/>
      <c r="AA1023" s="19"/>
      <c r="AB1023" s="19"/>
      <c r="AC1023" s="19"/>
      <c r="AD1023" s="19"/>
      <c r="AE1023" s="19"/>
      <c r="AF1023" s="19"/>
      <c r="AG1023" s="19"/>
      <c r="AH1023" s="19"/>
      <c r="AI1023" s="19"/>
      <c r="AJ1023" s="19"/>
      <c r="AK1023" s="19"/>
      <c r="AL1023" s="19"/>
      <c r="AM1023" s="19"/>
      <c r="AN1023" s="19"/>
      <c r="AO1023" s="19"/>
      <c r="AP1023" s="19"/>
      <c r="AQ1023" s="19"/>
      <c r="AR1023" s="19"/>
      <c r="AS1023" s="19"/>
      <c r="AT1023" s="19"/>
      <c r="AU1023" s="19"/>
    </row>
    <row r="1024">
      <c r="B1024" t="s">
        <v>420</v>
      </c>
      <c r="C1024" s="19" t="n">
        <v>0.191555418373592</v>
      </c>
      <c r="D1024" s="19" t="n">
        <v>0.183241173037372</v>
      </c>
      <c r="E1024" s="19" t="n">
        <v>0.201894972732448</v>
      </c>
      <c r="F1024" s="19"/>
      <c r="G1024" s="19" t="n">
        <v>0.308030548443088</v>
      </c>
      <c r="H1024" s="19" t="n">
        <v>0.207134329187481</v>
      </c>
      <c r="I1024" s="19" t="n">
        <v>0.191148396926544</v>
      </c>
      <c r="J1024" s="19" t="n">
        <v>0.228834634683555</v>
      </c>
      <c r="K1024" s="19" t="n">
        <v>0.124612294276006</v>
      </c>
      <c r="L1024" s="19" t="n">
        <v>0.160936254501323</v>
      </c>
      <c r="M1024" s="19"/>
      <c r="N1024" s="19" t="n">
        <v>0</v>
      </c>
      <c r="O1024" s="19" t="n">
        <v>0.281986755724013</v>
      </c>
      <c r="P1024" s="19" t="n">
        <v>0.202253587876266</v>
      </c>
      <c r="Q1024" s="19" t="n">
        <v>0.190707130515523</v>
      </c>
      <c r="R1024" s="19" t="n">
        <v>0.0772968168808398</v>
      </c>
      <c r="S1024" s="19"/>
      <c r="T1024" s="19" t="n">
        <v>0.225938658028843</v>
      </c>
      <c r="U1024" s="19" t="n">
        <v>0.247091484041206</v>
      </c>
      <c r="V1024" s="19" t="n">
        <v>0.13559863550081</v>
      </c>
      <c r="W1024" s="19" t="n">
        <v>0.159661601499225</v>
      </c>
      <c r="X1024" s="19"/>
      <c r="Y1024" s="19" t="n">
        <v>0.251547748722083</v>
      </c>
      <c r="Z1024" s="19" t="n">
        <v>0.153473197347766</v>
      </c>
      <c r="AA1024" s="19" t="n">
        <v>0.153573926888766</v>
      </c>
      <c r="AB1024" s="19" t="n">
        <v>0.160453605353097</v>
      </c>
      <c r="AC1024" s="19" t="n">
        <v>0.233381338164231</v>
      </c>
      <c r="AD1024" s="19" t="n">
        <v>0.123412095506622</v>
      </c>
      <c r="AE1024" s="19"/>
      <c r="AF1024" s="19" t="n">
        <v>0.170745763096239</v>
      </c>
      <c r="AG1024" s="19"/>
      <c r="AH1024" s="19" t="n">
        <v>0.20316940922817</v>
      </c>
      <c r="AI1024" s="19"/>
      <c r="AJ1024" s="19" t="n">
        <v>0.281470546205641</v>
      </c>
      <c r="AK1024" s="19" t="n">
        <v>0</v>
      </c>
      <c r="AL1024" s="19" t="n">
        <v>0.10731091676582</v>
      </c>
      <c r="AM1024" s="19" t="n">
        <v>0.257309784125922</v>
      </c>
      <c r="AN1024" s="19" t="n">
        <v>0.305909934825607</v>
      </c>
      <c r="AO1024" s="19" t="n">
        <v>0.20391072528974</v>
      </c>
      <c r="AP1024" s="19" t="n">
        <v>0.0683600477283769</v>
      </c>
      <c r="AQ1024" s="19" t="n">
        <v>0.332074479455957</v>
      </c>
      <c r="AR1024" s="19" t="n">
        <v>0.197484785769335</v>
      </c>
      <c r="AS1024" s="19" t="n">
        <v>0.212027984273595</v>
      </c>
      <c r="AT1024" s="19" t="n">
        <v>0.227475090999224</v>
      </c>
      <c r="AU1024" s="19" t="n">
        <v>0</v>
      </c>
    </row>
    <row r="1025">
      <c r="B1025" t="s">
        <v>418</v>
      </c>
      <c r="C1025" s="19" t="n">
        <v>0.692241135308726</v>
      </c>
      <c r="D1025" s="19" t="n">
        <v>0.71842699403876</v>
      </c>
      <c r="E1025" s="19" t="n">
        <v>0.671978360036762</v>
      </c>
      <c r="F1025" s="19"/>
      <c r="G1025" s="19" t="n">
        <v>0.644304369010452</v>
      </c>
      <c r="H1025" s="19" t="n">
        <v>0.765457298527808</v>
      </c>
      <c r="I1025" s="19" t="n">
        <v>0.722927483693805</v>
      </c>
      <c r="J1025" s="19" t="n">
        <v>0.693085173403559</v>
      </c>
      <c r="K1025" s="19" t="n">
        <v>0.743879835914996</v>
      </c>
      <c r="L1025" s="19" t="n">
        <v>0.607264529879761</v>
      </c>
      <c r="M1025" s="19"/>
      <c r="N1025" s="19" t="n">
        <v>0.81717830434967</v>
      </c>
      <c r="O1025" s="19" t="n">
        <v>0.656826964131341</v>
      </c>
      <c r="P1025" s="19" t="n">
        <v>0.626080783886335</v>
      </c>
      <c r="Q1025" s="19" t="n">
        <v>0.764266844871031</v>
      </c>
      <c r="R1025" s="19" t="n">
        <v>0.769890907788129</v>
      </c>
      <c r="S1025" s="19"/>
      <c r="T1025" s="19" t="n">
        <v>0.743119916755857</v>
      </c>
      <c r="U1025" s="19" t="n">
        <v>0.633790837061964</v>
      </c>
      <c r="V1025" s="19" t="n">
        <v>0.709359682455695</v>
      </c>
      <c r="W1025" s="19" t="n">
        <v>0.755131939452548</v>
      </c>
      <c r="X1025" s="19"/>
      <c r="Y1025" s="19" t="n">
        <v>0.656996436266692</v>
      </c>
      <c r="Z1025" s="19" t="n">
        <v>0.761834680455045</v>
      </c>
      <c r="AA1025" s="19" t="n">
        <v>0.605774302149262</v>
      </c>
      <c r="AB1025" s="19" t="n">
        <v>0.739644390182724</v>
      </c>
      <c r="AC1025" s="19" t="n">
        <v>0.766618661835769</v>
      </c>
      <c r="AD1025" s="19" t="n">
        <v>0.803098333468902</v>
      </c>
      <c r="AE1025" s="19"/>
      <c r="AF1025" s="19" t="n">
        <v>0.722133273073284</v>
      </c>
      <c r="AG1025" s="19"/>
      <c r="AH1025" s="19" t="n">
        <v>0.716774212999961</v>
      </c>
      <c r="AI1025" s="19"/>
      <c r="AJ1025" s="19" t="n">
        <v>0.641555373485141</v>
      </c>
      <c r="AK1025" s="19" t="n">
        <v>1</v>
      </c>
      <c r="AL1025" s="19" t="n">
        <v>0.733674656400511</v>
      </c>
      <c r="AM1025" s="19" t="n">
        <v>0.552059169523018</v>
      </c>
      <c r="AN1025" s="19" t="n">
        <v>0.589755939999795</v>
      </c>
      <c r="AO1025" s="19" t="n">
        <v>0.796089274710259</v>
      </c>
      <c r="AP1025" s="19" t="n">
        <v>0.801383117710659</v>
      </c>
      <c r="AQ1025" s="19" t="n">
        <v>0.667925520544043</v>
      </c>
      <c r="AR1025" s="19" t="n">
        <v>0.802515214230665</v>
      </c>
      <c r="AS1025" s="19" t="n">
        <v>0.662076728089389</v>
      </c>
      <c r="AT1025" s="19" t="n">
        <v>0.772524909000776</v>
      </c>
      <c r="AU1025" s="19" t="n">
        <v>0.785611222687941</v>
      </c>
    </row>
    <row r="1026">
      <c r="B1026" t="s">
        <v>96</v>
      </c>
      <c r="C1026" s="19" t="n">
        <v>0.116203446317682</v>
      </c>
      <c r="D1026" s="19" t="n">
        <v>0.0983318329238682</v>
      </c>
      <c r="E1026" s="19" t="n">
        <v>0.126126667230789</v>
      </c>
      <c r="F1026" s="19"/>
      <c r="G1026" s="19" t="n">
        <v>0.0476650825464599</v>
      </c>
      <c r="H1026" s="19" t="n">
        <v>0.027408372284711</v>
      </c>
      <c r="I1026" s="19" t="n">
        <v>0.0859241193796511</v>
      </c>
      <c r="J1026" s="19" t="n">
        <v>0.0780801919128865</v>
      </c>
      <c r="K1026" s="19" t="n">
        <v>0.131507869808998</v>
      </c>
      <c r="L1026" s="19" t="n">
        <v>0.231799215618916</v>
      </c>
      <c r="M1026" s="19"/>
      <c r="N1026" s="19" t="n">
        <v>0.18282169565033</v>
      </c>
      <c r="O1026" s="19" t="n">
        <v>0.0611862801446455</v>
      </c>
      <c r="P1026" s="19" t="n">
        <v>0.171665628237399</v>
      </c>
      <c r="Q1026" s="19" t="n">
        <v>0.0450260246134466</v>
      </c>
      <c r="R1026" s="19" t="n">
        <v>0.152812275331032</v>
      </c>
      <c r="S1026" s="19"/>
      <c r="T1026" s="19" t="n">
        <v>0.0309414252153002</v>
      </c>
      <c r="U1026" s="19" t="n">
        <v>0.119117678896831</v>
      </c>
      <c r="V1026" s="19" t="n">
        <v>0.155041682043495</v>
      </c>
      <c r="W1026" s="19" t="n">
        <v>0.0852064590482271</v>
      </c>
      <c r="X1026" s="19"/>
      <c r="Y1026" s="19" t="n">
        <v>0.0914558150112247</v>
      </c>
      <c r="Z1026" s="19" t="n">
        <v>0.0846921221971894</v>
      </c>
      <c r="AA1026" s="19" t="n">
        <v>0.240651770961973</v>
      </c>
      <c r="AB1026" s="19" t="n">
        <v>0.0999020044641797</v>
      </c>
      <c r="AC1026" s="19" t="n">
        <v>0</v>
      </c>
      <c r="AD1026" s="19" t="n">
        <v>0.073489571024476</v>
      </c>
      <c r="AE1026" s="19"/>
      <c r="AF1026" s="19" t="n">
        <v>0.107120963830477</v>
      </c>
      <c r="AG1026" s="19"/>
      <c r="AH1026" s="19" t="n">
        <v>0.080056377771869</v>
      </c>
      <c r="AI1026" s="19"/>
      <c r="AJ1026" s="19" t="n">
        <v>0.0769740803092181</v>
      </c>
      <c r="AK1026" s="19" t="n">
        <v>0</v>
      </c>
      <c r="AL1026" s="19" t="n">
        <v>0.159014426833669</v>
      </c>
      <c r="AM1026" s="19" t="n">
        <v>0.190631046351059</v>
      </c>
      <c r="AN1026" s="19" t="n">
        <v>0.104334125174599</v>
      </c>
      <c r="AO1026" s="19" t="n">
        <v>0</v>
      </c>
      <c r="AP1026" s="19" t="n">
        <v>0.130256834560964</v>
      </c>
      <c r="AQ1026" s="19" t="n">
        <v>0</v>
      </c>
      <c r="AR1026" s="19" t="n">
        <v>0</v>
      </c>
      <c r="AS1026" s="19" t="n">
        <v>0.125895287637016</v>
      </c>
      <c r="AT1026" s="19" t="n">
        <v>0</v>
      </c>
      <c r="AU1026" s="19" t="n">
        <v>0.214388777312059</v>
      </c>
    </row>
    <row r="1027">
      <c r="C1027" s="19"/>
      <c r="D1027" s="19"/>
      <c r="E1027" s="19"/>
      <c r="F1027" s="19"/>
      <c r="G1027" s="19"/>
      <c r="H1027" s="19"/>
      <c r="I1027" s="19"/>
      <c r="J1027" s="19"/>
      <c r="K1027" s="19"/>
      <c r="L1027" s="19"/>
      <c r="M1027" s="19"/>
      <c r="N1027" s="19"/>
      <c r="O1027" s="19"/>
      <c r="P1027" s="19"/>
      <c r="Q1027" s="19"/>
      <c r="R1027" s="19"/>
      <c r="S1027" s="19"/>
      <c r="T1027" s="19"/>
      <c r="U1027" s="19"/>
      <c r="V1027" s="19"/>
      <c r="W1027" s="19"/>
      <c r="X1027" s="19"/>
      <c r="Y1027" s="19"/>
      <c r="Z1027" s="19"/>
      <c r="AA1027" s="19"/>
      <c r="AB1027" s="19"/>
      <c r="AC1027" s="19"/>
      <c r="AD1027" s="19"/>
      <c r="AE1027" s="19"/>
      <c r="AF1027" s="19"/>
      <c r="AG1027" s="19"/>
      <c r="AH1027" s="19"/>
      <c r="AI1027" s="19"/>
      <c r="AJ1027" s="19"/>
      <c r="AK1027" s="19"/>
      <c r="AL1027" s="19"/>
      <c r="AM1027" s="19"/>
      <c r="AN1027" s="19"/>
      <c r="AO1027" s="19"/>
      <c r="AP1027" s="19"/>
      <c r="AQ1027" s="19"/>
      <c r="AR1027" s="19"/>
      <c r="AS1027" s="19"/>
      <c r="AT1027" s="19"/>
      <c r="AU1027" s="19"/>
    </row>
    <row r="1028">
      <c r="B1028" s="7" t="s">
        <v>423</v>
      </c>
      <c r="C1028" s="19"/>
      <c r="D1028" s="19"/>
      <c r="E1028" s="19"/>
      <c r="F1028" s="19"/>
      <c r="G1028" s="19"/>
      <c r="H1028" s="19"/>
      <c r="I1028" s="19"/>
      <c r="J1028" s="19"/>
      <c r="K1028" s="19"/>
      <c r="L1028" s="19"/>
      <c r="M1028" s="19"/>
      <c r="N1028" s="19"/>
      <c r="O1028" s="19"/>
      <c r="P1028" s="19"/>
      <c r="Q1028" s="19"/>
      <c r="R1028" s="19"/>
      <c r="S1028" s="19"/>
      <c r="T1028" s="19"/>
      <c r="U1028" s="19"/>
      <c r="V1028" s="19"/>
      <c r="W1028" s="19"/>
      <c r="X1028" s="19"/>
      <c r="Y1028" s="19"/>
      <c r="Z1028" s="19"/>
      <c r="AA1028" s="19"/>
      <c r="AB1028" s="19"/>
      <c r="AC1028" s="19"/>
      <c r="AD1028" s="19"/>
      <c r="AE1028" s="19"/>
      <c r="AF1028" s="19"/>
      <c r="AG1028" s="19"/>
      <c r="AH1028" s="19"/>
      <c r="AI1028" s="19"/>
      <c r="AJ1028" s="19"/>
      <c r="AK1028" s="19"/>
      <c r="AL1028" s="19"/>
      <c r="AM1028" s="19"/>
      <c r="AN1028" s="19"/>
      <c r="AO1028" s="19"/>
      <c r="AP1028" s="19"/>
      <c r="AQ1028" s="19"/>
      <c r="AR1028" s="19"/>
      <c r="AS1028" s="19"/>
      <c r="AT1028" s="19"/>
      <c r="AU1028" s="19"/>
    </row>
    <row r="1029">
      <c r="B1029" s="26" t="s">
        <v>356</v>
      </c>
      <c r="C1029" s="19"/>
      <c r="D1029" s="19"/>
      <c r="E1029" s="19"/>
      <c r="F1029" s="19"/>
      <c r="G1029" s="19"/>
      <c r="H1029" s="19"/>
      <c r="I1029" s="19"/>
      <c r="J1029" s="19"/>
      <c r="K1029" s="19"/>
      <c r="L1029" s="19"/>
      <c r="M1029" s="19"/>
      <c r="N1029" s="19"/>
      <c r="O1029" s="19"/>
      <c r="P1029" s="19"/>
      <c r="Q1029" s="19"/>
      <c r="R1029" s="19"/>
      <c r="S1029" s="19"/>
      <c r="T1029" s="19"/>
      <c r="U1029" s="19"/>
      <c r="V1029" s="19"/>
      <c r="W1029" s="19"/>
      <c r="X1029" s="19"/>
      <c r="Y1029" s="19"/>
      <c r="Z1029" s="19"/>
      <c r="AA1029" s="19"/>
      <c r="AB1029" s="19"/>
      <c r="AC1029" s="19"/>
      <c r="AD1029" s="19"/>
      <c r="AE1029" s="19"/>
      <c r="AF1029" s="19"/>
      <c r="AG1029" s="19"/>
      <c r="AH1029" s="19"/>
      <c r="AI1029" s="19"/>
      <c r="AJ1029" s="19"/>
      <c r="AK1029" s="19"/>
      <c r="AL1029" s="19"/>
      <c r="AM1029" s="19"/>
      <c r="AN1029" s="19"/>
      <c r="AO1029" s="19"/>
      <c r="AP1029" s="19"/>
      <c r="AQ1029" s="19"/>
      <c r="AR1029" s="19"/>
      <c r="AS1029" s="19"/>
      <c r="AT1029" s="19"/>
      <c r="AU1029" s="19"/>
    </row>
    <row r="1030">
      <c r="B1030" t="s">
        <v>422</v>
      </c>
      <c r="C1030" s="19" t="n">
        <v>0.247851717480192</v>
      </c>
      <c r="D1030" s="19" t="n">
        <v>0.298923225577477</v>
      </c>
      <c r="E1030" s="19" t="n">
        <v>0.196310200903195</v>
      </c>
      <c r="F1030" s="19"/>
      <c r="G1030" s="19" t="n">
        <v>0.202178528388456</v>
      </c>
      <c r="H1030" s="19" t="n">
        <v>0.241818177499354</v>
      </c>
      <c r="I1030" s="19" t="n">
        <v>0.24968813690958</v>
      </c>
      <c r="J1030" s="19" t="n">
        <v>0.398720281009724</v>
      </c>
      <c r="K1030" s="19" t="n">
        <v>0.173350270186234</v>
      </c>
      <c r="L1030" s="19" t="n">
        <v>0.211220690975398</v>
      </c>
      <c r="M1030" s="19"/>
      <c r="N1030" s="19" t="n">
        <v>0</v>
      </c>
      <c r="O1030" s="19" t="n">
        <v>0.203604067269527</v>
      </c>
      <c r="P1030" s="19" t="n">
        <v>0.238814242965028</v>
      </c>
      <c r="Q1030" s="19" t="n">
        <v>0.242649987832039</v>
      </c>
      <c r="R1030" s="19" t="n">
        <v>0.343083437878479</v>
      </c>
      <c r="S1030" s="19"/>
      <c r="T1030" s="19" t="n">
        <v>0.312978988341419</v>
      </c>
      <c r="U1030" s="19" t="n">
        <v>0.240849756933308</v>
      </c>
      <c r="V1030" s="19" t="n">
        <v>0.281694778540405</v>
      </c>
      <c r="W1030" s="19" t="n">
        <v>0.257001354463514</v>
      </c>
      <c r="X1030" s="19"/>
      <c r="Y1030" s="19" t="n">
        <v>0.338252109120562</v>
      </c>
      <c r="Z1030" s="19" t="n">
        <v>0.191519450762537</v>
      </c>
      <c r="AA1030" s="19" t="n">
        <v>0.205260764908627</v>
      </c>
      <c r="AB1030" s="19" t="n">
        <v>0.219671426406695</v>
      </c>
      <c r="AC1030" s="19" t="n">
        <v>0.167293114906368</v>
      </c>
      <c r="AD1030" s="19" t="n">
        <v>0.192062077959251</v>
      </c>
      <c r="AE1030" s="19"/>
      <c r="AF1030" s="19" t="n">
        <v>0.279760888128058</v>
      </c>
      <c r="AG1030" s="19"/>
      <c r="AH1030" s="19" t="n">
        <v>0.248185570113534</v>
      </c>
      <c r="AI1030" s="19"/>
      <c r="AJ1030" s="19" t="n">
        <v>0.358602035403087</v>
      </c>
      <c r="AK1030" s="19" t="n">
        <v>0.328613348173451</v>
      </c>
      <c r="AL1030" s="19" t="n">
        <v>0.288352709992569</v>
      </c>
      <c r="AM1030" s="19" t="n">
        <v>0.179060503471181</v>
      </c>
      <c r="AN1030" s="19" t="n">
        <v>0.210697608007836</v>
      </c>
      <c r="AO1030" s="19" t="n">
        <v>0.147313677744493</v>
      </c>
      <c r="AP1030" s="19" t="n">
        <v>0.162183161492403</v>
      </c>
      <c r="AQ1030" s="19" t="n">
        <v>0.607017060713176</v>
      </c>
      <c r="AR1030" s="19" t="n">
        <v>0.590376336393739</v>
      </c>
      <c r="AS1030" s="19" t="n">
        <v>0.251876233091583</v>
      </c>
      <c r="AT1030" s="19" t="n">
        <v>0.218161543281919</v>
      </c>
      <c r="AU1030" s="19" t="n">
        <v>0.264050369340601</v>
      </c>
    </row>
    <row r="1031">
      <c r="B1031" t="s">
        <v>418</v>
      </c>
      <c r="C1031" s="19" t="n">
        <v>0.646177376039323</v>
      </c>
      <c r="D1031" s="19" t="n">
        <v>0.620825024636022</v>
      </c>
      <c r="E1031" s="19" t="n">
        <v>0.671763043837305</v>
      </c>
      <c r="F1031" s="19"/>
      <c r="G1031" s="19" t="n">
        <v>0.740886270424849</v>
      </c>
      <c r="H1031" s="19" t="n">
        <v>0.650726762590768</v>
      </c>
      <c r="I1031" s="19" t="n">
        <v>0.654263810560929</v>
      </c>
      <c r="J1031" s="19" t="n">
        <v>0.493933657984886</v>
      </c>
      <c r="K1031" s="19" t="n">
        <v>0.717398241986917</v>
      </c>
      <c r="L1031" s="19" t="n">
        <v>0.664137270336939</v>
      </c>
      <c r="M1031" s="19"/>
      <c r="N1031" s="19" t="n">
        <v>1</v>
      </c>
      <c r="O1031" s="19" t="n">
        <v>0.66117932105345</v>
      </c>
      <c r="P1031" s="19" t="n">
        <v>0.625897263333783</v>
      </c>
      <c r="Q1031" s="19" t="n">
        <v>0.680227278822621</v>
      </c>
      <c r="R1031" s="19" t="n">
        <v>0.582757854807085</v>
      </c>
      <c r="S1031" s="19"/>
      <c r="T1031" s="19" t="n">
        <v>0.60431179558239</v>
      </c>
      <c r="U1031" s="19" t="n">
        <v>0.590510505170206</v>
      </c>
      <c r="V1031" s="19" t="n">
        <v>0.696654284022544</v>
      </c>
      <c r="W1031" s="19" t="n">
        <v>0.742998645536486</v>
      </c>
      <c r="X1031" s="19"/>
      <c r="Y1031" s="19" t="n">
        <v>0.591043273698863</v>
      </c>
      <c r="Z1031" s="19" t="n">
        <v>0.753240263746718</v>
      </c>
      <c r="AA1031" s="19" t="n">
        <v>0.643967964671608</v>
      </c>
      <c r="AB1031" s="19" t="n">
        <v>0.612914429220698</v>
      </c>
      <c r="AC1031" s="19" t="n">
        <v>0.660103458295486</v>
      </c>
      <c r="AD1031" s="19" t="n">
        <v>0.735078967978587</v>
      </c>
      <c r="AE1031" s="19"/>
      <c r="AF1031" s="19" t="n">
        <v>0.63447636435113</v>
      </c>
      <c r="AG1031" s="19"/>
      <c r="AH1031" s="19" t="n">
        <v>0.674134836760081</v>
      </c>
      <c r="AI1031" s="19"/>
      <c r="AJ1031" s="19" t="n">
        <v>0.570147924530873</v>
      </c>
      <c r="AK1031" s="19" t="n">
        <v>0.671386651826549</v>
      </c>
      <c r="AL1031" s="19" t="n">
        <v>0.649917772375</v>
      </c>
      <c r="AM1031" s="19" t="n">
        <v>0.693977404499095</v>
      </c>
      <c r="AN1031" s="19" t="n">
        <v>0.646119735189022</v>
      </c>
      <c r="AO1031" s="19" t="n">
        <v>0.773782321026842</v>
      </c>
      <c r="AP1031" s="19" t="n">
        <v>0.718445928910863</v>
      </c>
      <c r="AQ1031" s="19" t="n">
        <v>0.392982939286824</v>
      </c>
      <c r="AR1031" s="19" t="n">
        <v>0.409623663606261</v>
      </c>
      <c r="AS1031" s="19" t="n">
        <v>0.421560907062029</v>
      </c>
      <c r="AT1031" s="19" t="n">
        <v>0.781838456718081</v>
      </c>
      <c r="AU1031" s="19" t="n">
        <v>0.735949630659399</v>
      </c>
    </row>
    <row r="1032">
      <c r="B1032" t="s">
        <v>96</v>
      </c>
      <c r="C1032" s="19" t="n">
        <v>0.105970906480485</v>
      </c>
      <c r="D1032" s="19" t="n">
        <v>0.080251749786501</v>
      </c>
      <c r="E1032" s="19" t="n">
        <v>0.1319267552595</v>
      </c>
      <c r="F1032" s="19"/>
      <c r="G1032" s="19" t="n">
        <v>0.0569352011866945</v>
      </c>
      <c r="H1032" s="19" t="n">
        <v>0.107455059909878</v>
      </c>
      <c r="I1032" s="19" t="n">
        <v>0.0960480525294902</v>
      </c>
      <c r="J1032" s="19" t="n">
        <v>0.107346061005389</v>
      </c>
      <c r="K1032" s="19" t="n">
        <v>0.109251487826849</v>
      </c>
      <c r="L1032" s="19" t="n">
        <v>0.124642038687664</v>
      </c>
      <c r="M1032" s="19"/>
      <c r="N1032" s="19" t="n">
        <v>0</v>
      </c>
      <c r="O1032" s="19" t="n">
        <v>0.135216611677024</v>
      </c>
      <c r="P1032" s="19" t="n">
        <v>0.135288493701189</v>
      </c>
      <c r="Q1032" s="19" t="n">
        <v>0.0771227333453401</v>
      </c>
      <c r="R1032" s="19" t="n">
        <v>0.0741587073144361</v>
      </c>
      <c r="S1032" s="19"/>
      <c r="T1032" s="19" t="n">
        <v>0.0827092160761908</v>
      </c>
      <c r="U1032" s="19" t="n">
        <v>0.168639737896485</v>
      </c>
      <c r="V1032" s="19" t="n">
        <v>0.0216509374370509</v>
      </c>
      <c r="W1032" s="19" t="n">
        <v>0</v>
      </c>
      <c r="X1032" s="19"/>
      <c r="Y1032" s="19" t="n">
        <v>0.070704617180575</v>
      </c>
      <c r="Z1032" s="19" t="n">
        <v>0.0552402854907446</v>
      </c>
      <c r="AA1032" s="19" t="n">
        <v>0.150771270419766</v>
      </c>
      <c r="AB1032" s="19" t="n">
        <v>0.167414144372607</v>
      </c>
      <c r="AC1032" s="19" t="n">
        <v>0.172603426798146</v>
      </c>
      <c r="AD1032" s="19" t="n">
        <v>0.0728589540621613</v>
      </c>
      <c r="AE1032" s="19"/>
      <c r="AF1032" s="19" t="n">
        <v>0.0857627475208119</v>
      </c>
      <c r="AG1032" s="19"/>
      <c r="AH1032" s="19" t="n">
        <v>0.0776795931263853</v>
      </c>
      <c r="AI1032" s="19"/>
      <c r="AJ1032" s="19" t="n">
        <v>0.0712500400660395</v>
      </c>
      <c r="AK1032" s="19" t="n">
        <v>0</v>
      </c>
      <c r="AL1032" s="19" t="n">
        <v>0.0617295176324308</v>
      </c>
      <c r="AM1032" s="19" t="n">
        <v>0.126962092029724</v>
      </c>
      <c r="AN1032" s="19" t="n">
        <v>0.143182656803141</v>
      </c>
      <c r="AO1032" s="19" t="n">
        <v>0.0789040012286648</v>
      </c>
      <c r="AP1032" s="19" t="n">
        <v>0.119370909596733</v>
      </c>
      <c r="AQ1032" s="19" t="n">
        <v>0</v>
      </c>
      <c r="AR1032" s="19" t="n">
        <v>0</v>
      </c>
      <c r="AS1032" s="19" t="n">
        <v>0.326562859846388</v>
      </c>
      <c r="AT1032" s="19" t="n">
        <v>0</v>
      </c>
      <c r="AU1032" s="19" t="n">
        <v>0</v>
      </c>
    </row>
    <row r="1033">
      <c r="C1033" s="19"/>
      <c r="D1033" s="19"/>
      <c r="E1033" s="19"/>
      <c r="F1033" s="19"/>
      <c r="G1033" s="19"/>
      <c r="H1033" s="19"/>
      <c r="I1033" s="19"/>
      <c r="J1033" s="19"/>
      <c r="K1033" s="19"/>
      <c r="L1033" s="19"/>
      <c r="M1033" s="19"/>
      <c r="N1033" s="19"/>
      <c r="O1033" s="19"/>
      <c r="P1033" s="19"/>
      <c r="Q1033" s="19"/>
      <c r="R1033" s="19"/>
      <c r="S1033" s="19"/>
      <c r="T1033" s="19"/>
      <c r="U1033" s="19"/>
      <c r="V1033" s="19"/>
      <c r="W1033" s="19"/>
      <c r="X1033" s="19"/>
      <c r="Y1033" s="19"/>
      <c r="Z1033" s="19"/>
      <c r="AA1033" s="19"/>
      <c r="AB1033" s="19"/>
      <c r="AC1033" s="19"/>
      <c r="AD1033" s="19"/>
      <c r="AE1033" s="19"/>
      <c r="AF1033" s="19"/>
      <c r="AG1033" s="19"/>
      <c r="AH1033" s="19"/>
      <c r="AI1033" s="19"/>
      <c r="AJ1033" s="19"/>
      <c r="AK1033" s="19"/>
      <c r="AL1033" s="19"/>
      <c r="AM1033" s="19"/>
      <c r="AN1033" s="19"/>
      <c r="AO1033" s="19"/>
      <c r="AP1033" s="19"/>
      <c r="AQ1033" s="19"/>
      <c r="AR1033" s="19"/>
      <c r="AS1033" s="19"/>
      <c r="AT1033" s="19"/>
      <c r="AU1033" s="19"/>
    </row>
    <row r="1034">
      <c r="B1034" s="7" t="s">
        <v>425</v>
      </c>
      <c r="C1034" s="19"/>
      <c r="D1034" s="19"/>
      <c r="E1034" s="19"/>
      <c r="F1034" s="19"/>
      <c r="G1034" s="19"/>
      <c r="H1034" s="19"/>
      <c r="I1034" s="19"/>
      <c r="J1034" s="19"/>
      <c r="K1034" s="19"/>
      <c r="L1034" s="19"/>
      <c r="M1034" s="19"/>
      <c r="N1034" s="19"/>
      <c r="O1034" s="19"/>
      <c r="P1034" s="19"/>
      <c r="Q1034" s="19"/>
      <c r="R1034" s="19"/>
      <c r="S1034" s="19"/>
      <c r="T1034" s="19"/>
      <c r="U1034" s="19"/>
      <c r="V1034" s="19"/>
      <c r="W1034" s="19"/>
      <c r="X1034" s="19"/>
      <c r="Y1034" s="19"/>
      <c r="Z1034" s="19"/>
      <c r="AA1034" s="19"/>
      <c r="AB1034" s="19"/>
      <c r="AC1034" s="19"/>
      <c r="AD1034" s="19"/>
      <c r="AE1034" s="19"/>
      <c r="AF1034" s="19"/>
      <c r="AG1034" s="19"/>
      <c r="AH1034" s="19"/>
      <c r="AI1034" s="19"/>
      <c r="AJ1034" s="19"/>
      <c r="AK1034" s="19"/>
      <c r="AL1034" s="19"/>
      <c r="AM1034" s="19"/>
      <c r="AN1034" s="19"/>
      <c r="AO1034" s="19"/>
      <c r="AP1034" s="19"/>
      <c r="AQ1034" s="19"/>
      <c r="AR1034" s="19"/>
      <c r="AS1034" s="19"/>
      <c r="AT1034" s="19"/>
      <c r="AU1034" s="19"/>
    </row>
    <row r="1035">
      <c r="B1035" s="26" t="s">
        <v>356</v>
      </c>
      <c r="C1035" s="19"/>
      <c r="D1035" s="19"/>
      <c r="E1035" s="19"/>
      <c r="F1035" s="19"/>
      <c r="G1035" s="19"/>
      <c r="H1035" s="19"/>
      <c r="I1035" s="19"/>
      <c r="J1035" s="19"/>
      <c r="K1035" s="19"/>
      <c r="L1035" s="19"/>
      <c r="M1035" s="19"/>
      <c r="N1035" s="19"/>
      <c r="O1035" s="19"/>
      <c r="P1035" s="19"/>
      <c r="Q1035" s="19"/>
      <c r="R1035" s="19"/>
      <c r="S1035" s="19"/>
      <c r="T1035" s="19"/>
      <c r="U1035" s="19"/>
      <c r="V1035" s="19"/>
      <c r="W1035" s="19"/>
      <c r="X1035" s="19"/>
      <c r="Y1035" s="19"/>
      <c r="Z1035" s="19"/>
      <c r="AA1035" s="19"/>
      <c r="AB1035" s="19"/>
      <c r="AC1035" s="19"/>
      <c r="AD1035" s="19"/>
      <c r="AE1035" s="19"/>
      <c r="AF1035" s="19"/>
      <c r="AG1035" s="19"/>
      <c r="AH1035" s="19"/>
      <c r="AI1035" s="19"/>
      <c r="AJ1035" s="19"/>
      <c r="AK1035" s="19"/>
      <c r="AL1035" s="19"/>
      <c r="AM1035" s="19"/>
      <c r="AN1035" s="19"/>
      <c r="AO1035" s="19"/>
      <c r="AP1035" s="19"/>
      <c r="AQ1035" s="19"/>
      <c r="AR1035" s="19"/>
      <c r="AS1035" s="19"/>
      <c r="AT1035" s="19"/>
      <c r="AU1035" s="19"/>
    </row>
    <row r="1036">
      <c r="B1036" t="s">
        <v>424</v>
      </c>
      <c r="C1036" s="19" t="n">
        <v>0.343419040747807</v>
      </c>
      <c r="D1036" s="19" t="n">
        <v>0.361626246990372</v>
      </c>
      <c r="E1036" s="19" t="n">
        <v>0.325761055446203</v>
      </c>
      <c r="F1036" s="19"/>
      <c r="G1036" s="19" t="n">
        <v>0.290838719278552</v>
      </c>
      <c r="H1036" s="19" t="n">
        <v>0.387084816697591</v>
      </c>
      <c r="I1036" s="19" t="n">
        <v>0.435446876618524</v>
      </c>
      <c r="J1036" s="19" t="n">
        <v>0.375010461088912</v>
      </c>
      <c r="K1036" s="19" t="n">
        <v>0.284028143811473</v>
      </c>
      <c r="L1036" s="19" t="n">
        <v>0.277596876799839</v>
      </c>
      <c r="M1036" s="19"/>
      <c r="N1036" s="19" t="n">
        <v>0.35318050074188</v>
      </c>
      <c r="O1036" s="19" t="n">
        <v>0.350266044649529</v>
      </c>
      <c r="P1036" s="19" t="n">
        <v>0.34185157942525</v>
      </c>
      <c r="Q1036" s="19" t="n">
        <v>0.343809111891524</v>
      </c>
      <c r="R1036" s="19" t="n">
        <v>0.298651624131221</v>
      </c>
      <c r="S1036" s="19"/>
      <c r="T1036" s="19" t="n">
        <v>0.239658522032879</v>
      </c>
      <c r="U1036" s="19" t="n">
        <v>0.428764792588952</v>
      </c>
      <c r="V1036" s="19" t="n">
        <v>0.377583376380751</v>
      </c>
      <c r="W1036" s="19" t="n">
        <v>0.342722826070465</v>
      </c>
      <c r="X1036" s="19"/>
      <c r="Y1036" s="19" t="n">
        <v>0.430599512319478</v>
      </c>
      <c r="Z1036" s="19" t="n">
        <v>0.337829116903141</v>
      </c>
      <c r="AA1036" s="19" t="n">
        <v>0.335373932228797</v>
      </c>
      <c r="AB1036" s="19" t="n">
        <v>0.175668117940902</v>
      </c>
      <c r="AC1036" s="19" t="n">
        <v>0.294511000410575</v>
      </c>
      <c r="AD1036" s="19" t="n">
        <v>0.271977842634433</v>
      </c>
      <c r="AE1036" s="19"/>
      <c r="AF1036" s="19" t="n">
        <v>0.357581808419027</v>
      </c>
      <c r="AG1036" s="19"/>
      <c r="AH1036" s="19" t="n">
        <v>0.351582585306489</v>
      </c>
      <c r="AI1036" s="19"/>
      <c r="AJ1036" s="19" t="n">
        <v>0.367117596033909</v>
      </c>
      <c r="AK1036" s="19" t="n">
        <v>0.250931509050242</v>
      </c>
      <c r="AL1036" s="19" t="n">
        <v>0.190726863290213</v>
      </c>
      <c r="AM1036" s="19" t="n">
        <v>0.465326373264434</v>
      </c>
      <c r="AN1036" s="19" t="n">
        <v>0.481913260976289</v>
      </c>
      <c r="AO1036" s="19" t="n">
        <v>0.511287609130953</v>
      </c>
      <c r="AP1036" s="19" t="n">
        <v>0.164314007205952</v>
      </c>
      <c r="AQ1036" s="19" t="n">
        <v>0.410575275569425</v>
      </c>
      <c r="AR1036" s="19" t="n">
        <v>0.630111033239808</v>
      </c>
      <c r="AS1036" s="19" t="n">
        <v>0.204730643950199</v>
      </c>
      <c r="AT1036" s="19" t="n">
        <v>0</v>
      </c>
      <c r="AU1036" s="19" t="n">
        <v>0.376651110837651</v>
      </c>
    </row>
    <row r="1037">
      <c r="B1037" t="s">
        <v>418</v>
      </c>
      <c r="C1037" s="19" t="n">
        <v>0.570523876521787</v>
      </c>
      <c r="D1037" s="19" t="n">
        <v>0.569605011884327</v>
      </c>
      <c r="E1037" s="19" t="n">
        <v>0.571415023578961</v>
      </c>
      <c r="F1037" s="19"/>
      <c r="G1037" s="19" t="n">
        <v>0.667592419350477</v>
      </c>
      <c r="H1037" s="19" t="n">
        <v>0.575001987223544</v>
      </c>
      <c r="I1037" s="19" t="n">
        <v>0.517576615371658</v>
      </c>
      <c r="J1037" s="19" t="n">
        <v>0.577179200535858</v>
      </c>
      <c r="K1037" s="19" t="n">
        <v>0.58345111022174</v>
      </c>
      <c r="L1037" s="19" t="n">
        <v>0.512378731662184</v>
      </c>
      <c r="M1037" s="19"/>
      <c r="N1037" s="19" t="n">
        <v>0.474963627211528</v>
      </c>
      <c r="O1037" s="19" t="n">
        <v>0.547630079681888</v>
      </c>
      <c r="P1037" s="19" t="n">
        <v>0.605953852776335</v>
      </c>
      <c r="Q1037" s="19" t="n">
        <v>0.542306129631281</v>
      </c>
      <c r="R1037" s="19" t="n">
        <v>0.640944350953129</v>
      </c>
      <c r="S1037" s="19"/>
      <c r="T1037" s="19" t="n">
        <v>0.632384462850549</v>
      </c>
      <c r="U1037" s="19" t="n">
        <v>0.524435766174409</v>
      </c>
      <c r="V1037" s="19" t="n">
        <v>0.508959396955036</v>
      </c>
      <c r="W1037" s="19" t="n">
        <v>0.550372376550671</v>
      </c>
      <c r="X1037" s="19"/>
      <c r="Y1037" s="19" t="n">
        <v>0.569400487680522</v>
      </c>
      <c r="Z1037" s="19" t="n">
        <v>0.572575071367956</v>
      </c>
      <c r="AA1037" s="19" t="n">
        <v>0.501617988289795</v>
      </c>
      <c r="AB1037" s="19" t="n">
        <v>0.62369519371643</v>
      </c>
      <c r="AC1037" s="19" t="n">
        <v>0.705488999589425</v>
      </c>
      <c r="AD1037" s="19" t="n">
        <v>0.452383389467604</v>
      </c>
      <c r="AE1037" s="19"/>
      <c r="AF1037" s="19" t="n">
        <v>0.552387844306976</v>
      </c>
      <c r="AG1037" s="19"/>
      <c r="AH1037" s="19" t="n">
        <v>0.585393861258536</v>
      </c>
      <c r="AI1037" s="19"/>
      <c r="AJ1037" s="19" t="n">
        <v>0.58157207796752</v>
      </c>
      <c r="AK1037" s="19" t="n">
        <v>0.749068490949758</v>
      </c>
      <c r="AL1037" s="19" t="n">
        <v>0.674297957258236</v>
      </c>
      <c r="AM1037" s="19" t="n">
        <v>0.378305370710925</v>
      </c>
      <c r="AN1037" s="19" t="n">
        <v>0.440668023962909</v>
      </c>
      <c r="AO1037" s="19" t="n">
        <v>0.488712390869047</v>
      </c>
      <c r="AP1037" s="19" t="n">
        <v>0.788339794447843</v>
      </c>
      <c r="AQ1037" s="19" t="n">
        <v>0.589424724430575</v>
      </c>
      <c r="AR1037" s="19" t="n">
        <v>0.369888966760192</v>
      </c>
      <c r="AS1037" s="19" t="n">
        <v>0.566666102308633</v>
      </c>
      <c r="AT1037" s="19" t="n">
        <v>1</v>
      </c>
      <c r="AU1037" s="19" t="n">
        <v>0.623348889162349</v>
      </c>
    </row>
    <row r="1038">
      <c r="B1038" t="s">
        <v>96</v>
      </c>
      <c r="C1038" s="19" t="n">
        <v>0.0860570827304055</v>
      </c>
      <c r="D1038" s="19" t="n">
        <v>0.0687687411253002</v>
      </c>
      <c r="E1038" s="19" t="n">
        <v>0.102823920974836</v>
      </c>
      <c r="F1038" s="19"/>
      <c r="G1038" s="19" t="n">
        <v>0.0415688613709703</v>
      </c>
      <c r="H1038" s="19" t="n">
        <v>0.0379131960788648</v>
      </c>
      <c r="I1038" s="19" t="n">
        <v>0.0469765080098172</v>
      </c>
      <c r="J1038" s="19" t="n">
        <v>0.0478103383752297</v>
      </c>
      <c r="K1038" s="19" t="n">
        <v>0.132520745966787</v>
      </c>
      <c r="L1038" s="19" t="n">
        <v>0.210024391537977</v>
      </c>
      <c r="M1038" s="19"/>
      <c r="N1038" s="19" t="n">
        <v>0.171855872046593</v>
      </c>
      <c r="O1038" s="19" t="n">
        <v>0.102103875668582</v>
      </c>
      <c r="P1038" s="19" t="n">
        <v>0.0521945677984156</v>
      </c>
      <c r="Q1038" s="19" t="n">
        <v>0.113884758477195</v>
      </c>
      <c r="R1038" s="19" t="n">
        <v>0.0604040249156499</v>
      </c>
      <c r="S1038" s="19"/>
      <c r="T1038" s="19" t="n">
        <v>0.127957015116572</v>
      </c>
      <c r="U1038" s="19" t="n">
        <v>0.0467994412366389</v>
      </c>
      <c r="V1038" s="19" t="n">
        <v>0.113457226664213</v>
      </c>
      <c r="W1038" s="19" t="n">
        <v>0.106904797378864</v>
      </c>
      <c r="X1038" s="19"/>
      <c r="Y1038" s="19" t="n">
        <v>0</v>
      </c>
      <c r="Z1038" s="19" t="n">
        <v>0.0895958117289031</v>
      </c>
      <c r="AA1038" s="19" t="n">
        <v>0.163008079481408</v>
      </c>
      <c r="AB1038" s="19" t="n">
        <v>0.200636688342668</v>
      </c>
      <c r="AC1038" s="19" t="n">
        <v>0</v>
      </c>
      <c r="AD1038" s="19" t="n">
        <v>0.275638767897964</v>
      </c>
      <c r="AE1038" s="19"/>
      <c r="AF1038" s="19" t="n">
        <v>0.090030347273997</v>
      </c>
      <c r="AG1038" s="19"/>
      <c r="AH1038" s="19" t="n">
        <v>0.0630235534349752</v>
      </c>
      <c r="AI1038" s="19"/>
      <c r="AJ1038" s="19" t="n">
        <v>0.0513103259985705</v>
      </c>
      <c r="AK1038" s="19" t="n">
        <v>0</v>
      </c>
      <c r="AL1038" s="19" t="n">
        <v>0.134975179451551</v>
      </c>
      <c r="AM1038" s="19" t="n">
        <v>0.156368256024642</v>
      </c>
      <c r="AN1038" s="19" t="n">
        <v>0.077418715060802</v>
      </c>
      <c r="AO1038" s="19" t="n">
        <v>0</v>
      </c>
      <c r="AP1038" s="19" t="n">
        <v>0.0473461983462048</v>
      </c>
      <c r="AQ1038" s="19" t="n">
        <v>0</v>
      </c>
      <c r="AR1038" s="19" t="n">
        <v>0</v>
      </c>
      <c r="AS1038" s="19" t="n">
        <v>0.228603253741168</v>
      </c>
      <c r="AT1038" s="19" t="n">
        <v>0</v>
      </c>
      <c r="AU1038" s="19" t="n">
        <v>0</v>
      </c>
    </row>
    <row r="1039">
      <c r="C1039" s="19"/>
      <c r="D1039" s="19"/>
      <c r="E1039" s="19"/>
      <c r="F1039" s="19"/>
      <c r="G1039" s="19"/>
      <c r="H1039" s="19"/>
      <c r="I1039" s="19"/>
      <c r="J1039" s="19"/>
      <c r="K1039" s="19"/>
      <c r="L1039" s="19"/>
      <c r="M1039" s="19"/>
      <c r="N1039" s="19"/>
      <c r="O1039" s="19"/>
      <c r="P1039" s="19"/>
      <c r="Q1039" s="19"/>
      <c r="R1039" s="19"/>
      <c r="S1039" s="19"/>
      <c r="T1039" s="19"/>
      <c r="U1039" s="19"/>
      <c r="V1039" s="19"/>
      <c r="W1039" s="19"/>
      <c r="X1039" s="19"/>
      <c r="Y1039" s="19"/>
      <c r="Z1039" s="19"/>
      <c r="AA1039" s="19"/>
      <c r="AB1039" s="19"/>
      <c r="AC1039" s="19"/>
      <c r="AD1039" s="19"/>
      <c r="AE1039" s="19"/>
      <c r="AF1039" s="19"/>
      <c r="AG1039" s="19"/>
      <c r="AH1039" s="19"/>
      <c r="AI1039" s="19"/>
      <c r="AJ1039" s="19"/>
      <c r="AK1039" s="19"/>
      <c r="AL1039" s="19"/>
      <c r="AM1039" s="19"/>
      <c r="AN1039" s="19"/>
      <c r="AO1039" s="19"/>
      <c r="AP1039" s="19"/>
      <c r="AQ1039" s="19"/>
      <c r="AR1039" s="19"/>
      <c r="AS1039" s="19"/>
      <c r="AT1039" s="19"/>
      <c r="AU1039" s="19"/>
    </row>
    <row r="1040">
      <c r="B1040" s="7" t="s">
        <v>427</v>
      </c>
      <c r="C1040" s="19"/>
      <c r="D1040" s="19"/>
      <c r="E1040" s="19"/>
      <c r="F1040" s="19"/>
      <c r="G1040" s="19"/>
      <c r="H1040" s="19"/>
      <c r="I1040" s="19"/>
      <c r="J1040" s="19"/>
      <c r="K1040" s="19"/>
      <c r="L1040" s="19"/>
      <c r="M1040" s="19"/>
      <c r="N1040" s="19"/>
      <c r="O1040" s="19"/>
      <c r="P1040" s="19"/>
      <c r="Q1040" s="19"/>
      <c r="R1040" s="19"/>
      <c r="S1040" s="19"/>
      <c r="T1040" s="19"/>
      <c r="U1040" s="19"/>
      <c r="V1040" s="19"/>
      <c r="W1040" s="19"/>
      <c r="X1040" s="19"/>
      <c r="Y1040" s="19"/>
      <c r="Z1040" s="19"/>
      <c r="AA1040" s="19"/>
      <c r="AB1040" s="19"/>
      <c r="AC1040" s="19"/>
      <c r="AD1040" s="19"/>
      <c r="AE1040" s="19"/>
      <c r="AF1040" s="19"/>
      <c r="AG1040" s="19"/>
      <c r="AH1040" s="19"/>
      <c r="AI1040" s="19"/>
      <c r="AJ1040" s="19"/>
      <c r="AK1040" s="19"/>
      <c r="AL1040" s="19"/>
      <c r="AM1040" s="19"/>
      <c r="AN1040" s="19"/>
      <c r="AO1040" s="19"/>
      <c r="AP1040" s="19"/>
      <c r="AQ1040" s="19"/>
      <c r="AR1040" s="19"/>
      <c r="AS1040" s="19"/>
      <c r="AT1040" s="19"/>
      <c r="AU1040" s="19"/>
    </row>
    <row r="1041">
      <c r="B1041" s="26" t="s">
        <v>356</v>
      </c>
      <c r="C1041" s="19"/>
      <c r="D1041" s="19"/>
      <c r="E1041" s="19"/>
      <c r="F1041" s="19"/>
      <c r="G1041" s="19"/>
      <c r="H1041" s="19"/>
      <c r="I1041" s="19"/>
      <c r="J1041" s="19"/>
      <c r="K1041" s="19"/>
      <c r="L1041" s="19"/>
      <c r="M1041" s="19"/>
      <c r="N1041" s="19"/>
      <c r="O1041" s="19"/>
      <c r="P1041" s="19"/>
      <c r="Q1041" s="19"/>
      <c r="R1041" s="19"/>
      <c r="S1041" s="19"/>
      <c r="T1041" s="19"/>
      <c r="U1041" s="19"/>
      <c r="V1041" s="19"/>
      <c r="W1041" s="19"/>
      <c r="X1041" s="19"/>
      <c r="Y1041" s="19"/>
      <c r="Z1041" s="19"/>
      <c r="AA1041" s="19"/>
      <c r="AB1041" s="19"/>
      <c r="AC1041" s="19"/>
      <c r="AD1041" s="19"/>
      <c r="AE1041" s="19"/>
      <c r="AF1041" s="19"/>
      <c r="AG1041" s="19"/>
      <c r="AH1041" s="19"/>
      <c r="AI1041" s="19"/>
      <c r="AJ1041" s="19"/>
      <c r="AK1041" s="19"/>
      <c r="AL1041" s="19"/>
      <c r="AM1041" s="19"/>
      <c r="AN1041" s="19"/>
      <c r="AO1041" s="19"/>
      <c r="AP1041" s="19"/>
      <c r="AQ1041" s="19"/>
      <c r="AR1041" s="19"/>
      <c r="AS1041" s="19"/>
      <c r="AT1041" s="19"/>
      <c r="AU1041" s="19"/>
    </row>
    <row r="1042">
      <c r="B1042" t="s">
        <v>426</v>
      </c>
      <c r="C1042" s="19" t="n">
        <v>0.353612172537954</v>
      </c>
      <c r="D1042" s="19" t="n">
        <v>0.383086046496422</v>
      </c>
      <c r="E1042" s="19" t="n">
        <v>0.324071835853107</v>
      </c>
      <c r="F1042" s="19"/>
      <c r="G1042" s="19" t="n">
        <v>0.381372100706039</v>
      </c>
      <c r="H1042" s="19" t="n">
        <v>0.309039868934671</v>
      </c>
      <c r="I1042" s="19" t="n">
        <v>0.21701336046448</v>
      </c>
      <c r="J1042" s="19" t="n">
        <v>0.443248619479812</v>
      </c>
      <c r="K1042" s="19" t="n">
        <v>0.311431180021383</v>
      </c>
      <c r="L1042" s="19" t="n">
        <v>0.403577067679316</v>
      </c>
      <c r="M1042" s="19"/>
      <c r="N1042" s="19" t="n">
        <v>0.505932461778499</v>
      </c>
      <c r="O1042" s="19" t="n">
        <v>0.435145852921016</v>
      </c>
      <c r="P1042" s="19" t="n">
        <v>0.309149413753628</v>
      </c>
      <c r="Q1042" s="19" t="n">
        <v>0.335786352844669</v>
      </c>
      <c r="R1042" s="19" t="n">
        <v>0.318195156323578</v>
      </c>
      <c r="S1042" s="19"/>
      <c r="T1042" s="19" t="n">
        <v>0.203946371521015</v>
      </c>
      <c r="U1042" s="19" t="n">
        <v>0.470422520001609</v>
      </c>
      <c r="V1042" s="19" t="n">
        <v>0.296614963873041</v>
      </c>
      <c r="W1042" s="19" t="n">
        <v>0.426771390100251</v>
      </c>
      <c r="X1042" s="19"/>
      <c r="Y1042" s="19" t="n">
        <v>0.398117499447207</v>
      </c>
      <c r="Z1042" s="19" t="n">
        <v>0.29373438137894</v>
      </c>
      <c r="AA1042" s="19" t="n">
        <v>0.425557813007945</v>
      </c>
      <c r="AB1042" s="19" t="n">
        <v>0.252426430597061</v>
      </c>
      <c r="AC1042" s="19" t="n">
        <v>0.258441385312867</v>
      </c>
      <c r="AD1042" s="19" t="n">
        <v>0.229733473945616</v>
      </c>
      <c r="AE1042" s="19"/>
      <c r="AF1042" s="19" t="n">
        <v>0.36626279421274</v>
      </c>
      <c r="AG1042" s="19"/>
      <c r="AH1042" s="19" t="n">
        <v>0.347747669573924</v>
      </c>
      <c r="AI1042" s="19"/>
      <c r="AJ1042" s="19" t="n">
        <v>0.12626028560507</v>
      </c>
      <c r="AK1042" s="19" t="n">
        <v>0.501578224313893</v>
      </c>
      <c r="AL1042" s="19" t="n">
        <v>0.441309174430257</v>
      </c>
      <c r="AM1042" s="19" t="n">
        <v>0.517044392858881</v>
      </c>
      <c r="AN1042" s="19" t="n">
        <v>0.230853222875935</v>
      </c>
      <c r="AO1042" s="19" t="n">
        <v>0.480809791934806</v>
      </c>
      <c r="AP1042" s="19" t="n">
        <v>0.253424225541222</v>
      </c>
      <c r="AQ1042" s="19" t="n">
        <v>0.145011323030997</v>
      </c>
      <c r="AR1042" s="19" t="n">
        <v>0.38659120119252</v>
      </c>
      <c r="AS1042" s="19" t="n">
        <v>0.215026101560874</v>
      </c>
      <c r="AT1042" s="19" t="n">
        <v>0.269788496949096</v>
      </c>
      <c r="AU1042" s="19" t="n">
        <v>0.17749509125495</v>
      </c>
    </row>
    <row r="1043">
      <c r="B1043" t="s">
        <v>418</v>
      </c>
      <c r="C1043" s="19" t="n">
        <v>0.531221400761048</v>
      </c>
      <c r="D1043" s="19" t="n">
        <v>0.506878947380883</v>
      </c>
      <c r="E1043" s="19" t="n">
        <v>0.55374901011099</v>
      </c>
      <c r="F1043" s="19"/>
      <c r="G1043" s="19" t="n">
        <v>0.585491559347964</v>
      </c>
      <c r="H1043" s="19" t="n">
        <v>0.588768139082268</v>
      </c>
      <c r="I1043" s="19" t="n">
        <v>0.665934797291969</v>
      </c>
      <c r="J1043" s="19" t="n">
        <v>0.402923633053841</v>
      </c>
      <c r="K1043" s="19" t="n">
        <v>0.551890919342558</v>
      </c>
      <c r="L1043" s="19" t="n">
        <v>0.475740458436225</v>
      </c>
      <c r="M1043" s="19"/>
      <c r="N1043" s="19" t="n">
        <v>0.24133565737206</v>
      </c>
      <c r="O1043" s="19" t="n">
        <v>0.458353887309844</v>
      </c>
      <c r="P1043" s="19" t="n">
        <v>0.564354145318825</v>
      </c>
      <c r="Q1043" s="19" t="n">
        <v>0.561095556973528</v>
      </c>
      <c r="R1043" s="19" t="n">
        <v>0.569828461516846</v>
      </c>
      <c r="S1043" s="19"/>
      <c r="T1043" s="19" t="n">
        <v>0.623679845033423</v>
      </c>
      <c r="U1043" s="19" t="n">
        <v>0.464732663457449</v>
      </c>
      <c r="V1043" s="19" t="n">
        <v>0.524702817041534</v>
      </c>
      <c r="W1043" s="19" t="n">
        <v>0.483852044807164</v>
      </c>
      <c r="X1043" s="19"/>
      <c r="Y1043" s="19" t="n">
        <v>0.46574374929254</v>
      </c>
      <c r="Z1043" s="19" t="n">
        <v>0.636371991482177</v>
      </c>
      <c r="AA1043" s="19" t="n">
        <v>0.452609789973531</v>
      </c>
      <c r="AB1043" s="19" t="n">
        <v>0.593707249617225</v>
      </c>
      <c r="AC1043" s="19" t="n">
        <v>0.741558614687133</v>
      </c>
      <c r="AD1043" s="19" t="n">
        <v>0.595755427638427</v>
      </c>
      <c r="AE1043" s="19"/>
      <c r="AF1043" s="19" t="n">
        <v>0.527871527818527</v>
      </c>
      <c r="AG1043" s="19"/>
      <c r="AH1043" s="19" t="n">
        <v>0.5620962786384</v>
      </c>
      <c r="AI1043" s="19"/>
      <c r="AJ1043" s="19" t="n">
        <v>0.639906962539735</v>
      </c>
      <c r="AK1043" s="19" t="n">
        <v>0.498421775686107</v>
      </c>
      <c r="AL1043" s="19" t="n">
        <v>0.454796036066796</v>
      </c>
      <c r="AM1043" s="19" t="n">
        <v>0.351884509223048</v>
      </c>
      <c r="AN1043" s="19" t="n">
        <v>0.733187760295838</v>
      </c>
      <c r="AO1043" s="19" t="n">
        <v>0.430924235353334</v>
      </c>
      <c r="AP1043" s="19" t="n">
        <v>0.66731540759622</v>
      </c>
      <c r="AQ1043" s="19" t="n">
        <v>0.723335612284521</v>
      </c>
      <c r="AR1043" s="19" t="n">
        <v>0.61340879880748</v>
      </c>
      <c r="AS1043" s="19" t="n">
        <v>0.323646151783513</v>
      </c>
      <c r="AT1043" s="19" t="n">
        <v>0.730211503050904</v>
      </c>
      <c r="AU1043" s="19" t="n">
        <v>0.626052515105749</v>
      </c>
    </row>
    <row r="1044">
      <c r="B1044" t="s">
        <v>96</v>
      </c>
      <c r="C1044" s="19" t="n">
        <v>0.115166426700998</v>
      </c>
      <c r="D1044" s="19" t="n">
        <v>0.110035006122694</v>
      </c>
      <c r="E1044" s="19" t="n">
        <v>0.122179154035902</v>
      </c>
      <c r="F1044" s="19"/>
      <c r="G1044" s="19" t="n">
        <v>0.0331363399459969</v>
      </c>
      <c r="H1044" s="19" t="n">
        <v>0.102191991983061</v>
      </c>
      <c r="I1044" s="19" t="n">
        <v>0.117051842243552</v>
      </c>
      <c r="J1044" s="19" t="n">
        <v>0.153827747466347</v>
      </c>
      <c r="K1044" s="19" t="n">
        <v>0.136677900636059</v>
      </c>
      <c r="L1044" s="19" t="n">
        <v>0.120682473884459</v>
      </c>
      <c r="M1044" s="19"/>
      <c r="N1044" s="19" t="n">
        <v>0.25273188084944</v>
      </c>
      <c r="O1044" s="19" t="n">
        <v>0.10650025976914</v>
      </c>
      <c r="P1044" s="19" t="n">
        <v>0.126496440927546</v>
      </c>
      <c r="Q1044" s="19" t="n">
        <v>0.103118090181803</v>
      </c>
      <c r="R1044" s="19" t="n">
        <v>0.111976382159576</v>
      </c>
      <c r="S1044" s="19"/>
      <c r="T1044" s="19" t="n">
        <v>0.172373783445562</v>
      </c>
      <c r="U1044" s="19" t="n">
        <v>0.0648448165409425</v>
      </c>
      <c r="V1044" s="19" t="n">
        <v>0.178682219085424</v>
      </c>
      <c r="W1044" s="19" t="n">
        <v>0.0893765650925851</v>
      </c>
      <c r="X1044" s="19"/>
      <c r="Y1044" s="19" t="n">
        <v>0.136138751260253</v>
      </c>
      <c r="Z1044" s="19" t="n">
        <v>0.0698936271388833</v>
      </c>
      <c r="AA1044" s="19" t="n">
        <v>0.121832397018524</v>
      </c>
      <c r="AB1044" s="19" t="n">
        <v>0.153866319785714</v>
      </c>
      <c r="AC1044" s="19" t="n">
        <v>0</v>
      </c>
      <c r="AD1044" s="19" t="n">
        <v>0.174511098415957</v>
      </c>
      <c r="AE1044" s="19"/>
      <c r="AF1044" s="19" t="n">
        <v>0.105865677968734</v>
      </c>
      <c r="AG1044" s="19"/>
      <c r="AH1044" s="19" t="n">
        <v>0.0901560517876758</v>
      </c>
      <c r="AI1044" s="19"/>
      <c r="AJ1044" s="19" t="n">
        <v>0.233832751855195</v>
      </c>
      <c r="AK1044" s="19" t="n">
        <v>0</v>
      </c>
      <c r="AL1044" s="19" t="n">
        <v>0.103894789502948</v>
      </c>
      <c r="AM1044" s="19" t="n">
        <v>0.13107109791807</v>
      </c>
      <c r="AN1044" s="19" t="n">
        <v>0.0359590168282273</v>
      </c>
      <c r="AO1044" s="19" t="n">
        <v>0.0882659727118603</v>
      </c>
      <c r="AP1044" s="19" t="n">
        <v>0.0792603668625588</v>
      </c>
      <c r="AQ1044" s="19" t="n">
        <v>0.131653064684482</v>
      </c>
      <c r="AR1044" s="19" t="n">
        <v>0</v>
      </c>
      <c r="AS1044" s="19" t="n">
        <v>0.461327746655613</v>
      </c>
      <c r="AT1044" s="19" t="n">
        <v>0</v>
      </c>
      <c r="AU1044" s="19" t="n">
        <v>0.1964523936393</v>
      </c>
    </row>
    <row r="1045">
      <c r="C1045" s="19"/>
      <c r="D1045" s="19"/>
      <c r="E1045" s="19"/>
      <c r="F1045" s="19"/>
      <c r="G1045" s="19"/>
      <c r="H1045" s="19"/>
      <c r="I1045" s="19"/>
      <c r="J1045" s="19"/>
      <c r="K1045" s="19"/>
      <c r="L1045" s="19"/>
      <c r="M1045" s="19"/>
      <c r="N1045" s="19"/>
      <c r="O1045" s="19"/>
      <c r="P1045" s="19"/>
      <c r="Q1045" s="19"/>
      <c r="R1045" s="19"/>
      <c r="S1045" s="19"/>
      <c r="T1045" s="19"/>
      <c r="U1045" s="19"/>
      <c r="V1045" s="19"/>
      <c r="W1045" s="19"/>
      <c r="X1045" s="19"/>
      <c r="Y1045" s="19"/>
      <c r="Z1045" s="19"/>
      <c r="AA1045" s="19"/>
      <c r="AB1045" s="19"/>
      <c r="AC1045" s="19"/>
      <c r="AD1045" s="19"/>
      <c r="AE1045" s="19"/>
      <c r="AF1045" s="19"/>
      <c r="AG1045" s="19"/>
      <c r="AH1045" s="19"/>
      <c r="AI1045" s="19"/>
      <c r="AJ1045" s="19"/>
      <c r="AK1045" s="19"/>
      <c r="AL1045" s="19"/>
      <c r="AM1045" s="19"/>
      <c r="AN1045" s="19"/>
      <c r="AO1045" s="19"/>
      <c r="AP1045" s="19"/>
      <c r="AQ1045" s="19"/>
      <c r="AR1045" s="19"/>
      <c r="AS1045" s="19"/>
      <c r="AT1045" s="19"/>
      <c r="AU1045" s="19"/>
    </row>
    <row r="1046">
      <c r="B1046" s="7" t="s">
        <v>429</v>
      </c>
      <c r="C1046" s="19"/>
      <c r="D1046" s="19"/>
      <c r="E1046" s="19"/>
      <c r="F1046" s="19"/>
      <c r="G1046" s="19"/>
      <c r="H1046" s="19"/>
      <c r="I1046" s="19"/>
      <c r="J1046" s="19"/>
      <c r="K1046" s="19"/>
      <c r="L1046" s="19"/>
      <c r="M1046" s="19"/>
      <c r="N1046" s="19"/>
      <c r="O1046" s="19"/>
      <c r="P1046" s="19"/>
      <c r="Q1046" s="19"/>
      <c r="R1046" s="19"/>
      <c r="S1046" s="19"/>
      <c r="T1046" s="19"/>
      <c r="U1046" s="19"/>
      <c r="V1046" s="19"/>
      <c r="W1046" s="19"/>
      <c r="X1046" s="19"/>
      <c r="Y1046" s="19"/>
      <c r="Z1046" s="19"/>
      <c r="AA1046" s="19"/>
      <c r="AB1046" s="19"/>
      <c r="AC1046" s="19"/>
      <c r="AD1046" s="19"/>
      <c r="AE1046" s="19"/>
      <c r="AF1046" s="19"/>
      <c r="AG1046" s="19"/>
      <c r="AH1046" s="19"/>
      <c r="AI1046" s="19"/>
      <c r="AJ1046" s="19"/>
      <c r="AK1046" s="19"/>
      <c r="AL1046" s="19"/>
      <c r="AM1046" s="19"/>
      <c r="AN1046" s="19"/>
      <c r="AO1046" s="19"/>
      <c r="AP1046" s="19"/>
      <c r="AQ1046" s="19"/>
      <c r="AR1046" s="19"/>
      <c r="AS1046" s="19"/>
      <c r="AT1046" s="19"/>
      <c r="AU1046" s="19"/>
    </row>
    <row r="1047">
      <c r="B1047" s="26" t="s">
        <v>356</v>
      </c>
      <c r="C1047" s="19"/>
      <c r="D1047" s="19"/>
      <c r="E1047" s="19"/>
      <c r="F1047" s="19"/>
      <c r="G1047" s="19"/>
      <c r="H1047" s="19"/>
      <c r="I1047" s="19"/>
      <c r="J1047" s="19"/>
      <c r="K1047" s="19"/>
      <c r="L1047" s="19"/>
      <c r="M1047" s="19"/>
      <c r="N1047" s="19"/>
      <c r="O1047" s="19"/>
      <c r="P1047" s="19"/>
      <c r="Q1047" s="19"/>
      <c r="R1047" s="19"/>
      <c r="S1047" s="19"/>
      <c r="T1047" s="19"/>
      <c r="U1047" s="19"/>
      <c r="V1047" s="19"/>
      <c r="W1047" s="19"/>
      <c r="X1047" s="19"/>
      <c r="Y1047" s="19"/>
      <c r="Z1047" s="19"/>
      <c r="AA1047" s="19"/>
      <c r="AB1047" s="19"/>
      <c r="AC1047" s="19"/>
      <c r="AD1047" s="19"/>
      <c r="AE1047" s="19"/>
      <c r="AF1047" s="19"/>
      <c r="AG1047" s="19"/>
      <c r="AH1047" s="19"/>
      <c r="AI1047" s="19"/>
      <c r="AJ1047" s="19"/>
      <c r="AK1047" s="19"/>
      <c r="AL1047" s="19"/>
      <c r="AM1047" s="19"/>
      <c r="AN1047" s="19"/>
      <c r="AO1047" s="19"/>
      <c r="AP1047" s="19"/>
      <c r="AQ1047" s="19"/>
      <c r="AR1047" s="19"/>
      <c r="AS1047" s="19"/>
      <c r="AT1047" s="19"/>
      <c r="AU1047" s="19"/>
    </row>
    <row r="1048">
      <c r="B1048" t="s">
        <v>428</v>
      </c>
      <c r="C1048" s="19" t="n">
        <v>0.361137531842239</v>
      </c>
      <c r="D1048" s="19" t="n">
        <v>0.428330316453068</v>
      </c>
      <c r="E1048" s="19" t="n">
        <v>0.282988453637262</v>
      </c>
      <c r="F1048" s="19"/>
      <c r="G1048" s="19" t="n">
        <v>0.447892500751456</v>
      </c>
      <c r="H1048" s="19" t="n">
        <v>0.383069970107435</v>
      </c>
      <c r="I1048" s="19" t="n">
        <v>0.476657291871663</v>
      </c>
      <c r="J1048" s="19" t="n">
        <v>0.484374535087727</v>
      </c>
      <c r="K1048" s="19" t="n">
        <v>0.307011153299593</v>
      </c>
      <c r="L1048" s="19" t="n">
        <v>0.190707709189658</v>
      </c>
      <c r="M1048" s="19"/>
      <c r="N1048" s="19" t="n">
        <v>0</v>
      </c>
      <c r="O1048" s="19" t="n">
        <v>0.368186724963452</v>
      </c>
      <c r="P1048" s="19" t="n">
        <v>0.342730256405981</v>
      </c>
      <c r="Q1048" s="19" t="n">
        <v>0.390734294601829</v>
      </c>
      <c r="R1048" s="19" t="n">
        <v>0.379113368547775</v>
      </c>
      <c r="S1048" s="19"/>
      <c r="T1048" s="19" t="n">
        <v>0.470631014053998</v>
      </c>
      <c r="U1048" s="19" t="n">
        <v>0.40225703714117</v>
      </c>
      <c r="V1048" s="19" t="n">
        <v>0.323066623073877</v>
      </c>
      <c r="W1048" s="19" t="n">
        <v>0.414737512859627</v>
      </c>
      <c r="X1048" s="19"/>
      <c r="Y1048" s="19" t="n">
        <v>0.393582228854343</v>
      </c>
      <c r="Z1048" s="19" t="n">
        <v>0.371246689122059</v>
      </c>
      <c r="AA1048" s="19" t="n">
        <v>0.226364899302615</v>
      </c>
      <c r="AB1048" s="19" t="n">
        <v>0.499034067686616</v>
      </c>
      <c r="AC1048" s="19" t="n">
        <v>0.2320437133414</v>
      </c>
      <c r="AD1048" s="19" t="n">
        <v>0.468373247247639</v>
      </c>
      <c r="AE1048" s="19"/>
      <c r="AF1048" s="19" t="n">
        <v>0.368046281096108</v>
      </c>
      <c r="AG1048" s="19"/>
      <c r="AH1048" s="19" t="n">
        <v>0.384520276464786</v>
      </c>
      <c r="AI1048" s="19"/>
      <c r="AJ1048" s="19" t="n">
        <v>0.4351472348554</v>
      </c>
      <c r="AK1048" s="19" t="n">
        <v>0.69215795960921</v>
      </c>
      <c r="AL1048" s="19" t="n">
        <v>0.34348455460708</v>
      </c>
      <c r="AM1048" s="19" t="n">
        <v>0.513199028431581</v>
      </c>
      <c r="AN1048" s="19" t="n">
        <v>0.34379267551537</v>
      </c>
      <c r="AO1048" s="19" t="n">
        <v>0.329977709996796</v>
      </c>
      <c r="AP1048" s="19" t="n">
        <v>0.189541233348241</v>
      </c>
      <c r="AQ1048" s="19" t="n">
        <v>0.152261149609315</v>
      </c>
      <c r="AR1048" s="19" t="n">
        <v>0.406339201468238</v>
      </c>
      <c r="AS1048" s="19" t="n">
        <v>0.302278525141947</v>
      </c>
      <c r="AT1048" s="19" t="n">
        <v>0.442552983561085</v>
      </c>
      <c r="AU1048" s="19" t="n">
        <v>0.442542663120151</v>
      </c>
    </row>
    <row r="1049">
      <c r="B1049" t="s">
        <v>418</v>
      </c>
      <c r="C1049" s="19" t="n">
        <v>0.483110554723775</v>
      </c>
      <c r="D1049" s="19" t="n">
        <v>0.467757750305963</v>
      </c>
      <c r="E1049" s="19" t="n">
        <v>0.500966750445716</v>
      </c>
      <c r="F1049" s="19"/>
      <c r="G1049" s="19" t="n">
        <v>0.552107499248544</v>
      </c>
      <c r="H1049" s="19" t="n">
        <v>0.587479725734283</v>
      </c>
      <c r="I1049" s="19" t="n">
        <v>0.387770294619116</v>
      </c>
      <c r="J1049" s="19" t="n">
        <v>0.315624252483342</v>
      </c>
      <c r="K1049" s="19" t="n">
        <v>0.520557392319507</v>
      </c>
      <c r="L1049" s="19" t="n">
        <v>0.527304476743001</v>
      </c>
      <c r="M1049" s="19"/>
      <c r="N1049" s="19" t="n">
        <v>0.632344857342089</v>
      </c>
      <c r="O1049" s="19" t="n">
        <v>0.439959650768229</v>
      </c>
      <c r="P1049" s="19" t="n">
        <v>0.474800067353699</v>
      </c>
      <c r="Q1049" s="19" t="n">
        <v>0.478000296305278</v>
      </c>
      <c r="R1049" s="19" t="n">
        <v>0.566857477889609</v>
      </c>
      <c r="S1049" s="19"/>
      <c r="T1049" s="19" t="n">
        <v>0.391232213835582</v>
      </c>
      <c r="U1049" s="19" t="n">
        <v>0.447731263802443</v>
      </c>
      <c r="V1049" s="19" t="n">
        <v>0.460175576412855</v>
      </c>
      <c r="W1049" s="19" t="n">
        <v>0.482629892170189</v>
      </c>
      <c r="X1049" s="19"/>
      <c r="Y1049" s="19" t="n">
        <v>0.480131004085299</v>
      </c>
      <c r="Z1049" s="19" t="n">
        <v>0.46814152015643</v>
      </c>
      <c r="AA1049" s="19" t="n">
        <v>0.489350327926514</v>
      </c>
      <c r="AB1049" s="19" t="n">
        <v>0.428546309562615</v>
      </c>
      <c r="AC1049" s="19" t="n">
        <v>0.7679562866586</v>
      </c>
      <c r="AD1049" s="19" t="n">
        <v>0.418345815345115</v>
      </c>
      <c r="AE1049" s="19"/>
      <c r="AF1049" s="19" t="n">
        <v>0.476299155752757</v>
      </c>
      <c r="AG1049" s="19"/>
      <c r="AH1049" s="19" t="n">
        <v>0.518512642421997</v>
      </c>
      <c r="AI1049" s="19"/>
      <c r="AJ1049" s="19" t="n">
        <v>0.564852765144601</v>
      </c>
      <c r="AK1049" s="19" t="n">
        <v>0.114375874878951</v>
      </c>
      <c r="AL1049" s="19" t="n">
        <v>0.50302104198767</v>
      </c>
      <c r="AM1049" s="19" t="n">
        <v>0.414036286425459</v>
      </c>
      <c r="AN1049" s="19" t="n">
        <v>0.425209820238095</v>
      </c>
      <c r="AO1049" s="19" t="n">
        <v>0.481675488167912</v>
      </c>
      <c r="AP1049" s="19" t="n">
        <v>0.608567164618598</v>
      </c>
      <c r="AQ1049" s="19" t="n">
        <v>0.580711763878988</v>
      </c>
      <c r="AR1049" s="19" t="n">
        <v>0.593660798531762</v>
      </c>
      <c r="AS1049" s="19" t="n">
        <v>0.47432025360571</v>
      </c>
      <c r="AT1049" s="19" t="n">
        <v>0.441423794358636</v>
      </c>
      <c r="AU1049" s="19" t="n">
        <v>0.393617484309075</v>
      </c>
    </row>
    <row r="1050">
      <c r="B1050" t="s">
        <v>96</v>
      </c>
      <c r="C1050" s="19" t="n">
        <v>0.155751913433987</v>
      </c>
      <c r="D1050" s="19" t="n">
        <v>0.103911933240969</v>
      </c>
      <c r="E1050" s="19" t="n">
        <v>0.216044795917022</v>
      </c>
      <c r="F1050" s="19"/>
      <c r="G1050" s="19" t="n">
        <v>0</v>
      </c>
      <c r="H1050" s="19" t="n">
        <v>0.0294503041582817</v>
      </c>
      <c r="I1050" s="19" t="n">
        <v>0.135572413509221</v>
      </c>
      <c r="J1050" s="19" t="n">
        <v>0.200001212428931</v>
      </c>
      <c r="K1050" s="19" t="n">
        <v>0.1724314543809</v>
      </c>
      <c r="L1050" s="19" t="n">
        <v>0.281987814067341</v>
      </c>
      <c r="M1050" s="19"/>
      <c r="N1050" s="19" t="n">
        <v>0.367655142657911</v>
      </c>
      <c r="O1050" s="19" t="n">
        <v>0.191853624268319</v>
      </c>
      <c r="P1050" s="19" t="n">
        <v>0.182469676240321</v>
      </c>
      <c r="Q1050" s="19" t="n">
        <v>0.131265409092893</v>
      </c>
      <c r="R1050" s="19" t="n">
        <v>0.0540291535626169</v>
      </c>
      <c r="S1050" s="19"/>
      <c r="T1050" s="19" t="n">
        <v>0.13813677211042</v>
      </c>
      <c r="U1050" s="19" t="n">
        <v>0.150011699056386</v>
      </c>
      <c r="V1050" s="19" t="n">
        <v>0.216757800513268</v>
      </c>
      <c r="W1050" s="19" t="n">
        <v>0.102632594970184</v>
      </c>
      <c r="X1050" s="19"/>
      <c r="Y1050" s="19" t="n">
        <v>0.126286767060358</v>
      </c>
      <c r="Z1050" s="19" t="n">
        <v>0.160611790721512</v>
      </c>
      <c r="AA1050" s="19" t="n">
        <v>0.284284772770871</v>
      </c>
      <c r="AB1050" s="19" t="n">
        <v>0.0724196227507692</v>
      </c>
      <c r="AC1050" s="19" t="n">
        <v>0</v>
      </c>
      <c r="AD1050" s="19" t="n">
        <v>0.113280937407246</v>
      </c>
      <c r="AE1050" s="19"/>
      <c r="AF1050" s="19" t="n">
        <v>0.155654563151135</v>
      </c>
      <c r="AG1050" s="19"/>
      <c r="AH1050" s="19" t="n">
        <v>0.0969670811132167</v>
      </c>
      <c r="AI1050" s="19"/>
      <c r="AJ1050" s="19" t="n">
        <v>0</v>
      </c>
      <c r="AK1050" s="19" t="n">
        <v>0.193466165511839</v>
      </c>
      <c r="AL1050" s="19" t="n">
        <v>0.15349440340525</v>
      </c>
      <c r="AM1050" s="19" t="n">
        <v>0.0727646851429598</v>
      </c>
      <c r="AN1050" s="19" t="n">
        <v>0.230997504246535</v>
      </c>
      <c r="AO1050" s="19" t="n">
        <v>0.188346801835292</v>
      </c>
      <c r="AP1050" s="19" t="n">
        <v>0.20189160203316</v>
      </c>
      <c r="AQ1050" s="19" t="n">
        <v>0.267027086511696</v>
      </c>
      <c r="AR1050" s="19" t="n">
        <v>0</v>
      </c>
      <c r="AS1050" s="19" t="n">
        <v>0.223401221252343</v>
      </c>
      <c r="AT1050" s="19" t="n">
        <v>0.116023222080279</v>
      </c>
      <c r="AU1050" s="19" t="n">
        <v>0.163839852570774</v>
      </c>
    </row>
    <row r="1051">
      <c r="C1051" s="19"/>
      <c r="D1051" s="19"/>
      <c r="E1051" s="19"/>
      <c r="F1051" s="19"/>
      <c r="G1051" s="19"/>
      <c r="H1051" s="19"/>
      <c r="I1051" s="19"/>
      <c r="J1051" s="19"/>
      <c r="K1051" s="19"/>
      <c r="L1051" s="19"/>
      <c r="M1051" s="19"/>
      <c r="N1051" s="19"/>
      <c r="O1051" s="19"/>
      <c r="P1051" s="19"/>
      <c r="Q1051" s="19"/>
      <c r="R1051" s="19"/>
      <c r="S1051" s="19"/>
      <c r="T1051" s="19"/>
      <c r="U1051" s="19"/>
      <c r="V1051" s="19"/>
      <c r="W1051" s="19"/>
      <c r="X1051" s="19"/>
      <c r="Y1051" s="19"/>
      <c r="Z1051" s="19"/>
      <c r="AA1051" s="19"/>
      <c r="AB1051" s="19"/>
      <c r="AC1051" s="19"/>
      <c r="AD1051" s="19"/>
      <c r="AE1051" s="19"/>
      <c r="AF1051" s="19"/>
      <c r="AG1051" s="19"/>
      <c r="AH1051" s="19"/>
      <c r="AI1051" s="19"/>
      <c r="AJ1051" s="19"/>
      <c r="AK1051" s="19"/>
      <c r="AL1051" s="19"/>
      <c r="AM1051" s="19"/>
      <c r="AN1051" s="19"/>
      <c r="AO1051" s="19"/>
      <c r="AP1051" s="19"/>
      <c r="AQ1051" s="19"/>
      <c r="AR1051" s="19"/>
      <c r="AS1051" s="19"/>
      <c r="AT1051" s="19"/>
      <c r="AU1051" s="19"/>
    </row>
    <row r="1052">
      <c r="B1052" s="7" t="s">
        <v>431</v>
      </c>
      <c r="C1052" s="19"/>
      <c r="D1052" s="19"/>
      <c r="E1052" s="19"/>
      <c r="F1052" s="19"/>
      <c r="G1052" s="19"/>
      <c r="H1052" s="19"/>
      <c r="I1052" s="19"/>
      <c r="J1052" s="19"/>
      <c r="K1052" s="19"/>
      <c r="L1052" s="19"/>
      <c r="M1052" s="19"/>
      <c r="N1052" s="19"/>
      <c r="O1052" s="19"/>
      <c r="P1052" s="19"/>
      <c r="Q1052" s="19"/>
      <c r="R1052" s="19"/>
      <c r="S1052" s="19"/>
      <c r="T1052" s="19"/>
      <c r="U1052" s="19"/>
      <c r="V1052" s="19"/>
      <c r="W1052" s="19"/>
      <c r="X1052" s="19"/>
      <c r="Y1052" s="19"/>
      <c r="Z1052" s="19"/>
      <c r="AA1052" s="19"/>
      <c r="AB1052" s="19"/>
      <c r="AC1052" s="19"/>
      <c r="AD1052" s="19"/>
      <c r="AE1052" s="19"/>
      <c r="AF1052" s="19"/>
      <c r="AG1052" s="19"/>
      <c r="AH1052" s="19"/>
      <c r="AI1052" s="19"/>
      <c r="AJ1052" s="19"/>
      <c r="AK1052" s="19"/>
      <c r="AL1052" s="19"/>
      <c r="AM1052" s="19"/>
      <c r="AN1052" s="19"/>
      <c r="AO1052" s="19"/>
      <c r="AP1052" s="19"/>
      <c r="AQ1052" s="19"/>
      <c r="AR1052" s="19"/>
      <c r="AS1052" s="19"/>
      <c r="AT1052" s="19"/>
      <c r="AU1052" s="19"/>
    </row>
    <row r="1053">
      <c r="B1053" s="26" t="s">
        <v>356</v>
      </c>
      <c r="C1053" s="19"/>
      <c r="D1053" s="19"/>
      <c r="E1053" s="19"/>
      <c r="F1053" s="19"/>
      <c r="G1053" s="19"/>
      <c r="H1053" s="19"/>
      <c r="I1053" s="19"/>
      <c r="J1053" s="19"/>
      <c r="K1053" s="19"/>
      <c r="L1053" s="19"/>
      <c r="M1053" s="19"/>
      <c r="N1053" s="19"/>
      <c r="O1053" s="19"/>
      <c r="P1053" s="19"/>
      <c r="Q1053" s="19"/>
      <c r="R1053" s="19"/>
      <c r="S1053" s="19"/>
      <c r="T1053" s="19"/>
      <c r="U1053" s="19"/>
      <c r="V1053" s="19"/>
      <c r="W1053" s="19"/>
      <c r="X1053" s="19"/>
      <c r="Y1053" s="19"/>
      <c r="Z1053" s="19"/>
      <c r="AA1053" s="19"/>
      <c r="AB1053" s="19"/>
      <c r="AC1053" s="19"/>
      <c r="AD1053" s="19"/>
      <c r="AE1053" s="19"/>
      <c r="AF1053" s="19"/>
      <c r="AG1053" s="19"/>
      <c r="AH1053" s="19"/>
      <c r="AI1053" s="19"/>
      <c r="AJ1053" s="19"/>
      <c r="AK1053" s="19"/>
      <c r="AL1053" s="19"/>
      <c r="AM1053" s="19"/>
      <c r="AN1053" s="19"/>
      <c r="AO1053" s="19"/>
      <c r="AP1053" s="19"/>
      <c r="AQ1053" s="19"/>
      <c r="AR1053" s="19"/>
      <c r="AS1053" s="19"/>
      <c r="AT1053" s="19"/>
      <c r="AU1053" s="19"/>
    </row>
    <row r="1054">
      <c r="B1054" t="s">
        <v>430</v>
      </c>
      <c r="C1054" s="19" t="n">
        <v>0.452184222214159</v>
      </c>
      <c r="D1054" s="19" t="n">
        <v>0.424118769438891</v>
      </c>
      <c r="E1054" s="19" t="n">
        <v>0.482926393400877</v>
      </c>
      <c r="F1054" s="19"/>
      <c r="G1054" s="19" t="n">
        <v>0.506783123042844</v>
      </c>
      <c r="H1054" s="19" t="n">
        <v>0.391332936363488</v>
      </c>
      <c r="I1054" s="19" t="n">
        <v>0.418772062908827</v>
      </c>
      <c r="J1054" s="19" t="n">
        <v>0.483852841555329</v>
      </c>
      <c r="K1054" s="19" t="n">
        <v>0.463639013771127</v>
      </c>
      <c r="L1054" s="19" t="n">
        <v>0.449017385468677</v>
      </c>
      <c r="M1054" s="19"/>
      <c r="N1054" s="19" t="s">
        <v>124</v>
      </c>
      <c r="O1054" s="19" t="n">
        <v>0.447568356934253</v>
      </c>
      <c r="P1054" s="19" t="n">
        <v>0.532698125507292</v>
      </c>
      <c r="Q1054" s="19" t="n">
        <v>0.43440330374444</v>
      </c>
      <c r="R1054" s="19" t="n">
        <v>0.339343373888343</v>
      </c>
      <c r="S1054" s="19"/>
      <c r="T1054" s="19" t="n">
        <v>0.502588083175299</v>
      </c>
      <c r="U1054" s="19" t="n">
        <v>0.517684136410144</v>
      </c>
      <c r="V1054" s="19" t="n">
        <v>0.329032318557941</v>
      </c>
      <c r="W1054" s="19" t="n">
        <v>0.555619036198769</v>
      </c>
      <c r="X1054" s="19"/>
      <c r="Y1054" s="19" t="n">
        <v>0.478200369573169</v>
      </c>
      <c r="Z1054" s="19" t="n">
        <v>0.416816358819938</v>
      </c>
      <c r="AA1054" s="19" t="n">
        <v>0.509555434062819</v>
      </c>
      <c r="AB1054" s="19" t="n">
        <v>0.361217451329048</v>
      </c>
      <c r="AC1054" s="19" t="n">
        <v>0.411840921054287</v>
      </c>
      <c r="AD1054" s="19" t="n">
        <v>0.411492691582162</v>
      </c>
      <c r="AE1054" s="19"/>
      <c r="AF1054" s="19" t="n">
        <v>0.439726368264924</v>
      </c>
      <c r="AG1054" s="19"/>
      <c r="AH1054" s="19" t="n">
        <v>0.448291845498874</v>
      </c>
      <c r="AI1054" s="19"/>
      <c r="AJ1054" s="19" t="n">
        <v>0.312497708500066</v>
      </c>
      <c r="AK1054" s="19" t="n">
        <v>1</v>
      </c>
      <c r="AL1054" s="19" t="n">
        <v>0.525053383947853</v>
      </c>
      <c r="AM1054" s="19" t="n">
        <v>0.459213647454709</v>
      </c>
      <c r="AN1054" s="19" t="n">
        <v>0.494769355966727</v>
      </c>
      <c r="AO1054" s="19" t="n">
        <v>0.312615438208453</v>
      </c>
      <c r="AP1054" s="19" t="n">
        <v>0.482572005104336</v>
      </c>
      <c r="AQ1054" s="19" t="n">
        <v>0.404067439489392</v>
      </c>
      <c r="AR1054" s="19" t="n">
        <v>0.306422238971936</v>
      </c>
      <c r="AS1054" s="19" t="n">
        <v>0.375364114507197</v>
      </c>
      <c r="AT1054" s="19" t="n">
        <v>0.401741364715114</v>
      </c>
      <c r="AU1054" s="19" t="n">
        <v>0.356832134057248</v>
      </c>
    </row>
    <row r="1055">
      <c r="B1055" t="s">
        <v>418</v>
      </c>
      <c r="C1055" s="19" t="n">
        <v>0.465256328178443</v>
      </c>
      <c r="D1055" s="19" t="n">
        <v>0.504568412380702</v>
      </c>
      <c r="E1055" s="19" t="n">
        <v>0.423229564517475</v>
      </c>
      <c r="F1055" s="19"/>
      <c r="G1055" s="19" t="n">
        <v>0.441121841640715</v>
      </c>
      <c r="H1055" s="19" t="n">
        <v>0.565503939209821</v>
      </c>
      <c r="I1055" s="19" t="n">
        <v>0.467066845388438</v>
      </c>
      <c r="J1055" s="19" t="n">
        <v>0.478116844165295</v>
      </c>
      <c r="K1055" s="19" t="n">
        <v>0.461865539582827</v>
      </c>
      <c r="L1055" s="19" t="n">
        <v>0.427361682134628</v>
      </c>
      <c r="M1055" s="19"/>
      <c r="N1055" s="19" t="s">
        <v>124</v>
      </c>
      <c r="O1055" s="19" t="n">
        <v>0.403300191743779</v>
      </c>
      <c r="P1055" s="19" t="n">
        <v>0.405507111253911</v>
      </c>
      <c r="Q1055" s="19" t="n">
        <v>0.514772685981607</v>
      </c>
      <c r="R1055" s="19" t="n">
        <v>0.598080480213442</v>
      </c>
      <c r="S1055" s="19"/>
      <c r="T1055" s="19" t="n">
        <v>0.403466497377038</v>
      </c>
      <c r="U1055" s="19" t="n">
        <v>0.401549664995687</v>
      </c>
      <c r="V1055" s="19" t="n">
        <v>0.604065180448011</v>
      </c>
      <c r="W1055" s="19" t="n">
        <v>0.387657698109999</v>
      </c>
      <c r="X1055" s="19"/>
      <c r="Y1055" s="19" t="n">
        <v>0.438850401478945</v>
      </c>
      <c r="Z1055" s="19" t="n">
        <v>0.51695200736109</v>
      </c>
      <c r="AA1055" s="19" t="n">
        <v>0.383018414368056</v>
      </c>
      <c r="AB1055" s="19" t="n">
        <v>0.596119670528486</v>
      </c>
      <c r="AC1055" s="19" t="n">
        <v>0.588159078945713</v>
      </c>
      <c r="AD1055" s="19" t="n">
        <v>0.503379547843648</v>
      </c>
      <c r="AE1055" s="19"/>
      <c r="AF1055" s="19" t="n">
        <v>0.467330955192919</v>
      </c>
      <c r="AG1055" s="19"/>
      <c r="AH1055" s="19" t="n">
        <v>0.488620333766159</v>
      </c>
      <c r="AI1055" s="19"/>
      <c r="AJ1055" s="19" t="n">
        <v>0.545311974842628</v>
      </c>
      <c r="AK1055" s="19" t="n">
        <v>0</v>
      </c>
      <c r="AL1055" s="19" t="n">
        <v>0.371544929585708</v>
      </c>
      <c r="AM1055" s="19" t="n">
        <v>0.49929097021939</v>
      </c>
      <c r="AN1055" s="19" t="n">
        <v>0.505230644033273</v>
      </c>
      <c r="AO1055" s="19" t="n">
        <v>0.563413641185814</v>
      </c>
      <c r="AP1055" s="19" t="n">
        <v>0.377593643506222</v>
      </c>
      <c r="AQ1055" s="19" t="n">
        <v>0.595932560510608</v>
      </c>
      <c r="AR1055" s="19" t="n">
        <v>0.693577761028064</v>
      </c>
      <c r="AS1055" s="19" t="n">
        <v>0.462631337766935</v>
      </c>
      <c r="AT1055" s="19" t="n">
        <v>0.598258635284886</v>
      </c>
      <c r="AU1055" s="19" t="n">
        <v>0.643167865942752</v>
      </c>
    </row>
    <row r="1056">
      <c r="B1056" t="s">
        <v>96</v>
      </c>
      <c r="C1056" s="19" t="n">
        <v>0.0825594496073979</v>
      </c>
      <c r="D1056" s="19" t="n">
        <v>0.0713128181804069</v>
      </c>
      <c r="E1056" s="19" t="n">
        <v>0.0938440420816483</v>
      </c>
      <c r="F1056" s="19"/>
      <c r="G1056" s="19" t="n">
        <v>0.0520950353164411</v>
      </c>
      <c r="H1056" s="19" t="n">
        <v>0.0431631244266914</v>
      </c>
      <c r="I1056" s="19" t="n">
        <v>0.114161091702736</v>
      </c>
      <c r="J1056" s="19" t="n">
        <v>0.0380303142793754</v>
      </c>
      <c r="K1056" s="19" t="n">
        <v>0.0744954466460463</v>
      </c>
      <c r="L1056" s="19" t="n">
        <v>0.123620932396694</v>
      </c>
      <c r="M1056" s="19"/>
      <c r="N1056" s="19" t="s">
        <v>124</v>
      </c>
      <c r="O1056" s="19" t="n">
        <v>0.149131451321968</v>
      </c>
      <c r="P1056" s="19" t="n">
        <v>0.061794763238797</v>
      </c>
      <c r="Q1056" s="19" t="n">
        <v>0.0508240102739531</v>
      </c>
      <c r="R1056" s="19" t="n">
        <v>0.0625761458982148</v>
      </c>
      <c r="S1056" s="19"/>
      <c r="T1056" s="19" t="n">
        <v>0.0939454194476624</v>
      </c>
      <c r="U1056" s="19" t="n">
        <v>0.080766198594169</v>
      </c>
      <c r="V1056" s="19" t="n">
        <v>0.0669025009940477</v>
      </c>
      <c r="W1056" s="19" t="n">
        <v>0.0567232656912326</v>
      </c>
      <c r="X1056" s="19"/>
      <c r="Y1056" s="19" t="n">
        <v>0.0829492289478854</v>
      </c>
      <c r="Z1056" s="19" t="n">
        <v>0.0662316338189721</v>
      </c>
      <c r="AA1056" s="19" t="n">
        <v>0.107426151569125</v>
      </c>
      <c r="AB1056" s="19" t="n">
        <v>0.0426628781424658</v>
      </c>
      <c r="AC1056" s="19" t="n">
        <v>0</v>
      </c>
      <c r="AD1056" s="19" t="n">
        <v>0.08512776057419</v>
      </c>
      <c r="AE1056" s="19"/>
      <c r="AF1056" s="19" t="n">
        <v>0.0929426765421561</v>
      </c>
      <c r="AG1056" s="19"/>
      <c r="AH1056" s="19" t="n">
        <v>0.0630878207349675</v>
      </c>
      <c r="AI1056" s="19"/>
      <c r="AJ1056" s="19" t="n">
        <v>0.142190316657306</v>
      </c>
      <c r="AK1056" s="19" t="n">
        <v>0</v>
      </c>
      <c r="AL1056" s="19" t="n">
        <v>0.103401686466439</v>
      </c>
      <c r="AM1056" s="19" t="n">
        <v>0.0414953823259005</v>
      </c>
      <c r="AN1056" s="19" t="n">
        <v>0</v>
      </c>
      <c r="AO1056" s="19" t="n">
        <v>0.123970920605733</v>
      </c>
      <c r="AP1056" s="19" t="n">
        <v>0.139834351389442</v>
      </c>
      <c r="AQ1056" s="19" t="n">
        <v>0</v>
      </c>
      <c r="AR1056" s="19" t="n">
        <v>0</v>
      </c>
      <c r="AS1056" s="19" t="n">
        <v>0.162004547725868</v>
      </c>
      <c r="AT1056" s="19" t="n">
        <v>0</v>
      </c>
      <c r="AU1056" s="19" t="n">
        <v>0</v>
      </c>
    </row>
    <row r="1057">
      <c r="C1057" s="19"/>
      <c r="D1057" s="19"/>
      <c r="E1057" s="19"/>
      <c r="F1057" s="19"/>
      <c r="G1057" s="19"/>
      <c r="H1057" s="19"/>
      <c r="I1057" s="19"/>
      <c r="J1057" s="19"/>
      <c r="K1057" s="19"/>
      <c r="L1057" s="19"/>
      <c r="M1057" s="19"/>
      <c r="N1057" s="19"/>
      <c r="O1057" s="19"/>
      <c r="P1057" s="19"/>
      <c r="Q1057" s="19"/>
      <c r="R1057" s="19"/>
      <c r="S1057" s="19"/>
      <c r="T1057" s="19"/>
      <c r="U1057" s="19"/>
      <c r="V1057" s="19"/>
      <c r="W1057" s="19"/>
      <c r="X1057" s="19"/>
      <c r="Y1057" s="19"/>
      <c r="Z1057" s="19"/>
      <c r="AA1057" s="19"/>
      <c r="AB1057" s="19"/>
      <c r="AC1057" s="19"/>
      <c r="AD1057" s="19"/>
      <c r="AE1057" s="19"/>
      <c r="AF1057" s="19"/>
      <c r="AG1057" s="19"/>
      <c r="AH1057" s="19"/>
      <c r="AI1057" s="19"/>
      <c r="AJ1057" s="19"/>
      <c r="AK1057" s="19"/>
      <c r="AL1057" s="19"/>
      <c r="AM1057" s="19"/>
      <c r="AN1057" s="19"/>
      <c r="AO1057" s="19"/>
      <c r="AP1057" s="19"/>
      <c r="AQ1057" s="19"/>
      <c r="AR1057" s="19"/>
      <c r="AS1057" s="19"/>
      <c r="AT1057" s="19"/>
      <c r="AU1057" s="19"/>
    </row>
    <row r="1058">
      <c r="B1058" s="7" t="s">
        <v>433</v>
      </c>
      <c r="C1058" s="19"/>
      <c r="D1058" s="19"/>
      <c r="E1058" s="19"/>
      <c r="F1058" s="19"/>
      <c r="G1058" s="19"/>
      <c r="H1058" s="19"/>
      <c r="I1058" s="19"/>
      <c r="J1058" s="19"/>
      <c r="K1058" s="19"/>
      <c r="L1058" s="19"/>
      <c r="M1058" s="19"/>
      <c r="N1058" s="19"/>
      <c r="O1058" s="19"/>
      <c r="P1058" s="19"/>
      <c r="Q1058" s="19"/>
      <c r="R1058" s="19"/>
      <c r="S1058" s="19"/>
      <c r="T1058" s="19"/>
      <c r="U1058" s="19"/>
      <c r="V1058" s="19"/>
      <c r="W1058" s="19"/>
      <c r="X1058" s="19"/>
      <c r="Y1058" s="19"/>
      <c r="Z1058" s="19"/>
      <c r="AA1058" s="19"/>
      <c r="AB1058" s="19"/>
      <c r="AC1058" s="19"/>
      <c r="AD1058" s="19"/>
      <c r="AE1058" s="19"/>
      <c r="AF1058" s="19"/>
      <c r="AG1058" s="19"/>
      <c r="AH1058" s="19"/>
      <c r="AI1058" s="19"/>
      <c r="AJ1058" s="19"/>
      <c r="AK1058" s="19"/>
      <c r="AL1058" s="19"/>
      <c r="AM1058" s="19"/>
      <c r="AN1058" s="19"/>
      <c r="AO1058" s="19"/>
      <c r="AP1058" s="19"/>
      <c r="AQ1058" s="19"/>
      <c r="AR1058" s="19"/>
      <c r="AS1058" s="19"/>
      <c r="AT1058" s="19"/>
      <c r="AU1058" s="19"/>
    </row>
    <row r="1059">
      <c r="B1059" s="26" t="s">
        <v>356</v>
      </c>
      <c r="C1059" s="19"/>
      <c r="D1059" s="19"/>
      <c r="E1059" s="19"/>
      <c r="F1059" s="19"/>
      <c r="G1059" s="19"/>
      <c r="H1059" s="19"/>
      <c r="I1059" s="19"/>
      <c r="J1059" s="19"/>
      <c r="K1059" s="19"/>
      <c r="L1059" s="19"/>
      <c r="M1059" s="19"/>
      <c r="N1059" s="19"/>
      <c r="O1059" s="19"/>
      <c r="P1059" s="19"/>
      <c r="Q1059" s="19"/>
      <c r="R1059" s="19"/>
      <c r="S1059" s="19"/>
      <c r="T1059" s="19"/>
      <c r="U1059" s="19"/>
      <c r="V1059" s="19"/>
      <c r="W1059" s="19"/>
      <c r="X1059" s="19"/>
      <c r="Y1059" s="19"/>
      <c r="Z1059" s="19"/>
      <c r="AA1059" s="19"/>
      <c r="AB1059" s="19"/>
      <c r="AC1059" s="19"/>
      <c r="AD1059" s="19"/>
      <c r="AE1059" s="19"/>
      <c r="AF1059" s="19"/>
      <c r="AG1059" s="19"/>
      <c r="AH1059" s="19"/>
      <c r="AI1059" s="19"/>
      <c r="AJ1059" s="19"/>
      <c r="AK1059" s="19"/>
      <c r="AL1059" s="19"/>
      <c r="AM1059" s="19"/>
      <c r="AN1059" s="19"/>
      <c r="AO1059" s="19"/>
      <c r="AP1059" s="19"/>
      <c r="AQ1059" s="19"/>
      <c r="AR1059" s="19"/>
      <c r="AS1059" s="19"/>
      <c r="AT1059" s="19"/>
      <c r="AU1059" s="19"/>
    </row>
    <row r="1060">
      <c r="B1060" t="s">
        <v>432</v>
      </c>
      <c r="C1060" s="19" t="n">
        <v>0.502296527209221</v>
      </c>
      <c r="D1060" s="19" t="n">
        <v>0.46898324745568</v>
      </c>
      <c r="E1060" s="19" t="n">
        <v>0.537645609959339</v>
      </c>
      <c r="F1060" s="19"/>
      <c r="G1060" s="19" t="n">
        <v>0.334515430709771</v>
      </c>
      <c r="H1060" s="19" t="n">
        <v>0.655399016149407</v>
      </c>
      <c r="I1060" s="19" t="n">
        <v>0.445050321193182</v>
      </c>
      <c r="J1060" s="19" t="n">
        <v>0.467332986303324</v>
      </c>
      <c r="K1060" s="19" t="n">
        <v>0.63414207490781</v>
      </c>
      <c r="L1060" s="19" t="n">
        <v>0.454884793240344</v>
      </c>
      <c r="M1060" s="19"/>
      <c r="N1060" s="19" t="n">
        <v>1</v>
      </c>
      <c r="O1060" s="19" t="n">
        <v>0.438968779859678</v>
      </c>
      <c r="P1060" s="19" t="n">
        <v>0.524800434716802</v>
      </c>
      <c r="Q1060" s="19" t="n">
        <v>0.513493178015602</v>
      </c>
      <c r="R1060" s="19" t="n">
        <v>0.519998204962344</v>
      </c>
      <c r="S1060" s="19"/>
      <c r="T1060" s="19" t="n">
        <v>0.499427981166533</v>
      </c>
      <c r="U1060" s="19" t="n">
        <v>0.479612633416308</v>
      </c>
      <c r="V1060" s="19" t="n">
        <v>0.587165877813801</v>
      </c>
      <c r="W1060" s="19" t="n">
        <v>0.55615581261427</v>
      </c>
      <c r="X1060" s="19"/>
      <c r="Y1060" s="19" t="n">
        <v>0.535263127640909</v>
      </c>
      <c r="Z1060" s="19" t="n">
        <v>0.466764765561721</v>
      </c>
      <c r="AA1060" s="19" t="n">
        <v>0.47133003933935</v>
      </c>
      <c r="AB1060" s="19" t="n">
        <v>0.58791310743596</v>
      </c>
      <c r="AC1060" s="19" t="n">
        <v>0.406806827927093</v>
      </c>
      <c r="AD1060" s="19" t="n">
        <v>0.57128421848102</v>
      </c>
      <c r="AE1060" s="19"/>
      <c r="AF1060" s="19" t="n">
        <v>0.478418069624254</v>
      </c>
      <c r="AG1060" s="19"/>
      <c r="AH1060" s="19" t="n">
        <v>0.483702240595761</v>
      </c>
      <c r="AI1060" s="19"/>
      <c r="AJ1060" s="19" t="n">
        <v>0.565602910436363</v>
      </c>
      <c r="AK1060" s="19" t="n">
        <v>1</v>
      </c>
      <c r="AL1060" s="19" t="n">
        <v>0.461582884509062</v>
      </c>
      <c r="AM1060" s="19" t="n">
        <v>0.447165192235107</v>
      </c>
      <c r="AN1060" s="19" t="n">
        <v>0.515695269529852</v>
      </c>
      <c r="AO1060" s="19" t="n">
        <v>0.492951190281354</v>
      </c>
      <c r="AP1060" s="19" t="n">
        <v>0.565604377940323</v>
      </c>
      <c r="AQ1060" s="19" t="n">
        <v>0.430715621526362</v>
      </c>
      <c r="AR1060" s="19" t="n">
        <v>0.67171839621346</v>
      </c>
      <c r="AS1060" s="19" t="n">
        <v>0.56476595532707</v>
      </c>
      <c r="AT1060" s="19" t="n">
        <v>0.65225784560832</v>
      </c>
      <c r="AU1060" s="19" t="n">
        <v>0.362268310526437</v>
      </c>
    </row>
    <row r="1061">
      <c r="B1061" t="s">
        <v>418</v>
      </c>
      <c r="C1061" s="19" t="n">
        <v>0.368689102054556</v>
      </c>
      <c r="D1061" s="19" t="n">
        <v>0.423041650997125</v>
      </c>
      <c r="E1061" s="19" t="n">
        <v>0.311015022394283</v>
      </c>
      <c r="F1061" s="19"/>
      <c r="G1061" s="19" t="n">
        <v>0.631380403177612</v>
      </c>
      <c r="H1061" s="19" t="n">
        <v>0.302610855156699</v>
      </c>
      <c r="I1061" s="19" t="n">
        <v>0.448779468835455</v>
      </c>
      <c r="J1061" s="19" t="n">
        <v>0.398299271495835</v>
      </c>
      <c r="K1061" s="19" t="n">
        <v>0.22759797026832</v>
      </c>
      <c r="L1061" s="19" t="n">
        <v>0.332871255167469</v>
      </c>
      <c r="M1061" s="19"/>
      <c r="N1061" s="19" t="n">
        <v>0</v>
      </c>
      <c r="O1061" s="19" t="n">
        <v>0.401837725032951</v>
      </c>
      <c r="P1061" s="19" t="n">
        <v>0.278537552871795</v>
      </c>
      <c r="Q1061" s="19" t="n">
        <v>0.422931489836013</v>
      </c>
      <c r="R1061" s="19" t="n">
        <v>0.42745133198841</v>
      </c>
      <c r="S1061" s="19"/>
      <c r="T1061" s="19" t="n">
        <v>0.326210407580102</v>
      </c>
      <c r="U1061" s="19" t="n">
        <v>0.36325554369066</v>
      </c>
      <c r="V1061" s="19" t="n">
        <v>0.354033317918024</v>
      </c>
      <c r="W1061" s="19" t="n">
        <v>0.421693100887415</v>
      </c>
      <c r="X1061" s="19"/>
      <c r="Y1061" s="19" t="n">
        <v>0.390131819825446</v>
      </c>
      <c r="Z1061" s="19" t="n">
        <v>0.435642420741669</v>
      </c>
      <c r="AA1061" s="19" t="n">
        <v>0.338074427022917</v>
      </c>
      <c r="AB1061" s="19" t="n">
        <v>0.203052811371922</v>
      </c>
      <c r="AC1061" s="19" t="n">
        <v>0.515902270920156</v>
      </c>
      <c r="AD1061" s="19" t="n">
        <v>0.225636558756035</v>
      </c>
      <c r="AE1061" s="19"/>
      <c r="AF1061" s="19" t="n">
        <v>0.36914387045768</v>
      </c>
      <c r="AG1061" s="19"/>
      <c r="AH1061" s="19" t="n">
        <v>0.439932750594433</v>
      </c>
      <c r="AI1061" s="19"/>
      <c r="AJ1061" s="19" t="n">
        <v>0.30594457242946</v>
      </c>
      <c r="AK1061" s="19" t="n">
        <v>0</v>
      </c>
      <c r="AL1061" s="19" t="n">
        <v>0.460108626173954</v>
      </c>
      <c r="AM1061" s="19" t="n">
        <v>0.398707102058453</v>
      </c>
      <c r="AN1061" s="19" t="n">
        <v>0.273580186107436</v>
      </c>
      <c r="AO1061" s="19" t="n">
        <v>0.29323539902862</v>
      </c>
      <c r="AP1061" s="19" t="n">
        <v>0.314740811573036</v>
      </c>
      <c r="AQ1061" s="19" t="n">
        <v>0.493459193072608</v>
      </c>
      <c r="AR1061" s="19" t="n">
        <v>0.32828160378654</v>
      </c>
      <c r="AS1061" s="19" t="n">
        <v>0.359867711393728</v>
      </c>
      <c r="AT1061" s="19" t="n">
        <v>0.34774215439168</v>
      </c>
      <c r="AU1061" s="19" t="n">
        <v>0.455331079354603</v>
      </c>
    </row>
    <row r="1062">
      <c r="B1062" t="s">
        <v>96</v>
      </c>
      <c r="C1062" s="19" t="n">
        <v>0.129014370736223</v>
      </c>
      <c r="D1062" s="19" t="n">
        <v>0.107975101547195</v>
      </c>
      <c r="E1062" s="19" t="n">
        <v>0.151339367646378</v>
      </c>
      <c r="F1062" s="19"/>
      <c r="G1062" s="19" t="n">
        <v>0.0341041661126169</v>
      </c>
      <c r="H1062" s="19" t="n">
        <v>0.041990128693894</v>
      </c>
      <c r="I1062" s="19" t="n">
        <v>0.106170209971363</v>
      </c>
      <c r="J1062" s="19" t="n">
        <v>0.13436774220084</v>
      </c>
      <c r="K1062" s="19" t="n">
        <v>0.13825995482387</v>
      </c>
      <c r="L1062" s="19" t="n">
        <v>0.212243951592187</v>
      </c>
      <c r="M1062" s="19"/>
      <c r="N1062" s="19" t="n">
        <v>0</v>
      </c>
      <c r="O1062" s="19" t="n">
        <v>0.159193495107372</v>
      </c>
      <c r="P1062" s="19" t="n">
        <v>0.196662012411403</v>
      </c>
      <c r="Q1062" s="19" t="n">
        <v>0.0635753321483848</v>
      </c>
      <c r="R1062" s="19" t="n">
        <v>0.0525504630492453</v>
      </c>
      <c r="S1062" s="19"/>
      <c r="T1062" s="19" t="n">
        <v>0.174361611253365</v>
      </c>
      <c r="U1062" s="19" t="n">
        <v>0.157131822893032</v>
      </c>
      <c r="V1062" s="19" t="n">
        <v>0.0588008042681751</v>
      </c>
      <c r="W1062" s="19" t="n">
        <v>0.0221510864983147</v>
      </c>
      <c r="X1062" s="19"/>
      <c r="Y1062" s="19" t="n">
        <v>0.0746050525336447</v>
      </c>
      <c r="Z1062" s="19" t="n">
        <v>0.0975928136966103</v>
      </c>
      <c r="AA1062" s="19" t="n">
        <v>0.190595533637733</v>
      </c>
      <c r="AB1062" s="19" t="n">
        <v>0.209034081192117</v>
      </c>
      <c r="AC1062" s="19" t="n">
        <v>0.0772909011527508</v>
      </c>
      <c r="AD1062" s="19" t="n">
        <v>0.203079222762944</v>
      </c>
      <c r="AE1062" s="19"/>
      <c r="AF1062" s="19" t="n">
        <v>0.152438059918067</v>
      </c>
      <c r="AG1062" s="19"/>
      <c r="AH1062" s="19" t="n">
        <v>0.0763650088098058</v>
      </c>
      <c r="AI1062" s="19"/>
      <c r="AJ1062" s="19" t="n">
        <v>0.128452517134177</v>
      </c>
      <c r="AK1062" s="19" t="n">
        <v>0</v>
      </c>
      <c r="AL1062" s="19" t="n">
        <v>0.0783084893169836</v>
      </c>
      <c r="AM1062" s="19" t="n">
        <v>0.15412770570644</v>
      </c>
      <c r="AN1062" s="19" t="n">
        <v>0.210724544362712</v>
      </c>
      <c r="AO1062" s="19" t="n">
        <v>0.213813410690026</v>
      </c>
      <c r="AP1062" s="19" t="n">
        <v>0.119654810486642</v>
      </c>
      <c r="AQ1062" s="19" t="n">
        <v>0.0758251854010305</v>
      </c>
      <c r="AR1062" s="19" t="n">
        <v>0</v>
      </c>
      <c r="AS1062" s="19" t="n">
        <v>0.0753663332792024</v>
      </c>
      <c r="AT1062" s="19" t="n">
        <v>0</v>
      </c>
      <c r="AU1062" s="19" t="n">
        <v>0.18240061011896</v>
      </c>
    </row>
    <row r="1063">
      <c r="C1063" s="19"/>
      <c r="D1063" s="19"/>
      <c r="E1063" s="19"/>
      <c r="F1063" s="19"/>
      <c r="G1063" s="19"/>
      <c r="H1063" s="19"/>
      <c r="I1063" s="19"/>
      <c r="J1063" s="19"/>
      <c r="K1063" s="19"/>
      <c r="L1063" s="19"/>
      <c r="M1063" s="19"/>
      <c r="N1063" s="19"/>
      <c r="O1063" s="19"/>
      <c r="P1063" s="19"/>
      <c r="Q1063" s="19"/>
      <c r="R1063" s="19"/>
      <c r="S1063" s="19"/>
      <c r="T1063" s="19"/>
      <c r="U1063" s="19"/>
      <c r="V1063" s="19"/>
      <c r="W1063" s="19"/>
      <c r="X1063" s="19"/>
      <c r="Y1063" s="19"/>
      <c r="Z1063" s="19"/>
      <c r="AA1063" s="19"/>
      <c r="AB1063" s="19"/>
      <c r="AC1063" s="19"/>
      <c r="AD1063" s="19"/>
      <c r="AE1063" s="19"/>
      <c r="AF1063" s="19"/>
      <c r="AG1063" s="19"/>
      <c r="AH1063" s="19"/>
      <c r="AI1063" s="19"/>
      <c r="AJ1063" s="19"/>
      <c r="AK1063" s="19"/>
      <c r="AL1063" s="19"/>
      <c r="AM1063" s="19"/>
      <c r="AN1063" s="19"/>
      <c r="AO1063" s="19"/>
      <c r="AP1063" s="19"/>
      <c r="AQ1063" s="19"/>
      <c r="AR1063" s="19"/>
      <c r="AS1063" s="19"/>
      <c r="AT1063" s="19"/>
      <c r="AU1063" s="19"/>
    </row>
    <row r="1064">
      <c r="B1064" s="7" t="s">
        <v>435</v>
      </c>
      <c r="C1064" s="19"/>
      <c r="D1064" s="19"/>
      <c r="E1064" s="19"/>
      <c r="F1064" s="19"/>
      <c r="G1064" s="19"/>
      <c r="H1064" s="19"/>
      <c r="I1064" s="19"/>
      <c r="J1064" s="19"/>
      <c r="K1064" s="19"/>
      <c r="L1064" s="19"/>
      <c r="M1064" s="19"/>
      <c r="N1064" s="19"/>
      <c r="O1064" s="19"/>
      <c r="P1064" s="19"/>
      <c r="Q1064" s="19"/>
      <c r="R1064" s="19"/>
      <c r="S1064" s="19"/>
      <c r="T1064" s="19"/>
      <c r="U1064" s="19"/>
      <c r="V1064" s="19"/>
      <c r="W1064" s="19"/>
      <c r="X1064" s="19"/>
      <c r="Y1064" s="19"/>
      <c r="Z1064" s="19"/>
      <c r="AA1064" s="19"/>
      <c r="AB1064" s="19"/>
      <c r="AC1064" s="19"/>
      <c r="AD1064" s="19"/>
      <c r="AE1064" s="19"/>
      <c r="AF1064" s="19"/>
      <c r="AG1064" s="19"/>
      <c r="AH1064" s="19"/>
      <c r="AI1064" s="19"/>
      <c r="AJ1064" s="19"/>
      <c r="AK1064" s="19"/>
      <c r="AL1064" s="19"/>
      <c r="AM1064" s="19"/>
      <c r="AN1064" s="19"/>
      <c r="AO1064" s="19"/>
      <c r="AP1064" s="19"/>
      <c r="AQ1064" s="19"/>
      <c r="AR1064" s="19"/>
      <c r="AS1064" s="19"/>
      <c r="AT1064" s="19"/>
      <c r="AU1064" s="19"/>
    </row>
    <row r="1065">
      <c r="B1065" s="26" t="s">
        <v>356</v>
      </c>
      <c r="C1065" s="19"/>
      <c r="D1065" s="19"/>
      <c r="E1065" s="19"/>
      <c r="F1065" s="19"/>
      <c r="G1065" s="19"/>
      <c r="H1065" s="19"/>
      <c r="I1065" s="19"/>
      <c r="J1065" s="19"/>
      <c r="K1065" s="19"/>
      <c r="L1065" s="19"/>
      <c r="M1065" s="19"/>
      <c r="N1065" s="19"/>
      <c r="O1065" s="19"/>
      <c r="P1065" s="19"/>
      <c r="Q1065" s="19"/>
      <c r="R1065" s="19"/>
      <c r="S1065" s="19"/>
      <c r="T1065" s="19"/>
      <c r="U1065" s="19"/>
      <c r="V1065" s="19"/>
      <c r="W1065" s="19"/>
      <c r="X1065" s="19"/>
      <c r="Y1065" s="19"/>
      <c r="Z1065" s="19"/>
      <c r="AA1065" s="19"/>
      <c r="AB1065" s="19"/>
      <c r="AC1065" s="19"/>
      <c r="AD1065" s="19"/>
      <c r="AE1065" s="19"/>
      <c r="AF1065" s="19"/>
      <c r="AG1065" s="19"/>
      <c r="AH1065" s="19"/>
      <c r="AI1065" s="19"/>
      <c r="AJ1065" s="19"/>
      <c r="AK1065" s="19"/>
      <c r="AL1065" s="19"/>
      <c r="AM1065" s="19"/>
      <c r="AN1065" s="19"/>
      <c r="AO1065" s="19"/>
      <c r="AP1065" s="19"/>
      <c r="AQ1065" s="19"/>
      <c r="AR1065" s="19"/>
      <c r="AS1065" s="19"/>
      <c r="AT1065" s="19"/>
      <c r="AU1065" s="19"/>
    </row>
    <row r="1066">
      <c r="B1066" t="s">
        <v>434</v>
      </c>
      <c r="C1066" s="19" t="n">
        <v>0.605095963308815</v>
      </c>
      <c r="D1066" s="19" t="n">
        <v>0.609400237185987</v>
      </c>
      <c r="E1066" s="19" t="n">
        <v>0.606688725135106</v>
      </c>
      <c r="F1066" s="19"/>
      <c r="G1066" s="19" t="n">
        <v>0.543176071693895</v>
      </c>
      <c r="H1066" s="19" t="n">
        <v>0.673870768905206</v>
      </c>
      <c r="I1066" s="19" t="n">
        <v>0.606110503954958</v>
      </c>
      <c r="J1066" s="19" t="n">
        <v>0.72082984244067</v>
      </c>
      <c r="K1066" s="19" t="n">
        <v>0.537426755419271</v>
      </c>
      <c r="L1066" s="19" t="n">
        <v>0.571764343129912</v>
      </c>
      <c r="M1066" s="19"/>
      <c r="N1066" s="19" t="n">
        <v>0.644817747499328</v>
      </c>
      <c r="O1066" s="19" t="n">
        <v>0.552997362594705</v>
      </c>
      <c r="P1066" s="19" t="n">
        <v>0.59649753778567</v>
      </c>
      <c r="Q1066" s="19" t="n">
        <v>0.688752381234628</v>
      </c>
      <c r="R1066" s="19" t="n">
        <v>0.56808359931256</v>
      </c>
      <c r="S1066" s="19"/>
      <c r="T1066" s="19" t="n">
        <v>0.470441738222609</v>
      </c>
      <c r="U1066" s="19" t="n">
        <v>0.706839287821193</v>
      </c>
      <c r="V1066" s="19" t="n">
        <v>0.508494315799073</v>
      </c>
      <c r="W1066" s="19" t="n">
        <v>0.64339992275795</v>
      </c>
      <c r="X1066" s="19"/>
      <c r="Y1066" s="19" t="n">
        <v>0.643571072640267</v>
      </c>
      <c r="Z1066" s="19" t="n">
        <v>0.588358240929232</v>
      </c>
      <c r="AA1066" s="19" t="n">
        <v>0.584081260296175</v>
      </c>
      <c r="AB1066" s="19" t="n">
        <v>0.691090147357774</v>
      </c>
      <c r="AC1066" s="19" t="n">
        <v>0.471630793996637</v>
      </c>
      <c r="AD1066" s="19" t="n">
        <v>0.432376207019378</v>
      </c>
      <c r="AE1066" s="19"/>
      <c r="AF1066" s="19" t="n">
        <v>0.579182644671963</v>
      </c>
      <c r="AG1066" s="19"/>
      <c r="AH1066" s="19" t="n">
        <v>0.586952704044003</v>
      </c>
      <c r="AI1066" s="19"/>
      <c r="AJ1066" s="19" t="n">
        <v>0.583832202598841</v>
      </c>
      <c r="AK1066" s="19" t="n">
        <v>0.526090235546405</v>
      </c>
      <c r="AL1066" s="19" t="n">
        <v>0.701348347180644</v>
      </c>
      <c r="AM1066" s="19" t="n">
        <v>0.549642358626669</v>
      </c>
      <c r="AN1066" s="19" t="n">
        <v>0.608807046980368</v>
      </c>
      <c r="AO1066" s="19" t="n">
        <v>0.754117237650642</v>
      </c>
      <c r="AP1066" s="19" t="n">
        <v>0.603735914466951</v>
      </c>
      <c r="AQ1066" s="19" t="n">
        <v>0.515969781662596</v>
      </c>
      <c r="AR1066" s="19" t="n">
        <v>0.483234034832889</v>
      </c>
      <c r="AS1066" s="19" t="n">
        <v>0.598629853643844</v>
      </c>
      <c r="AT1066" s="19" t="n">
        <v>0.241518859542978</v>
      </c>
      <c r="AU1066" s="19" t="n">
        <v>0.712815992763915</v>
      </c>
    </row>
    <row r="1067">
      <c r="B1067" t="s">
        <v>418</v>
      </c>
      <c r="C1067" s="19" t="n">
        <v>0.309597396289924</v>
      </c>
      <c r="D1067" s="19" t="n">
        <v>0.354772102987605</v>
      </c>
      <c r="E1067" s="19" t="n">
        <v>0.273517401777775</v>
      </c>
      <c r="F1067" s="19"/>
      <c r="G1067" s="19" t="n">
        <v>0.404423184026127</v>
      </c>
      <c r="H1067" s="19" t="n">
        <v>0.326129231094794</v>
      </c>
      <c r="I1067" s="19" t="n">
        <v>0.249577355849696</v>
      </c>
      <c r="J1067" s="19" t="n">
        <v>0.208078953508982</v>
      </c>
      <c r="K1067" s="19" t="n">
        <v>0.359686573800623</v>
      </c>
      <c r="L1067" s="19" t="n">
        <v>0.309520160222177</v>
      </c>
      <c r="M1067" s="19"/>
      <c r="N1067" s="19" t="n">
        <v>0.355182252500672</v>
      </c>
      <c r="O1067" s="19" t="n">
        <v>0.348171183883226</v>
      </c>
      <c r="P1067" s="19" t="n">
        <v>0.317741082669821</v>
      </c>
      <c r="Q1067" s="19" t="n">
        <v>0.221418145167317</v>
      </c>
      <c r="R1067" s="19" t="n">
        <v>0.369320420952474</v>
      </c>
      <c r="S1067" s="19"/>
      <c r="T1067" s="19" t="n">
        <v>0.426564253364438</v>
      </c>
      <c r="U1067" s="19" t="n">
        <v>0.254742669817501</v>
      </c>
      <c r="V1067" s="19" t="n">
        <v>0.418231103682463</v>
      </c>
      <c r="W1067" s="19" t="n">
        <v>0.289735211092016</v>
      </c>
      <c r="X1067" s="19"/>
      <c r="Y1067" s="19" t="n">
        <v>0.325729548246358</v>
      </c>
      <c r="Z1067" s="19" t="n">
        <v>0.329041543874236</v>
      </c>
      <c r="AA1067" s="19" t="n">
        <v>0.284157211403166</v>
      </c>
      <c r="AB1067" s="19" t="n">
        <v>0.173914158037037</v>
      </c>
      <c r="AC1067" s="19" t="n">
        <v>0.528369206003363</v>
      </c>
      <c r="AD1067" s="19" t="n">
        <v>0.320561111509356</v>
      </c>
      <c r="AE1067" s="19"/>
      <c r="AF1067" s="19" t="n">
        <v>0.347062004258932</v>
      </c>
      <c r="AG1067" s="19"/>
      <c r="AH1067" s="19" t="n">
        <v>0.339094166798146</v>
      </c>
      <c r="AI1067" s="19"/>
      <c r="AJ1067" s="19" t="n">
        <v>0.416167797401159</v>
      </c>
      <c r="AK1067" s="19" t="n">
        <v>0.245145197315503</v>
      </c>
      <c r="AL1067" s="19" t="n">
        <v>0.235139367277278</v>
      </c>
      <c r="AM1067" s="19" t="n">
        <v>0.36069631888526</v>
      </c>
      <c r="AN1067" s="19" t="n">
        <v>0.298135905344538</v>
      </c>
      <c r="AO1067" s="19" t="n">
        <v>0.245882762349358</v>
      </c>
      <c r="AP1067" s="19" t="n">
        <v>0.307154490927353</v>
      </c>
      <c r="AQ1067" s="19" t="n">
        <v>0.484030218337404</v>
      </c>
      <c r="AR1067" s="19" t="n">
        <v>0.397750521238884</v>
      </c>
      <c r="AS1067" s="19" t="n">
        <v>0.168445391520188</v>
      </c>
      <c r="AT1067" s="19" t="n">
        <v>0.645417426004104</v>
      </c>
      <c r="AU1067" s="19" t="n">
        <v>0.287184007236085</v>
      </c>
    </row>
    <row r="1068">
      <c r="B1068" t="s">
        <v>96</v>
      </c>
      <c r="C1068" s="19" t="n">
        <v>0.0853066404012615</v>
      </c>
      <c r="D1068" s="19" t="n">
        <v>0.0358276598264082</v>
      </c>
      <c r="E1068" s="19" t="n">
        <v>0.119793873087119</v>
      </c>
      <c r="F1068" s="19"/>
      <c r="G1068" s="19" t="n">
        <v>0.0524007442799781</v>
      </c>
      <c r="H1068" s="19" t="n">
        <v>0</v>
      </c>
      <c r="I1068" s="19" t="n">
        <v>0.144312140195346</v>
      </c>
      <c r="J1068" s="19" t="n">
        <v>0.0710912040503477</v>
      </c>
      <c r="K1068" s="19" t="n">
        <v>0.102886670780107</v>
      </c>
      <c r="L1068" s="19" t="n">
        <v>0.118715496647911</v>
      </c>
      <c r="M1068" s="19"/>
      <c r="N1068" s="19" t="n">
        <v>0</v>
      </c>
      <c r="O1068" s="19" t="n">
        <v>0.0988314535220689</v>
      </c>
      <c r="P1068" s="19" t="n">
        <v>0.0857613795445093</v>
      </c>
      <c r="Q1068" s="19" t="n">
        <v>0.0898294735980543</v>
      </c>
      <c r="R1068" s="19" t="n">
        <v>0.062595979734966</v>
      </c>
      <c r="S1068" s="19"/>
      <c r="T1068" s="19" t="n">
        <v>0.102994008412953</v>
      </c>
      <c r="U1068" s="19" t="n">
        <v>0.038418042361306</v>
      </c>
      <c r="V1068" s="19" t="n">
        <v>0.073274580518464</v>
      </c>
      <c r="W1068" s="19" t="n">
        <v>0.066864866150034</v>
      </c>
      <c r="X1068" s="19"/>
      <c r="Y1068" s="19" t="n">
        <v>0.0306993791133758</v>
      </c>
      <c r="Z1068" s="19" t="n">
        <v>0.0826002151965316</v>
      </c>
      <c r="AA1068" s="19" t="n">
        <v>0.131761528300659</v>
      </c>
      <c r="AB1068" s="19" t="n">
        <v>0.134995694605189</v>
      </c>
      <c r="AC1068" s="19" t="n">
        <v>0</v>
      </c>
      <c r="AD1068" s="19" t="n">
        <v>0.247062681471266</v>
      </c>
      <c r="AE1068" s="19"/>
      <c r="AF1068" s="19" t="n">
        <v>0.0737553510691055</v>
      </c>
      <c r="AG1068" s="19"/>
      <c r="AH1068" s="19" t="n">
        <v>0.073953129157851</v>
      </c>
      <c r="AI1068" s="19"/>
      <c r="AJ1068" s="19" t="n">
        <v>0</v>
      </c>
      <c r="AK1068" s="19" t="n">
        <v>0.228764567138092</v>
      </c>
      <c r="AL1068" s="19" t="n">
        <v>0.0635122855420772</v>
      </c>
      <c r="AM1068" s="19" t="n">
        <v>0.0896613224880704</v>
      </c>
      <c r="AN1068" s="19" t="n">
        <v>0.0930570476750941</v>
      </c>
      <c r="AO1068" s="19" t="n">
        <v>0</v>
      </c>
      <c r="AP1068" s="19" t="n">
        <v>0.0891095946056959</v>
      </c>
      <c r="AQ1068" s="19" t="n">
        <v>0</v>
      </c>
      <c r="AR1068" s="19" t="n">
        <v>0.119015443928227</v>
      </c>
      <c r="AS1068" s="19" t="n">
        <v>0.232924754835968</v>
      </c>
      <c r="AT1068" s="19" t="n">
        <v>0.113063714452918</v>
      </c>
      <c r="AU1068" s="19" t="n">
        <v>0</v>
      </c>
    </row>
    <row r="1069">
      <c r="C1069" s="19"/>
      <c r="D1069" s="19"/>
      <c r="E1069" s="19"/>
      <c r="F1069" s="19"/>
      <c r="G1069" s="19"/>
      <c r="H1069" s="19"/>
      <c r="I1069" s="19"/>
      <c r="J1069" s="19"/>
      <c r="K1069" s="19"/>
      <c r="L1069" s="19"/>
      <c r="M1069" s="19"/>
      <c r="N1069" s="19"/>
      <c r="O1069" s="19"/>
      <c r="P1069" s="19"/>
      <c r="Q1069" s="19"/>
      <c r="R1069" s="19"/>
      <c r="S1069" s="19"/>
      <c r="T1069" s="19"/>
      <c r="U1069" s="19"/>
      <c r="V1069" s="19"/>
      <c r="W1069" s="19"/>
      <c r="X1069" s="19"/>
      <c r="Y1069" s="19"/>
      <c r="Z1069" s="19"/>
      <c r="AA1069" s="19"/>
      <c r="AB1069" s="19"/>
      <c r="AC1069" s="19"/>
      <c r="AD1069" s="19"/>
      <c r="AE1069" s="19"/>
      <c r="AF1069" s="19"/>
      <c r="AG1069" s="19"/>
      <c r="AH1069" s="19"/>
      <c r="AI1069" s="19"/>
      <c r="AJ1069" s="19"/>
      <c r="AK1069" s="19"/>
      <c r="AL1069" s="19"/>
      <c r="AM1069" s="19"/>
      <c r="AN1069" s="19"/>
      <c r="AO1069" s="19"/>
      <c r="AP1069" s="19"/>
      <c r="AQ1069" s="19"/>
      <c r="AR1069" s="19"/>
      <c r="AS1069" s="19"/>
      <c r="AT1069" s="19"/>
      <c r="AU1069" s="19"/>
    </row>
    <row r="1070">
      <c r="B1070" s="7" t="s">
        <v>437</v>
      </c>
      <c r="C1070" s="19"/>
      <c r="D1070" s="19"/>
      <c r="E1070" s="19"/>
      <c r="F1070" s="19"/>
      <c r="G1070" s="19"/>
      <c r="H1070" s="19"/>
      <c r="I1070" s="19"/>
      <c r="J1070" s="19"/>
      <c r="K1070" s="19"/>
      <c r="L1070" s="19"/>
      <c r="M1070" s="19"/>
      <c r="N1070" s="19"/>
      <c r="O1070" s="19"/>
      <c r="P1070" s="19"/>
      <c r="Q1070" s="19"/>
      <c r="R1070" s="19"/>
      <c r="S1070" s="19"/>
      <c r="T1070" s="19"/>
      <c r="U1070" s="19"/>
      <c r="V1070" s="19"/>
      <c r="W1070" s="19"/>
      <c r="X1070" s="19"/>
      <c r="Y1070" s="19"/>
      <c r="Z1070" s="19"/>
      <c r="AA1070" s="19"/>
      <c r="AB1070" s="19"/>
      <c r="AC1070" s="19"/>
      <c r="AD1070" s="19"/>
      <c r="AE1070" s="19"/>
      <c r="AF1070" s="19"/>
      <c r="AG1070" s="19"/>
      <c r="AH1070" s="19"/>
      <c r="AI1070" s="19"/>
      <c r="AJ1070" s="19"/>
      <c r="AK1070" s="19"/>
      <c r="AL1070" s="19"/>
      <c r="AM1070" s="19"/>
      <c r="AN1070" s="19"/>
      <c r="AO1070" s="19"/>
      <c r="AP1070" s="19"/>
      <c r="AQ1070" s="19"/>
      <c r="AR1070" s="19"/>
      <c r="AS1070" s="19"/>
      <c r="AT1070" s="19"/>
      <c r="AU1070" s="19"/>
    </row>
    <row r="1071">
      <c r="B1071" s="26" t="s">
        <v>356</v>
      </c>
      <c r="C1071" s="19"/>
      <c r="D1071" s="19"/>
      <c r="E1071" s="19"/>
      <c r="F1071" s="19"/>
      <c r="G1071" s="19"/>
      <c r="H1071" s="19"/>
      <c r="I1071" s="19"/>
      <c r="J1071" s="19"/>
      <c r="K1071" s="19"/>
      <c r="L1071" s="19"/>
      <c r="M1071" s="19"/>
      <c r="N1071" s="19"/>
      <c r="O1071" s="19"/>
      <c r="P1071" s="19"/>
      <c r="Q1071" s="19"/>
      <c r="R1071" s="19"/>
      <c r="S1071" s="19"/>
      <c r="T1071" s="19"/>
      <c r="U1071" s="19"/>
      <c r="V1071" s="19"/>
      <c r="W1071" s="19"/>
      <c r="X1071" s="19"/>
      <c r="Y1071" s="19"/>
      <c r="Z1071" s="19"/>
      <c r="AA1071" s="19"/>
      <c r="AB1071" s="19"/>
      <c r="AC1071" s="19"/>
      <c r="AD1071" s="19"/>
      <c r="AE1071" s="19"/>
      <c r="AF1071" s="19"/>
      <c r="AG1071" s="19"/>
      <c r="AH1071" s="19"/>
      <c r="AI1071" s="19"/>
      <c r="AJ1071" s="19"/>
      <c r="AK1071" s="19"/>
      <c r="AL1071" s="19"/>
      <c r="AM1071" s="19"/>
      <c r="AN1071" s="19"/>
      <c r="AO1071" s="19"/>
      <c r="AP1071" s="19"/>
      <c r="AQ1071" s="19"/>
      <c r="AR1071" s="19"/>
      <c r="AS1071" s="19"/>
      <c r="AT1071" s="19"/>
      <c r="AU1071" s="19"/>
    </row>
    <row r="1072">
      <c r="B1072" t="s">
        <v>436</v>
      </c>
      <c r="C1072" s="19" t="n">
        <v>0.623263627255693</v>
      </c>
      <c r="D1072" s="19" t="n">
        <v>0.616183879710711</v>
      </c>
      <c r="E1072" s="19" t="n">
        <v>0.629820404842974</v>
      </c>
      <c r="F1072" s="19"/>
      <c r="G1072" s="19" t="n">
        <v>0.55203334371742</v>
      </c>
      <c r="H1072" s="19" t="n">
        <v>0.547199141402617</v>
      </c>
      <c r="I1072" s="19" t="n">
        <v>0.758931768887346</v>
      </c>
      <c r="J1072" s="19" t="n">
        <v>0.758083483434174</v>
      </c>
      <c r="K1072" s="19" t="n">
        <v>0.542782565749692</v>
      </c>
      <c r="L1072" s="19" t="n">
        <v>0.582220955882599</v>
      </c>
      <c r="M1072" s="19"/>
      <c r="N1072" s="19" t="n">
        <v>0.798115309237315</v>
      </c>
      <c r="O1072" s="19" t="n">
        <v>0.535424146669644</v>
      </c>
      <c r="P1072" s="19" t="n">
        <v>0.685593696028231</v>
      </c>
      <c r="Q1072" s="19" t="n">
        <v>0.670635525049448</v>
      </c>
      <c r="R1072" s="19" t="n">
        <v>0.494127477833863</v>
      </c>
      <c r="S1072" s="19"/>
      <c r="T1072" s="19" t="n">
        <v>0.542591685728552</v>
      </c>
      <c r="U1072" s="19" t="n">
        <v>0.64412399403124</v>
      </c>
      <c r="V1072" s="19" t="n">
        <v>0.667250569170547</v>
      </c>
      <c r="W1072" s="19" t="n">
        <v>0.590529465540909</v>
      </c>
      <c r="X1072" s="19"/>
      <c r="Y1072" s="19" t="n">
        <v>0.610723917297367</v>
      </c>
      <c r="Z1072" s="19" t="n">
        <v>0.562954304146782</v>
      </c>
      <c r="AA1072" s="19" t="n">
        <v>0.547114077225811</v>
      </c>
      <c r="AB1072" s="19" t="n">
        <v>0.749027383803732</v>
      </c>
      <c r="AC1072" s="19" t="n">
        <v>0.82480957364479</v>
      </c>
      <c r="AD1072" s="19" t="n">
        <v>0.799297768982706</v>
      </c>
      <c r="AE1072" s="19"/>
      <c r="AF1072" s="19" t="n">
        <v>0.638626570955347</v>
      </c>
      <c r="AG1072" s="19"/>
      <c r="AH1072" s="19" t="n">
        <v>0.644120908457756</v>
      </c>
      <c r="AI1072" s="19"/>
      <c r="AJ1072" s="19" t="n">
        <v>0.787559913501706</v>
      </c>
      <c r="AK1072" s="19" t="n">
        <v>0.468896571727484</v>
      </c>
      <c r="AL1072" s="19" t="n">
        <v>0.757355903137287</v>
      </c>
      <c r="AM1072" s="19" t="n">
        <v>0.624691460809896</v>
      </c>
      <c r="AN1072" s="19" t="n">
        <v>0.490316106921207</v>
      </c>
      <c r="AO1072" s="19" t="n">
        <v>0.479213436511879</v>
      </c>
      <c r="AP1072" s="19" t="n">
        <v>0.616092465477786</v>
      </c>
      <c r="AQ1072" s="19" t="n">
        <v>0.834769295109935</v>
      </c>
      <c r="AR1072" s="19" t="n">
        <v>0.678065812983591</v>
      </c>
      <c r="AS1072" s="19" t="n">
        <v>0.62901939632746</v>
      </c>
      <c r="AT1072" s="19" t="n">
        <v>0.210838737068459</v>
      </c>
      <c r="AU1072" s="19" t="n">
        <v>0.4739223397933</v>
      </c>
    </row>
    <row r="1073">
      <c r="B1073" t="s">
        <v>418</v>
      </c>
      <c r="C1073" s="19" t="n">
        <v>0.255887550712799</v>
      </c>
      <c r="D1073" s="19" t="n">
        <v>0.274449677523014</v>
      </c>
      <c r="E1073" s="19" t="n">
        <v>0.238696579386743</v>
      </c>
      <c r="F1073" s="19"/>
      <c r="G1073" s="19" t="n">
        <v>0.387596725235932</v>
      </c>
      <c r="H1073" s="19" t="n">
        <v>0.375092577710722</v>
      </c>
      <c r="I1073" s="19" t="n">
        <v>0.152775310206344</v>
      </c>
      <c r="J1073" s="19" t="n">
        <v>0.178528712355174</v>
      </c>
      <c r="K1073" s="19" t="n">
        <v>0.26950965365129</v>
      </c>
      <c r="L1073" s="19" t="n">
        <v>0.228060631000012</v>
      </c>
      <c r="M1073" s="19"/>
      <c r="N1073" s="19" t="n">
        <v>0</v>
      </c>
      <c r="O1073" s="19" t="n">
        <v>0.320038646065075</v>
      </c>
      <c r="P1073" s="19" t="n">
        <v>0.148662063744312</v>
      </c>
      <c r="Q1073" s="19" t="n">
        <v>0.289161512260234</v>
      </c>
      <c r="R1073" s="19" t="n">
        <v>0.369781477287644</v>
      </c>
      <c r="S1073" s="19"/>
      <c r="T1073" s="19" t="n">
        <v>0.307257549562565</v>
      </c>
      <c r="U1073" s="19" t="n">
        <v>0.226208335543098</v>
      </c>
      <c r="V1073" s="19" t="n">
        <v>0.207078643297844</v>
      </c>
      <c r="W1073" s="19" t="n">
        <v>0.335300979774547</v>
      </c>
      <c r="X1073" s="19"/>
      <c r="Y1073" s="19" t="n">
        <v>0.307397060825809</v>
      </c>
      <c r="Z1073" s="19" t="n">
        <v>0.299457836993277</v>
      </c>
      <c r="AA1073" s="19" t="n">
        <v>0.264333910962089</v>
      </c>
      <c r="AB1073" s="19" t="n">
        <v>0.09983794792422</v>
      </c>
      <c r="AC1073" s="19" t="n">
        <v>0.17519042635521</v>
      </c>
      <c r="AD1073" s="19" t="n">
        <v>0.130684017420893</v>
      </c>
      <c r="AE1073" s="19"/>
      <c r="AF1073" s="19" t="n">
        <v>0.222693344551948</v>
      </c>
      <c r="AG1073" s="19"/>
      <c r="AH1073" s="19" t="n">
        <v>0.266382764951159</v>
      </c>
      <c r="AI1073" s="19"/>
      <c r="AJ1073" s="19" t="n">
        <v>0.133046502218531</v>
      </c>
      <c r="AK1073" s="19" t="n">
        <v>0.417064405936751</v>
      </c>
      <c r="AL1073" s="19" t="n">
        <v>0.155997053114745</v>
      </c>
      <c r="AM1073" s="19" t="n">
        <v>0.257486602456534</v>
      </c>
      <c r="AN1073" s="19" t="n">
        <v>0.313942109475576</v>
      </c>
      <c r="AO1073" s="19" t="n">
        <v>0.302037293527908</v>
      </c>
      <c r="AP1073" s="19" t="n">
        <v>0.30227373535592</v>
      </c>
      <c r="AQ1073" s="19" t="n">
        <v>0.165230704890065</v>
      </c>
      <c r="AR1073" s="19" t="n">
        <v>0.321934187016409</v>
      </c>
      <c r="AS1073" s="19" t="n">
        <v>0.245861639362033</v>
      </c>
      <c r="AT1073" s="19" t="n">
        <v>0.215303738796025</v>
      </c>
      <c r="AU1073" s="19" t="n">
        <v>0.526077660206701</v>
      </c>
    </row>
    <row r="1074">
      <c r="B1074" t="s">
        <v>96</v>
      </c>
      <c r="C1074" s="19" t="n">
        <v>0.120848822031508</v>
      </c>
      <c r="D1074" s="19" t="n">
        <v>0.109366442766275</v>
      </c>
      <c r="E1074" s="19" t="n">
        <v>0.131483015770283</v>
      </c>
      <c r="F1074" s="19"/>
      <c r="G1074" s="19" t="n">
        <v>0.0603699310466475</v>
      </c>
      <c r="H1074" s="19" t="n">
        <v>0.0777082808866609</v>
      </c>
      <c r="I1074" s="19" t="n">
        <v>0.0882929209063095</v>
      </c>
      <c r="J1074" s="19" t="n">
        <v>0.0633878042106522</v>
      </c>
      <c r="K1074" s="19" t="n">
        <v>0.187707780599018</v>
      </c>
      <c r="L1074" s="19" t="n">
        <v>0.189718413117389</v>
      </c>
      <c r="M1074" s="19"/>
      <c r="N1074" s="19" t="n">
        <v>0.201884690762685</v>
      </c>
      <c r="O1074" s="19" t="n">
        <v>0.144537207265281</v>
      </c>
      <c r="P1074" s="19" t="n">
        <v>0.165744240227458</v>
      </c>
      <c r="Q1074" s="19" t="n">
        <v>0.0402029626903184</v>
      </c>
      <c r="R1074" s="19" t="n">
        <v>0.136091044878493</v>
      </c>
      <c r="S1074" s="19"/>
      <c r="T1074" s="19" t="n">
        <v>0.150150764708883</v>
      </c>
      <c r="U1074" s="19" t="n">
        <v>0.129667670425662</v>
      </c>
      <c r="V1074" s="19" t="n">
        <v>0.125670787531609</v>
      </c>
      <c r="W1074" s="19" t="n">
        <v>0.0741695546845433</v>
      </c>
      <c r="X1074" s="19"/>
      <c r="Y1074" s="19" t="n">
        <v>0.0818790218768239</v>
      </c>
      <c r="Z1074" s="19" t="n">
        <v>0.137587858859941</v>
      </c>
      <c r="AA1074" s="19" t="n">
        <v>0.188552011812099</v>
      </c>
      <c r="AB1074" s="19" t="n">
        <v>0.151134668272049</v>
      </c>
      <c r="AC1074" s="19" t="n">
        <v>0</v>
      </c>
      <c r="AD1074" s="19" t="n">
        <v>0.0700182135964008</v>
      </c>
      <c r="AE1074" s="19"/>
      <c r="AF1074" s="19" t="n">
        <v>0.138680084492705</v>
      </c>
      <c r="AG1074" s="19"/>
      <c r="AH1074" s="19" t="n">
        <v>0.0894963265910846</v>
      </c>
      <c r="AI1074" s="19"/>
      <c r="AJ1074" s="19" t="n">
        <v>0.0793935842797635</v>
      </c>
      <c r="AK1074" s="19" t="n">
        <v>0.114039022335764</v>
      </c>
      <c r="AL1074" s="19" t="n">
        <v>0.0866470437479676</v>
      </c>
      <c r="AM1074" s="19" t="n">
        <v>0.117821936733571</v>
      </c>
      <c r="AN1074" s="19" t="n">
        <v>0.195741783603217</v>
      </c>
      <c r="AO1074" s="19" t="n">
        <v>0.218749269960213</v>
      </c>
      <c r="AP1074" s="19" t="n">
        <v>0.0816337991662942</v>
      </c>
      <c r="AQ1074" s="19" t="n">
        <v>0</v>
      </c>
      <c r="AR1074" s="19" t="n">
        <v>0</v>
      </c>
      <c r="AS1074" s="19" t="n">
        <v>0.125118964310507</v>
      </c>
      <c r="AT1074" s="19" t="n">
        <v>0.573857524135516</v>
      </c>
      <c r="AU1074" s="19" t="n">
        <v>0</v>
      </c>
    </row>
    <row r="1075">
      <c r="C1075" s="19"/>
      <c r="D1075" s="19"/>
      <c r="E1075" s="19"/>
      <c r="F1075" s="19"/>
      <c r="G1075" s="19"/>
      <c r="H1075" s="19"/>
      <c r="I1075" s="19"/>
      <c r="J1075" s="19"/>
      <c r="K1075" s="19"/>
      <c r="L1075" s="19"/>
      <c r="M1075" s="19"/>
      <c r="N1075" s="19"/>
      <c r="O1075" s="19"/>
      <c r="P1075" s="19"/>
      <c r="Q1075" s="19"/>
      <c r="R1075" s="19"/>
      <c r="S1075" s="19"/>
      <c r="T1075" s="19"/>
      <c r="U1075" s="19"/>
      <c r="V1075" s="19"/>
      <c r="W1075" s="19"/>
      <c r="X1075" s="19"/>
      <c r="Y1075" s="19"/>
      <c r="Z1075" s="19"/>
      <c r="AA1075" s="19"/>
      <c r="AB1075" s="19"/>
      <c r="AC1075" s="19"/>
      <c r="AD1075" s="19"/>
      <c r="AE1075" s="19"/>
      <c r="AF1075" s="19"/>
      <c r="AG1075" s="19"/>
      <c r="AH1075" s="19"/>
      <c r="AI1075" s="19"/>
      <c r="AJ1075" s="19"/>
      <c r="AK1075" s="19"/>
      <c r="AL1075" s="19"/>
      <c r="AM1075" s="19"/>
      <c r="AN1075" s="19"/>
      <c r="AO1075" s="19"/>
      <c r="AP1075" s="19"/>
      <c r="AQ1075" s="19"/>
      <c r="AR1075" s="19"/>
      <c r="AS1075" s="19"/>
      <c r="AT1075" s="19"/>
      <c r="AU1075" s="19"/>
    </row>
    <row r="1076">
      <c r="B1076" s="7" t="s">
        <v>440</v>
      </c>
      <c r="C1076" s="19"/>
      <c r="D1076" s="19"/>
      <c r="E1076" s="19"/>
      <c r="F1076" s="19"/>
      <c r="G1076" s="19"/>
      <c r="H1076" s="19"/>
      <c r="I1076" s="19"/>
      <c r="J1076" s="19"/>
      <c r="K1076" s="19"/>
      <c r="L1076" s="19"/>
      <c r="M1076" s="19"/>
      <c r="N1076" s="19"/>
      <c r="O1076" s="19"/>
      <c r="P1076" s="19"/>
      <c r="Q1076" s="19"/>
      <c r="R1076" s="19"/>
      <c r="S1076" s="19"/>
      <c r="T1076" s="19"/>
      <c r="U1076" s="19"/>
      <c r="V1076" s="19"/>
      <c r="W1076" s="19"/>
      <c r="X1076" s="19"/>
      <c r="Y1076" s="19"/>
      <c r="Z1076" s="19"/>
      <c r="AA1076" s="19"/>
      <c r="AB1076" s="19"/>
      <c r="AC1076" s="19"/>
      <c r="AD1076" s="19"/>
      <c r="AE1076" s="19"/>
      <c r="AF1076" s="19"/>
      <c r="AG1076" s="19"/>
      <c r="AH1076" s="19"/>
      <c r="AI1076" s="19"/>
      <c r="AJ1076" s="19"/>
      <c r="AK1076" s="19"/>
      <c r="AL1076" s="19"/>
      <c r="AM1076" s="19"/>
      <c r="AN1076" s="19"/>
      <c r="AO1076" s="19"/>
      <c r="AP1076" s="19"/>
      <c r="AQ1076" s="19"/>
      <c r="AR1076" s="19"/>
      <c r="AS1076" s="19"/>
      <c r="AT1076" s="19"/>
      <c r="AU1076" s="19"/>
    </row>
    <row r="1077">
      <c r="B1077" s="26" t="s">
        <v>356</v>
      </c>
      <c r="C1077" s="19"/>
      <c r="D1077" s="19"/>
      <c r="E1077" s="19"/>
      <c r="F1077" s="19"/>
      <c r="G1077" s="19"/>
      <c r="H1077" s="19"/>
      <c r="I1077" s="19"/>
      <c r="J1077" s="19"/>
      <c r="K1077" s="19"/>
      <c r="L1077" s="19"/>
      <c r="M1077" s="19"/>
      <c r="N1077" s="19"/>
      <c r="O1077" s="19"/>
      <c r="P1077" s="19"/>
      <c r="Q1077" s="19"/>
      <c r="R1077" s="19"/>
      <c r="S1077" s="19"/>
      <c r="T1077" s="19"/>
      <c r="U1077" s="19"/>
      <c r="V1077" s="19"/>
      <c r="W1077" s="19"/>
      <c r="X1077" s="19"/>
      <c r="Y1077" s="19"/>
      <c r="Z1077" s="19"/>
      <c r="AA1077" s="19"/>
      <c r="AB1077" s="19"/>
      <c r="AC1077" s="19"/>
      <c r="AD1077" s="19"/>
      <c r="AE1077" s="19"/>
      <c r="AF1077" s="19"/>
      <c r="AG1077" s="19"/>
      <c r="AH1077" s="19"/>
      <c r="AI1077" s="19"/>
      <c r="AJ1077" s="19"/>
      <c r="AK1077" s="19"/>
      <c r="AL1077" s="19"/>
      <c r="AM1077" s="19"/>
      <c r="AN1077" s="19"/>
      <c r="AO1077" s="19"/>
      <c r="AP1077" s="19"/>
      <c r="AQ1077" s="19"/>
      <c r="AR1077" s="19"/>
      <c r="AS1077" s="19"/>
      <c r="AT1077" s="19"/>
      <c r="AU1077" s="19"/>
    </row>
    <row r="1078">
      <c r="B1078" t="s">
        <v>438</v>
      </c>
      <c r="C1078" s="19" t="n">
        <v>0.344077238998455</v>
      </c>
      <c r="D1078" s="19" t="n">
        <v>0.324944666556835</v>
      </c>
      <c r="E1078" s="19" t="n">
        <v>0.362890076441174</v>
      </c>
      <c r="F1078" s="19"/>
      <c r="G1078" s="19" t="n">
        <v>0.318380044000033</v>
      </c>
      <c r="H1078" s="19" t="n">
        <v>0.281203371347574</v>
      </c>
      <c r="I1078" s="19" t="n">
        <v>0.34336823327184</v>
      </c>
      <c r="J1078" s="19" t="n">
        <v>0.276221647240741</v>
      </c>
      <c r="K1078" s="19" t="n">
        <v>0.395702935807481</v>
      </c>
      <c r="L1078" s="19" t="n">
        <v>0.407909402169029</v>
      </c>
      <c r="M1078" s="19"/>
      <c r="N1078" s="19" t="n">
        <v>0</v>
      </c>
      <c r="O1078" s="19" t="n">
        <v>0.440498969952977</v>
      </c>
      <c r="P1078" s="19" t="n">
        <v>0.355150290394559</v>
      </c>
      <c r="Q1078" s="19" t="n">
        <v>0.241325639570941</v>
      </c>
      <c r="R1078" s="19" t="n">
        <v>0.382777853167033</v>
      </c>
      <c r="S1078" s="19"/>
      <c r="T1078" s="19" t="n">
        <v>0.420601622697253</v>
      </c>
      <c r="U1078" s="19" t="n">
        <v>0.360043484242069</v>
      </c>
      <c r="V1078" s="19" t="n">
        <v>0.298662151539908</v>
      </c>
      <c r="W1078" s="19" t="n">
        <v>0.308505767326168</v>
      </c>
      <c r="X1078" s="19"/>
      <c r="Y1078" s="19" t="n">
        <v>0.33636612394414</v>
      </c>
      <c r="Z1078" s="19" t="n">
        <v>0.284628048184775</v>
      </c>
      <c r="AA1078" s="19" t="n">
        <v>0.404487581757216</v>
      </c>
      <c r="AB1078" s="19" t="n">
        <v>0.500186450820155</v>
      </c>
      <c r="AC1078" s="19" t="n">
        <v>0.187055798982379</v>
      </c>
      <c r="AD1078" s="19" t="n">
        <v>0.217060127170597</v>
      </c>
      <c r="AE1078" s="19"/>
      <c r="AF1078" s="19" t="n">
        <v>0.3561053274639</v>
      </c>
      <c r="AG1078" s="19"/>
      <c r="AH1078" s="19" t="n">
        <v>0.337489033787981</v>
      </c>
      <c r="AI1078" s="19"/>
      <c r="AJ1078" s="19" t="n">
        <v>0.343717923705858</v>
      </c>
      <c r="AK1078" s="19" t="n">
        <v>0.528444071658326</v>
      </c>
      <c r="AL1078" s="19" t="n">
        <v>0.378366385414505</v>
      </c>
      <c r="AM1078" s="19" t="n">
        <v>0.382180695036272</v>
      </c>
      <c r="AN1078" s="19" t="n">
        <v>0.337730582008772</v>
      </c>
      <c r="AO1078" s="19" t="n">
        <v>0.172251855145982</v>
      </c>
      <c r="AP1078" s="19" t="n">
        <v>0.38045135988109</v>
      </c>
      <c r="AQ1078" s="19" t="n">
        <v>0.367841713812028</v>
      </c>
      <c r="AR1078" s="19" t="n">
        <v>0.399361402530311</v>
      </c>
      <c r="AS1078" s="19" t="n">
        <v>0.260798010413244</v>
      </c>
      <c r="AT1078" s="19" t="n">
        <v>0.264013325283664</v>
      </c>
      <c r="AU1078" s="19" t="n">
        <v>0.136513846913005</v>
      </c>
    </row>
    <row r="1079">
      <c r="B1079" t="s">
        <v>439</v>
      </c>
      <c r="C1079" s="19" t="n">
        <v>0.416233082619938</v>
      </c>
      <c r="D1079" s="19" t="n">
        <v>0.449758366870536</v>
      </c>
      <c r="E1079" s="19" t="n">
        <v>0.383268057934839</v>
      </c>
      <c r="F1079" s="19"/>
      <c r="G1079" s="19" t="n">
        <v>0.656124527221746</v>
      </c>
      <c r="H1079" s="19" t="n">
        <v>0.553518550649726</v>
      </c>
      <c r="I1079" s="19" t="n">
        <v>0.522232736081124</v>
      </c>
      <c r="J1079" s="19" t="n">
        <v>0.370527777311879</v>
      </c>
      <c r="K1079" s="19" t="n">
        <v>0.275452477072983</v>
      </c>
      <c r="L1079" s="19" t="n">
        <v>0.272042356148584</v>
      </c>
      <c r="M1079" s="19"/>
      <c r="N1079" s="19" t="n">
        <v>0.613333553880355</v>
      </c>
      <c r="O1079" s="19" t="n">
        <v>0.37319453859411</v>
      </c>
      <c r="P1079" s="19" t="n">
        <v>0.380991363159455</v>
      </c>
      <c r="Q1079" s="19" t="n">
        <v>0.507790863693939</v>
      </c>
      <c r="R1079" s="19" t="n">
        <v>0.378760079631297</v>
      </c>
      <c r="S1079" s="19"/>
      <c r="T1079" s="19" t="n">
        <v>0.26114046332454</v>
      </c>
      <c r="U1079" s="19" t="n">
        <v>0.410496547171937</v>
      </c>
      <c r="V1079" s="19" t="n">
        <v>0.426937025623004</v>
      </c>
      <c r="W1079" s="19" t="n">
        <v>0.509439759316988</v>
      </c>
      <c r="X1079" s="19"/>
      <c r="Y1079" s="19" t="n">
        <v>0.469063230734765</v>
      </c>
      <c r="Z1079" s="19" t="n">
        <v>0.45942128523481</v>
      </c>
      <c r="AA1079" s="19" t="n">
        <v>0.259795877697607</v>
      </c>
      <c r="AB1079" s="19" t="n">
        <v>0.346757025797658</v>
      </c>
      <c r="AC1079" s="19" t="n">
        <v>0.749929031380648</v>
      </c>
      <c r="AD1079" s="19" t="n">
        <v>0.352637969511453</v>
      </c>
      <c r="AE1079" s="19"/>
      <c r="AF1079" s="19" t="n">
        <v>0.402228908338508</v>
      </c>
      <c r="AG1079" s="19"/>
      <c r="AH1079" s="19" t="n">
        <v>0.462136701312981</v>
      </c>
      <c r="AI1079" s="19"/>
      <c r="AJ1079" s="19" t="n">
        <v>0.414075554968522</v>
      </c>
      <c r="AK1079" s="19" t="n">
        <v>0.252596839552954</v>
      </c>
      <c r="AL1079" s="19" t="n">
        <v>0.525873950489413</v>
      </c>
      <c r="AM1079" s="19" t="n">
        <v>0.450943191592236</v>
      </c>
      <c r="AN1079" s="19" t="n">
        <v>0.420133316958599</v>
      </c>
      <c r="AO1079" s="19" t="n">
        <v>0.525700409277418</v>
      </c>
      <c r="AP1079" s="19" t="n">
        <v>0.348677609201674</v>
      </c>
      <c r="AQ1079" s="19" t="n">
        <v>0.496828648073499</v>
      </c>
      <c r="AR1079" s="19" t="n">
        <v>0</v>
      </c>
      <c r="AS1079" s="19" t="n">
        <v>0.170278953394104</v>
      </c>
      <c r="AT1079" s="19" t="n">
        <v>0.238797740074826</v>
      </c>
      <c r="AU1079" s="19" t="n">
        <v>0.522914057899088</v>
      </c>
    </row>
    <row r="1080">
      <c r="B1080" t="s">
        <v>96</v>
      </c>
      <c r="C1080" s="19" t="n">
        <v>0.239689678381607</v>
      </c>
      <c r="D1080" s="19" t="n">
        <v>0.225296966572629</v>
      </c>
      <c r="E1080" s="19" t="n">
        <v>0.253841865623987</v>
      </c>
      <c r="F1080" s="19"/>
      <c r="G1080" s="19" t="n">
        <v>0.0254954287782206</v>
      </c>
      <c r="H1080" s="19" t="n">
        <v>0.1652780780027</v>
      </c>
      <c r="I1080" s="19" t="n">
        <v>0.134399030647037</v>
      </c>
      <c r="J1080" s="19" t="n">
        <v>0.35325057544738</v>
      </c>
      <c r="K1080" s="19" t="n">
        <v>0.328844587119537</v>
      </c>
      <c r="L1080" s="19" t="n">
        <v>0.320048241682387</v>
      </c>
      <c r="M1080" s="19"/>
      <c r="N1080" s="19" t="n">
        <v>0.386666446119645</v>
      </c>
      <c r="O1080" s="19" t="n">
        <v>0.186306491452913</v>
      </c>
      <c r="P1080" s="19" t="n">
        <v>0.263858346445986</v>
      </c>
      <c r="Q1080" s="19" t="n">
        <v>0.25088349673512</v>
      </c>
      <c r="R1080" s="19" t="n">
        <v>0.23846206720167</v>
      </c>
      <c r="S1080" s="19"/>
      <c r="T1080" s="19" t="n">
        <v>0.318257913978207</v>
      </c>
      <c r="U1080" s="19" t="n">
        <v>0.229459968585994</v>
      </c>
      <c r="V1080" s="19" t="n">
        <v>0.274400822837088</v>
      </c>
      <c r="W1080" s="19" t="n">
        <v>0.182054473356844</v>
      </c>
      <c r="X1080" s="19"/>
      <c r="Y1080" s="19" t="n">
        <v>0.194570645321094</v>
      </c>
      <c r="Z1080" s="19" t="n">
        <v>0.255950666580415</v>
      </c>
      <c r="AA1080" s="19" t="n">
        <v>0.335716540545177</v>
      </c>
      <c r="AB1080" s="19" t="n">
        <v>0.153056523382187</v>
      </c>
      <c r="AC1080" s="19" t="n">
        <v>0.0630151696369722</v>
      </c>
      <c r="AD1080" s="19" t="n">
        <v>0.43030190331795</v>
      </c>
      <c r="AE1080" s="19"/>
      <c r="AF1080" s="19" t="n">
        <v>0.241665764197591</v>
      </c>
      <c r="AG1080" s="19"/>
      <c r="AH1080" s="19" t="n">
        <v>0.200374264899038</v>
      </c>
      <c r="AI1080" s="19"/>
      <c r="AJ1080" s="19" t="n">
        <v>0.24220652132562</v>
      </c>
      <c r="AK1080" s="19" t="n">
        <v>0.21895908878872</v>
      </c>
      <c r="AL1080" s="19" t="n">
        <v>0.0957596640960816</v>
      </c>
      <c r="AM1080" s="19" t="n">
        <v>0.166876113371492</v>
      </c>
      <c r="AN1080" s="19" t="n">
        <v>0.242136101032629</v>
      </c>
      <c r="AO1080" s="19" t="n">
        <v>0.3020477355766</v>
      </c>
      <c r="AP1080" s="19" t="n">
        <v>0.270871030917237</v>
      </c>
      <c r="AQ1080" s="19" t="n">
        <v>0.135329638114473</v>
      </c>
      <c r="AR1080" s="19" t="n">
        <v>0.600638597469689</v>
      </c>
      <c r="AS1080" s="19" t="n">
        <v>0.568923036192652</v>
      </c>
      <c r="AT1080" s="19" t="n">
        <v>0.49718893464151</v>
      </c>
      <c r="AU1080" s="19" t="n">
        <v>0.340572095187907</v>
      </c>
    </row>
    <row r="1081">
      <c r="C1081" s="19"/>
      <c r="D1081" s="19"/>
      <c r="E1081" s="19"/>
      <c r="F1081" s="19"/>
      <c r="G1081" s="19"/>
      <c r="H1081" s="19"/>
      <c r="I1081" s="19"/>
      <c r="J1081" s="19"/>
      <c r="K1081" s="19"/>
      <c r="L1081" s="19"/>
      <c r="M1081" s="19"/>
      <c r="N1081" s="19"/>
      <c r="O1081" s="19"/>
      <c r="P1081" s="19"/>
      <c r="Q1081" s="19"/>
      <c r="R1081" s="19"/>
      <c r="S1081" s="19"/>
      <c r="T1081" s="19"/>
      <c r="U1081" s="19"/>
      <c r="V1081" s="19"/>
      <c r="W1081" s="19"/>
      <c r="X1081" s="19"/>
      <c r="Y1081" s="19"/>
      <c r="Z1081" s="19"/>
      <c r="AA1081" s="19"/>
      <c r="AB1081" s="19"/>
      <c r="AC1081" s="19"/>
      <c r="AD1081" s="19"/>
      <c r="AE1081" s="19"/>
      <c r="AF1081" s="19"/>
      <c r="AG1081" s="19"/>
      <c r="AH1081" s="19"/>
      <c r="AI1081" s="19"/>
      <c r="AJ1081" s="19"/>
      <c r="AK1081" s="19"/>
      <c r="AL1081" s="19"/>
      <c r="AM1081" s="19"/>
      <c r="AN1081" s="19"/>
      <c r="AO1081" s="19"/>
      <c r="AP1081" s="19"/>
      <c r="AQ1081" s="19"/>
      <c r="AR1081" s="19"/>
      <c r="AS1081" s="19"/>
      <c r="AT1081" s="19"/>
      <c r="AU1081" s="19"/>
    </row>
    <row r="1082">
      <c r="B1082" s="7" t="s">
        <v>442</v>
      </c>
      <c r="C1082" s="19"/>
      <c r="D1082" s="19"/>
      <c r="E1082" s="19"/>
      <c r="F1082" s="19"/>
      <c r="G1082" s="19"/>
      <c r="H1082" s="19"/>
      <c r="I1082" s="19"/>
      <c r="J1082" s="19"/>
      <c r="K1082" s="19"/>
      <c r="L1082" s="19"/>
      <c r="M1082" s="19"/>
      <c r="N1082" s="19"/>
      <c r="O1082" s="19"/>
      <c r="P1082" s="19"/>
      <c r="Q1082" s="19"/>
      <c r="R1082" s="19"/>
      <c r="S1082" s="19"/>
      <c r="T1082" s="19"/>
      <c r="U1082" s="19"/>
      <c r="V1082" s="19"/>
      <c r="W1082" s="19"/>
      <c r="X1082" s="19"/>
      <c r="Y1082" s="19"/>
      <c r="Z1082" s="19"/>
      <c r="AA1082" s="19"/>
      <c r="AB1082" s="19"/>
      <c r="AC1082" s="19"/>
      <c r="AD1082" s="19"/>
      <c r="AE1082" s="19"/>
      <c r="AF1082" s="19"/>
      <c r="AG1082" s="19"/>
      <c r="AH1082" s="19"/>
      <c r="AI1082" s="19"/>
      <c r="AJ1082" s="19"/>
      <c r="AK1082" s="19"/>
      <c r="AL1082" s="19"/>
      <c r="AM1082" s="19"/>
      <c r="AN1082" s="19"/>
      <c r="AO1082" s="19"/>
      <c r="AP1082" s="19"/>
      <c r="AQ1082" s="19"/>
      <c r="AR1082" s="19"/>
      <c r="AS1082" s="19"/>
      <c r="AT1082" s="19"/>
      <c r="AU1082" s="19"/>
    </row>
    <row r="1083">
      <c r="B1083" s="26" t="s">
        <v>356</v>
      </c>
      <c r="C1083" s="19"/>
      <c r="D1083" s="19"/>
      <c r="E1083" s="19"/>
      <c r="F1083" s="19"/>
      <c r="G1083" s="19"/>
      <c r="H1083" s="19"/>
      <c r="I1083" s="19"/>
      <c r="J1083" s="19"/>
      <c r="K1083" s="19"/>
      <c r="L1083" s="19"/>
      <c r="M1083" s="19"/>
      <c r="N1083" s="19"/>
      <c r="O1083" s="19"/>
      <c r="P1083" s="19"/>
      <c r="Q1083" s="19"/>
      <c r="R1083" s="19"/>
      <c r="S1083" s="19"/>
      <c r="T1083" s="19"/>
      <c r="U1083" s="19"/>
      <c r="V1083" s="19"/>
      <c r="W1083" s="19"/>
      <c r="X1083" s="19"/>
      <c r="Y1083" s="19"/>
      <c r="Z1083" s="19"/>
      <c r="AA1083" s="19"/>
      <c r="AB1083" s="19"/>
      <c r="AC1083" s="19"/>
      <c r="AD1083" s="19"/>
      <c r="AE1083" s="19"/>
      <c r="AF1083" s="19"/>
      <c r="AG1083" s="19"/>
      <c r="AH1083" s="19"/>
      <c r="AI1083" s="19"/>
      <c r="AJ1083" s="19"/>
      <c r="AK1083" s="19"/>
      <c r="AL1083" s="19"/>
      <c r="AM1083" s="19"/>
      <c r="AN1083" s="19"/>
      <c r="AO1083" s="19"/>
      <c r="AP1083" s="19"/>
      <c r="AQ1083" s="19"/>
      <c r="AR1083" s="19"/>
      <c r="AS1083" s="19"/>
      <c r="AT1083" s="19"/>
      <c r="AU1083" s="19"/>
    </row>
    <row r="1084">
      <c r="B1084" t="s">
        <v>441</v>
      </c>
      <c r="C1084" s="19" t="n">
        <v>0.343199022673647</v>
      </c>
      <c r="D1084" s="19" t="n">
        <v>0.297046840569719</v>
      </c>
      <c r="E1084" s="19" t="n">
        <v>0.387477210154415</v>
      </c>
      <c r="F1084" s="19"/>
      <c r="G1084" s="19" t="n">
        <v>0.178214391418549</v>
      </c>
      <c r="H1084" s="19" t="n">
        <v>0.325880251834782</v>
      </c>
      <c r="I1084" s="19" t="n">
        <v>0.332361367969534</v>
      </c>
      <c r="J1084" s="19" t="n">
        <v>0.515077367275525</v>
      </c>
      <c r="K1084" s="19" t="n">
        <v>0.343600049714723</v>
      </c>
      <c r="L1084" s="19" t="n">
        <v>0.330612298716662</v>
      </c>
      <c r="M1084" s="19"/>
      <c r="N1084" s="19" t="n">
        <v>0.474092155637643</v>
      </c>
      <c r="O1084" s="19" t="n">
        <v>0.284588507926964</v>
      </c>
      <c r="P1084" s="19" t="n">
        <v>0.346093007673773</v>
      </c>
      <c r="Q1084" s="19" t="n">
        <v>0.39887556770181</v>
      </c>
      <c r="R1084" s="19" t="n">
        <v>0.307128345896818</v>
      </c>
      <c r="S1084" s="19"/>
      <c r="T1084" s="19" t="n">
        <v>0.361774600981449</v>
      </c>
      <c r="U1084" s="19" t="n">
        <v>0.273104251018104</v>
      </c>
      <c r="V1084" s="19" t="n">
        <v>0.339199669794805</v>
      </c>
      <c r="W1084" s="19" t="n">
        <v>0.355563668431495</v>
      </c>
      <c r="X1084" s="19"/>
      <c r="Y1084" s="19" t="n">
        <v>0.340969989731658</v>
      </c>
      <c r="Z1084" s="19" t="n">
        <v>0.384753298110499</v>
      </c>
      <c r="AA1084" s="19" t="n">
        <v>0.298312028563976</v>
      </c>
      <c r="AB1084" s="19" t="n">
        <v>0.335002122286355</v>
      </c>
      <c r="AC1084" s="19" t="n">
        <v>0.258556829192117</v>
      </c>
      <c r="AD1084" s="19" t="n">
        <v>0.510743180546609</v>
      </c>
      <c r="AE1084" s="19"/>
      <c r="AF1084" s="19" t="n">
        <v>0.341313748304322</v>
      </c>
      <c r="AG1084" s="19"/>
      <c r="AH1084" s="19" t="n">
        <v>0.34514567282713</v>
      </c>
      <c r="AI1084" s="19"/>
      <c r="AJ1084" s="19" t="n">
        <v>0.405780448367769</v>
      </c>
      <c r="AK1084" s="19" t="n">
        <v>0.14985917626404</v>
      </c>
      <c r="AL1084" s="19" t="n">
        <v>0.376827781182845</v>
      </c>
      <c r="AM1084" s="19" t="n">
        <v>0.364698377646451</v>
      </c>
      <c r="AN1084" s="19" t="n">
        <v>0.342271799679335</v>
      </c>
      <c r="AO1084" s="19" t="n">
        <v>0.352479840183271</v>
      </c>
      <c r="AP1084" s="19" t="n">
        <v>0.41864518154198</v>
      </c>
      <c r="AQ1084" s="19" t="n">
        <v>0</v>
      </c>
      <c r="AR1084" s="19" t="n">
        <v>0.317534910599576</v>
      </c>
      <c r="AS1084" s="19" t="n">
        <v>0.227033553313199</v>
      </c>
      <c r="AT1084" s="19" t="n">
        <v>0.492948304177643</v>
      </c>
      <c r="AU1084" s="19" t="n">
        <v>0.281558922430528</v>
      </c>
    </row>
    <row r="1085">
      <c r="B1085" t="s">
        <v>439</v>
      </c>
      <c r="C1085" s="19" t="n">
        <v>0.409423354887574</v>
      </c>
      <c r="D1085" s="19" t="n">
        <v>0.43854289898971</v>
      </c>
      <c r="E1085" s="19" t="n">
        <v>0.377717117214301</v>
      </c>
      <c r="F1085" s="19"/>
      <c r="G1085" s="19" t="n">
        <v>0.821785608581451</v>
      </c>
      <c r="H1085" s="19" t="n">
        <v>0.588612642920012</v>
      </c>
      <c r="I1085" s="19" t="n">
        <v>0.37166828818543</v>
      </c>
      <c r="J1085" s="19" t="n">
        <v>0.321668910895528</v>
      </c>
      <c r="K1085" s="19" t="n">
        <v>0.261844955403152</v>
      </c>
      <c r="L1085" s="19" t="n">
        <v>0.296658308375219</v>
      </c>
      <c r="M1085" s="19"/>
      <c r="N1085" s="19" t="n">
        <v>0.244539645505178</v>
      </c>
      <c r="O1085" s="19" t="n">
        <v>0.431027868538596</v>
      </c>
      <c r="P1085" s="19" t="n">
        <v>0.356821542506553</v>
      </c>
      <c r="Q1085" s="19" t="n">
        <v>0.44138469331321</v>
      </c>
      <c r="R1085" s="19" t="n">
        <v>0.480831337465108</v>
      </c>
      <c r="S1085" s="19"/>
      <c r="T1085" s="19" t="n">
        <v>0.42902354329136</v>
      </c>
      <c r="U1085" s="19" t="n">
        <v>0.474731023985348</v>
      </c>
      <c r="V1085" s="19" t="n">
        <v>0.376544414289941</v>
      </c>
      <c r="W1085" s="19" t="n">
        <v>0.413566285585872</v>
      </c>
      <c r="X1085" s="19"/>
      <c r="Y1085" s="19" t="n">
        <v>0.476208801780952</v>
      </c>
      <c r="Z1085" s="19" t="n">
        <v>0.367865016862021</v>
      </c>
      <c r="AA1085" s="19" t="n">
        <v>0.323266182415569</v>
      </c>
      <c r="AB1085" s="19" t="n">
        <v>0.39072635068489</v>
      </c>
      <c r="AC1085" s="19" t="n">
        <v>0.741443170807883</v>
      </c>
      <c r="AD1085" s="19" t="n">
        <v>0.255431833137416</v>
      </c>
      <c r="AE1085" s="19"/>
      <c r="AF1085" s="19" t="n">
        <v>0.409141409759869</v>
      </c>
      <c r="AG1085" s="19"/>
      <c r="AH1085" s="19" t="n">
        <v>0.460733222280617</v>
      </c>
      <c r="AI1085" s="19"/>
      <c r="AJ1085" s="19" t="n">
        <v>0.314296636707917</v>
      </c>
      <c r="AK1085" s="19" t="n">
        <v>0.569499586355438</v>
      </c>
      <c r="AL1085" s="19" t="n">
        <v>0.397039147195083</v>
      </c>
      <c r="AM1085" s="19" t="n">
        <v>0.284755430208667</v>
      </c>
      <c r="AN1085" s="19" t="n">
        <v>0.369559867107962</v>
      </c>
      <c r="AO1085" s="19" t="n">
        <v>0.522917062817876</v>
      </c>
      <c r="AP1085" s="19" t="n">
        <v>0.390167103755461</v>
      </c>
      <c r="AQ1085" s="19" t="n">
        <v>0.83831775855688</v>
      </c>
      <c r="AR1085" s="19" t="n">
        <v>0.682465089400424</v>
      </c>
      <c r="AS1085" s="19" t="n">
        <v>0.431223543296611</v>
      </c>
      <c r="AT1085" s="19" t="n">
        <v>0.507051695822357</v>
      </c>
      <c r="AU1085" s="19" t="n">
        <v>0.442008126768521</v>
      </c>
    </row>
    <row r="1086">
      <c r="B1086" t="s">
        <v>96</v>
      </c>
      <c r="C1086" s="19" t="n">
        <v>0.24737762243878</v>
      </c>
      <c r="D1086" s="19" t="n">
        <v>0.264410260440571</v>
      </c>
      <c r="E1086" s="19" t="n">
        <v>0.234805672631284</v>
      </c>
      <c r="F1086" s="19"/>
      <c r="G1086" s="19" t="n">
        <v>0</v>
      </c>
      <c r="H1086" s="19" t="n">
        <v>0.0855071052452058</v>
      </c>
      <c r="I1086" s="19" t="n">
        <v>0.295970343845036</v>
      </c>
      <c r="J1086" s="19" t="n">
        <v>0.163253721828947</v>
      </c>
      <c r="K1086" s="19" t="n">
        <v>0.394554994882125</v>
      </c>
      <c r="L1086" s="19" t="n">
        <v>0.372729392908119</v>
      </c>
      <c r="M1086" s="19"/>
      <c r="N1086" s="19" t="n">
        <v>0.281368198857179</v>
      </c>
      <c r="O1086" s="19" t="n">
        <v>0.28438362353444</v>
      </c>
      <c r="P1086" s="19" t="n">
        <v>0.297085449819674</v>
      </c>
      <c r="Q1086" s="19" t="n">
        <v>0.159739738984981</v>
      </c>
      <c r="R1086" s="19" t="n">
        <v>0.212040316638074</v>
      </c>
      <c r="S1086" s="19"/>
      <c r="T1086" s="19" t="n">
        <v>0.209201855727191</v>
      </c>
      <c r="U1086" s="19" t="n">
        <v>0.252164724996547</v>
      </c>
      <c r="V1086" s="19" t="n">
        <v>0.284255915915253</v>
      </c>
      <c r="W1086" s="19" t="n">
        <v>0.230870045982633</v>
      </c>
      <c r="X1086" s="19"/>
      <c r="Y1086" s="19" t="n">
        <v>0.182821208487389</v>
      </c>
      <c r="Z1086" s="19" t="n">
        <v>0.24738168502748</v>
      </c>
      <c r="AA1086" s="19" t="n">
        <v>0.378421789020455</v>
      </c>
      <c r="AB1086" s="19" t="n">
        <v>0.274271527028754</v>
      </c>
      <c r="AC1086" s="19" t="n">
        <v>0</v>
      </c>
      <c r="AD1086" s="19" t="n">
        <v>0.233824986315975</v>
      </c>
      <c r="AE1086" s="19"/>
      <c r="AF1086" s="19" t="n">
        <v>0.249544841935809</v>
      </c>
      <c r="AG1086" s="19"/>
      <c r="AH1086" s="19" t="n">
        <v>0.194121104892253</v>
      </c>
      <c r="AI1086" s="19"/>
      <c r="AJ1086" s="19" t="n">
        <v>0.279922914924314</v>
      </c>
      <c r="AK1086" s="19" t="n">
        <v>0.280641237380522</v>
      </c>
      <c r="AL1086" s="19" t="n">
        <v>0.226133071622072</v>
      </c>
      <c r="AM1086" s="19" t="n">
        <v>0.350546192144882</v>
      </c>
      <c r="AN1086" s="19" t="n">
        <v>0.288168333212703</v>
      </c>
      <c r="AO1086" s="19" t="n">
        <v>0.124603096998853</v>
      </c>
      <c r="AP1086" s="19" t="n">
        <v>0.191187714702558</v>
      </c>
      <c r="AQ1086" s="19" t="n">
        <v>0.16168224144312</v>
      </c>
      <c r="AR1086" s="19" t="n">
        <v>0</v>
      </c>
      <c r="AS1086" s="19" t="n">
        <v>0.34174290339019</v>
      </c>
      <c r="AT1086" s="19" t="n">
        <v>0</v>
      </c>
      <c r="AU1086" s="19" t="n">
        <v>0.276432950800951</v>
      </c>
    </row>
    <row r="1087">
      <c r="C1087" s="19"/>
      <c r="D1087" s="19"/>
      <c r="E1087" s="19"/>
      <c r="F1087" s="19"/>
      <c r="G1087" s="19"/>
      <c r="H1087" s="19"/>
      <c r="I1087" s="19"/>
      <c r="J1087" s="19"/>
      <c r="K1087" s="19"/>
      <c r="L1087" s="19"/>
      <c r="M1087" s="19"/>
      <c r="N1087" s="19"/>
      <c r="O1087" s="19"/>
      <c r="P1087" s="19"/>
      <c r="Q1087" s="19"/>
      <c r="R1087" s="19"/>
      <c r="S1087" s="19"/>
      <c r="T1087" s="19"/>
      <c r="U1087" s="19"/>
      <c r="V1087" s="19"/>
      <c r="W1087" s="19"/>
      <c r="X1087" s="19"/>
      <c r="Y1087" s="19"/>
      <c r="Z1087" s="19"/>
      <c r="AA1087" s="19"/>
      <c r="AB1087" s="19"/>
      <c r="AC1087" s="19"/>
      <c r="AD1087" s="19"/>
      <c r="AE1087" s="19"/>
      <c r="AF1087" s="19"/>
      <c r="AG1087" s="19"/>
      <c r="AH1087" s="19"/>
      <c r="AI1087" s="19"/>
      <c r="AJ1087" s="19"/>
      <c r="AK1087" s="19"/>
      <c r="AL1087" s="19"/>
      <c r="AM1087" s="19"/>
      <c r="AN1087" s="19"/>
      <c r="AO1087" s="19"/>
      <c r="AP1087" s="19"/>
      <c r="AQ1087" s="19"/>
      <c r="AR1087" s="19"/>
      <c r="AS1087" s="19"/>
      <c r="AT1087" s="19"/>
      <c r="AU1087" s="19"/>
    </row>
    <row r="1088">
      <c r="B1088" s="7" t="s">
        <v>444</v>
      </c>
      <c r="C1088" s="19"/>
      <c r="D1088" s="19"/>
      <c r="E1088" s="19"/>
      <c r="F1088" s="19"/>
      <c r="G1088" s="19"/>
      <c r="H1088" s="19"/>
      <c r="I1088" s="19"/>
      <c r="J1088" s="19"/>
      <c r="K1088" s="19"/>
      <c r="L1088" s="19"/>
      <c r="M1088" s="19"/>
      <c r="N1088" s="19"/>
      <c r="O1088" s="19"/>
      <c r="P1088" s="19"/>
      <c r="Q1088" s="19"/>
      <c r="R1088" s="19"/>
      <c r="S1088" s="19"/>
      <c r="T1088" s="19"/>
      <c r="U1088" s="19"/>
      <c r="V1088" s="19"/>
      <c r="W1088" s="19"/>
      <c r="X1088" s="19"/>
      <c r="Y1088" s="19"/>
      <c r="Z1088" s="19"/>
      <c r="AA1088" s="19"/>
      <c r="AB1088" s="19"/>
      <c r="AC1088" s="19"/>
      <c r="AD1088" s="19"/>
      <c r="AE1088" s="19"/>
      <c r="AF1088" s="19"/>
      <c r="AG1088" s="19"/>
      <c r="AH1088" s="19"/>
      <c r="AI1088" s="19"/>
      <c r="AJ1088" s="19"/>
      <c r="AK1088" s="19"/>
      <c r="AL1088" s="19"/>
      <c r="AM1088" s="19"/>
      <c r="AN1088" s="19"/>
      <c r="AO1088" s="19"/>
      <c r="AP1088" s="19"/>
      <c r="AQ1088" s="19"/>
      <c r="AR1088" s="19"/>
      <c r="AS1088" s="19"/>
      <c r="AT1088" s="19"/>
      <c r="AU1088" s="19"/>
    </row>
    <row r="1089">
      <c r="B1089" s="26" t="s">
        <v>356</v>
      </c>
      <c r="C1089" s="19"/>
      <c r="D1089" s="19"/>
      <c r="E1089" s="19"/>
      <c r="F1089" s="19"/>
      <c r="G1089" s="19"/>
      <c r="H1089" s="19"/>
      <c r="I1089" s="19"/>
      <c r="J1089" s="19"/>
      <c r="K1089" s="19"/>
      <c r="L1089" s="19"/>
      <c r="M1089" s="19"/>
      <c r="N1089" s="19"/>
      <c r="O1089" s="19"/>
      <c r="P1089" s="19"/>
      <c r="Q1089" s="19"/>
      <c r="R1089" s="19"/>
      <c r="S1089" s="19"/>
      <c r="T1089" s="19"/>
      <c r="U1089" s="19"/>
      <c r="V1089" s="19"/>
      <c r="W1089" s="19"/>
      <c r="X1089" s="19"/>
      <c r="Y1089" s="19"/>
      <c r="Z1089" s="19"/>
      <c r="AA1089" s="19"/>
      <c r="AB1089" s="19"/>
      <c r="AC1089" s="19"/>
      <c r="AD1089" s="19"/>
      <c r="AE1089" s="19"/>
      <c r="AF1089" s="19"/>
      <c r="AG1089" s="19"/>
      <c r="AH1089" s="19"/>
      <c r="AI1089" s="19"/>
      <c r="AJ1089" s="19"/>
      <c r="AK1089" s="19"/>
      <c r="AL1089" s="19"/>
      <c r="AM1089" s="19"/>
      <c r="AN1089" s="19"/>
      <c r="AO1089" s="19"/>
      <c r="AP1089" s="19"/>
      <c r="AQ1089" s="19"/>
      <c r="AR1089" s="19"/>
      <c r="AS1089" s="19"/>
      <c r="AT1089" s="19"/>
      <c r="AU1089" s="19"/>
    </row>
    <row r="1090">
      <c r="B1090" t="s">
        <v>443</v>
      </c>
      <c r="C1090" s="19" t="n">
        <v>0.404074498450965</v>
      </c>
      <c r="D1090" s="19" t="n">
        <v>0.422042572843089</v>
      </c>
      <c r="E1090" s="19" t="n">
        <v>0.390671683734202</v>
      </c>
      <c r="F1090" s="19"/>
      <c r="G1090" s="19" t="n">
        <v>0.549268099022155</v>
      </c>
      <c r="H1090" s="19" t="n">
        <v>0.327495352399547</v>
      </c>
      <c r="I1090" s="19" t="n">
        <v>0.392659325502455</v>
      </c>
      <c r="J1090" s="19" t="n">
        <v>0.401843772909629</v>
      </c>
      <c r="K1090" s="19" t="n">
        <v>0.486027287586739</v>
      </c>
      <c r="L1090" s="19" t="n">
        <v>0.348663854727746</v>
      </c>
      <c r="M1090" s="19"/>
      <c r="N1090" s="19" t="n">
        <v>0</v>
      </c>
      <c r="O1090" s="19" t="n">
        <v>0.466036222359356</v>
      </c>
      <c r="P1090" s="19" t="n">
        <v>0.380276823344564</v>
      </c>
      <c r="Q1090" s="19" t="n">
        <v>0.427745826946858</v>
      </c>
      <c r="R1090" s="19" t="n">
        <v>0.33953424827969</v>
      </c>
      <c r="S1090" s="19"/>
      <c r="T1090" s="19" t="n">
        <v>0.347320603868275</v>
      </c>
      <c r="U1090" s="19" t="n">
        <v>0.417368198653721</v>
      </c>
      <c r="V1090" s="19" t="n">
        <v>0.53268378008678</v>
      </c>
      <c r="W1090" s="19" t="n">
        <v>0.361396142573423</v>
      </c>
      <c r="X1090" s="19"/>
      <c r="Y1090" s="19" t="n">
        <v>0.36720888622864</v>
      </c>
      <c r="Z1090" s="19" t="n">
        <v>0.40033027090296</v>
      </c>
      <c r="AA1090" s="19" t="n">
        <v>0.390380276441228</v>
      </c>
      <c r="AB1090" s="19" t="n">
        <v>0.562581705997001</v>
      </c>
      <c r="AC1090" s="19" t="n">
        <v>0.691758825665028</v>
      </c>
      <c r="AD1090" s="19" t="n">
        <v>0.301082980689781</v>
      </c>
      <c r="AE1090" s="19"/>
      <c r="AF1090" s="19" t="n">
        <v>0.450179244553208</v>
      </c>
      <c r="AG1090" s="19"/>
      <c r="AH1090" s="19" t="n">
        <v>0.420329593030326</v>
      </c>
      <c r="AI1090" s="19"/>
      <c r="AJ1090" s="19" t="n">
        <v>0.638115276458806</v>
      </c>
      <c r="AK1090" s="19" t="n">
        <v>0.237767963327216</v>
      </c>
      <c r="AL1090" s="19" t="n">
        <v>0.304296915022965</v>
      </c>
      <c r="AM1090" s="19" t="n">
        <v>0.387548491941175</v>
      </c>
      <c r="AN1090" s="19" t="n">
        <v>0.418062284668387</v>
      </c>
      <c r="AO1090" s="19" t="n">
        <v>0.37199198093751</v>
      </c>
      <c r="AP1090" s="19" t="n">
        <v>0.359221193306577</v>
      </c>
      <c r="AQ1090" s="19" t="n">
        <v>0.463255417914738</v>
      </c>
      <c r="AR1090" s="19" t="n">
        <v>0.652544854026024</v>
      </c>
      <c r="AS1090" s="19" t="n">
        <v>0.470957830432561</v>
      </c>
      <c r="AT1090" s="19" t="n">
        <v>0.724738523002804</v>
      </c>
      <c r="AU1090" s="19" t="n">
        <v>0.238971231037229</v>
      </c>
    </row>
    <row r="1091">
      <c r="B1091" t="s">
        <v>439</v>
      </c>
      <c r="C1091" s="19" t="n">
        <v>0.343906467327626</v>
      </c>
      <c r="D1091" s="19" t="n">
        <v>0.417451307998976</v>
      </c>
      <c r="E1091" s="19" t="n">
        <v>0.275108115697382</v>
      </c>
      <c r="F1091" s="19"/>
      <c r="G1091" s="19" t="n">
        <v>0.335762933860316</v>
      </c>
      <c r="H1091" s="19" t="n">
        <v>0.462270525006036</v>
      </c>
      <c r="I1091" s="19" t="n">
        <v>0.476872014375338</v>
      </c>
      <c r="J1091" s="19" t="n">
        <v>0.355265246007426</v>
      </c>
      <c r="K1091" s="19" t="n">
        <v>0.230762208889883</v>
      </c>
      <c r="L1091" s="19" t="n">
        <v>0.186647279927886</v>
      </c>
      <c r="M1091" s="19"/>
      <c r="N1091" s="19" t="n">
        <v>0.529554563174717</v>
      </c>
      <c r="O1091" s="19" t="n">
        <v>0.315646732296389</v>
      </c>
      <c r="P1091" s="19" t="n">
        <v>0.284029043430629</v>
      </c>
      <c r="Q1091" s="19" t="n">
        <v>0.352112741993521</v>
      </c>
      <c r="R1091" s="19" t="n">
        <v>0.502680546340135</v>
      </c>
      <c r="S1091" s="19"/>
      <c r="T1091" s="19" t="n">
        <v>0.420420948549752</v>
      </c>
      <c r="U1091" s="19" t="n">
        <v>0.318783958122536</v>
      </c>
      <c r="V1091" s="19" t="n">
        <v>0.278494883827457</v>
      </c>
      <c r="W1091" s="19" t="n">
        <v>0.472370834885773</v>
      </c>
      <c r="X1091" s="19"/>
      <c r="Y1091" s="19" t="n">
        <v>0.47579012610125</v>
      </c>
      <c r="Z1091" s="19" t="n">
        <v>0.416975416975681</v>
      </c>
      <c r="AA1091" s="19" t="n">
        <v>0.14582894187532</v>
      </c>
      <c r="AB1091" s="19" t="n">
        <v>0.169659173607286</v>
      </c>
      <c r="AC1091" s="19" t="n">
        <v>0.308241174334972</v>
      </c>
      <c r="AD1091" s="19" t="n">
        <v>0.202175071626012</v>
      </c>
      <c r="AE1091" s="19"/>
      <c r="AF1091" s="19" t="n">
        <v>0.262497468843135</v>
      </c>
      <c r="AG1091" s="19"/>
      <c r="AH1091" s="19" t="n">
        <v>0.407130990166059</v>
      </c>
      <c r="AI1091" s="19"/>
      <c r="AJ1091" s="19" t="n">
        <v>0.21898660054445</v>
      </c>
      <c r="AK1091" s="19" t="n">
        <v>0.762232036672783</v>
      </c>
      <c r="AL1091" s="19" t="n">
        <v>0.338918076487098</v>
      </c>
      <c r="AM1091" s="19" t="n">
        <v>0.364411319678908</v>
      </c>
      <c r="AN1091" s="19" t="n">
        <v>0.38079542858716</v>
      </c>
      <c r="AO1091" s="19" t="n">
        <v>0.333780933849509</v>
      </c>
      <c r="AP1091" s="19" t="n">
        <v>0.295751163974462</v>
      </c>
      <c r="AQ1091" s="19" t="n">
        <v>0.360920664125158</v>
      </c>
      <c r="AR1091" s="19" t="n">
        <v>0.347455145973976</v>
      </c>
      <c r="AS1091" s="19" t="n">
        <v>0.423057191958749</v>
      </c>
      <c r="AT1091" s="19" t="n">
        <v>0.151593459275759</v>
      </c>
      <c r="AU1091" s="19" t="n">
        <v>0.488962601093088</v>
      </c>
    </row>
    <row r="1092">
      <c r="B1092" t="s">
        <v>96</v>
      </c>
      <c r="C1092" s="19" t="n">
        <v>0.252019034221409</v>
      </c>
      <c r="D1092" s="19" t="n">
        <v>0.160506119157935</v>
      </c>
      <c r="E1092" s="19" t="n">
        <v>0.334220200568416</v>
      </c>
      <c r="F1092" s="19"/>
      <c r="G1092" s="19" t="n">
        <v>0.114968967117529</v>
      </c>
      <c r="H1092" s="19" t="n">
        <v>0.210234122594417</v>
      </c>
      <c r="I1092" s="19" t="n">
        <v>0.130468660122206</v>
      </c>
      <c r="J1092" s="19" t="n">
        <v>0.242890981082945</v>
      </c>
      <c r="K1092" s="19" t="n">
        <v>0.283210503523378</v>
      </c>
      <c r="L1092" s="19" t="n">
        <v>0.464688865344368</v>
      </c>
      <c r="M1092" s="19"/>
      <c r="N1092" s="19" t="n">
        <v>0.470445436825283</v>
      </c>
      <c r="O1092" s="19" t="n">
        <v>0.218317045344255</v>
      </c>
      <c r="P1092" s="19" t="n">
        <v>0.335694133224807</v>
      </c>
      <c r="Q1092" s="19" t="n">
        <v>0.220141431059621</v>
      </c>
      <c r="R1092" s="19" t="n">
        <v>0.157785205380174</v>
      </c>
      <c r="S1092" s="19"/>
      <c r="T1092" s="19" t="n">
        <v>0.232258447581973</v>
      </c>
      <c r="U1092" s="19" t="n">
        <v>0.263847843223743</v>
      </c>
      <c r="V1092" s="19" t="n">
        <v>0.188821336085763</v>
      </c>
      <c r="W1092" s="19" t="n">
        <v>0.166233022540804</v>
      </c>
      <c r="X1092" s="19"/>
      <c r="Y1092" s="19" t="n">
        <v>0.157000987670111</v>
      </c>
      <c r="Z1092" s="19" t="n">
        <v>0.182694312121359</v>
      </c>
      <c r="AA1092" s="19" t="n">
        <v>0.463790781683452</v>
      </c>
      <c r="AB1092" s="19" t="n">
        <v>0.267759120395713</v>
      </c>
      <c r="AC1092" s="19" t="n">
        <v>0</v>
      </c>
      <c r="AD1092" s="19" t="n">
        <v>0.496741947684207</v>
      </c>
      <c r="AE1092" s="19"/>
      <c r="AF1092" s="19" t="n">
        <v>0.287323286603658</v>
      </c>
      <c r="AG1092" s="19"/>
      <c r="AH1092" s="19" t="n">
        <v>0.172539416803615</v>
      </c>
      <c r="AI1092" s="19"/>
      <c r="AJ1092" s="19" t="n">
        <v>0.142898122996744</v>
      </c>
      <c r="AK1092" s="19" t="n">
        <v>0</v>
      </c>
      <c r="AL1092" s="19" t="n">
        <v>0.356785008489937</v>
      </c>
      <c r="AM1092" s="19" t="n">
        <v>0.248040188379917</v>
      </c>
      <c r="AN1092" s="19" t="n">
        <v>0.201142286744453</v>
      </c>
      <c r="AO1092" s="19" t="n">
        <v>0.294227085212981</v>
      </c>
      <c r="AP1092" s="19" t="n">
        <v>0.345027642718961</v>
      </c>
      <c r="AQ1092" s="19" t="n">
        <v>0.175823917960104</v>
      </c>
      <c r="AR1092" s="19" t="n">
        <v>0</v>
      </c>
      <c r="AS1092" s="19" t="n">
        <v>0.10598497760869</v>
      </c>
      <c r="AT1092" s="19" t="n">
        <v>0.123668017721437</v>
      </c>
      <c r="AU1092" s="19" t="n">
        <v>0.272066167869683</v>
      </c>
    </row>
    <row r="1093">
      <c r="C1093" s="19"/>
      <c r="D1093" s="19"/>
      <c r="E1093" s="19"/>
      <c r="F1093" s="19"/>
      <c r="G1093" s="19"/>
      <c r="H1093" s="19"/>
      <c r="I1093" s="19"/>
      <c r="J1093" s="19"/>
      <c r="K1093" s="19"/>
      <c r="L1093" s="19"/>
      <c r="M1093" s="19"/>
      <c r="N1093" s="19"/>
      <c r="O1093" s="19"/>
      <c r="P1093" s="19"/>
      <c r="Q1093" s="19"/>
      <c r="R1093" s="19"/>
      <c r="S1093" s="19"/>
      <c r="T1093" s="19"/>
      <c r="U1093" s="19"/>
      <c r="V1093" s="19"/>
      <c r="W1093" s="19"/>
      <c r="X1093" s="19"/>
      <c r="Y1093" s="19"/>
      <c r="Z1093" s="19"/>
      <c r="AA1093" s="19"/>
      <c r="AB1093" s="19"/>
      <c r="AC1093" s="19"/>
      <c r="AD1093" s="19"/>
      <c r="AE1093" s="19"/>
      <c r="AF1093" s="19"/>
      <c r="AG1093" s="19"/>
      <c r="AH1093" s="19"/>
      <c r="AI1093" s="19"/>
      <c r="AJ1093" s="19"/>
      <c r="AK1093" s="19"/>
      <c r="AL1093" s="19"/>
      <c r="AM1093" s="19"/>
      <c r="AN1093" s="19"/>
      <c r="AO1093" s="19"/>
      <c r="AP1093" s="19"/>
      <c r="AQ1093" s="19"/>
      <c r="AR1093" s="19"/>
      <c r="AS1093" s="19"/>
      <c r="AT1093" s="19"/>
      <c r="AU1093" s="19"/>
    </row>
    <row r="1094">
      <c r="B1094" s="7" t="s">
        <v>446</v>
      </c>
      <c r="C1094" s="19"/>
      <c r="D1094" s="19"/>
      <c r="E1094" s="19"/>
      <c r="F1094" s="19"/>
      <c r="G1094" s="19"/>
      <c r="H1094" s="19"/>
      <c r="I1094" s="19"/>
      <c r="J1094" s="19"/>
      <c r="K1094" s="19"/>
      <c r="L1094" s="19"/>
      <c r="M1094" s="19"/>
      <c r="N1094" s="19"/>
      <c r="O1094" s="19"/>
      <c r="P1094" s="19"/>
      <c r="Q1094" s="19"/>
      <c r="R1094" s="19"/>
      <c r="S1094" s="19"/>
      <c r="T1094" s="19"/>
      <c r="U1094" s="19"/>
      <c r="V1094" s="19"/>
      <c r="W1094" s="19"/>
      <c r="X1094" s="19"/>
      <c r="Y1094" s="19"/>
      <c r="Z1094" s="19"/>
      <c r="AA1094" s="19"/>
      <c r="AB1094" s="19"/>
      <c r="AC1094" s="19"/>
      <c r="AD1094" s="19"/>
      <c r="AE1094" s="19"/>
      <c r="AF1094" s="19"/>
      <c r="AG1094" s="19"/>
      <c r="AH1094" s="19"/>
      <c r="AI1094" s="19"/>
      <c r="AJ1094" s="19"/>
      <c r="AK1094" s="19"/>
      <c r="AL1094" s="19"/>
      <c r="AM1094" s="19"/>
      <c r="AN1094" s="19"/>
      <c r="AO1094" s="19"/>
      <c r="AP1094" s="19"/>
      <c r="AQ1094" s="19"/>
      <c r="AR1094" s="19"/>
      <c r="AS1094" s="19"/>
      <c r="AT1094" s="19"/>
      <c r="AU1094" s="19"/>
    </row>
    <row r="1095">
      <c r="B1095" s="26" t="s">
        <v>356</v>
      </c>
      <c r="C1095" s="19"/>
      <c r="D1095" s="19"/>
      <c r="E1095" s="19"/>
      <c r="F1095" s="19"/>
      <c r="G1095" s="19"/>
      <c r="H1095" s="19"/>
      <c r="I1095" s="19"/>
      <c r="J1095" s="19"/>
      <c r="K1095" s="19"/>
      <c r="L1095" s="19"/>
      <c r="M1095" s="19"/>
      <c r="N1095" s="19"/>
      <c r="O1095" s="19"/>
      <c r="P1095" s="19"/>
      <c r="Q1095" s="19"/>
      <c r="R1095" s="19"/>
      <c r="S1095" s="19"/>
      <c r="T1095" s="19"/>
      <c r="U1095" s="19"/>
      <c r="V1095" s="19"/>
      <c r="W1095" s="19"/>
      <c r="X1095" s="19"/>
      <c r="Y1095" s="19"/>
      <c r="Z1095" s="19"/>
      <c r="AA1095" s="19"/>
      <c r="AB1095" s="19"/>
      <c r="AC1095" s="19"/>
      <c r="AD1095" s="19"/>
      <c r="AE1095" s="19"/>
      <c r="AF1095" s="19"/>
      <c r="AG1095" s="19"/>
      <c r="AH1095" s="19"/>
      <c r="AI1095" s="19"/>
      <c r="AJ1095" s="19"/>
      <c r="AK1095" s="19"/>
      <c r="AL1095" s="19"/>
      <c r="AM1095" s="19"/>
      <c r="AN1095" s="19"/>
      <c r="AO1095" s="19"/>
      <c r="AP1095" s="19"/>
      <c r="AQ1095" s="19"/>
      <c r="AR1095" s="19"/>
      <c r="AS1095" s="19"/>
      <c r="AT1095" s="19"/>
      <c r="AU1095" s="19"/>
    </row>
    <row r="1096">
      <c r="B1096" t="s">
        <v>445</v>
      </c>
      <c r="C1096" s="19" t="n">
        <v>0.454425221813523</v>
      </c>
      <c r="D1096" s="19" t="n">
        <v>0.463036183534979</v>
      </c>
      <c r="E1096" s="19" t="n">
        <v>0.45115178217052</v>
      </c>
      <c r="F1096" s="19"/>
      <c r="G1096" s="19" t="n">
        <v>0.499794606341796</v>
      </c>
      <c r="H1096" s="19" t="n">
        <v>0.451090412471012</v>
      </c>
      <c r="I1096" s="19" t="n">
        <v>0.649271687459554</v>
      </c>
      <c r="J1096" s="19" t="n">
        <v>0.567830187809859</v>
      </c>
      <c r="K1096" s="19" t="n">
        <v>0.364020389776333</v>
      </c>
      <c r="L1096" s="19" t="n">
        <v>0.33816375547894</v>
      </c>
      <c r="M1096" s="19"/>
      <c r="N1096" s="19" t="n">
        <v>0.415658377659804</v>
      </c>
      <c r="O1096" s="19" t="n">
        <v>0.438480999104666</v>
      </c>
      <c r="P1096" s="19" t="n">
        <v>0.471684093814955</v>
      </c>
      <c r="Q1096" s="19" t="n">
        <v>0.50669116670221</v>
      </c>
      <c r="R1096" s="19" t="n">
        <v>0.317423820304217</v>
      </c>
      <c r="S1096" s="19"/>
      <c r="T1096" s="19" t="n">
        <v>0.369043836629225</v>
      </c>
      <c r="U1096" s="19" t="n">
        <v>0.545719600587954</v>
      </c>
      <c r="V1096" s="19" t="n">
        <v>0.403522901057908</v>
      </c>
      <c r="W1096" s="19" t="n">
        <v>0.37130242959013</v>
      </c>
      <c r="X1096" s="19"/>
      <c r="Y1096" s="19" t="n">
        <v>0.481992641303736</v>
      </c>
      <c r="Z1096" s="19" t="n">
        <v>0.429039496882281</v>
      </c>
      <c r="AA1096" s="19" t="n">
        <v>0.373486660470612</v>
      </c>
      <c r="AB1096" s="19" t="n">
        <v>0.376129975649516</v>
      </c>
      <c r="AC1096" s="19" t="n">
        <v>0.634758199771609</v>
      </c>
      <c r="AD1096" s="19" t="n">
        <v>0.610597557346899</v>
      </c>
      <c r="AE1096" s="19"/>
      <c r="AF1096" s="19" t="n">
        <v>0.379568620166482</v>
      </c>
      <c r="AG1096" s="19"/>
      <c r="AH1096" s="19" t="n">
        <v>0.424614723389102</v>
      </c>
      <c r="AI1096" s="19"/>
      <c r="AJ1096" s="19" t="n">
        <v>0.435753746857259</v>
      </c>
      <c r="AK1096" s="19" t="n">
        <v>0.344652725777244</v>
      </c>
      <c r="AL1096" s="19" t="n">
        <v>0.364650271396113</v>
      </c>
      <c r="AM1096" s="19" t="n">
        <v>0.475777311621477</v>
      </c>
      <c r="AN1096" s="19" t="n">
        <v>0.444744277197246</v>
      </c>
      <c r="AO1096" s="19" t="n">
        <v>0.478397436460026</v>
      </c>
      <c r="AP1096" s="19" t="n">
        <v>0.527151068193876</v>
      </c>
      <c r="AQ1096" s="19" t="n">
        <v>0.62164659428019</v>
      </c>
      <c r="AR1096" s="19" t="n">
        <v>0.491991562172307</v>
      </c>
      <c r="AS1096" s="19" t="n">
        <v>0.472239914078373</v>
      </c>
      <c r="AT1096" s="19" t="n">
        <v>0.501779851454544</v>
      </c>
      <c r="AU1096" s="19" t="n">
        <v>0.444323772623767</v>
      </c>
    </row>
    <row r="1097">
      <c r="B1097" t="s">
        <v>439</v>
      </c>
      <c r="C1097" s="19" t="n">
        <v>0.345521695189359</v>
      </c>
      <c r="D1097" s="19" t="n">
        <v>0.382375905290026</v>
      </c>
      <c r="E1097" s="19" t="n">
        <v>0.310510941147081</v>
      </c>
      <c r="F1097" s="19"/>
      <c r="G1097" s="19" t="n">
        <v>0.471708092238481</v>
      </c>
      <c r="H1097" s="19" t="n">
        <v>0.464498577394632</v>
      </c>
      <c r="I1097" s="19" t="n">
        <v>0.192898044120074</v>
      </c>
      <c r="J1097" s="19" t="n">
        <v>0.240423954429323</v>
      </c>
      <c r="K1097" s="19" t="n">
        <v>0.324548506736367</v>
      </c>
      <c r="L1097" s="19" t="n">
        <v>0.337289335260678</v>
      </c>
      <c r="M1097" s="19"/>
      <c r="N1097" s="19" t="n">
        <v>0.398710131205214</v>
      </c>
      <c r="O1097" s="19" t="n">
        <v>0.242893933042601</v>
      </c>
      <c r="P1097" s="19" t="n">
        <v>0.325946947052971</v>
      </c>
      <c r="Q1097" s="19" t="n">
        <v>0.341690826327537</v>
      </c>
      <c r="R1097" s="19" t="n">
        <v>0.62025430796574</v>
      </c>
      <c r="S1097" s="19"/>
      <c r="T1097" s="19" t="n">
        <v>0.518252020020981</v>
      </c>
      <c r="U1097" s="19" t="n">
        <v>0.242235697581038</v>
      </c>
      <c r="V1097" s="19" t="n">
        <v>0.383510448790133</v>
      </c>
      <c r="W1097" s="19" t="n">
        <v>0.418799715591531</v>
      </c>
      <c r="X1097" s="19"/>
      <c r="Y1097" s="19" t="n">
        <v>0.362113673818925</v>
      </c>
      <c r="Z1097" s="19" t="n">
        <v>0.348250866160163</v>
      </c>
      <c r="AA1097" s="19" t="n">
        <v>0.291253016147493</v>
      </c>
      <c r="AB1097" s="19" t="n">
        <v>0.386821889866524</v>
      </c>
      <c r="AC1097" s="19" t="n">
        <v>0.365241800228391</v>
      </c>
      <c r="AD1097" s="19" t="n">
        <v>0.322163204292389</v>
      </c>
      <c r="AE1097" s="19"/>
      <c r="AF1097" s="19" t="n">
        <v>0.407112606581239</v>
      </c>
      <c r="AG1097" s="19"/>
      <c r="AH1097" s="19" t="n">
        <v>0.408259513882391</v>
      </c>
      <c r="AI1097" s="19"/>
      <c r="AJ1097" s="19" t="n">
        <v>0.424978519369114</v>
      </c>
      <c r="AK1097" s="19" t="n">
        <v>0.547673387105623</v>
      </c>
      <c r="AL1097" s="19" t="n">
        <v>0.514933165373605</v>
      </c>
      <c r="AM1097" s="19" t="n">
        <v>0.234056549600871</v>
      </c>
      <c r="AN1097" s="19" t="n">
        <v>0.281144441152134</v>
      </c>
      <c r="AO1097" s="19" t="n">
        <v>0.295366777671022</v>
      </c>
      <c r="AP1097" s="19" t="n">
        <v>0.314597070477626</v>
      </c>
      <c r="AQ1097" s="19" t="n">
        <v>0.289132395986014</v>
      </c>
      <c r="AR1097" s="19" t="n">
        <v>0.225221388274758</v>
      </c>
      <c r="AS1097" s="19" t="n">
        <v>0.201399311829328</v>
      </c>
      <c r="AT1097" s="19" t="n">
        <v>0.256346828852461</v>
      </c>
      <c r="AU1097" s="19" t="n">
        <v>0.44694625720881</v>
      </c>
    </row>
    <row r="1098">
      <c r="B1098" t="s">
        <v>96</v>
      </c>
      <c r="C1098" s="19" t="n">
        <v>0.200053082997118</v>
      </c>
      <c r="D1098" s="19" t="n">
        <v>0.154587911174995</v>
      </c>
      <c r="E1098" s="19" t="n">
        <v>0.238337276682399</v>
      </c>
      <c r="F1098" s="19"/>
      <c r="G1098" s="19" t="n">
        <v>0.0284973014197227</v>
      </c>
      <c r="H1098" s="19" t="n">
        <v>0.0844110101343566</v>
      </c>
      <c r="I1098" s="19" t="n">
        <v>0.157830268420372</v>
      </c>
      <c r="J1098" s="19" t="n">
        <v>0.191745857760818</v>
      </c>
      <c r="K1098" s="19" t="n">
        <v>0.311431103487301</v>
      </c>
      <c r="L1098" s="19" t="n">
        <v>0.324546909260382</v>
      </c>
      <c r="M1098" s="19"/>
      <c r="N1098" s="19" t="n">
        <v>0.185631491134982</v>
      </c>
      <c r="O1098" s="19" t="n">
        <v>0.318625067852733</v>
      </c>
      <c r="P1098" s="19" t="n">
        <v>0.202368959132074</v>
      </c>
      <c r="Q1098" s="19" t="n">
        <v>0.151618006970253</v>
      </c>
      <c r="R1098" s="19" t="n">
        <v>0.0623218717300431</v>
      </c>
      <c r="S1098" s="19"/>
      <c r="T1098" s="19" t="n">
        <v>0.112704143349794</v>
      </c>
      <c r="U1098" s="19" t="n">
        <v>0.212044701831008</v>
      </c>
      <c r="V1098" s="19" t="n">
        <v>0.21296665015196</v>
      </c>
      <c r="W1098" s="19" t="n">
        <v>0.209897854818339</v>
      </c>
      <c r="X1098" s="19"/>
      <c r="Y1098" s="19" t="n">
        <v>0.155893684877339</v>
      </c>
      <c r="Z1098" s="19" t="n">
        <v>0.222709636957556</v>
      </c>
      <c r="AA1098" s="19" t="n">
        <v>0.335260323381895</v>
      </c>
      <c r="AB1098" s="19" t="n">
        <v>0.23704813448396</v>
      </c>
      <c r="AC1098" s="19" t="n">
        <v>0</v>
      </c>
      <c r="AD1098" s="19" t="n">
        <v>0.067239238360712</v>
      </c>
      <c r="AE1098" s="19"/>
      <c r="AF1098" s="19" t="n">
        <v>0.213318773252279</v>
      </c>
      <c r="AG1098" s="19"/>
      <c r="AH1098" s="19" t="n">
        <v>0.167125762728507</v>
      </c>
      <c r="AI1098" s="19"/>
      <c r="AJ1098" s="19" t="n">
        <v>0.139267733773628</v>
      </c>
      <c r="AK1098" s="19" t="n">
        <v>0.107673887117134</v>
      </c>
      <c r="AL1098" s="19" t="n">
        <v>0.120416563230282</v>
      </c>
      <c r="AM1098" s="19" t="n">
        <v>0.290166138777652</v>
      </c>
      <c r="AN1098" s="19" t="n">
        <v>0.27411128165062</v>
      </c>
      <c r="AO1098" s="19" t="n">
        <v>0.226235785868953</v>
      </c>
      <c r="AP1098" s="19" t="n">
        <v>0.158251861328498</v>
      </c>
      <c r="AQ1098" s="19" t="n">
        <v>0.0892210097337953</v>
      </c>
      <c r="AR1098" s="19" t="n">
        <v>0.282787049552935</v>
      </c>
      <c r="AS1098" s="19" t="n">
        <v>0.326360774092299</v>
      </c>
      <c r="AT1098" s="19" t="n">
        <v>0.241873319692995</v>
      </c>
      <c r="AU1098" s="19" t="n">
        <v>0.108729970167424</v>
      </c>
    </row>
    <row r="1099">
      <c r="C1099" s="19"/>
      <c r="D1099" s="19"/>
      <c r="E1099" s="19"/>
      <c r="F1099" s="19"/>
      <c r="G1099" s="19"/>
      <c r="H1099" s="19"/>
      <c r="I1099" s="19"/>
      <c r="J1099" s="19"/>
      <c r="K1099" s="19"/>
      <c r="L1099" s="19"/>
      <c r="M1099" s="19"/>
      <c r="N1099" s="19"/>
      <c r="O1099" s="19"/>
      <c r="P1099" s="19"/>
      <c r="Q1099" s="19"/>
      <c r="R1099" s="19"/>
      <c r="S1099" s="19"/>
      <c r="T1099" s="19"/>
      <c r="U1099" s="19"/>
      <c r="V1099" s="19"/>
      <c r="W1099" s="19"/>
      <c r="X1099" s="19"/>
      <c r="Y1099" s="19"/>
      <c r="Z1099" s="19"/>
      <c r="AA1099" s="19"/>
      <c r="AB1099" s="19"/>
      <c r="AC1099" s="19"/>
      <c r="AD1099" s="19"/>
      <c r="AE1099" s="19"/>
      <c r="AF1099" s="19"/>
      <c r="AG1099" s="19"/>
      <c r="AH1099" s="19"/>
      <c r="AI1099" s="19"/>
      <c r="AJ1099" s="19"/>
      <c r="AK1099" s="19"/>
      <c r="AL1099" s="19"/>
      <c r="AM1099" s="19"/>
      <c r="AN1099" s="19"/>
      <c r="AO1099" s="19"/>
      <c r="AP1099" s="19"/>
      <c r="AQ1099" s="19"/>
      <c r="AR1099" s="19"/>
      <c r="AS1099" s="19"/>
      <c r="AT1099" s="19"/>
      <c r="AU1099" s="19"/>
    </row>
    <row r="1100">
      <c r="B1100" s="7" t="s">
        <v>448</v>
      </c>
      <c r="C1100" s="19"/>
      <c r="D1100" s="19"/>
      <c r="E1100" s="19"/>
      <c r="F1100" s="19"/>
      <c r="G1100" s="19"/>
      <c r="H1100" s="19"/>
      <c r="I1100" s="19"/>
      <c r="J1100" s="19"/>
      <c r="K1100" s="19"/>
      <c r="L1100" s="19"/>
      <c r="M1100" s="19"/>
      <c r="N1100" s="19"/>
      <c r="O1100" s="19"/>
      <c r="P1100" s="19"/>
      <c r="Q1100" s="19"/>
      <c r="R1100" s="19"/>
      <c r="S1100" s="19"/>
      <c r="T1100" s="19"/>
      <c r="U1100" s="19"/>
      <c r="V1100" s="19"/>
      <c r="W1100" s="19"/>
      <c r="X1100" s="19"/>
      <c r="Y1100" s="19"/>
      <c r="Z1100" s="19"/>
      <c r="AA1100" s="19"/>
      <c r="AB1100" s="19"/>
      <c r="AC1100" s="19"/>
      <c r="AD1100" s="19"/>
      <c r="AE1100" s="19"/>
      <c r="AF1100" s="19"/>
      <c r="AG1100" s="19"/>
      <c r="AH1100" s="19"/>
      <c r="AI1100" s="19"/>
      <c r="AJ1100" s="19"/>
      <c r="AK1100" s="19"/>
      <c r="AL1100" s="19"/>
      <c r="AM1100" s="19"/>
      <c r="AN1100" s="19"/>
      <c r="AO1100" s="19"/>
      <c r="AP1100" s="19"/>
      <c r="AQ1100" s="19"/>
      <c r="AR1100" s="19"/>
      <c r="AS1100" s="19"/>
      <c r="AT1100" s="19"/>
      <c r="AU1100" s="19"/>
    </row>
    <row r="1101">
      <c r="B1101" s="26" t="s">
        <v>356</v>
      </c>
      <c r="C1101" s="19"/>
      <c r="D1101" s="19"/>
      <c r="E1101" s="19"/>
      <c r="F1101" s="19"/>
      <c r="G1101" s="19"/>
      <c r="H1101" s="19"/>
      <c r="I1101" s="19"/>
      <c r="J1101" s="19"/>
      <c r="K1101" s="19"/>
      <c r="L1101" s="19"/>
      <c r="M1101" s="19"/>
      <c r="N1101" s="19"/>
      <c r="O1101" s="19"/>
      <c r="P1101" s="19"/>
      <c r="Q1101" s="19"/>
      <c r="R1101" s="19"/>
      <c r="S1101" s="19"/>
      <c r="T1101" s="19"/>
      <c r="U1101" s="19"/>
      <c r="V1101" s="19"/>
      <c r="W1101" s="19"/>
      <c r="X1101" s="19"/>
      <c r="Y1101" s="19"/>
      <c r="Z1101" s="19"/>
      <c r="AA1101" s="19"/>
      <c r="AB1101" s="19"/>
      <c r="AC1101" s="19"/>
      <c r="AD1101" s="19"/>
      <c r="AE1101" s="19"/>
      <c r="AF1101" s="19"/>
      <c r="AG1101" s="19"/>
      <c r="AH1101" s="19"/>
      <c r="AI1101" s="19"/>
      <c r="AJ1101" s="19"/>
      <c r="AK1101" s="19"/>
      <c r="AL1101" s="19"/>
      <c r="AM1101" s="19"/>
      <c r="AN1101" s="19"/>
      <c r="AO1101" s="19"/>
      <c r="AP1101" s="19"/>
      <c r="AQ1101" s="19"/>
      <c r="AR1101" s="19"/>
      <c r="AS1101" s="19"/>
      <c r="AT1101" s="19"/>
      <c r="AU1101" s="19"/>
    </row>
    <row r="1102">
      <c r="B1102" t="s">
        <v>447</v>
      </c>
      <c r="C1102" s="19" t="n">
        <v>0.550301810189689</v>
      </c>
      <c r="D1102" s="19" t="n">
        <v>0.586867121552335</v>
      </c>
      <c r="E1102" s="19" t="n">
        <v>0.505643918341091</v>
      </c>
      <c r="F1102" s="19"/>
      <c r="G1102" s="19" t="n">
        <v>0.695386147620713</v>
      </c>
      <c r="H1102" s="19" t="n">
        <v>0.475881542643641</v>
      </c>
      <c r="I1102" s="19" t="n">
        <v>0.546313464806468</v>
      </c>
      <c r="J1102" s="19" t="n">
        <v>0.679705087776506</v>
      </c>
      <c r="K1102" s="19" t="n">
        <v>0.557826199784973</v>
      </c>
      <c r="L1102" s="19" t="n">
        <v>0.451381610931047</v>
      </c>
      <c r="M1102" s="19"/>
      <c r="N1102" s="19" t="n">
        <v>0.240518209476203</v>
      </c>
      <c r="O1102" s="19" t="n">
        <v>0.519110221878275</v>
      </c>
      <c r="P1102" s="19" t="n">
        <v>0.642665043986437</v>
      </c>
      <c r="Q1102" s="19" t="n">
        <v>0.532181383459118</v>
      </c>
      <c r="R1102" s="19" t="n">
        <v>0.467782756862134</v>
      </c>
      <c r="S1102" s="19"/>
      <c r="T1102" s="19" t="n">
        <v>0.625015973138156</v>
      </c>
      <c r="U1102" s="19" t="n">
        <v>0.600472517443205</v>
      </c>
      <c r="V1102" s="19" t="n">
        <v>0.533724100053926</v>
      </c>
      <c r="W1102" s="19" t="n">
        <v>0.46950579584241</v>
      </c>
      <c r="X1102" s="19"/>
      <c r="Y1102" s="19" t="n">
        <v>0.523103139638407</v>
      </c>
      <c r="Z1102" s="19" t="n">
        <v>0.554004047609212</v>
      </c>
      <c r="AA1102" s="19" t="n">
        <v>0.480684613679057</v>
      </c>
      <c r="AB1102" s="19" t="n">
        <v>0.644520061337583</v>
      </c>
      <c r="AC1102" s="19" t="n">
        <v>0.673952240264692</v>
      </c>
      <c r="AD1102" s="19" t="n">
        <v>0.706498030649046</v>
      </c>
      <c r="AE1102" s="19"/>
      <c r="AF1102" s="19" t="n">
        <v>0.5695826739789</v>
      </c>
      <c r="AG1102" s="19"/>
      <c r="AH1102" s="19" t="n">
        <v>0.521712204578147</v>
      </c>
      <c r="AI1102" s="19"/>
      <c r="AJ1102" s="19" t="n">
        <v>0.627403527397498</v>
      </c>
      <c r="AK1102" s="19" t="n">
        <v>0.623665887817145</v>
      </c>
      <c r="AL1102" s="19" t="n">
        <v>0.581761659862294</v>
      </c>
      <c r="AM1102" s="19" t="n">
        <v>0.420328369790494</v>
      </c>
      <c r="AN1102" s="19" t="n">
        <v>0.61990339119126</v>
      </c>
      <c r="AO1102" s="19" t="n">
        <v>0.672271625480337</v>
      </c>
      <c r="AP1102" s="19" t="n">
        <v>0.504312245418176</v>
      </c>
      <c r="AQ1102" s="19" t="n">
        <v>0.863582092390708</v>
      </c>
      <c r="AR1102" s="19" t="n">
        <v>0.409689910497651</v>
      </c>
      <c r="AS1102" s="19" t="n">
        <v>0.442163737005103</v>
      </c>
      <c r="AT1102" s="19" t="n">
        <v>0.766243876474321</v>
      </c>
      <c r="AU1102" s="19" t="n">
        <v>0.561967570659249</v>
      </c>
    </row>
    <row r="1103">
      <c r="B1103" t="s">
        <v>439</v>
      </c>
      <c r="C1103" s="19" t="n">
        <v>0.256526204601907</v>
      </c>
      <c r="D1103" s="19" t="n">
        <v>0.259765640397676</v>
      </c>
      <c r="E1103" s="19" t="n">
        <v>0.252569821679767</v>
      </c>
      <c r="F1103" s="19"/>
      <c r="G1103" s="19" t="n">
        <v>0.261847947237367</v>
      </c>
      <c r="H1103" s="19" t="n">
        <v>0.432551394870792</v>
      </c>
      <c r="I1103" s="19" t="n">
        <v>0.356161843031565</v>
      </c>
      <c r="J1103" s="19" t="n">
        <v>0.149487728259416</v>
      </c>
      <c r="K1103" s="19" t="n">
        <v>0.156201891341114</v>
      </c>
      <c r="L1103" s="19" t="n">
        <v>0.233503964661516</v>
      </c>
      <c r="M1103" s="19"/>
      <c r="N1103" s="19" t="n">
        <v>0</v>
      </c>
      <c r="O1103" s="19" t="n">
        <v>0.202275598311896</v>
      </c>
      <c r="P1103" s="19" t="n">
        <v>0.242316179787888</v>
      </c>
      <c r="Q1103" s="19" t="n">
        <v>0.287649742344658</v>
      </c>
      <c r="R1103" s="19" t="n">
        <v>0.377036579663364</v>
      </c>
      <c r="S1103" s="19"/>
      <c r="T1103" s="19" t="n">
        <v>0.183555977124436</v>
      </c>
      <c r="U1103" s="19" t="n">
        <v>0.234867597269824</v>
      </c>
      <c r="V1103" s="19" t="n">
        <v>0.251750408569392</v>
      </c>
      <c r="W1103" s="19" t="n">
        <v>0.369588278511514</v>
      </c>
      <c r="X1103" s="19"/>
      <c r="Y1103" s="19" t="n">
        <v>0.370571891378891</v>
      </c>
      <c r="Z1103" s="19" t="n">
        <v>0.257776173922342</v>
      </c>
      <c r="AA1103" s="19" t="n">
        <v>0.201571334994815</v>
      </c>
      <c r="AB1103" s="19" t="n">
        <v>0.16923741663876</v>
      </c>
      <c r="AC1103" s="19" t="n">
        <v>0.177384547519575</v>
      </c>
      <c r="AD1103" s="19" t="n">
        <v>0</v>
      </c>
      <c r="AE1103" s="19"/>
      <c r="AF1103" s="19" t="n">
        <v>0.212533230701313</v>
      </c>
      <c r="AG1103" s="19"/>
      <c r="AH1103" s="19" t="n">
        <v>0.311210027528442</v>
      </c>
      <c r="AI1103" s="19"/>
      <c r="AJ1103" s="19" t="n">
        <v>0.307953520024902</v>
      </c>
      <c r="AK1103" s="19" t="n">
        <v>0.211086527504096</v>
      </c>
      <c r="AL1103" s="19" t="n">
        <v>0.286845306513726</v>
      </c>
      <c r="AM1103" s="19" t="n">
        <v>0.279941241960125</v>
      </c>
      <c r="AN1103" s="19" t="n">
        <v>0.252243791488787</v>
      </c>
      <c r="AO1103" s="19" t="n">
        <v>0</v>
      </c>
      <c r="AP1103" s="19" t="n">
        <v>0.221195674515324</v>
      </c>
      <c r="AQ1103" s="19" t="n">
        <v>0.136417907609292</v>
      </c>
      <c r="AR1103" s="19" t="n">
        <v>0.590310089502349</v>
      </c>
      <c r="AS1103" s="19" t="n">
        <v>0.227562617290995</v>
      </c>
      <c r="AT1103" s="19" t="n">
        <v>0.233756123525679</v>
      </c>
      <c r="AU1103" s="19" t="n">
        <v>0.438032429340751</v>
      </c>
    </row>
    <row r="1104">
      <c r="B1104" t="s">
        <v>96</v>
      </c>
      <c r="C1104" s="19" t="n">
        <v>0.193171985208403</v>
      </c>
      <c r="D1104" s="19" t="n">
        <v>0.153367238049989</v>
      </c>
      <c r="E1104" s="19" t="n">
        <v>0.241786259979142</v>
      </c>
      <c r="F1104" s="19"/>
      <c r="G1104" s="19" t="n">
        <v>0.04276590514192</v>
      </c>
      <c r="H1104" s="19" t="n">
        <v>0.0915670624855674</v>
      </c>
      <c r="I1104" s="19" t="n">
        <v>0.0975246921619668</v>
      </c>
      <c r="J1104" s="19" t="n">
        <v>0.170807183964078</v>
      </c>
      <c r="K1104" s="19" t="n">
        <v>0.285971908873913</v>
      </c>
      <c r="L1104" s="19" t="n">
        <v>0.315114424407437</v>
      </c>
      <c r="M1104" s="19"/>
      <c r="N1104" s="19" t="n">
        <v>0.759481790523797</v>
      </c>
      <c r="O1104" s="19" t="n">
        <v>0.278614179809829</v>
      </c>
      <c r="P1104" s="19" t="n">
        <v>0.115018776225675</v>
      </c>
      <c r="Q1104" s="19" t="n">
        <v>0.180168874196224</v>
      </c>
      <c r="R1104" s="19" t="n">
        <v>0.155180663474502</v>
      </c>
      <c r="S1104" s="19"/>
      <c r="T1104" s="19" t="n">
        <v>0.191428049737409</v>
      </c>
      <c r="U1104" s="19" t="n">
        <v>0.164659885286971</v>
      </c>
      <c r="V1104" s="19" t="n">
        <v>0.214525491376682</v>
      </c>
      <c r="W1104" s="19" t="n">
        <v>0.160905925646077</v>
      </c>
      <c r="X1104" s="19"/>
      <c r="Y1104" s="19" t="n">
        <v>0.106324968982703</v>
      </c>
      <c r="Z1104" s="19" t="n">
        <v>0.188219778468446</v>
      </c>
      <c r="AA1104" s="19" t="n">
        <v>0.317744051326128</v>
      </c>
      <c r="AB1104" s="19" t="n">
        <v>0.186242522023657</v>
      </c>
      <c r="AC1104" s="19" t="n">
        <v>0.148663212215733</v>
      </c>
      <c r="AD1104" s="19" t="n">
        <v>0.293501969350954</v>
      </c>
      <c r="AE1104" s="19"/>
      <c r="AF1104" s="19" t="n">
        <v>0.217884095319787</v>
      </c>
      <c r="AG1104" s="19"/>
      <c r="AH1104" s="19" t="n">
        <v>0.167077767893411</v>
      </c>
      <c r="AI1104" s="19"/>
      <c r="AJ1104" s="19" t="n">
        <v>0.0646429525775994</v>
      </c>
      <c r="AK1104" s="19" t="n">
        <v>0.165247584678759</v>
      </c>
      <c r="AL1104" s="19" t="n">
        <v>0.13139303362398</v>
      </c>
      <c r="AM1104" s="19" t="n">
        <v>0.299730388249381</v>
      </c>
      <c r="AN1104" s="19" t="n">
        <v>0.127852817319953</v>
      </c>
      <c r="AO1104" s="19" t="n">
        <v>0.327728374519663</v>
      </c>
      <c r="AP1104" s="19" t="n">
        <v>0.2744920800665</v>
      </c>
      <c r="AQ1104" s="19" t="n">
        <v>0</v>
      </c>
      <c r="AR1104" s="19" t="n">
        <v>0</v>
      </c>
      <c r="AS1104" s="19" t="n">
        <v>0.330273645703901</v>
      </c>
      <c r="AT1104" s="19" t="n">
        <v>0</v>
      </c>
      <c r="AU1104" s="19" t="n">
        <v>0</v>
      </c>
    </row>
    <row r="1105">
      <c r="C1105" s="19"/>
      <c r="D1105" s="19"/>
      <c r="E1105" s="19"/>
      <c r="F1105" s="19"/>
      <c r="G1105" s="19"/>
      <c r="H1105" s="19"/>
      <c r="I1105" s="19"/>
      <c r="J1105" s="19"/>
      <c r="K1105" s="19"/>
      <c r="L1105" s="19"/>
      <c r="M1105" s="19"/>
      <c r="N1105" s="19"/>
      <c r="O1105" s="19"/>
      <c r="P1105" s="19"/>
      <c r="Q1105" s="19"/>
      <c r="R1105" s="19"/>
      <c r="S1105" s="19"/>
      <c r="T1105" s="19"/>
      <c r="U1105" s="19"/>
      <c r="V1105" s="19"/>
      <c r="W1105" s="19"/>
      <c r="X1105" s="19"/>
      <c r="Y1105" s="19"/>
      <c r="Z1105" s="19"/>
      <c r="AA1105" s="19"/>
      <c r="AB1105" s="19"/>
      <c r="AC1105" s="19"/>
      <c r="AD1105" s="19"/>
      <c r="AE1105" s="19"/>
      <c r="AF1105" s="19"/>
      <c r="AG1105" s="19"/>
      <c r="AH1105" s="19"/>
      <c r="AI1105" s="19"/>
      <c r="AJ1105" s="19"/>
      <c r="AK1105" s="19"/>
      <c r="AL1105" s="19"/>
      <c r="AM1105" s="19"/>
      <c r="AN1105" s="19"/>
      <c r="AO1105" s="19"/>
      <c r="AP1105" s="19"/>
      <c r="AQ1105" s="19"/>
      <c r="AR1105" s="19"/>
      <c r="AS1105" s="19"/>
      <c r="AT1105" s="19"/>
      <c r="AU1105" s="19"/>
    </row>
    <row r="1106">
      <c r="B1106" s="7" t="s">
        <v>450</v>
      </c>
      <c r="C1106" s="19"/>
      <c r="D1106" s="19"/>
      <c r="E1106" s="19"/>
      <c r="F1106" s="19"/>
      <c r="G1106" s="19"/>
      <c r="H1106" s="19"/>
      <c r="I1106" s="19"/>
      <c r="J1106" s="19"/>
      <c r="K1106" s="19"/>
      <c r="L1106" s="19"/>
      <c r="M1106" s="19"/>
      <c r="N1106" s="19"/>
      <c r="O1106" s="19"/>
      <c r="P1106" s="19"/>
      <c r="Q1106" s="19"/>
      <c r="R1106" s="19"/>
      <c r="S1106" s="19"/>
      <c r="T1106" s="19"/>
      <c r="U1106" s="19"/>
      <c r="V1106" s="19"/>
      <c r="W1106" s="19"/>
      <c r="X1106" s="19"/>
      <c r="Y1106" s="19"/>
      <c r="Z1106" s="19"/>
      <c r="AA1106" s="19"/>
      <c r="AB1106" s="19"/>
      <c r="AC1106" s="19"/>
      <c r="AD1106" s="19"/>
      <c r="AE1106" s="19"/>
      <c r="AF1106" s="19"/>
      <c r="AG1106" s="19"/>
      <c r="AH1106" s="19"/>
      <c r="AI1106" s="19"/>
      <c r="AJ1106" s="19"/>
      <c r="AK1106" s="19"/>
      <c r="AL1106" s="19"/>
      <c r="AM1106" s="19"/>
      <c r="AN1106" s="19"/>
      <c r="AO1106" s="19"/>
      <c r="AP1106" s="19"/>
      <c r="AQ1106" s="19"/>
      <c r="AR1106" s="19"/>
      <c r="AS1106" s="19"/>
      <c r="AT1106" s="19"/>
      <c r="AU1106" s="19"/>
    </row>
    <row r="1107">
      <c r="B1107" s="26" t="s">
        <v>356</v>
      </c>
      <c r="C1107" s="19"/>
      <c r="D1107" s="19"/>
      <c r="E1107" s="19"/>
      <c r="F1107" s="19"/>
      <c r="G1107" s="19"/>
      <c r="H1107" s="19"/>
      <c r="I1107" s="19"/>
      <c r="J1107" s="19"/>
      <c r="K1107" s="19"/>
      <c r="L1107" s="19"/>
      <c r="M1107" s="19"/>
      <c r="N1107" s="19"/>
      <c r="O1107" s="19"/>
      <c r="P1107" s="19"/>
      <c r="Q1107" s="19"/>
      <c r="R1107" s="19"/>
      <c r="S1107" s="19"/>
      <c r="T1107" s="19"/>
      <c r="U1107" s="19"/>
      <c r="V1107" s="19"/>
      <c r="W1107" s="19"/>
      <c r="X1107" s="19"/>
      <c r="Y1107" s="19"/>
      <c r="Z1107" s="19"/>
      <c r="AA1107" s="19"/>
      <c r="AB1107" s="19"/>
      <c r="AC1107" s="19"/>
      <c r="AD1107" s="19"/>
      <c r="AE1107" s="19"/>
      <c r="AF1107" s="19"/>
      <c r="AG1107" s="19"/>
      <c r="AH1107" s="19"/>
      <c r="AI1107" s="19"/>
      <c r="AJ1107" s="19"/>
      <c r="AK1107" s="19"/>
      <c r="AL1107" s="19"/>
      <c r="AM1107" s="19"/>
      <c r="AN1107" s="19"/>
      <c r="AO1107" s="19"/>
      <c r="AP1107" s="19"/>
      <c r="AQ1107" s="19"/>
      <c r="AR1107" s="19"/>
      <c r="AS1107" s="19"/>
      <c r="AT1107" s="19"/>
      <c r="AU1107" s="19"/>
    </row>
    <row r="1108">
      <c r="B1108" t="s">
        <v>449</v>
      </c>
      <c r="C1108" s="19" t="n">
        <v>0.601046275998531</v>
      </c>
      <c r="D1108" s="19" t="n">
        <v>0.600517861409267</v>
      </c>
      <c r="E1108" s="19" t="n">
        <v>0.601570302673185</v>
      </c>
      <c r="F1108" s="19"/>
      <c r="G1108" s="19" t="n">
        <v>0.487472854805728</v>
      </c>
      <c r="H1108" s="19" t="n">
        <v>0.586511031371686</v>
      </c>
      <c r="I1108" s="19" t="n">
        <v>0.563061360555131</v>
      </c>
      <c r="J1108" s="19" t="n">
        <v>0.648589449854081</v>
      </c>
      <c r="K1108" s="19" t="n">
        <v>0.713695780913646</v>
      </c>
      <c r="L1108" s="19" t="n">
        <v>0.593102963000975</v>
      </c>
      <c r="M1108" s="19"/>
      <c r="N1108" s="19" t="n">
        <v>1</v>
      </c>
      <c r="O1108" s="19" t="n">
        <v>0.503581478426947</v>
      </c>
      <c r="P1108" s="19" t="n">
        <v>0.632678251409204</v>
      </c>
      <c r="Q1108" s="19" t="n">
        <v>0.5719591347893</v>
      </c>
      <c r="R1108" s="19" t="n">
        <v>0.688811759347385</v>
      </c>
      <c r="S1108" s="19"/>
      <c r="T1108" s="19" t="n">
        <v>0.595343012672077</v>
      </c>
      <c r="U1108" s="19" t="n">
        <v>0.587648216661585</v>
      </c>
      <c r="V1108" s="19" t="n">
        <v>0.662286889675035</v>
      </c>
      <c r="W1108" s="19" t="n">
        <v>0.554633291896587</v>
      </c>
      <c r="X1108" s="19"/>
      <c r="Y1108" s="19" t="n">
        <v>0.54933712608017</v>
      </c>
      <c r="Z1108" s="19" t="n">
        <v>0.738771257736013</v>
      </c>
      <c r="AA1108" s="19" t="n">
        <v>0.582193215636745</v>
      </c>
      <c r="AB1108" s="19" t="n">
        <v>0.640033327506767</v>
      </c>
      <c r="AC1108" s="19" t="n">
        <v>0.487958879803221</v>
      </c>
      <c r="AD1108" s="19" t="n">
        <v>0.647291297180927</v>
      </c>
      <c r="AE1108" s="19"/>
      <c r="AF1108" s="19" t="n">
        <v>0.632678161952619</v>
      </c>
      <c r="AG1108" s="19"/>
      <c r="AH1108" s="19" t="n">
        <v>0.615192399000917</v>
      </c>
      <c r="AI1108" s="19"/>
      <c r="AJ1108" s="19" t="n">
        <v>0.630834152326123</v>
      </c>
      <c r="AK1108" s="19" t="n">
        <v>0.412461966073735</v>
      </c>
      <c r="AL1108" s="19" t="n">
        <v>0.519490481590406</v>
      </c>
      <c r="AM1108" s="19" t="n">
        <v>0.564188949758051</v>
      </c>
      <c r="AN1108" s="19" t="n">
        <v>0.605446265057555</v>
      </c>
      <c r="AO1108" s="19" t="n">
        <v>0.359536756005562</v>
      </c>
      <c r="AP1108" s="19" t="n">
        <v>0.841360117985123</v>
      </c>
      <c r="AQ1108" s="19" t="n">
        <v>1</v>
      </c>
      <c r="AR1108" s="19" t="n">
        <v>0.61183614466584</v>
      </c>
      <c r="AS1108" s="19" t="n">
        <v>0.627406447760443</v>
      </c>
      <c r="AT1108" s="19" t="n">
        <v>0.659987664656386</v>
      </c>
      <c r="AU1108" s="19" t="n">
        <v>0.630036290566303</v>
      </c>
    </row>
    <row r="1109">
      <c r="B1109" t="s">
        <v>439</v>
      </c>
      <c r="C1109" s="19" t="n">
        <v>0.249807070007291</v>
      </c>
      <c r="D1109" s="19" t="n">
        <v>0.270071681533176</v>
      </c>
      <c r="E1109" s="19" t="n">
        <v>0.229710734276175</v>
      </c>
      <c r="F1109" s="19"/>
      <c r="G1109" s="19" t="n">
        <v>0.437649563048435</v>
      </c>
      <c r="H1109" s="19" t="n">
        <v>0.339905859371727</v>
      </c>
      <c r="I1109" s="19" t="n">
        <v>0.241344331561406</v>
      </c>
      <c r="J1109" s="19" t="n">
        <v>0.245642144405984</v>
      </c>
      <c r="K1109" s="19" t="n">
        <v>0.0932979096936439</v>
      </c>
      <c r="L1109" s="19" t="n">
        <v>0.186473042990431</v>
      </c>
      <c r="M1109" s="19"/>
      <c r="N1109" s="19" t="n">
        <v>0</v>
      </c>
      <c r="O1109" s="19" t="n">
        <v>0.280176417061306</v>
      </c>
      <c r="P1109" s="19" t="n">
        <v>0.196901187077558</v>
      </c>
      <c r="Q1109" s="19" t="n">
        <v>0.342277218821235</v>
      </c>
      <c r="R1109" s="19" t="n">
        <v>0.210709388315306</v>
      </c>
      <c r="S1109" s="19"/>
      <c r="T1109" s="19" t="n">
        <v>0.225748216759494</v>
      </c>
      <c r="U1109" s="19" t="n">
        <v>0.238934666751206</v>
      </c>
      <c r="V1109" s="19" t="n">
        <v>0.210016551594993</v>
      </c>
      <c r="W1109" s="19" t="n">
        <v>0.356331916281406</v>
      </c>
      <c r="X1109" s="19"/>
      <c r="Y1109" s="19" t="n">
        <v>0.303830434435172</v>
      </c>
      <c r="Z1109" s="19" t="n">
        <v>0.18044840093112</v>
      </c>
      <c r="AA1109" s="19" t="n">
        <v>0.184357281330765</v>
      </c>
      <c r="AB1109" s="19" t="n">
        <v>0.204788949060645</v>
      </c>
      <c r="AC1109" s="19" t="n">
        <v>0.435055958080557</v>
      </c>
      <c r="AD1109" s="19" t="n">
        <v>0.186619747000076</v>
      </c>
      <c r="AE1109" s="19"/>
      <c r="AF1109" s="19" t="n">
        <v>0.214925519970229</v>
      </c>
      <c r="AG1109" s="19"/>
      <c r="AH1109" s="19" t="n">
        <v>0.266083068074844</v>
      </c>
      <c r="AI1109" s="19"/>
      <c r="AJ1109" s="19" t="n">
        <v>0.325117935982579</v>
      </c>
      <c r="AK1109" s="19" t="n">
        <v>0.587538033926265</v>
      </c>
      <c r="AL1109" s="19" t="n">
        <v>0.366762984506938</v>
      </c>
      <c r="AM1109" s="19" t="n">
        <v>0.169854907227359</v>
      </c>
      <c r="AN1109" s="19" t="n">
        <v>0.26196730918095</v>
      </c>
      <c r="AO1109" s="19" t="n">
        <v>0.465036029524995</v>
      </c>
      <c r="AP1109" s="19" t="n">
        <v>0.0450990984602254</v>
      </c>
      <c r="AQ1109" s="19" t="n">
        <v>0</v>
      </c>
      <c r="AR1109" s="19" t="n">
        <v>0.206425527540656</v>
      </c>
      <c r="AS1109" s="19" t="n">
        <v>0</v>
      </c>
      <c r="AT1109" s="19" t="n">
        <v>0.340012335343614</v>
      </c>
      <c r="AU1109" s="19" t="n">
        <v>0.282307341933956</v>
      </c>
    </row>
    <row r="1110">
      <c r="B1110" t="s">
        <v>96</v>
      </c>
      <c r="C1110" s="19" t="n">
        <v>0.149146653994178</v>
      </c>
      <c r="D1110" s="19" t="n">
        <v>0.129410457057557</v>
      </c>
      <c r="E1110" s="19" t="n">
        <v>0.16871896305064</v>
      </c>
      <c r="F1110" s="19"/>
      <c r="G1110" s="19" t="n">
        <v>0.0748775821458369</v>
      </c>
      <c r="H1110" s="19" t="n">
        <v>0.0735831092565875</v>
      </c>
      <c r="I1110" s="19" t="n">
        <v>0.195594307883463</v>
      </c>
      <c r="J1110" s="19" t="n">
        <v>0.105768405739935</v>
      </c>
      <c r="K1110" s="19" t="n">
        <v>0.19300630939271</v>
      </c>
      <c r="L1110" s="19" t="n">
        <v>0.220423994008594</v>
      </c>
      <c r="M1110" s="19"/>
      <c r="N1110" s="19" t="n">
        <v>0</v>
      </c>
      <c r="O1110" s="19" t="n">
        <v>0.216242104511748</v>
      </c>
      <c r="P1110" s="19" t="n">
        <v>0.170420561513238</v>
      </c>
      <c r="Q1110" s="19" t="n">
        <v>0.0857636463894658</v>
      </c>
      <c r="R1110" s="19" t="n">
        <v>0.10047885233731</v>
      </c>
      <c r="S1110" s="19"/>
      <c r="T1110" s="19" t="n">
        <v>0.178908770568428</v>
      </c>
      <c r="U1110" s="19" t="n">
        <v>0.173417116587209</v>
      </c>
      <c r="V1110" s="19" t="n">
        <v>0.127696558729973</v>
      </c>
      <c r="W1110" s="19" t="n">
        <v>0.0890347918220069</v>
      </c>
      <c r="X1110" s="19"/>
      <c r="Y1110" s="19" t="n">
        <v>0.146832439484659</v>
      </c>
      <c r="Z1110" s="19" t="n">
        <v>0.0807803413328665</v>
      </c>
      <c r="AA1110" s="19" t="n">
        <v>0.23344950303249</v>
      </c>
      <c r="AB1110" s="19" t="n">
        <v>0.155177723432588</v>
      </c>
      <c r="AC1110" s="19" t="n">
        <v>0.0769851621162219</v>
      </c>
      <c r="AD1110" s="19" t="n">
        <v>0.166088955818997</v>
      </c>
      <c r="AE1110" s="19"/>
      <c r="AF1110" s="19" t="n">
        <v>0.152396318077152</v>
      </c>
      <c r="AG1110" s="19"/>
      <c r="AH1110" s="19" t="n">
        <v>0.118724532924239</v>
      </c>
      <c r="AI1110" s="19"/>
      <c r="AJ1110" s="19" t="n">
        <v>0.0440479116912987</v>
      </c>
      <c r="AK1110" s="19" t="n">
        <v>0</v>
      </c>
      <c r="AL1110" s="19" t="n">
        <v>0.113746533902656</v>
      </c>
      <c r="AM1110" s="19" t="n">
        <v>0.26595614301459</v>
      </c>
      <c r="AN1110" s="19" t="n">
        <v>0.132586425761495</v>
      </c>
      <c r="AO1110" s="19" t="n">
        <v>0.175427214469443</v>
      </c>
      <c r="AP1110" s="19" t="n">
        <v>0.113540783554651</v>
      </c>
      <c r="AQ1110" s="19" t="n">
        <v>0</v>
      </c>
      <c r="AR1110" s="19" t="n">
        <v>0.181738327793504</v>
      </c>
      <c r="AS1110" s="19" t="n">
        <v>0.372593552239557</v>
      </c>
      <c r="AT1110" s="19" t="n">
        <v>0</v>
      </c>
      <c r="AU1110" s="19" t="n">
        <v>0.0876563674997406</v>
      </c>
    </row>
    <row r="1111">
      <c r="C1111" s="19"/>
      <c r="D1111" s="19"/>
      <c r="E1111" s="19"/>
      <c r="F1111" s="19"/>
      <c r="G1111" s="19"/>
      <c r="H1111" s="19"/>
      <c r="I1111" s="19"/>
      <c r="J1111" s="19"/>
      <c r="K1111" s="19"/>
      <c r="L1111" s="19"/>
      <c r="M1111" s="19"/>
      <c r="N1111" s="19"/>
      <c r="O1111" s="19"/>
      <c r="P1111" s="19"/>
      <c r="Q1111" s="19"/>
      <c r="R1111" s="19"/>
      <c r="S1111" s="19"/>
      <c r="T1111" s="19"/>
      <c r="U1111" s="19"/>
      <c r="V1111" s="19"/>
      <c r="W1111" s="19"/>
      <c r="X1111" s="19"/>
      <c r="Y1111" s="19"/>
      <c r="Z1111" s="19"/>
      <c r="AA1111" s="19"/>
      <c r="AB1111" s="19"/>
      <c r="AC1111" s="19"/>
      <c r="AD1111" s="19"/>
      <c r="AE1111" s="19"/>
      <c r="AF1111" s="19"/>
      <c r="AG1111" s="19"/>
      <c r="AH1111" s="19"/>
      <c r="AI1111" s="19"/>
      <c r="AJ1111" s="19"/>
      <c r="AK1111" s="19"/>
      <c r="AL1111" s="19"/>
      <c r="AM1111" s="19"/>
      <c r="AN1111" s="19"/>
      <c r="AO1111" s="19"/>
      <c r="AP1111" s="19"/>
      <c r="AQ1111" s="19"/>
      <c r="AR1111" s="19"/>
      <c r="AS1111" s="19"/>
      <c r="AT1111" s="19"/>
      <c r="AU1111" s="19"/>
    </row>
    <row r="1112">
      <c r="B1112" s="7" t="s">
        <v>452</v>
      </c>
      <c r="C1112" s="19"/>
      <c r="D1112" s="19"/>
      <c r="E1112" s="19"/>
      <c r="F1112" s="19"/>
      <c r="G1112" s="19"/>
      <c r="H1112" s="19"/>
      <c r="I1112" s="19"/>
      <c r="J1112" s="19"/>
      <c r="K1112" s="19"/>
      <c r="L1112" s="19"/>
      <c r="M1112" s="19"/>
      <c r="N1112" s="19"/>
      <c r="O1112" s="19"/>
      <c r="P1112" s="19"/>
      <c r="Q1112" s="19"/>
      <c r="R1112" s="19"/>
      <c r="S1112" s="19"/>
      <c r="T1112" s="19"/>
      <c r="U1112" s="19"/>
      <c r="V1112" s="19"/>
      <c r="W1112" s="19"/>
      <c r="X1112" s="19"/>
      <c r="Y1112" s="19"/>
      <c r="Z1112" s="19"/>
      <c r="AA1112" s="19"/>
      <c r="AB1112" s="19"/>
      <c r="AC1112" s="19"/>
      <c r="AD1112" s="19"/>
      <c r="AE1112" s="19"/>
      <c r="AF1112" s="19"/>
      <c r="AG1112" s="19"/>
      <c r="AH1112" s="19"/>
      <c r="AI1112" s="19"/>
      <c r="AJ1112" s="19"/>
      <c r="AK1112" s="19"/>
      <c r="AL1112" s="19"/>
      <c r="AM1112" s="19"/>
      <c r="AN1112" s="19"/>
      <c r="AO1112" s="19"/>
      <c r="AP1112" s="19"/>
      <c r="AQ1112" s="19"/>
      <c r="AR1112" s="19"/>
      <c r="AS1112" s="19"/>
      <c r="AT1112" s="19"/>
      <c r="AU1112" s="19"/>
    </row>
    <row r="1113">
      <c r="B1113" s="26" t="s">
        <v>356</v>
      </c>
      <c r="C1113" s="19"/>
      <c r="D1113" s="19"/>
      <c r="E1113" s="19"/>
      <c r="F1113" s="19"/>
      <c r="G1113" s="19"/>
      <c r="H1113" s="19"/>
      <c r="I1113" s="19"/>
      <c r="J1113" s="19"/>
      <c r="K1113" s="19"/>
      <c r="L1113" s="19"/>
      <c r="M1113" s="19"/>
      <c r="N1113" s="19"/>
      <c r="O1113" s="19"/>
      <c r="P1113" s="19"/>
      <c r="Q1113" s="19"/>
      <c r="R1113" s="19"/>
      <c r="S1113" s="19"/>
      <c r="T1113" s="19"/>
      <c r="U1113" s="19"/>
      <c r="V1113" s="19"/>
      <c r="W1113" s="19"/>
      <c r="X1113" s="19"/>
      <c r="Y1113" s="19"/>
      <c r="Z1113" s="19"/>
      <c r="AA1113" s="19"/>
      <c r="AB1113" s="19"/>
      <c r="AC1113" s="19"/>
      <c r="AD1113" s="19"/>
      <c r="AE1113" s="19"/>
      <c r="AF1113" s="19"/>
      <c r="AG1113" s="19"/>
      <c r="AH1113" s="19"/>
      <c r="AI1113" s="19"/>
      <c r="AJ1113" s="19"/>
      <c r="AK1113" s="19"/>
      <c r="AL1113" s="19"/>
      <c r="AM1113" s="19"/>
      <c r="AN1113" s="19"/>
      <c r="AO1113" s="19"/>
      <c r="AP1113" s="19"/>
      <c r="AQ1113" s="19"/>
      <c r="AR1113" s="19"/>
      <c r="AS1113" s="19"/>
      <c r="AT1113" s="19"/>
      <c r="AU1113" s="19"/>
    </row>
    <row r="1114">
      <c r="B1114" t="s">
        <v>451</v>
      </c>
      <c r="C1114" s="19" t="n">
        <v>0.6339377453725</v>
      </c>
      <c r="D1114" s="19" t="n">
        <v>0.636498804506326</v>
      </c>
      <c r="E1114" s="19" t="n">
        <v>0.630787417409562</v>
      </c>
      <c r="F1114" s="19"/>
      <c r="G1114" s="19" t="n">
        <v>0.761414182295973</v>
      </c>
      <c r="H1114" s="19" t="n">
        <v>0.591714569161138</v>
      </c>
      <c r="I1114" s="19" t="n">
        <v>0.528596228585661</v>
      </c>
      <c r="J1114" s="19" t="n">
        <v>0.58786640013983</v>
      </c>
      <c r="K1114" s="19" t="n">
        <v>0.654090533964673</v>
      </c>
      <c r="L1114" s="19" t="n">
        <v>0.674384713869396</v>
      </c>
      <c r="M1114" s="19"/>
      <c r="N1114" s="19" t="n">
        <v>0.587490337925479</v>
      </c>
      <c r="O1114" s="19" t="n">
        <v>0.687543519188507</v>
      </c>
      <c r="P1114" s="19" t="n">
        <v>0.521229224759629</v>
      </c>
      <c r="Q1114" s="19" t="n">
        <v>0.68783473411162</v>
      </c>
      <c r="R1114" s="19" t="n">
        <v>0.687526076728172</v>
      </c>
      <c r="S1114" s="19"/>
      <c r="T1114" s="19" t="n">
        <v>0.753197672698987</v>
      </c>
      <c r="U1114" s="19" t="n">
        <v>0.70114952241268</v>
      </c>
      <c r="V1114" s="19" t="n">
        <v>0.581452841262244</v>
      </c>
      <c r="W1114" s="19" t="n">
        <v>0.606545107097422</v>
      </c>
      <c r="X1114" s="19"/>
      <c r="Y1114" s="19" t="n">
        <v>0.517535376259221</v>
      </c>
      <c r="Z1114" s="19" t="n">
        <v>0.65669266951478</v>
      </c>
      <c r="AA1114" s="19" t="n">
        <v>0.711619452413345</v>
      </c>
      <c r="AB1114" s="19" t="n">
        <v>0.768956141975189</v>
      </c>
      <c r="AC1114" s="19" t="n">
        <v>0.886559076672826</v>
      </c>
      <c r="AD1114" s="19" t="n">
        <v>0.650829748845681</v>
      </c>
      <c r="AE1114" s="19"/>
      <c r="AF1114" s="19" t="n">
        <v>0.643606144049189</v>
      </c>
      <c r="AG1114" s="19"/>
      <c r="AH1114" s="19" t="n">
        <v>0.646409445390195</v>
      </c>
      <c r="AI1114" s="19"/>
      <c r="AJ1114" s="19" t="n">
        <v>0.503222366726181</v>
      </c>
      <c r="AK1114" s="19" t="n">
        <v>1</v>
      </c>
      <c r="AL1114" s="19" t="n">
        <v>0.707937722957727</v>
      </c>
      <c r="AM1114" s="19" t="n">
        <v>0.617212879086767</v>
      </c>
      <c r="AN1114" s="19" t="n">
        <v>0.536278957065929</v>
      </c>
      <c r="AO1114" s="19" t="n">
        <v>0.485969298295387</v>
      </c>
      <c r="AP1114" s="19" t="n">
        <v>0.631048970819609</v>
      </c>
      <c r="AQ1114" s="19" t="n">
        <v>0.829291987214012</v>
      </c>
      <c r="AR1114" s="19" t="n">
        <v>0.636052863908701</v>
      </c>
      <c r="AS1114" s="19" t="n">
        <v>0.924344250997417</v>
      </c>
      <c r="AT1114" s="19" t="n">
        <v>0.668190878484131</v>
      </c>
      <c r="AU1114" s="19" t="n">
        <v>0.481860827655465</v>
      </c>
    </row>
    <row r="1115">
      <c r="B1115" t="s">
        <v>439</v>
      </c>
      <c r="C1115" s="19" t="n">
        <v>0.180827218997859</v>
      </c>
      <c r="D1115" s="19" t="n">
        <v>0.223775049096695</v>
      </c>
      <c r="E1115" s="19" t="n">
        <v>0.12799761099666</v>
      </c>
      <c r="F1115" s="19"/>
      <c r="G1115" s="19" t="n">
        <v>0.197420689583045</v>
      </c>
      <c r="H1115" s="19" t="n">
        <v>0.314334939906758</v>
      </c>
      <c r="I1115" s="19" t="n">
        <v>0.251116497434093</v>
      </c>
      <c r="J1115" s="19" t="n">
        <v>0.18559137145801</v>
      </c>
      <c r="K1115" s="19" t="n">
        <v>0.161127568703711</v>
      </c>
      <c r="L1115" s="19" t="n">
        <v>0.0731628088158285</v>
      </c>
      <c r="M1115" s="19"/>
      <c r="N1115" s="19" t="n">
        <v>0</v>
      </c>
      <c r="O1115" s="19" t="n">
        <v>0.122874049113999</v>
      </c>
      <c r="P1115" s="19" t="n">
        <v>0.184564553280411</v>
      </c>
      <c r="Q1115" s="19" t="n">
        <v>0.225180095090759</v>
      </c>
      <c r="R1115" s="19" t="n">
        <v>0.233819731902661</v>
      </c>
      <c r="S1115" s="19"/>
      <c r="T1115" s="19" t="n">
        <v>0.122967777378927</v>
      </c>
      <c r="U1115" s="19" t="n">
        <v>0.0819180329450625</v>
      </c>
      <c r="V1115" s="19" t="n">
        <v>0.199180287824497</v>
      </c>
      <c r="W1115" s="19" t="n">
        <v>0.303271084068753</v>
      </c>
      <c r="X1115" s="19"/>
      <c r="Y1115" s="19" t="n">
        <v>0.314107051828246</v>
      </c>
      <c r="Z1115" s="19" t="n">
        <v>0.141224300835371</v>
      </c>
      <c r="AA1115" s="19" t="n">
        <v>0.0646364928798597</v>
      </c>
      <c r="AB1115" s="19" t="n">
        <v>0.065198255429008</v>
      </c>
      <c r="AC1115" s="19" t="n">
        <v>0.113440923327174</v>
      </c>
      <c r="AD1115" s="19" t="n">
        <v>0.102343933186045</v>
      </c>
      <c r="AE1115" s="19"/>
      <c r="AF1115" s="19" t="n">
        <v>0.173074949109313</v>
      </c>
      <c r="AG1115" s="19"/>
      <c r="AH1115" s="19" t="n">
        <v>0.206800174477664</v>
      </c>
      <c r="AI1115" s="19"/>
      <c r="AJ1115" s="19" t="n">
        <v>0.209457974718303</v>
      </c>
      <c r="AK1115" s="19" t="n">
        <v>0</v>
      </c>
      <c r="AL1115" s="19" t="n">
        <v>0.188749161462125</v>
      </c>
      <c r="AM1115" s="19" t="n">
        <v>0.160123018310776</v>
      </c>
      <c r="AN1115" s="19" t="n">
        <v>0.257098102235181</v>
      </c>
      <c r="AO1115" s="19" t="n">
        <v>0.226479494039549</v>
      </c>
      <c r="AP1115" s="19" t="n">
        <v>0.103249703233536</v>
      </c>
      <c r="AQ1115" s="19" t="n">
        <v>0.170708012785988</v>
      </c>
      <c r="AR1115" s="19" t="n">
        <v>0</v>
      </c>
      <c r="AS1115" s="19" t="n">
        <v>0</v>
      </c>
      <c r="AT1115" s="19" t="n">
        <v>0.331809121515869</v>
      </c>
      <c r="AU1115" s="19" t="n">
        <v>0.38965033146167</v>
      </c>
    </row>
    <row r="1116">
      <c r="B1116" t="s">
        <v>96</v>
      </c>
      <c r="C1116" s="19" t="n">
        <v>0.18523503562964</v>
      </c>
      <c r="D1116" s="19" t="n">
        <v>0.139726146396979</v>
      </c>
      <c r="E1116" s="19" t="n">
        <v>0.241214971593777</v>
      </c>
      <c r="F1116" s="19"/>
      <c r="G1116" s="19" t="n">
        <v>0.0411651281209821</v>
      </c>
      <c r="H1116" s="19" t="n">
        <v>0.0939504909321036</v>
      </c>
      <c r="I1116" s="19" t="n">
        <v>0.220287273980246</v>
      </c>
      <c r="J1116" s="19" t="n">
        <v>0.22654222840216</v>
      </c>
      <c r="K1116" s="19" t="n">
        <v>0.184781897331616</v>
      </c>
      <c r="L1116" s="19" t="n">
        <v>0.252452477314776</v>
      </c>
      <c r="M1116" s="19"/>
      <c r="N1116" s="19" t="n">
        <v>0.412509662074521</v>
      </c>
      <c r="O1116" s="19" t="n">
        <v>0.189582431697494</v>
      </c>
      <c r="P1116" s="19" t="n">
        <v>0.29420622195996</v>
      </c>
      <c r="Q1116" s="19" t="n">
        <v>0.086985170797621</v>
      </c>
      <c r="R1116" s="19" t="n">
        <v>0.0786541913691662</v>
      </c>
      <c r="S1116" s="19"/>
      <c r="T1116" s="19" t="n">
        <v>0.123834549922085</v>
      </c>
      <c r="U1116" s="19" t="n">
        <v>0.216932444642258</v>
      </c>
      <c r="V1116" s="19" t="n">
        <v>0.219366870913259</v>
      </c>
      <c r="W1116" s="19" t="n">
        <v>0.0901838088338256</v>
      </c>
      <c r="X1116" s="19"/>
      <c r="Y1116" s="19" t="n">
        <v>0.168357571912533</v>
      </c>
      <c r="Z1116" s="19" t="n">
        <v>0.20208302964985</v>
      </c>
      <c r="AA1116" s="19" t="n">
        <v>0.223744054706796</v>
      </c>
      <c r="AB1116" s="19" t="n">
        <v>0.165845602595803</v>
      </c>
      <c r="AC1116" s="19" t="n">
        <v>0</v>
      </c>
      <c r="AD1116" s="19" t="n">
        <v>0.246826317968273</v>
      </c>
      <c r="AE1116" s="19"/>
      <c r="AF1116" s="19" t="n">
        <v>0.183318906841498</v>
      </c>
      <c r="AG1116" s="19"/>
      <c r="AH1116" s="19" t="n">
        <v>0.146790380132141</v>
      </c>
      <c r="AI1116" s="19"/>
      <c r="AJ1116" s="19" t="n">
        <v>0.287319658555515</v>
      </c>
      <c r="AK1116" s="19" t="n">
        <v>0</v>
      </c>
      <c r="AL1116" s="19" t="n">
        <v>0.103313115580148</v>
      </c>
      <c r="AM1116" s="19" t="n">
        <v>0.222664102602456</v>
      </c>
      <c r="AN1116" s="19" t="n">
        <v>0.20662294069889</v>
      </c>
      <c r="AO1116" s="19" t="n">
        <v>0.287551207665064</v>
      </c>
      <c r="AP1116" s="19" t="n">
        <v>0.265701325946855</v>
      </c>
      <c r="AQ1116" s="19" t="n">
        <v>0</v>
      </c>
      <c r="AR1116" s="19" t="n">
        <v>0.363947136091299</v>
      </c>
      <c r="AS1116" s="19" t="n">
        <v>0.0756557490025829</v>
      </c>
      <c r="AT1116" s="19" t="n">
        <v>0</v>
      </c>
      <c r="AU1116" s="19" t="n">
        <v>0.128488840882865</v>
      </c>
    </row>
    <row r="1117">
      <c r="C1117" s="19"/>
      <c r="D1117" s="19"/>
      <c r="E1117" s="19"/>
      <c r="F1117" s="19"/>
      <c r="G1117" s="19"/>
      <c r="H1117" s="19"/>
      <c r="I1117" s="19"/>
      <c r="J1117" s="19"/>
      <c r="K1117" s="19"/>
      <c r="L1117" s="19"/>
      <c r="M1117" s="19"/>
      <c r="N1117" s="19"/>
      <c r="O1117" s="19"/>
      <c r="P1117" s="19"/>
      <c r="Q1117" s="19"/>
      <c r="R1117" s="19"/>
      <c r="S1117" s="19"/>
      <c r="T1117" s="19"/>
      <c r="U1117" s="19"/>
      <c r="V1117" s="19"/>
      <c r="W1117" s="19"/>
      <c r="X1117" s="19"/>
      <c r="Y1117" s="19"/>
      <c r="Z1117" s="19"/>
      <c r="AA1117" s="19"/>
      <c r="AB1117" s="19"/>
      <c r="AC1117" s="19"/>
      <c r="AD1117" s="19"/>
      <c r="AE1117" s="19"/>
      <c r="AF1117" s="19"/>
      <c r="AG1117" s="19"/>
      <c r="AH1117" s="19"/>
      <c r="AI1117" s="19"/>
      <c r="AJ1117" s="19"/>
      <c r="AK1117" s="19"/>
      <c r="AL1117" s="19"/>
      <c r="AM1117" s="19"/>
      <c r="AN1117" s="19"/>
      <c r="AO1117" s="19"/>
      <c r="AP1117" s="19"/>
      <c r="AQ1117" s="19"/>
      <c r="AR1117" s="19"/>
      <c r="AS1117" s="19"/>
      <c r="AT1117" s="19"/>
      <c r="AU1117" s="19"/>
    </row>
    <row r="1118">
      <c r="B1118" s="7" t="s">
        <v>454</v>
      </c>
      <c r="C1118" s="19"/>
      <c r="D1118" s="19"/>
      <c r="E1118" s="19"/>
      <c r="F1118" s="19"/>
      <c r="G1118" s="19"/>
      <c r="H1118" s="19"/>
      <c r="I1118" s="19"/>
      <c r="J1118" s="19"/>
      <c r="K1118" s="19"/>
      <c r="L1118" s="19"/>
      <c r="M1118" s="19"/>
      <c r="N1118" s="19"/>
      <c r="O1118" s="19"/>
      <c r="P1118" s="19"/>
      <c r="Q1118" s="19"/>
      <c r="R1118" s="19"/>
      <c r="S1118" s="19"/>
      <c r="T1118" s="19"/>
      <c r="U1118" s="19"/>
      <c r="V1118" s="19"/>
      <c r="W1118" s="19"/>
      <c r="X1118" s="19"/>
      <c r="Y1118" s="19"/>
      <c r="Z1118" s="19"/>
      <c r="AA1118" s="19"/>
      <c r="AB1118" s="19"/>
      <c r="AC1118" s="19"/>
      <c r="AD1118" s="19"/>
      <c r="AE1118" s="19"/>
      <c r="AF1118" s="19"/>
      <c r="AG1118" s="19"/>
      <c r="AH1118" s="19"/>
      <c r="AI1118" s="19"/>
      <c r="AJ1118" s="19"/>
      <c r="AK1118" s="19"/>
      <c r="AL1118" s="19"/>
      <c r="AM1118" s="19"/>
      <c r="AN1118" s="19"/>
      <c r="AO1118" s="19"/>
      <c r="AP1118" s="19"/>
      <c r="AQ1118" s="19"/>
      <c r="AR1118" s="19"/>
      <c r="AS1118" s="19"/>
      <c r="AT1118" s="19"/>
      <c r="AU1118" s="19"/>
    </row>
    <row r="1119">
      <c r="B1119" s="26" t="s">
        <v>356</v>
      </c>
      <c r="C1119" s="19"/>
      <c r="D1119" s="19"/>
      <c r="E1119" s="19"/>
      <c r="F1119" s="19"/>
      <c r="G1119" s="19"/>
      <c r="H1119" s="19"/>
      <c r="I1119" s="19"/>
      <c r="J1119" s="19"/>
      <c r="K1119" s="19"/>
      <c r="L1119" s="19"/>
      <c r="M1119" s="19"/>
      <c r="N1119" s="19"/>
      <c r="O1119" s="19"/>
      <c r="P1119" s="19"/>
      <c r="Q1119" s="19"/>
      <c r="R1119" s="19"/>
      <c r="S1119" s="19"/>
      <c r="T1119" s="19"/>
      <c r="U1119" s="19"/>
      <c r="V1119" s="19"/>
      <c r="W1119" s="19"/>
      <c r="X1119" s="19"/>
      <c r="Y1119" s="19"/>
      <c r="Z1119" s="19"/>
      <c r="AA1119" s="19"/>
      <c r="AB1119" s="19"/>
      <c r="AC1119" s="19"/>
      <c r="AD1119" s="19"/>
      <c r="AE1119" s="19"/>
      <c r="AF1119" s="19"/>
      <c r="AG1119" s="19"/>
      <c r="AH1119" s="19"/>
      <c r="AI1119" s="19"/>
      <c r="AJ1119" s="19"/>
      <c r="AK1119" s="19"/>
      <c r="AL1119" s="19"/>
      <c r="AM1119" s="19"/>
      <c r="AN1119" s="19"/>
      <c r="AO1119" s="19"/>
      <c r="AP1119" s="19"/>
      <c r="AQ1119" s="19"/>
      <c r="AR1119" s="19"/>
      <c r="AS1119" s="19"/>
      <c r="AT1119" s="19"/>
      <c r="AU1119" s="19"/>
    </row>
    <row r="1120">
      <c r="B1120" t="s">
        <v>453</v>
      </c>
      <c r="C1120" s="19" t="n">
        <v>0.652290590479347</v>
      </c>
      <c r="D1120" s="19" t="n">
        <v>0.703058495737836</v>
      </c>
      <c r="E1120" s="19" t="n">
        <v>0.606416460049188</v>
      </c>
      <c r="F1120" s="19"/>
      <c r="G1120" s="19" t="n">
        <v>0.810876962809218</v>
      </c>
      <c r="H1120" s="19" t="n">
        <v>0.710444900084635</v>
      </c>
      <c r="I1120" s="19" t="n">
        <v>0.549399840221393</v>
      </c>
      <c r="J1120" s="19" t="n">
        <v>0.803246636543409</v>
      </c>
      <c r="K1120" s="19" t="n">
        <v>0.637931257022892</v>
      </c>
      <c r="L1120" s="19" t="n">
        <v>0.525251396692664</v>
      </c>
      <c r="M1120" s="19"/>
      <c r="N1120" s="19" t="n">
        <v>0.205792609642571</v>
      </c>
      <c r="O1120" s="19" t="n">
        <v>0.639995827916205</v>
      </c>
      <c r="P1120" s="19" t="n">
        <v>0.644407463758873</v>
      </c>
      <c r="Q1120" s="19" t="n">
        <v>0.677618127576489</v>
      </c>
      <c r="R1120" s="19" t="n">
        <v>0.721517054321104</v>
      </c>
      <c r="S1120" s="19"/>
      <c r="T1120" s="19" t="n">
        <v>0.586891793171024</v>
      </c>
      <c r="U1120" s="19" t="n">
        <v>0.721731564804539</v>
      </c>
      <c r="V1120" s="19" t="n">
        <v>0.620586654822639</v>
      </c>
      <c r="W1120" s="19" t="n">
        <v>0.646811024394083</v>
      </c>
      <c r="X1120" s="19"/>
      <c r="Y1120" s="19" t="n">
        <v>0.693391306722936</v>
      </c>
      <c r="Z1120" s="19" t="n">
        <v>0.735071991481594</v>
      </c>
      <c r="AA1120" s="19" t="n">
        <v>0.458649059116701</v>
      </c>
      <c r="AB1120" s="19" t="n">
        <v>0.71519550741238</v>
      </c>
      <c r="AC1120" s="19" t="n">
        <v>0.648352419150635</v>
      </c>
      <c r="AD1120" s="19" t="n">
        <v>0.757033233687723</v>
      </c>
      <c r="AE1120" s="19"/>
      <c r="AF1120" s="19" t="n">
        <v>0.709325995314015</v>
      </c>
      <c r="AG1120" s="19"/>
      <c r="AH1120" s="19" t="n">
        <v>0.70989206262677</v>
      </c>
      <c r="AI1120" s="19"/>
      <c r="AJ1120" s="19" t="n">
        <v>0.631232954023178</v>
      </c>
      <c r="AK1120" s="19" t="n">
        <v>1</v>
      </c>
      <c r="AL1120" s="19" t="n">
        <v>0.626115497138932</v>
      </c>
      <c r="AM1120" s="19" t="n">
        <v>0.634701729175331</v>
      </c>
      <c r="AN1120" s="19" t="n">
        <v>0.645533772559537</v>
      </c>
      <c r="AO1120" s="19" t="n">
        <v>0.62583817387535</v>
      </c>
      <c r="AP1120" s="19" t="n">
        <v>0.683034812038897</v>
      </c>
      <c r="AQ1120" s="19" t="n">
        <v>0.323929545220398</v>
      </c>
      <c r="AR1120" s="19" t="n">
        <v>1</v>
      </c>
      <c r="AS1120" s="19" t="n">
        <v>0.6214036427293</v>
      </c>
      <c r="AT1120" s="19" t="n">
        <v>0.665577862086869</v>
      </c>
      <c r="AU1120" s="19" t="n">
        <v>0.886835281592086</v>
      </c>
    </row>
    <row r="1121">
      <c r="B1121" t="s">
        <v>439</v>
      </c>
      <c r="C1121" s="19" t="n">
        <v>0.134138367757586</v>
      </c>
      <c r="D1121" s="19" t="n">
        <v>0.101680560954573</v>
      </c>
      <c r="E1121" s="19" t="n">
        <v>0.163467402610947</v>
      </c>
      <c r="F1121" s="19"/>
      <c r="G1121" s="19" t="n">
        <v>0.129347575809234</v>
      </c>
      <c r="H1121" s="19" t="n">
        <v>0.195109076199438</v>
      </c>
      <c r="I1121" s="19" t="n">
        <v>0.265888202879647</v>
      </c>
      <c r="J1121" s="19" t="n">
        <v>0.0991345292174146</v>
      </c>
      <c r="K1121" s="19" t="n">
        <v>0.0320774031020166</v>
      </c>
      <c r="L1121" s="19" t="n">
        <v>0.0982519433448664</v>
      </c>
      <c r="M1121" s="19"/>
      <c r="N1121" s="19" t="n">
        <v>0</v>
      </c>
      <c r="O1121" s="19" t="n">
        <v>0.0853483659734437</v>
      </c>
      <c r="P1121" s="19" t="n">
        <v>0.148693470337458</v>
      </c>
      <c r="Q1121" s="19" t="n">
        <v>0.142960995516327</v>
      </c>
      <c r="R1121" s="19" t="n">
        <v>0.172979328793834</v>
      </c>
      <c r="S1121" s="19"/>
      <c r="T1121" s="19" t="n">
        <v>0.0851501101116102</v>
      </c>
      <c r="U1121" s="19" t="n">
        <v>0.131683325612825</v>
      </c>
      <c r="V1121" s="19" t="n">
        <v>0.147649895796837</v>
      </c>
      <c r="W1121" s="19" t="n">
        <v>0.179585725732852</v>
      </c>
      <c r="X1121" s="19"/>
      <c r="Y1121" s="19" t="n">
        <v>0.160489027996233</v>
      </c>
      <c r="Z1121" s="19" t="n">
        <v>0.185394203575717</v>
      </c>
      <c r="AA1121" s="19" t="n">
        <v>0.121911663203848</v>
      </c>
      <c r="AB1121" s="19" t="n">
        <v>0.0841443582524121</v>
      </c>
      <c r="AC1121" s="19" t="n">
        <v>0.0997658873330041</v>
      </c>
      <c r="AD1121" s="19" t="n">
        <v>0</v>
      </c>
      <c r="AE1121" s="19"/>
      <c r="AF1121" s="19" t="n">
        <v>0.0919615664352277</v>
      </c>
      <c r="AG1121" s="19"/>
      <c r="AH1121" s="19" t="n">
        <v>0.141843658855075</v>
      </c>
      <c r="AI1121" s="19"/>
      <c r="AJ1121" s="19" t="n">
        <v>0.189128433658235</v>
      </c>
      <c r="AK1121" s="19" t="n">
        <v>0</v>
      </c>
      <c r="AL1121" s="19" t="n">
        <v>0.143639524172207</v>
      </c>
      <c r="AM1121" s="19" t="n">
        <v>0.151095986926881</v>
      </c>
      <c r="AN1121" s="19" t="n">
        <v>0.0515874393972355</v>
      </c>
      <c r="AO1121" s="19" t="n">
        <v>0.229533944532951</v>
      </c>
      <c r="AP1121" s="19" t="n">
        <v>0.0635275434026326</v>
      </c>
      <c r="AQ1121" s="19" t="n">
        <v>0.348324566553155</v>
      </c>
      <c r="AR1121" s="19" t="n">
        <v>0</v>
      </c>
      <c r="AS1121" s="19" t="n">
        <v>0.0815905924251407</v>
      </c>
      <c r="AT1121" s="19" t="n">
        <v>0.18077484678768</v>
      </c>
      <c r="AU1121" s="19" t="n">
        <v>0.113164718407914</v>
      </c>
    </row>
    <row r="1122">
      <c r="B1122" t="s">
        <v>96</v>
      </c>
      <c r="C1122" s="19" t="n">
        <v>0.213571041763067</v>
      </c>
      <c r="D1122" s="19" t="n">
        <v>0.195260943307591</v>
      </c>
      <c r="E1122" s="19" t="n">
        <v>0.230116137339865</v>
      </c>
      <c r="F1122" s="19"/>
      <c r="G1122" s="19" t="n">
        <v>0.0597754613815486</v>
      </c>
      <c r="H1122" s="19" t="n">
        <v>0.0944460237159274</v>
      </c>
      <c r="I1122" s="19" t="n">
        <v>0.18471195689896</v>
      </c>
      <c r="J1122" s="19" t="n">
        <v>0.097618834239176</v>
      </c>
      <c r="K1122" s="19" t="n">
        <v>0.329991339875092</v>
      </c>
      <c r="L1122" s="19" t="n">
        <v>0.376496659962469</v>
      </c>
      <c r="M1122" s="19"/>
      <c r="N1122" s="19" t="n">
        <v>0.794207390357429</v>
      </c>
      <c r="O1122" s="19" t="n">
        <v>0.274655806110352</v>
      </c>
      <c r="P1122" s="19" t="n">
        <v>0.206899065903669</v>
      </c>
      <c r="Q1122" s="19" t="n">
        <v>0.179420876907184</v>
      </c>
      <c r="R1122" s="19" t="n">
        <v>0.105503616885062</v>
      </c>
      <c r="S1122" s="19"/>
      <c r="T1122" s="19" t="n">
        <v>0.327958096717366</v>
      </c>
      <c r="U1122" s="19" t="n">
        <v>0.146585109582636</v>
      </c>
      <c r="V1122" s="19" t="n">
        <v>0.231763449380524</v>
      </c>
      <c r="W1122" s="19" t="n">
        <v>0.173603249873065</v>
      </c>
      <c r="X1122" s="19"/>
      <c r="Y1122" s="19" t="n">
        <v>0.146119665280831</v>
      </c>
      <c r="Z1122" s="19" t="n">
        <v>0.0795338049426881</v>
      </c>
      <c r="AA1122" s="19" t="n">
        <v>0.419439277679451</v>
      </c>
      <c r="AB1122" s="19" t="n">
        <v>0.200660134335208</v>
      </c>
      <c r="AC1122" s="19" t="n">
        <v>0.251881693516361</v>
      </c>
      <c r="AD1122" s="19" t="n">
        <v>0.242966766312277</v>
      </c>
      <c r="AE1122" s="19"/>
      <c r="AF1122" s="19" t="n">
        <v>0.198712438250757</v>
      </c>
      <c r="AG1122" s="19"/>
      <c r="AH1122" s="19" t="n">
        <v>0.148264278518155</v>
      </c>
      <c r="AI1122" s="19"/>
      <c r="AJ1122" s="19" t="n">
        <v>0.179638612318587</v>
      </c>
      <c r="AK1122" s="19" t="n">
        <v>0</v>
      </c>
      <c r="AL1122" s="19" t="n">
        <v>0.230244978688861</v>
      </c>
      <c r="AM1122" s="19" t="n">
        <v>0.214202283897787</v>
      </c>
      <c r="AN1122" s="19" t="n">
        <v>0.302878788043228</v>
      </c>
      <c r="AO1122" s="19" t="n">
        <v>0.144627881591699</v>
      </c>
      <c r="AP1122" s="19" t="n">
        <v>0.253437644558471</v>
      </c>
      <c r="AQ1122" s="19" t="n">
        <v>0.327745888226447</v>
      </c>
      <c r="AR1122" s="19" t="n">
        <v>0</v>
      </c>
      <c r="AS1122" s="19" t="n">
        <v>0.29700576484556</v>
      </c>
      <c r="AT1122" s="19" t="n">
        <v>0.153647291125451</v>
      </c>
      <c r="AU1122" s="19" t="n">
        <v>0</v>
      </c>
    </row>
    <row r="1123">
      <c r="C1123" s="19"/>
      <c r="D1123" s="19"/>
      <c r="E1123" s="19"/>
      <c r="F1123" s="19"/>
      <c r="G1123" s="19"/>
      <c r="H1123" s="19"/>
      <c r="I1123" s="19"/>
      <c r="J1123" s="19"/>
      <c r="K1123" s="19"/>
      <c r="L1123" s="19"/>
      <c r="M1123" s="19"/>
      <c r="N1123" s="19"/>
      <c r="O1123" s="19"/>
      <c r="P1123" s="19"/>
      <c r="Q1123" s="19"/>
      <c r="R1123" s="19"/>
      <c r="S1123" s="19"/>
      <c r="T1123" s="19"/>
      <c r="U1123" s="19"/>
      <c r="V1123" s="19"/>
      <c r="W1123" s="19"/>
      <c r="X1123" s="19"/>
      <c r="Y1123" s="19"/>
      <c r="Z1123" s="19"/>
      <c r="AA1123" s="19"/>
      <c r="AB1123" s="19"/>
      <c r="AC1123" s="19"/>
      <c r="AD1123" s="19"/>
      <c r="AE1123" s="19"/>
      <c r="AF1123" s="19"/>
      <c r="AG1123" s="19"/>
      <c r="AH1123" s="19"/>
      <c r="AI1123" s="19"/>
      <c r="AJ1123" s="19"/>
      <c r="AK1123" s="19"/>
      <c r="AL1123" s="19"/>
      <c r="AM1123" s="19"/>
      <c r="AN1123" s="19"/>
      <c r="AO1123" s="19"/>
      <c r="AP1123" s="19"/>
      <c r="AQ1123" s="19"/>
      <c r="AR1123" s="19"/>
      <c r="AS1123" s="19"/>
      <c r="AT1123" s="19"/>
      <c r="AU1123" s="19"/>
    </row>
    <row r="1124">
      <c r="B1124" s="7" t="s">
        <v>456</v>
      </c>
      <c r="C1124" s="19"/>
      <c r="D1124" s="19"/>
      <c r="E1124" s="19"/>
      <c r="F1124" s="19"/>
      <c r="G1124" s="19"/>
      <c r="H1124" s="19"/>
      <c r="I1124" s="19"/>
      <c r="J1124" s="19"/>
      <c r="K1124" s="19"/>
      <c r="L1124" s="19"/>
      <c r="M1124" s="19"/>
      <c r="N1124" s="19"/>
      <c r="O1124" s="19"/>
      <c r="P1124" s="19"/>
      <c r="Q1124" s="19"/>
      <c r="R1124" s="19"/>
      <c r="S1124" s="19"/>
      <c r="T1124" s="19"/>
      <c r="U1124" s="19"/>
      <c r="V1124" s="19"/>
      <c r="W1124" s="19"/>
      <c r="X1124" s="19"/>
      <c r="Y1124" s="19"/>
      <c r="Z1124" s="19"/>
      <c r="AA1124" s="19"/>
      <c r="AB1124" s="19"/>
      <c r="AC1124" s="19"/>
      <c r="AD1124" s="19"/>
      <c r="AE1124" s="19"/>
      <c r="AF1124" s="19"/>
      <c r="AG1124" s="19"/>
      <c r="AH1124" s="19"/>
      <c r="AI1124" s="19"/>
      <c r="AJ1124" s="19"/>
      <c r="AK1124" s="19"/>
      <c r="AL1124" s="19"/>
      <c r="AM1124" s="19"/>
      <c r="AN1124" s="19"/>
      <c r="AO1124" s="19"/>
      <c r="AP1124" s="19"/>
      <c r="AQ1124" s="19"/>
      <c r="AR1124" s="19"/>
      <c r="AS1124" s="19"/>
      <c r="AT1124" s="19"/>
      <c r="AU1124" s="19"/>
    </row>
    <row r="1125">
      <c r="B1125" s="26" t="s">
        <v>356</v>
      </c>
      <c r="C1125" s="19"/>
      <c r="D1125" s="19"/>
      <c r="E1125" s="19"/>
      <c r="F1125" s="19"/>
      <c r="G1125" s="19"/>
      <c r="H1125" s="19"/>
      <c r="I1125" s="19"/>
      <c r="J1125" s="19"/>
      <c r="K1125" s="19"/>
      <c r="L1125" s="19"/>
      <c r="M1125" s="19"/>
      <c r="N1125" s="19"/>
      <c r="O1125" s="19"/>
      <c r="P1125" s="19"/>
      <c r="Q1125" s="19"/>
      <c r="R1125" s="19"/>
      <c r="S1125" s="19"/>
      <c r="T1125" s="19"/>
      <c r="U1125" s="19"/>
      <c r="V1125" s="19"/>
      <c r="W1125" s="19"/>
      <c r="X1125" s="19"/>
      <c r="Y1125" s="19"/>
      <c r="Z1125" s="19"/>
      <c r="AA1125" s="19"/>
      <c r="AB1125" s="19"/>
      <c r="AC1125" s="19"/>
      <c r="AD1125" s="19"/>
      <c r="AE1125" s="19"/>
      <c r="AF1125" s="19"/>
      <c r="AG1125" s="19"/>
      <c r="AH1125" s="19"/>
      <c r="AI1125" s="19"/>
      <c r="AJ1125" s="19"/>
      <c r="AK1125" s="19"/>
      <c r="AL1125" s="19"/>
      <c r="AM1125" s="19"/>
      <c r="AN1125" s="19"/>
      <c r="AO1125" s="19"/>
      <c r="AP1125" s="19"/>
      <c r="AQ1125" s="19"/>
      <c r="AR1125" s="19"/>
      <c r="AS1125" s="19"/>
      <c r="AT1125" s="19"/>
      <c r="AU1125" s="19"/>
    </row>
    <row r="1126">
      <c r="B1126" t="s">
        <v>455</v>
      </c>
      <c r="C1126" s="19" t="n">
        <v>0.653527265495194</v>
      </c>
      <c r="D1126" s="19" t="n">
        <v>0.657408665815015</v>
      </c>
      <c r="E1126" s="19" t="n">
        <v>0.64962572660459</v>
      </c>
      <c r="F1126" s="19"/>
      <c r="G1126" s="19" t="n">
        <v>0.574931927351417</v>
      </c>
      <c r="H1126" s="19" t="n">
        <v>0.681958961124759</v>
      </c>
      <c r="I1126" s="19" t="n">
        <v>0.745238435432411</v>
      </c>
      <c r="J1126" s="19" t="n">
        <v>0.850931399154432</v>
      </c>
      <c r="K1126" s="19" t="n">
        <v>0.503750952112132</v>
      </c>
      <c r="L1126" s="19" t="n">
        <v>0.591046373251907</v>
      </c>
      <c r="M1126" s="19"/>
      <c r="N1126" s="19" t="n">
        <v>0.621612731209525</v>
      </c>
      <c r="O1126" s="19" t="n">
        <v>0.759778711709734</v>
      </c>
      <c r="P1126" s="19" t="n">
        <v>0.588362224388779</v>
      </c>
      <c r="Q1126" s="19" t="n">
        <v>0.579455991502027</v>
      </c>
      <c r="R1126" s="19" t="n">
        <v>0.730077084840537</v>
      </c>
      <c r="S1126" s="19"/>
      <c r="T1126" s="19" t="n">
        <v>0.452617900372049</v>
      </c>
      <c r="U1126" s="19" t="n">
        <v>0.623361819836075</v>
      </c>
      <c r="V1126" s="19" t="n">
        <v>0.703535266162996</v>
      </c>
      <c r="W1126" s="19" t="n">
        <v>0.653048386584228</v>
      </c>
      <c r="X1126" s="19"/>
      <c r="Y1126" s="19" t="n">
        <v>0.731095768497418</v>
      </c>
      <c r="Z1126" s="19" t="n">
        <v>0.49459040479858</v>
      </c>
      <c r="AA1126" s="19" t="n">
        <v>0.586153008282779</v>
      </c>
      <c r="AB1126" s="19" t="n">
        <v>0.745906841041238</v>
      </c>
      <c r="AC1126" s="19" t="n">
        <v>0.633515484579015</v>
      </c>
      <c r="AD1126" s="19" t="n">
        <v>0.686897360292411</v>
      </c>
      <c r="AE1126" s="19"/>
      <c r="AF1126" s="19" t="n">
        <v>0.664710833252584</v>
      </c>
      <c r="AG1126" s="19"/>
      <c r="AH1126" s="19" t="n">
        <v>0.649464318980726</v>
      </c>
      <c r="AI1126" s="19"/>
      <c r="AJ1126" s="19" t="n">
        <v>0.825442548800336</v>
      </c>
      <c r="AK1126" s="19" t="n">
        <v>0.772784948431799</v>
      </c>
      <c r="AL1126" s="19" t="n">
        <v>0.633749801286014</v>
      </c>
      <c r="AM1126" s="19" t="n">
        <v>0.599022933307688</v>
      </c>
      <c r="AN1126" s="19" t="n">
        <v>0.622573966533556</v>
      </c>
      <c r="AO1126" s="19" t="n">
        <v>0.59844498633027</v>
      </c>
      <c r="AP1126" s="19" t="n">
        <v>0.608373214410375</v>
      </c>
      <c r="AQ1126" s="19" t="n">
        <v>1</v>
      </c>
      <c r="AR1126" s="19" t="n">
        <v>0.491398578733409</v>
      </c>
      <c r="AS1126" s="19" t="n">
        <v>0.619226116417415</v>
      </c>
      <c r="AT1126" s="19" t="n">
        <v>1</v>
      </c>
      <c r="AU1126" s="19" t="n">
        <v>0.691978853544609</v>
      </c>
    </row>
    <row r="1127">
      <c r="B1127" t="s">
        <v>439</v>
      </c>
      <c r="C1127" s="19" t="n">
        <v>0.155242721731391</v>
      </c>
      <c r="D1127" s="19" t="n">
        <v>0.18398089475974</v>
      </c>
      <c r="E1127" s="19" t="n">
        <v>0.126355441245931</v>
      </c>
      <c r="F1127" s="19"/>
      <c r="G1127" s="19" t="n">
        <v>0.346719200968647</v>
      </c>
      <c r="H1127" s="19" t="n">
        <v>0.290049046586497</v>
      </c>
      <c r="I1127" s="19" t="n">
        <v>0.0868609184929998</v>
      </c>
      <c r="J1127" s="19" t="n">
        <v>0.0641903563536619</v>
      </c>
      <c r="K1127" s="19" t="n">
        <v>0.12100844172181</v>
      </c>
      <c r="L1127" s="19" t="n">
        <v>0.103928668575359</v>
      </c>
      <c r="M1127" s="19"/>
      <c r="N1127" s="19" t="n">
        <v>0</v>
      </c>
      <c r="O1127" s="19" t="n">
        <v>0.0869108778694378</v>
      </c>
      <c r="P1127" s="19" t="n">
        <v>0.131736813014522</v>
      </c>
      <c r="Q1127" s="19" t="n">
        <v>0.267784737867494</v>
      </c>
      <c r="R1127" s="19" t="n">
        <v>0.157567300250127</v>
      </c>
      <c r="S1127" s="19"/>
      <c r="T1127" s="19" t="n">
        <v>0.288627510933343</v>
      </c>
      <c r="U1127" s="19" t="n">
        <v>0.151271324050107</v>
      </c>
      <c r="V1127" s="19" t="n">
        <v>0.128493162879083</v>
      </c>
      <c r="W1127" s="19" t="n">
        <v>0.195142598845307</v>
      </c>
      <c r="X1127" s="19"/>
      <c r="Y1127" s="19" t="n">
        <v>0.185548493580316</v>
      </c>
      <c r="Z1127" s="19" t="n">
        <v>0.2154361674158</v>
      </c>
      <c r="AA1127" s="19" t="n">
        <v>0.0636334466921596</v>
      </c>
      <c r="AB1127" s="19" t="n">
        <v>0.0890663412529733</v>
      </c>
      <c r="AC1127" s="19" t="n">
        <v>0.366484515420985</v>
      </c>
      <c r="AD1127" s="19" t="n">
        <v>0.0949612554529631</v>
      </c>
      <c r="AE1127" s="19"/>
      <c r="AF1127" s="19" t="n">
        <v>0.14956256985298</v>
      </c>
      <c r="AG1127" s="19"/>
      <c r="AH1127" s="19" t="n">
        <v>0.190814238116801</v>
      </c>
      <c r="AI1127" s="19"/>
      <c r="AJ1127" s="19" t="n">
        <v>0.0567114726817528</v>
      </c>
      <c r="AK1127" s="19" t="n">
        <v>0</v>
      </c>
      <c r="AL1127" s="19" t="n">
        <v>0.167476989246389</v>
      </c>
      <c r="AM1127" s="19" t="n">
        <v>0.187130100172927</v>
      </c>
      <c r="AN1127" s="19" t="n">
        <v>0.228212422564948</v>
      </c>
      <c r="AO1127" s="19" t="n">
        <v>0.163584312899071</v>
      </c>
      <c r="AP1127" s="19" t="n">
        <v>0.142288104138122</v>
      </c>
      <c r="AQ1127" s="19" t="n">
        <v>0</v>
      </c>
      <c r="AR1127" s="19" t="n">
        <v>0.272323045064235</v>
      </c>
      <c r="AS1127" s="19" t="n">
        <v>0.119610331415862</v>
      </c>
      <c r="AT1127" s="19" t="n">
        <v>0</v>
      </c>
      <c r="AU1127" s="19" t="n">
        <v>0.161682729230054</v>
      </c>
    </row>
    <row r="1128">
      <c r="B1128" t="s">
        <v>96</v>
      </c>
      <c r="C1128" s="19" t="n">
        <v>0.191230012773415</v>
      </c>
      <c r="D1128" s="19" t="n">
        <v>0.158610439425245</v>
      </c>
      <c r="E1128" s="19" t="n">
        <v>0.224018832149479</v>
      </c>
      <c r="F1128" s="19"/>
      <c r="G1128" s="19" t="n">
        <v>0.0783488716799357</v>
      </c>
      <c r="H1128" s="19" t="n">
        <v>0.0279919922887445</v>
      </c>
      <c r="I1128" s="19" t="n">
        <v>0.167900646074589</v>
      </c>
      <c r="J1128" s="19" t="n">
        <v>0.0848782444919064</v>
      </c>
      <c r="K1128" s="19" t="n">
        <v>0.375240606166058</v>
      </c>
      <c r="L1128" s="19" t="n">
        <v>0.305024958172734</v>
      </c>
      <c r="M1128" s="19"/>
      <c r="N1128" s="19" t="n">
        <v>0.378387268790475</v>
      </c>
      <c r="O1128" s="19" t="n">
        <v>0.153310410420828</v>
      </c>
      <c r="P1128" s="19" t="n">
        <v>0.279900962596699</v>
      </c>
      <c r="Q1128" s="19" t="n">
        <v>0.152759270630479</v>
      </c>
      <c r="R1128" s="19" t="n">
        <v>0.112355614909336</v>
      </c>
      <c r="S1128" s="19"/>
      <c r="T1128" s="19" t="n">
        <v>0.258754588694609</v>
      </c>
      <c r="U1128" s="19" t="n">
        <v>0.225366856113818</v>
      </c>
      <c r="V1128" s="19" t="n">
        <v>0.167971570957921</v>
      </c>
      <c r="W1128" s="19" t="n">
        <v>0.151809014570465</v>
      </c>
      <c r="X1128" s="19"/>
      <c r="Y1128" s="19" t="n">
        <v>0.083355737922266</v>
      </c>
      <c r="Z1128" s="19" t="n">
        <v>0.28997342778562</v>
      </c>
      <c r="AA1128" s="19" t="n">
        <v>0.350213545025062</v>
      </c>
      <c r="AB1128" s="19" t="n">
        <v>0.165026817705788</v>
      </c>
      <c r="AC1128" s="19" t="n">
        <v>0</v>
      </c>
      <c r="AD1128" s="19" t="n">
        <v>0.218141384254626</v>
      </c>
      <c r="AE1128" s="19"/>
      <c r="AF1128" s="19" t="n">
        <v>0.185726596894436</v>
      </c>
      <c r="AG1128" s="19"/>
      <c r="AH1128" s="19" t="n">
        <v>0.159721442902474</v>
      </c>
      <c r="AI1128" s="19"/>
      <c r="AJ1128" s="19" t="n">
        <v>0.117845978517911</v>
      </c>
      <c r="AK1128" s="19" t="n">
        <v>0.227215051568201</v>
      </c>
      <c r="AL1128" s="19" t="n">
        <v>0.198773209467597</v>
      </c>
      <c r="AM1128" s="19" t="n">
        <v>0.213846966519385</v>
      </c>
      <c r="AN1128" s="19" t="n">
        <v>0.149213610901495</v>
      </c>
      <c r="AO1128" s="19" t="n">
        <v>0.237970700770659</v>
      </c>
      <c r="AP1128" s="19" t="n">
        <v>0.249338681451502</v>
      </c>
      <c r="AQ1128" s="19" t="n">
        <v>0</v>
      </c>
      <c r="AR1128" s="19" t="n">
        <v>0.236278376202356</v>
      </c>
      <c r="AS1128" s="19" t="n">
        <v>0.261163552166723</v>
      </c>
      <c r="AT1128" s="19" t="n">
        <v>0</v>
      </c>
      <c r="AU1128" s="19" t="n">
        <v>0.146338417225337</v>
      </c>
    </row>
    <row r="1129">
      <c r="C1129" s="19"/>
      <c r="D1129" s="19"/>
      <c r="E1129" s="19"/>
      <c r="F1129" s="19"/>
      <c r="G1129" s="19"/>
      <c r="H1129" s="19"/>
      <c r="I1129" s="19"/>
      <c r="J1129" s="19"/>
      <c r="K1129" s="19"/>
      <c r="L1129" s="19"/>
      <c r="M1129" s="19"/>
      <c r="N1129" s="19"/>
      <c r="O1129" s="19"/>
      <c r="P1129" s="19"/>
      <c r="Q1129" s="19"/>
      <c r="R1129" s="19"/>
      <c r="S1129" s="19"/>
      <c r="T1129" s="19"/>
      <c r="U1129" s="19"/>
      <c r="V1129" s="19"/>
      <c r="W1129" s="19"/>
      <c r="X1129" s="19"/>
      <c r="Y1129" s="19"/>
      <c r="Z1129" s="19"/>
      <c r="AA1129" s="19"/>
      <c r="AB1129" s="19"/>
      <c r="AC1129" s="19"/>
      <c r="AD1129" s="19"/>
      <c r="AE1129" s="19"/>
      <c r="AF1129" s="19"/>
      <c r="AG1129" s="19"/>
      <c r="AH1129" s="19"/>
      <c r="AI1129" s="19"/>
      <c r="AJ1129" s="19"/>
      <c r="AK1129" s="19"/>
      <c r="AL1129" s="19"/>
      <c r="AM1129" s="19"/>
      <c r="AN1129" s="19"/>
      <c r="AO1129" s="19"/>
      <c r="AP1129" s="19"/>
      <c r="AQ1129" s="19"/>
      <c r="AR1129" s="19"/>
      <c r="AS1129" s="19"/>
      <c r="AT1129" s="19"/>
      <c r="AU1129" s="19"/>
    </row>
    <row r="1130">
      <c r="B1130" s="7" t="s">
        <v>458</v>
      </c>
      <c r="C1130" s="19"/>
      <c r="D1130" s="19"/>
      <c r="E1130" s="19"/>
      <c r="F1130" s="19"/>
      <c r="G1130" s="19"/>
      <c r="H1130" s="19"/>
      <c r="I1130" s="19"/>
      <c r="J1130" s="19"/>
      <c r="K1130" s="19"/>
      <c r="L1130" s="19"/>
      <c r="M1130" s="19"/>
      <c r="N1130" s="19"/>
      <c r="O1130" s="19"/>
      <c r="P1130" s="19"/>
      <c r="Q1130" s="19"/>
      <c r="R1130" s="19"/>
      <c r="S1130" s="19"/>
      <c r="T1130" s="19"/>
      <c r="U1130" s="19"/>
      <c r="V1130" s="19"/>
      <c r="W1130" s="19"/>
      <c r="X1130" s="19"/>
      <c r="Y1130" s="19"/>
      <c r="Z1130" s="19"/>
      <c r="AA1130" s="19"/>
      <c r="AB1130" s="19"/>
      <c r="AC1130" s="19"/>
      <c r="AD1130" s="19"/>
      <c r="AE1130" s="19"/>
      <c r="AF1130" s="19"/>
      <c r="AG1130" s="19"/>
      <c r="AH1130" s="19"/>
      <c r="AI1130" s="19"/>
      <c r="AJ1130" s="19"/>
      <c r="AK1130" s="19"/>
      <c r="AL1130" s="19"/>
      <c r="AM1130" s="19"/>
      <c r="AN1130" s="19"/>
      <c r="AO1130" s="19"/>
      <c r="AP1130" s="19"/>
      <c r="AQ1130" s="19"/>
      <c r="AR1130" s="19"/>
      <c r="AS1130" s="19"/>
      <c r="AT1130" s="19"/>
      <c r="AU1130" s="19"/>
    </row>
    <row r="1131">
      <c r="B1131" s="26" t="s">
        <v>356</v>
      </c>
      <c r="C1131" s="19"/>
      <c r="D1131" s="19"/>
      <c r="E1131" s="19"/>
      <c r="F1131" s="19"/>
      <c r="G1131" s="19"/>
      <c r="H1131" s="19"/>
      <c r="I1131" s="19"/>
      <c r="J1131" s="19"/>
      <c r="K1131" s="19"/>
      <c r="L1131" s="19"/>
      <c r="M1131" s="19"/>
      <c r="N1131" s="19"/>
      <c r="O1131" s="19"/>
      <c r="P1131" s="19"/>
      <c r="Q1131" s="19"/>
      <c r="R1131" s="19"/>
      <c r="S1131" s="19"/>
      <c r="T1131" s="19"/>
      <c r="U1131" s="19"/>
      <c r="V1131" s="19"/>
      <c r="W1131" s="19"/>
      <c r="X1131" s="19"/>
      <c r="Y1131" s="19"/>
      <c r="Z1131" s="19"/>
      <c r="AA1131" s="19"/>
      <c r="AB1131" s="19"/>
      <c r="AC1131" s="19"/>
      <c r="AD1131" s="19"/>
      <c r="AE1131" s="19"/>
      <c r="AF1131" s="19"/>
      <c r="AG1131" s="19"/>
      <c r="AH1131" s="19"/>
      <c r="AI1131" s="19"/>
      <c r="AJ1131" s="19"/>
      <c r="AK1131" s="19"/>
      <c r="AL1131" s="19"/>
      <c r="AM1131" s="19"/>
      <c r="AN1131" s="19"/>
      <c r="AO1131" s="19"/>
      <c r="AP1131" s="19"/>
      <c r="AQ1131" s="19"/>
      <c r="AR1131" s="19"/>
      <c r="AS1131" s="19"/>
      <c r="AT1131" s="19"/>
      <c r="AU1131" s="19"/>
    </row>
    <row r="1132">
      <c r="B1132" t="s">
        <v>457</v>
      </c>
      <c r="C1132" s="19" t="n">
        <v>0.728866673922116</v>
      </c>
      <c r="D1132" s="19" t="n">
        <v>0.696826912137027</v>
      </c>
      <c r="E1132" s="19" t="n">
        <v>0.769634650227374</v>
      </c>
      <c r="F1132" s="19"/>
      <c r="G1132" s="19" t="n">
        <v>0.846255017512953</v>
      </c>
      <c r="H1132" s="19" t="n">
        <v>0.813468339299165</v>
      </c>
      <c r="I1132" s="19" t="n">
        <v>0.635309165716226</v>
      </c>
      <c r="J1132" s="19" t="n">
        <v>0.813544376279332</v>
      </c>
      <c r="K1132" s="19" t="n">
        <v>0.726540934616711</v>
      </c>
      <c r="L1132" s="19" t="n">
        <v>0.611278303454447</v>
      </c>
      <c r="M1132" s="19"/>
      <c r="N1132" s="19" t="n">
        <v>0.69045875074384</v>
      </c>
      <c r="O1132" s="19" t="n">
        <v>0.804027309424081</v>
      </c>
      <c r="P1132" s="19" t="n">
        <v>0.625974035832454</v>
      </c>
      <c r="Q1132" s="19" t="n">
        <v>0.747005253663485</v>
      </c>
      <c r="R1132" s="19" t="n">
        <v>0.760022244801611</v>
      </c>
      <c r="S1132" s="19"/>
      <c r="T1132" s="19" t="n">
        <v>0.800729403127344</v>
      </c>
      <c r="U1132" s="19" t="n">
        <v>0.633449037090385</v>
      </c>
      <c r="V1132" s="19" t="n">
        <v>0.803355101028495</v>
      </c>
      <c r="W1132" s="19" t="n">
        <v>0.714733094865867</v>
      </c>
      <c r="X1132" s="19"/>
      <c r="Y1132" s="19" t="n">
        <v>0.737071768912473</v>
      </c>
      <c r="Z1132" s="19" t="n">
        <v>0.744846978834705</v>
      </c>
      <c r="AA1132" s="19" t="n">
        <v>0.617802916140556</v>
      </c>
      <c r="AB1132" s="19" t="n">
        <v>0.634271522903765</v>
      </c>
      <c r="AC1132" s="19" t="n">
        <v>0.914137510332538</v>
      </c>
      <c r="AD1132" s="19" t="n">
        <v>0.831600099340251</v>
      </c>
      <c r="AE1132" s="19"/>
      <c r="AF1132" s="19" t="n">
        <v>0.733832027969328</v>
      </c>
      <c r="AG1132" s="19"/>
      <c r="AH1132" s="19" t="n">
        <v>0.742608165829612</v>
      </c>
      <c r="AI1132" s="19"/>
      <c r="AJ1132" s="19" t="n">
        <v>0.79220026338052</v>
      </c>
      <c r="AK1132" s="19" t="n">
        <v>0.872222575835026</v>
      </c>
      <c r="AL1132" s="19" t="n">
        <v>0.624002307372739</v>
      </c>
      <c r="AM1132" s="19" t="n">
        <v>0.731979682957408</v>
      </c>
      <c r="AN1132" s="19" t="n">
        <v>0.878384540956192</v>
      </c>
      <c r="AO1132" s="19" t="n">
        <v>0.659006771816068</v>
      </c>
      <c r="AP1132" s="19" t="n">
        <v>0.711498510031506</v>
      </c>
      <c r="AQ1132" s="19" t="n">
        <v>1</v>
      </c>
      <c r="AR1132" s="19" t="n">
        <v>0.501056997641726</v>
      </c>
      <c r="AS1132" s="19" t="n">
        <v>0.694038497473823</v>
      </c>
      <c r="AT1132" s="19" t="n">
        <v>0.678477655877579</v>
      </c>
      <c r="AU1132" s="19" t="n">
        <v>0.799683201523492</v>
      </c>
    </row>
    <row r="1133">
      <c r="B1133" t="s">
        <v>439</v>
      </c>
      <c r="C1133" s="19" t="n">
        <v>0.0829921936427507</v>
      </c>
      <c r="D1133" s="19" t="n">
        <v>0.105256705172301</v>
      </c>
      <c r="E1133" s="19" t="n">
        <v>0.0607905201156666</v>
      </c>
      <c r="F1133" s="19"/>
      <c r="G1133" s="19" t="n">
        <v>0.0648816106702623</v>
      </c>
      <c r="H1133" s="19" t="n">
        <v>0.154331021776312</v>
      </c>
      <c r="I1133" s="19" t="n">
        <v>0.138539836498918</v>
      </c>
      <c r="J1133" s="19" t="n">
        <v>0.0636160401043798</v>
      </c>
      <c r="K1133" s="19" t="n">
        <v>0.0253625851256098</v>
      </c>
      <c r="L1133" s="19" t="n">
        <v>0.0662086703572586</v>
      </c>
      <c r="M1133" s="19"/>
      <c r="N1133" s="19" t="n">
        <v>0</v>
      </c>
      <c r="O1133" s="19" t="n">
        <v>0.0540748746700964</v>
      </c>
      <c r="P1133" s="19" t="n">
        <v>0.0692087889923693</v>
      </c>
      <c r="Q1133" s="19" t="n">
        <v>0.0980878804572726</v>
      </c>
      <c r="R1133" s="19" t="n">
        <v>0.151890310812465</v>
      </c>
      <c r="S1133" s="19"/>
      <c r="T1133" s="19" t="n">
        <v>0.159112681638941</v>
      </c>
      <c r="U1133" s="19" t="n">
        <v>0.0962336445030262</v>
      </c>
      <c r="V1133" s="19" t="n">
        <v>0.0433482490492461</v>
      </c>
      <c r="W1133" s="19" t="n">
        <v>0.0937764951297597</v>
      </c>
      <c r="X1133" s="19"/>
      <c r="Y1133" s="19" t="n">
        <v>0.148395833247881</v>
      </c>
      <c r="Z1133" s="19" t="n">
        <v>0.0460741536226347</v>
      </c>
      <c r="AA1133" s="19" t="n">
        <v>0.0422222026845217</v>
      </c>
      <c r="AB1133" s="19" t="n">
        <v>0.0715193067461883</v>
      </c>
      <c r="AC1133" s="19" t="n">
        <v>0.085862489667462</v>
      </c>
      <c r="AD1133" s="19" t="n">
        <v>0</v>
      </c>
      <c r="AE1133" s="19"/>
      <c r="AF1133" s="19" t="n">
        <v>0.0655845720888088</v>
      </c>
      <c r="AG1133" s="19"/>
      <c r="AH1133" s="19" t="n">
        <v>0.09841584351011</v>
      </c>
      <c r="AI1133" s="19"/>
      <c r="AJ1133" s="19" t="n">
        <v>0.0565000386773123</v>
      </c>
      <c r="AK1133" s="19" t="n">
        <v>0</v>
      </c>
      <c r="AL1133" s="19" t="n">
        <v>0.146643799505108</v>
      </c>
      <c r="AM1133" s="19" t="n">
        <v>0.117198701625211</v>
      </c>
      <c r="AN1133" s="19" t="n">
        <v>0.0392699747819367</v>
      </c>
      <c r="AO1133" s="19" t="n">
        <v>0.106585266102984</v>
      </c>
      <c r="AP1133" s="19" t="n">
        <v>0.070224066215275</v>
      </c>
      <c r="AQ1133" s="19" t="n">
        <v>0</v>
      </c>
      <c r="AR1133" s="19" t="n">
        <v>0</v>
      </c>
      <c r="AS1133" s="19" t="n">
        <v>0</v>
      </c>
      <c r="AT1133" s="19" t="n">
        <v>0.189889265594241</v>
      </c>
      <c r="AU1133" s="19" t="n">
        <v>0</v>
      </c>
    </row>
    <row r="1134">
      <c r="B1134" t="s">
        <v>96</v>
      </c>
      <c r="C1134" s="19" t="n">
        <v>0.188141132435133</v>
      </c>
      <c r="D1134" s="19" t="n">
        <v>0.197916382690671</v>
      </c>
      <c r="E1134" s="19" t="n">
        <v>0.169574829656959</v>
      </c>
      <c r="F1134" s="19"/>
      <c r="G1134" s="19" t="n">
        <v>0.0888633718167843</v>
      </c>
      <c r="H1134" s="19" t="n">
        <v>0.0322006389245226</v>
      </c>
      <c r="I1134" s="19" t="n">
        <v>0.226150997784856</v>
      </c>
      <c r="J1134" s="19" t="n">
        <v>0.122839583616288</v>
      </c>
      <c r="K1134" s="19" t="n">
        <v>0.248096480257679</v>
      </c>
      <c r="L1134" s="19" t="n">
        <v>0.322513026188294</v>
      </c>
      <c r="M1134" s="19"/>
      <c r="N1134" s="19" t="n">
        <v>0.309541249256161</v>
      </c>
      <c r="O1134" s="19" t="n">
        <v>0.141897815905822</v>
      </c>
      <c r="P1134" s="19" t="n">
        <v>0.304817175175176</v>
      </c>
      <c r="Q1134" s="19" t="n">
        <v>0.154906865879243</v>
      </c>
      <c r="R1134" s="19" t="n">
        <v>0.0880874443859235</v>
      </c>
      <c r="S1134" s="19"/>
      <c r="T1134" s="19" t="n">
        <v>0.0401579152337145</v>
      </c>
      <c r="U1134" s="19" t="n">
        <v>0.270317318406589</v>
      </c>
      <c r="V1134" s="19" t="n">
        <v>0.153296649922259</v>
      </c>
      <c r="W1134" s="19" t="n">
        <v>0.191490410004374</v>
      </c>
      <c r="X1134" s="19"/>
      <c r="Y1134" s="19" t="n">
        <v>0.114532397839646</v>
      </c>
      <c r="Z1134" s="19" t="n">
        <v>0.209078867542661</v>
      </c>
      <c r="AA1134" s="19" t="n">
        <v>0.339974881174922</v>
      </c>
      <c r="AB1134" s="19" t="n">
        <v>0.294209170350047</v>
      </c>
      <c r="AC1134" s="19" t="n">
        <v>0</v>
      </c>
      <c r="AD1134" s="19" t="n">
        <v>0.168399900659749</v>
      </c>
      <c r="AE1134" s="19"/>
      <c r="AF1134" s="19" t="n">
        <v>0.200583399941864</v>
      </c>
      <c r="AG1134" s="19"/>
      <c r="AH1134" s="19" t="n">
        <v>0.158975990660278</v>
      </c>
      <c r="AI1134" s="19"/>
      <c r="AJ1134" s="19" t="n">
        <v>0.151299697942167</v>
      </c>
      <c r="AK1134" s="19" t="n">
        <v>0.127777424164974</v>
      </c>
      <c r="AL1134" s="19" t="n">
        <v>0.229353893122153</v>
      </c>
      <c r="AM1134" s="19" t="n">
        <v>0.150821615417381</v>
      </c>
      <c r="AN1134" s="19" t="n">
        <v>0.0823454842618715</v>
      </c>
      <c r="AO1134" s="19" t="n">
        <v>0.234407962080948</v>
      </c>
      <c r="AP1134" s="19" t="n">
        <v>0.218277423753219</v>
      </c>
      <c r="AQ1134" s="19" t="n">
        <v>0</v>
      </c>
      <c r="AR1134" s="19" t="n">
        <v>0.498943002358274</v>
      </c>
      <c r="AS1134" s="19" t="n">
        <v>0.305961502526177</v>
      </c>
      <c r="AT1134" s="19" t="n">
        <v>0.13163307852818</v>
      </c>
      <c r="AU1134" s="19" t="n">
        <v>0.200316798476508</v>
      </c>
    </row>
    <row r="1135">
      <c r="C1135" s="19"/>
      <c r="D1135" s="19"/>
      <c r="E1135" s="19"/>
      <c r="F1135" s="19"/>
      <c r="G1135" s="19"/>
      <c r="H1135" s="19"/>
      <c r="I1135" s="19"/>
      <c r="J1135" s="19"/>
      <c r="K1135" s="19"/>
      <c r="L1135" s="19"/>
      <c r="M1135" s="19"/>
      <c r="N1135" s="19"/>
      <c r="O1135" s="19"/>
      <c r="P1135" s="19"/>
      <c r="Q1135" s="19"/>
      <c r="R1135" s="19"/>
      <c r="S1135" s="19"/>
      <c r="T1135" s="19"/>
      <c r="U1135" s="19"/>
      <c r="V1135" s="19"/>
      <c r="W1135" s="19"/>
      <c r="X1135" s="19"/>
      <c r="Y1135" s="19"/>
      <c r="Z1135" s="19"/>
      <c r="AA1135" s="19"/>
      <c r="AB1135" s="19"/>
      <c r="AC1135" s="19"/>
      <c r="AD1135" s="19"/>
      <c r="AE1135" s="19"/>
      <c r="AF1135" s="19"/>
      <c r="AG1135" s="19"/>
      <c r="AH1135" s="19"/>
      <c r="AI1135" s="19"/>
      <c r="AJ1135" s="19"/>
      <c r="AK1135" s="19"/>
      <c r="AL1135" s="19"/>
      <c r="AM1135" s="19"/>
      <c r="AN1135" s="19"/>
      <c r="AO1135" s="19"/>
      <c r="AP1135" s="19"/>
      <c r="AQ1135" s="19"/>
      <c r="AR1135" s="19"/>
      <c r="AS1135" s="19"/>
      <c r="AT1135" s="19"/>
      <c r="AU1135" s="19"/>
    </row>
    <row r="1136">
      <c r="B1136" s="7" t="s">
        <v>469</v>
      </c>
      <c r="C1136" s="19"/>
      <c r="D1136" s="19"/>
      <c r="E1136" s="19"/>
      <c r="F1136" s="19"/>
      <c r="G1136" s="19"/>
      <c r="H1136" s="19"/>
      <c r="I1136" s="19"/>
      <c r="J1136" s="19"/>
      <c r="K1136" s="19"/>
      <c r="L1136" s="19"/>
      <c r="M1136" s="19"/>
      <c r="N1136" s="19"/>
      <c r="O1136" s="19"/>
      <c r="P1136" s="19"/>
      <c r="Q1136" s="19"/>
      <c r="R1136" s="19"/>
      <c r="S1136" s="19"/>
      <c r="T1136" s="19"/>
      <c r="U1136" s="19"/>
      <c r="V1136" s="19"/>
      <c r="W1136" s="19"/>
      <c r="X1136" s="19"/>
      <c r="Y1136" s="19"/>
      <c r="Z1136" s="19"/>
      <c r="AA1136" s="19"/>
      <c r="AB1136" s="19"/>
      <c r="AC1136" s="19"/>
      <c r="AD1136" s="19"/>
      <c r="AE1136" s="19"/>
      <c r="AF1136" s="19"/>
      <c r="AG1136" s="19"/>
      <c r="AH1136" s="19"/>
      <c r="AI1136" s="19"/>
      <c r="AJ1136" s="19"/>
      <c r="AK1136" s="19"/>
      <c r="AL1136" s="19"/>
      <c r="AM1136" s="19"/>
      <c r="AN1136" s="19"/>
      <c r="AO1136" s="19"/>
      <c r="AP1136" s="19"/>
      <c r="AQ1136" s="19"/>
      <c r="AR1136" s="19"/>
      <c r="AS1136" s="19"/>
      <c r="AT1136" s="19"/>
      <c r="AU1136" s="19"/>
    </row>
    <row r="1137">
      <c r="B1137" s="26" t="s">
        <v>69</v>
      </c>
      <c r="C1137" s="19"/>
      <c r="D1137" s="19"/>
      <c r="E1137" s="19"/>
      <c r="F1137" s="19"/>
      <c r="G1137" s="19"/>
      <c r="H1137" s="19"/>
      <c r="I1137" s="19"/>
      <c r="J1137" s="19"/>
      <c r="K1137" s="19"/>
      <c r="L1137" s="19"/>
      <c r="M1137" s="19"/>
      <c r="N1137" s="19"/>
      <c r="O1137" s="19"/>
      <c r="P1137" s="19"/>
      <c r="Q1137" s="19"/>
      <c r="R1137" s="19"/>
      <c r="S1137" s="19"/>
      <c r="T1137" s="19"/>
      <c r="U1137" s="19"/>
      <c r="V1137" s="19"/>
      <c r="W1137" s="19"/>
      <c r="X1137" s="19"/>
      <c r="Y1137" s="19"/>
      <c r="Z1137" s="19"/>
      <c r="AA1137" s="19"/>
      <c r="AB1137" s="19"/>
      <c r="AC1137" s="19"/>
      <c r="AD1137" s="19"/>
      <c r="AE1137" s="19"/>
      <c r="AF1137" s="19"/>
      <c r="AG1137" s="19"/>
      <c r="AH1137" s="19"/>
      <c r="AI1137" s="19"/>
      <c r="AJ1137" s="19"/>
      <c r="AK1137" s="19"/>
      <c r="AL1137" s="19"/>
      <c r="AM1137" s="19"/>
      <c r="AN1137" s="19"/>
      <c r="AO1137" s="19"/>
      <c r="AP1137" s="19"/>
      <c r="AQ1137" s="19"/>
      <c r="AR1137" s="19"/>
      <c r="AS1137" s="19"/>
      <c r="AT1137" s="19"/>
      <c r="AU1137" s="19"/>
    </row>
    <row r="1138">
      <c r="B1138" t="s">
        <v>459</v>
      </c>
      <c r="C1138" s="19" t="n">
        <v>0.630333698478376</v>
      </c>
      <c r="D1138" s="19" t="n">
        <v>0.679381958174967</v>
      </c>
      <c r="E1138" s="19" t="n">
        <v>0.58194098314181</v>
      </c>
      <c r="F1138" s="19"/>
      <c r="G1138" s="19" t="n">
        <v>0.480297436692838</v>
      </c>
      <c r="H1138" s="19" t="n">
        <v>0.464754720715852</v>
      </c>
      <c r="I1138" s="19" t="n">
        <v>0.623770835999826</v>
      </c>
      <c r="J1138" s="19" t="n">
        <v>0.668702937023502</v>
      </c>
      <c r="K1138" s="19" t="n">
        <v>0.743537216425283</v>
      </c>
      <c r="L1138" s="19" t="n">
        <v>0.705024802512148</v>
      </c>
      <c r="M1138" s="19"/>
      <c r="N1138" s="19" t="n">
        <v>0.659003396491707</v>
      </c>
      <c r="O1138" s="19" t="n">
        <v>0.662569151939233</v>
      </c>
      <c r="P1138" s="19" t="n">
        <v>0.622552519092924</v>
      </c>
      <c r="Q1138" s="19" t="n">
        <v>0.597000584717754</v>
      </c>
      <c r="R1138" s="19" t="n">
        <v>0.653671613747346</v>
      </c>
      <c r="S1138" s="19"/>
      <c r="T1138" s="19" t="n">
        <v>0.502348051666837</v>
      </c>
      <c r="U1138" s="19" t="n">
        <v>0.59994215247086</v>
      </c>
      <c r="V1138" s="19" t="n">
        <v>0.702768107359975</v>
      </c>
      <c r="W1138" s="19" t="n">
        <v>0.693000365830519</v>
      </c>
      <c r="X1138" s="19"/>
      <c r="Y1138" s="19" t="n">
        <v>0.616361957838773</v>
      </c>
      <c r="Z1138" s="19" t="n">
        <v>0.662914540251383</v>
      </c>
      <c r="AA1138" s="19" t="n">
        <v>0.687706107979156</v>
      </c>
      <c r="AB1138" s="19" t="n">
        <v>0.59801404707941</v>
      </c>
      <c r="AC1138" s="19" t="n">
        <v>0.446990023809047</v>
      </c>
      <c r="AD1138" s="19" t="n">
        <v>0.669485688244871</v>
      </c>
      <c r="AE1138" s="19"/>
      <c r="AF1138" s="19" t="n">
        <v>0.663532232839001</v>
      </c>
      <c r="AG1138" s="19"/>
      <c r="AH1138" s="19" t="n">
        <v>0.630257592669838</v>
      </c>
      <c r="AI1138" s="19"/>
      <c r="AJ1138" s="19" t="n">
        <v>0.531245111935391</v>
      </c>
      <c r="AK1138" s="19" t="n">
        <v>0.703321126971358</v>
      </c>
      <c r="AL1138" s="19" t="n">
        <v>0.659505889777407</v>
      </c>
      <c r="AM1138" s="19" t="n">
        <v>0.596241847877438</v>
      </c>
      <c r="AN1138" s="19" t="n">
        <v>0.655922080501988</v>
      </c>
      <c r="AO1138" s="19" t="n">
        <v>0.548892569875421</v>
      </c>
      <c r="AP1138" s="19" t="n">
        <v>0.70598501793212</v>
      </c>
      <c r="AQ1138" s="19" t="n">
        <v>0.528798241823134</v>
      </c>
      <c r="AR1138" s="19" t="n">
        <v>0.619257849170191</v>
      </c>
      <c r="AS1138" s="19" t="n">
        <v>0.672358318077356</v>
      </c>
      <c r="AT1138" s="19" t="n">
        <v>0.840066452511566</v>
      </c>
      <c r="AU1138" s="19" t="n">
        <v>0.457917693468404</v>
      </c>
    </row>
    <row r="1139">
      <c r="B1139" t="s">
        <v>460</v>
      </c>
      <c r="C1139" s="19" t="n">
        <v>0.555261609067662</v>
      </c>
      <c r="D1139" s="19" t="n">
        <v>0.540799023487763</v>
      </c>
      <c r="E1139" s="19" t="n">
        <v>0.57188784921075</v>
      </c>
      <c r="F1139" s="19"/>
      <c r="G1139" s="19" t="n">
        <v>0.752116618316272</v>
      </c>
      <c r="H1139" s="19" t="n">
        <v>0.685810257458321</v>
      </c>
      <c r="I1139" s="19" t="n">
        <v>0.685760671819662</v>
      </c>
      <c r="J1139" s="19" t="n">
        <v>0.656296551963603</v>
      </c>
      <c r="K1139" s="19" t="n">
        <v>0.425343395329591</v>
      </c>
      <c r="L1139" s="19" t="n">
        <v>0.326081559015624</v>
      </c>
      <c r="M1139" s="19"/>
      <c r="N1139" s="19" t="n">
        <v>0.39106223219223</v>
      </c>
      <c r="O1139" s="19" t="n">
        <v>0.465721013001173</v>
      </c>
      <c r="P1139" s="19" t="n">
        <v>0.558025343382411</v>
      </c>
      <c r="Q1139" s="19" t="n">
        <v>0.628694356902268</v>
      </c>
      <c r="R1139" s="19" t="n">
        <v>0.587380733055007</v>
      </c>
      <c r="S1139" s="19"/>
      <c r="T1139" s="19" t="n">
        <v>0.441253328768008</v>
      </c>
      <c r="U1139" s="19" t="n">
        <v>0.530415693566049</v>
      </c>
      <c r="V1139" s="19" t="n">
        <v>0.55272716103305</v>
      </c>
      <c r="W1139" s="19" t="n">
        <v>0.655579842424054</v>
      </c>
      <c r="X1139" s="19"/>
      <c r="Y1139" s="19" t="n">
        <v>0.649002293262017</v>
      </c>
      <c r="Z1139" s="19" t="n">
        <v>0.630355560236632</v>
      </c>
      <c r="AA1139" s="19" t="n">
        <v>0.307883913306613</v>
      </c>
      <c r="AB1139" s="19" t="n">
        <v>0.541725654081499</v>
      </c>
      <c r="AC1139" s="19" t="n">
        <v>0.763394779577538</v>
      </c>
      <c r="AD1139" s="19" t="n">
        <v>0.483713556783603</v>
      </c>
      <c r="AE1139" s="19"/>
      <c r="AF1139" s="19" t="n">
        <v>0.544234764239426</v>
      </c>
      <c r="AG1139" s="19"/>
      <c r="AH1139" s="19" t="n">
        <v>0.608307169951602</v>
      </c>
      <c r="AI1139" s="19"/>
      <c r="AJ1139" s="19" t="n">
        <v>0.574260710659177</v>
      </c>
      <c r="AK1139" s="19" t="n">
        <v>0.597583374451067</v>
      </c>
      <c r="AL1139" s="19" t="n">
        <v>0.528644134127465</v>
      </c>
      <c r="AM1139" s="19" t="n">
        <v>0.560134535590328</v>
      </c>
      <c r="AN1139" s="19" t="n">
        <v>0.623924525960981</v>
      </c>
      <c r="AO1139" s="19" t="n">
        <v>0.430979255824623</v>
      </c>
      <c r="AP1139" s="19" t="n">
        <v>0.567598874509387</v>
      </c>
      <c r="AQ1139" s="19" t="n">
        <v>0.718564469166243</v>
      </c>
      <c r="AR1139" s="19" t="n">
        <v>0.589035823000146</v>
      </c>
      <c r="AS1139" s="19" t="n">
        <v>0.404947718111628</v>
      </c>
      <c r="AT1139" s="19" t="n">
        <v>0.434916905475395</v>
      </c>
      <c r="AU1139" s="19" t="n">
        <v>0.687646612881298</v>
      </c>
    </row>
    <row r="1140">
      <c r="B1140" t="s">
        <v>461</v>
      </c>
      <c r="C1140" s="19" t="n">
        <v>0.249439174981855</v>
      </c>
      <c r="D1140" s="19" t="n">
        <v>0.245473057628973</v>
      </c>
      <c r="E1140" s="19" t="n">
        <v>0.254384394024021</v>
      </c>
      <c r="F1140" s="19"/>
      <c r="G1140" s="19" t="n">
        <v>0.527446160800914</v>
      </c>
      <c r="H1140" s="19" t="n">
        <v>0.413431004713096</v>
      </c>
      <c r="I1140" s="19" t="n">
        <v>0.246946555528015</v>
      </c>
      <c r="J1140" s="19" t="n">
        <v>0.25423354810819</v>
      </c>
      <c r="K1140" s="19" t="n">
        <v>0.141881896903698</v>
      </c>
      <c r="L1140" s="19" t="n">
        <v>0.0911849863744919</v>
      </c>
      <c r="M1140" s="19"/>
      <c r="N1140" s="19" t="n">
        <v>0.133718465218843</v>
      </c>
      <c r="O1140" s="19" t="n">
        <v>0.190862204051765</v>
      </c>
      <c r="P1140" s="19" t="n">
        <v>0.215168240217162</v>
      </c>
      <c r="Q1140" s="19" t="n">
        <v>0.29240772314086</v>
      </c>
      <c r="R1140" s="19" t="n">
        <v>0.367359313101613</v>
      </c>
      <c r="S1140" s="19"/>
      <c r="T1140" s="19" t="n">
        <v>0.188577683814781</v>
      </c>
      <c r="U1140" s="19" t="n">
        <v>0.237219631225286</v>
      </c>
      <c r="V1140" s="19" t="n">
        <v>0.201836569635199</v>
      </c>
      <c r="W1140" s="19" t="n">
        <v>0.357597842749703</v>
      </c>
      <c r="X1140" s="19"/>
      <c r="Y1140" s="19" t="n">
        <v>0.321909135057661</v>
      </c>
      <c r="Z1140" s="19" t="n">
        <v>0.267756310614284</v>
      </c>
      <c r="AA1140" s="19" t="n">
        <v>0.0728949804684296</v>
      </c>
      <c r="AB1140" s="19" t="n">
        <v>0.195339910860881</v>
      </c>
      <c r="AC1140" s="19" t="n">
        <v>0.658573054238664</v>
      </c>
      <c r="AD1140" s="19" t="n">
        <v>0.0956752221365034</v>
      </c>
      <c r="AE1140" s="19"/>
      <c r="AF1140" s="19" t="n">
        <v>0.21017180240216</v>
      </c>
      <c r="AG1140" s="19"/>
      <c r="AH1140" s="19" t="n">
        <v>0.283719455480302</v>
      </c>
      <c r="AI1140" s="19"/>
      <c r="AJ1140" s="19" t="n">
        <v>0.301125995040993</v>
      </c>
      <c r="AK1140" s="19" t="n">
        <v>0.222389293970075</v>
      </c>
      <c r="AL1140" s="19" t="n">
        <v>0.262267351051516</v>
      </c>
      <c r="AM1140" s="19" t="n">
        <v>0.226028049081912</v>
      </c>
      <c r="AN1140" s="19" t="n">
        <v>0.215849828803266</v>
      </c>
      <c r="AO1140" s="19" t="n">
        <v>0.177365365255218</v>
      </c>
      <c r="AP1140" s="19" t="n">
        <v>0.30797193987045</v>
      </c>
      <c r="AQ1140" s="19" t="n">
        <v>0.393203919805429</v>
      </c>
      <c r="AR1140" s="19" t="n">
        <v>0.401340193277596</v>
      </c>
      <c r="AS1140" s="19" t="n">
        <v>0.174671171215161</v>
      </c>
      <c r="AT1140" s="19" t="n">
        <v>0.207516583461059</v>
      </c>
      <c r="AU1140" s="19" t="n">
        <v>0.204820165936353</v>
      </c>
    </row>
    <row r="1141">
      <c r="B1141" t="s">
        <v>462</v>
      </c>
      <c r="C1141" s="19" t="n">
        <v>0.162479215589162</v>
      </c>
      <c r="D1141" s="19" t="n">
        <v>0.166056938102172</v>
      </c>
      <c r="E1141" s="19" t="n">
        <v>0.159556608478117</v>
      </c>
      <c r="F1141" s="19"/>
      <c r="G1141" s="19" t="n">
        <v>0.101601965504638</v>
      </c>
      <c r="H1141" s="19" t="n">
        <v>0.0916556917587334</v>
      </c>
      <c r="I1141" s="19" t="n">
        <v>0.139782217292582</v>
      </c>
      <c r="J1141" s="19" t="n">
        <v>0.145360920171863</v>
      </c>
      <c r="K1141" s="19" t="n">
        <v>0.185998673111812</v>
      </c>
      <c r="L1141" s="19" t="n">
        <v>0.24451314589986</v>
      </c>
      <c r="M1141" s="19"/>
      <c r="N1141" s="19" t="n">
        <v>0.229128503741967</v>
      </c>
      <c r="O1141" s="19" t="n">
        <v>0.160749750855337</v>
      </c>
      <c r="P1141" s="19" t="n">
        <v>0.114352799317821</v>
      </c>
      <c r="Q1141" s="19" t="n">
        <v>0.167448309179057</v>
      </c>
      <c r="R1141" s="19" t="n">
        <v>0.268104098017167</v>
      </c>
      <c r="S1141" s="19"/>
      <c r="T1141" s="19" t="n">
        <v>0.115659264259976</v>
      </c>
      <c r="U1141" s="19" t="n">
        <v>0.130669285440077</v>
      </c>
      <c r="V1141" s="19" t="n">
        <v>0.187538543612235</v>
      </c>
      <c r="W1141" s="19" t="n">
        <v>0.204697187441435</v>
      </c>
      <c r="X1141" s="19"/>
      <c r="Y1141" s="19" t="n">
        <v>0.139009670106731</v>
      </c>
      <c r="Z1141" s="19" t="n">
        <v>0.145778942330254</v>
      </c>
      <c r="AA1141" s="19" t="n">
        <v>0.263064220501523</v>
      </c>
      <c r="AB1141" s="19" t="n">
        <v>0.14479359721593</v>
      </c>
      <c r="AC1141" s="19" t="n">
        <v>0.132429736534825</v>
      </c>
      <c r="AD1141" s="19" t="n">
        <v>0.0568243205846339</v>
      </c>
      <c r="AE1141" s="19"/>
      <c r="AF1141" s="19" t="n">
        <v>0.166008349901323</v>
      </c>
      <c r="AG1141" s="19"/>
      <c r="AH1141" s="19" t="n">
        <v>0.162742274074375</v>
      </c>
      <c r="AI1141" s="19"/>
      <c r="AJ1141" s="19" t="n">
        <v>0.133324547850443</v>
      </c>
      <c r="AK1141" s="19" t="n">
        <v>0.166365684776442</v>
      </c>
      <c r="AL1141" s="19" t="n">
        <v>0.218602871695672</v>
      </c>
      <c r="AM1141" s="19" t="n">
        <v>0.119607234883619</v>
      </c>
      <c r="AN1141" s="19" t="n">
        <v>0.145800142013844</v>
      </c>
      <c r="AO1141" s="19" t="n">
        <v>0.205175177037326</v>
      </c>
      <c r="AP1141" s="19" t="n">
        <v>0.174779337416706</v>
      </c>
      <c r="AQ1141" s="19" t="n">
        <v>0.122466311057431</v>
      </c>
      <c r="AR1141" s="19" t="n">
        <v>0.416321998849537</v>
      </c>
      <c r="AS1141" s="19" t="n">
        <v>0.0640598019740241</v>
      </c>
      <c r="AT1141" s="19" t="n">
        <v>0.298514677708869</v>
      </c>
      <c r="AU1141" s="19" t="n">
        <v>0.0239837341204521</v>
      </c>
    </row>
    <row r="1142">
      <c r="B1142" t="s">
        <v>463</v>
      </c>
      <c r="C1142" s="19" t="n">
        <v>0.136806936282548</v>
      </c>
      <c r="D1142" s="19" t="n">
        <v>0.114957801110742</v>
      </c>
      <c r="E1142" s="19" t="n">
        <v>0.159137665515545</v>
      </c>
      <c r="F1142" s="19"/>
      <c r="G1142" s="19" t="n">
        <v>0.17458481925666</v>
      </c>
      <c r="H1142" s="19" t="n">
        <v>0.155972241682266</v>
      </c>
      <c r="I1142" s="19" t="n">
        <v>0.109516463639615</v>
      </c>
      <c r="J1142" s="19" t="n">
        <v>0.127791688440387</v>
      </c>
      <c r="K1142" s="19" t="n">
        <v>0.134239346105981</v>
      </c>
      <c r="L1142" s="19" t="n">
        <v>0.131674018215201</v>
      </c>
      <c r="M1142" s="19"/>
      <c r="N1142" s="19" t="n">
        <v>0.0915007172733669</v>
      </c>
      <c r="O1142" s="19" t="n">
        <v>0.127356031908733</v>
      </c>
      <c r="P1142" s="19" t="n">
        <v>0.0839750725485729</v>
      </c>
      <c r="Q1142" s="19" t="n">
        <v>0.179842998727219</v>
      </c>
      <c r="R1142" s="19" t="n">
        <v>0.204291471133813</v>
      </c>
      <c r="S1142" s="19"/>
      <c r="T1142" s="19" t="n">
        <v>0.158586097548156</v>
      </c>
      <c r="U1142" s="19" t="n">
        <v>0.112926414307036</v>
      </c>
      <c r="V1142" s="19" t="n">
        <v>0.125827817146111</v>
      </c>
      <c r="W1142" s="19" t="n">
        <v>0.182716001765651</v>
      </c>
      <c r="X1142" s="19"/>
      <c r="Y1142" s="19" t="n">
        <v>0.1322068629073</v>
      </c>
      <c r="Z1142" s="19" t="n">
        <v>0.1531915594973</v>
      </c>
      <c r="AA1142" s="19" t="n">
        <v>0.146180403724081</v>
      </c>
      <c r="AB1142" s="19" t="n">
        <v>0.101519280407605</v>
      </c>
      <c r="AC1142" s="19" t="n">
        <v>0.179045825043848</v>
      </c>
      <c r="AD1142" s="19" t="n">
        <v>0.104890512090632</v>
      </c>
      <c r="AE1142" s="19"/>
      <c r="AF1142" s="19" t="n">
        <v>0.120473847049354</v>
      </c>
      <c r="AG1142" s="19"/>
      <c r="AH1142" s="19" t="n">
        <v>0.138715649219835</v>
      </c>
      <c r="AI1142" s="19"/>
      <c r="AJ1142" s="19" t="n">
        <v>0.141779990587094</v>
      </c>
      <c r="AK1142" s="19" t="n">
        <v>0.217172627050241</v>
      </c>
      <c r="AL1142" s="19" t="n">
        <v>0.178267592201071</v>
      </c>
      <c r="AM1142" s="19" t="n">
        <v>0.110177831575946</v>
      </c>
      <c r="AN1142" s="19" t="n">
        <v>0.116891599102366</v>
      </c>
      <c r="AO1142" s="19" t="n">
        <v>0.0567263016448055</v>
      </c>
      <c r="AP1142" s="19" t="n">
        <v>0.138012110229184</v>
      </c>
      <c r="AQ1142" s="19" t="n">
        <v>0.249559215842627</v>
      </c>
      <c r="AR1142" s="19" t="n">
        <v>0.105146913450526</v>
      </c>
      <c r="AS1142" s="19" t="n">
        <v>0.0969708519771304</v>
      </c>
      <c r="AT1142" s="19" t="n">
        <v>0.123264270425452</v>
      </c>
      <c r="AU1142" s="19" t="n">
        <v>0.15859165153512</v>
      </c>
    </row>
    <row r="1143">
      <c r="B1143" t="s">
        <v>464</v>
      </c>
      <c r="C1143" s="19" t="n">
        <v>0.122529696245457</v>
      </c>
      <c r="D1143" s="19" t="n">
        <v>0.151789923180493</v>
      </c>
      <c r="E1143" s="19" t="n">
        <v>0.0938383082472559</v>
      </c>
      <c r="F1143" s="19"/>
      <c r="G1143" s="19" t="n">
        <v>0.131702482174594</v>
      </c>
      <c r="H1143" s="19" t="n">
        <v>0.115950440371676</v>
      </c>
      <c r="I1143" s="19" t="n">
        <v>0.0933103393565886</v>
      </c>
      <c r="J1143" s="19" t="n">
        <v>0.0814605511918997</v>
      </c>
      <c r="K1143" s="19" t="n">
        <v>0.118784068401342</v>
      </c>
      <c r="L1143" s="19" t="n">
        <v>0.170334314246749</v>
      </c>
      <c r="M1143" s="19"/>
      <c r="N1143" s="19" t="n">
        <v>0.0497997240301649</v>
      </c>
      <c r="O1143" s="19" t="n">
        <v>0.0944955527375678</v>
      </c>
      <c r="P1143" s="19" t="n">
        <v>0.0844294602760029</v>
      </c>
      <c r="Q1143" s="19" t="n">
        <v>0.170327394778636</v>
      </c>
      <c r="R1143" s="19" t="n">
        <v>0.189561507651015</v>
      </c>
      <c r="S1143" s="19"/>
      <c r="T1143" s="19" t="n">
        <v>0.0809757657201542</v>
      </c>
      <c r="U1143" s="19" t="n">
        <v>0.115779671406996</v>
      </c>
      <c r="V1143" s="19" t="n">
        <v>0.147406916071646</v>
      </c>
      <c r="W1143" s="19" t="n">
        <v>0.179252776212263</v>
      </c>
      <c r="X1143" s="19"/>
      <c r="Y1143" s="19" t="n">
        <v>0.147834468457453</v>
      </c>
      <c r="Z1143" s="19" t="n">
        <v>0.0796950917442558</v>
      </c>
      <c r="AA1143" s="19" t="n">
        <v>0.169178486092765</v>
      </c>
      <c r="AB1143" s="19" t="n">
        <v>0.0528507423182286</v>
      </c>
      <c r="AC1143" s="19" t="n">
        <v>0.103720096450594</v>
      </c>
      <c r="AD1143" s="19" t="n">
        <v>0.0683622546648231</v>
      </c>
      <c r="AE1143" s="19"/>
      <c r="AF1143" s="19" t="n">
        <v>0.118608278478264</v>
      </c>
      <c r="AG1143" s="19"/>
      <c r="AH1143" s="19" t="n">
        <v>0.128749914634345</v>
      </c>
      <c r="AI1143" s="19"/>
      <c r="AJ1143" s="19" t="n">
        <v>0.12316595283286</v>
      </c>
      <c r="AK1143" s="19" t="n">
        <v>0.0924277523714384</v>
      </c>
      <c r="AL1143" s="19" t="n">
        <v>0.15512382282541</v>
      </c>
      <c r="AM1143" s="19" t="n">
        <v>0.113124643817199</v>
      </c>
      <c r="AN1143" s="19" t="n">
        <v>0.127843749996813</v>
      </c>
      <c r="AO1143" s="19" t="n">
        <v>0.0914839256093437</v>
      </c>
      <c r="AP1143" s="19" t="n">
        <v>0.098875410160363</v>
      </c>
      <c r="AQ1143" s="19" t="n">
        <v>0.0997608323487734</v>
      </c>
      <c r="AR1143" s="19" t="n">
        <v>0.269428149984208</v>
      </c>
      <c r="AS1143" s="19" t="n">
        <v>0.0643954582434095</v>
      </c>
      <c r="AT1143" s="19" t="n">
        <v>0.0989544129461733</v>
      </c>
      <c r="AU1143" s="19" t="n">
        <v>0.164507924708238</v>
      </c>
    </row>
    <row r="1144">
      <c r="B1144" t="s">
        <v>465</v>
      </c>
      <c r="C1144" s="19" t="n">
        <v>0.0807742413836868</v>
      </c>
      <c r="D1144" s="19" t="n">
        <v>0.119530242776237</v>
      </c>
      <c r="E1144" s="19" t="n">
        <v>0.0424480506545171</v>
      </c>
      <c r="F1144" s="19"/>
      <c r="G1144" s="19" t="n">
        <v>0.268823480213839</v>
      </c>
      <c r="H1144" s="19" t="n">
        <v>0.148306016229006</v>
      </c>
      <c r="I1144" s="19" t="n">
        <v>0.0955267611022778</v>
      </c>
      <c r="J1144" s="19" t="n">
        <v>0.0481429322358442</v>
      </c>
      <c r="K1144" s="19" t="n">
        <v>0.0102394699713823</v>
      </c>
      <c r="L1144" s="19" t="n">
        <v>0.0145287073884428</v>
      </c>
      <c r="M1144" s="19"/>
      <c r="N1144" s="19" t="n">
        <v>0.0639900433770728</v>
      </c>
      <c r="O1144" s="19" t="n">
        <v>0.0607543075409166</v>
      </c>
      <c r="P1144" s="19" t="n">
        <v>0.0593862184937838</v>
      </c>
      <c r="Q1144" s="19" t="n">
        <v>0.103299964654934</v>
      </c>
      <c r="R1144" s="19" t="n">
        <v>0.131985574135712</v>
      </c>
      <c r="S1144" s="19"/>
      <c r="T1144" s="19" t="n">
        <v>0.0951175930258574</v>
      </c>
      <c r="U1144" s="19" t="n">
        <v>0.0836742714944034</v>
      </c>
      <c r="V1144" s="19" t="n">
        <v>0.0648648145197735</v>
      </c>
      <c r="W1144" s="19" t="n">
        <v>0.12810170762349</v>
      </c>
      <c r="X1144" s="19"/>
      <c r="Y1144" s="19" t="n">
        <v>0.128774838597591</v>
      </c>
      <c r="Z1144" s="19" t="n">
        <v>0.0373353495717811</v>
      </c>
      <c r="AA1144" s="19" t="n">
        <v>0.0159428397238351</v>
      </c>
      <c r="AB1144" s="19" t="n">
        <v>0.0830843740183514</v>
      </c>
      <c r="AC1144" s="19" t="n">
        <v>0.207015630604514</v>
      </c>
      <c r="AD1144" s="19" t="n">
        <v>0.0123517648413479</v>
      </c>
      <c r="AE1144" s="19"/>
      <c r="AF1144" s="19" t="n">
        <v>0.075433881769582</v>
      </c>
      <c r="AG1144" s="19"/>
      <c r="AH1144" s="19" t="n">
        <v>0.0938515534565159</v>
      </c>
      <c r="AI1144" s="19"/>
      <c r="AJ1144" s="19" t="n">
        <v>0.133503003848984</v>
      </c>
      <c r="AK1144" s="19" t="n">
        <v>0.139762324640247</v>
      </c>
      <c r="AL1144" s="19" t="n">
        <v>0.0841852003377005</v>
      </c>
      <c r="AM1144" s="19" t="n">
        <v>0.0999381665121433</v>
      </c>
      <c r="AN1144" s="19" t="n">
        <v>0.0659888189106454</v>
      </c>
      <c r="AO1144" s="19" t="n">
        <v>0.0578283859287456</v>
      </c>
      <c r="AP1144" s="19" t="n">
        <v>0.0727043011847601</v>
      </c>
      <c r="AQ1144" s="19" t="n">
        <v>0.0609409934261356</v>
      </c>
      <c r="AR1144" s="19" t="n">
        <v>0.0363354175427479</v>
      </c>
      <c r="AS1144" s="19" t="n">
        <v>0.029482009990128</v>
      </c>
      <c r="AT1144" s="19" t="n">
        <v>0.031361258997435</v>
      </c>
      <c r="AU1144" s="19" t="n">
        <v>0.114054267924616</v>
      </c>
    </row>
    <row r="1145">
      <c r="B1145" t="s">
        <v>466</v>
      </c>
      <c r="C1145" s="19" t="n">
        <v>0.0804441383738554</v>
      </c>
      <c r="D1145" s="19" t="n">
        <v>0.105637582569058</v>
      </c>
      <c r="E1145" s="19" t="n">
        <v>0.0536560081098642</v>
      </c>
      <c r="F1145" s="19"/>
      <c r="G1145" s="19" t="n">
        <v>0.174550458955296</v>
      </c>
      <c r="H1145" s="19" t="n">
        <v>0.1327448671518</v>
      </c>
      <c r="I1145" s="19" t="n">
        <v>0.0797354224219267</v>
      </c>
      <c r="J1145" s="19" t="n">
        <v>0.0450280042471367</v>
      </c>
      <c r="K1145" s="19" t="n">
        <v>0.032289938639891</v>
      </c>
      <c r="L1145" s="19" t="n">
        <v>0.0617944177920917</v>
      </c>
      <c r="M1145" s="19"/>
      <c r="N1145" s="19" t="n">
        <v>0.0448898183264724</v>
      </c>
      <c r="O1145" s="19" t="n">
        <v>0.063776738361637</v>
      </c>
      <c r="P1145" s="19" t="n">
        <v>0.060495380347728</v>
      </c>
      <c r="Q1145" s="19" t="n">
        <v>0.113110932980889</v>
      </c>
      <c r="R1145" s="19" t="n">
        <v>0.104130034941778</v>
      </c>
      <c r="S1145" s="19"/>
      <c r="T1145" s="19" t="n">
        <v>0.0895237200642266</v>
      </c>
      <c r="U1145" s="19" t="n">
        <v>0.0660643486107876</v>
      </c>
      <c r="V1145" s="19" t="n">
        <v>0.0826790699705572</v>
      </c>
      <c r="W1145" s="19" t="n">
        <v>0.130508478270141</v>
      </c>
      <c r="X1145" s="19"/>
      <c r="Y1145" s="19" t="n">
        <v>0.128160213390841</v>
      </c>
      <c r="Z1145" s="19" t="n">
        <v>0.0441299507602544</v>
      </c>
      <c r="AA1145" s="19" t="n">
        <v>0.0547324066440699</v>
      </c>
      <c r="AB1145" s="19" t="n">
        <v>0.0209870941127374</v>
      </c>
      <c r="AC1145" s="19" t="n">
        <v>0.102671281923807</v>
      </c>
      <c r="AD1145" s="19" t="n">
        <v>0.063659229626253</v>
      </c>
      <c r="AE1145" s="19"/>
      <c r="AF1145" s="19" t="n">
        <v>0.0748800534675024</v>
      </c>
      <c r="AG1145" s="19"/>
      <c r="AH1145" s="19" t="n">
        <v>0.0926048494594813</v>
      </c>
      <c r="AI1145" s="19"/>
      <c r="AJ1145" s="19" t="n">
        <v>0.110749670060347</v>
      </c>
      <c r="AK1145" s="19" t="n">
        <v>0.139762324640247</v>
      </c>
      <c r="AL1145" s="19" t="n">
        <v>0.0632408516092103</v>
      </c>
      <c r="AM1145" s="19" t="n">
        <v>0.0972453463918592</v>
      </c>
      <c r="AN1145" s="19" t="n">
        <v>0.0469708599366817</v>
      </c>
      <c r="AO1145" s="19" t="n">
        <v>0.0669274414646841</v>
      </c>
      <c r="AP1145" s="19" t="n">
        <v>0.0902521529707895</v>
      </c>
      <c r="AQ1145" s="19" t="n">
        <v>0.0374595781948201</v>
      </c>
      <c r="AR1145" s="19" t="n">
        <v>0.165229998835901</v>
      </c>
      <c r="AS1145" s="19" t="n">
        <v>0.0647494925135833</v>
      </c>
      <c r="AT1145" s="19" t="n">
        <v>0.031361258997435</v>
      </c>
      <c r="AU1145" s="19" t="n">
        <v>0.169361645575771</v>
      </c>
    </row>
    <row r="1146">
      <c r="B1146" t="s">
        <v>467</v>
      </c>
      <c r="C1146" s="19" t="n">
        <v>0.0761790883268915</v>
      </c>
      <c r="D1146" s="19" t="n">
        <v>0.0761765408931516</v>
      </c>
      <c r="E1146" s="19" t="n">
        <v>0.0764840586080076</v>
      </c>
      <c r="F1146" s="19"/>
      <c r="G1146" s="19" t="n">
        <v>0.0566545684839662</v>
      </c>
      <c r="H1146" s="19" t="n">
        <v>0.109473675588313</v>
      </c>
      <c r="I1146" s="19" t="n">
        <v>0.0697012068992341</v>
      </c>
      <c r="J1146" s="19" t="n">
        <v>0.0410200267810368</v>
      </c>
      <c r="K1146" s="19" t="n">
        <v>0.0613067712349973</v>
      </c>
      <c r="L1146" s="19" t="n">
        <v>0.101011444609154</v>
      </c>
      <c r="M1146" s="19"/>
      <c r="N1146" s="19" t="n">
        <v>0</v>
      </c>
      <c r="O1146" s="19" t="n">
        <v>0.0601111059671157</v>
      </c>
      <c r="P1146" s="19" t="n">
        <v>0.071019870596056</v>
      </c>
      <c r="Q1146" s="19" t="n">
        <v>0.0775055635205135</v>
      </c>
      <c r="R1146" s="19" t="n">
        <v>0.129942813288685</v>
      </c>
      <c r="S1146" s="19"/>
      <c r="T1146" s="19" t="n">
        <v>0.0547152218520775</v>
      </c>
      <c r="U1146" s="19" t="n">
        <v>0.0795987884286579</v>
      </c>
      <c r="V1146" s="19" t="n">
        <v>0.0679277140763193</v>
      </c>
      <c r="W1146" s="19" t="n">
        <v>0.0970022154422919</v>
      </c>
      <c r="X1146" s="19"/>
      <c r="Y1146" s="19" t="n">
        <v>0.0803211100499333</v>
      </c>
      <c r="Z1146" s="19" t="n">
        <v>0.0456233964170272</v>
      </c>
      <c r="AA1146" s="19" t="n">
        <v>0.112296326134466</v>
      </c>
      <c r="AB1146" s="19" t="n">
        <v>0.0837718738869908</v>
      </c>
      <c r="AC1146" s="19" t="n">
        <v>0.0503065961333145</v>
      </c>
      <c r="AD1146" s="19" t="n">
        <v>0.0251596784972263</v>
      </c>
      <c r="AE1146" s="19"/>
      <c r="AF1146" s="19" t="n">
        <v>0.0774664157541428</v>
      </c>
      <c r="AG1146" s="19"/>
      <c r="AH1146" s="19" t="n">
        <v>0.076027197740927</v>
      </c>
      <c r="AI1146" s="19"/>
      <c r="AJ1146" s="19" t="n">
        <v>0.125594478721808</v>
      </c>
      <c r="AK1146" s="19" t="n">
        <v>0.0885081421861271</v>
      </c>
      <c r="AL1146" s="19" t="n">
        <v>0.0727612102178818</v>
      </c>
      <c r="AM1146" s="19" t="n">
        <v>0.108116990341785</v>
      </c>
      <c r="AN1146" s="19" t="n">
        <v>0.0774505857402285</v>
      </c>
      <c r="AO1146" s="19" t="n">
        <v>0.0153415886633517</v>
      </c>
      <c r="AP1146" s="19" t="n">
        <v>0.072789671903785</v>
      </c>
      <c r="AQ1146" s="19" t="n">
        <v>0</v>
      </c>
      <c r="AR1146" s="19" t="n">
        <v>0.15083670199097</v>
      </c>
      <c r="AS1146" s="19" t="n">
        <v>0.059322353993891</v>
      </c>
      <c r="AT1146" s="19" t="n">
        <v>0.0989544129461733</v>
      </c>
      <c r="AU1146" s="19" t="n">
        <v>0</v>
      </c>
    </row>
    <row r="1147">
      <c r="B1147" t="s">
        <v>468</v>
      </c>
      <c r="C1147" s="19" t="n">
        <v>0.047922457109124</v>
      </c>
      <c r="D1147" s="19" t="n">
        <v>0.0434213367005256</v>
      </c>
      <c r="E1147" s="19" t="n">
        <v>0.0526011537925904</v>
      </c>
      <c r="F1147" s="19"/>
      <c r="G1147" s="19" t="n">
        <v>0.131709448053801</v>
      </c>
      <c r="H1147" s="19" t="n">
        <v>0.0690576415816308</v>
      </c>
      <c r="I1147" s="19" t="n">
        <v>0.0800105409746283</v>
      </c>
      <c r="J1147" s="19" t="n">
        <v>0.0191230120325749</v>
      </c>
      <c r="K1147" s="19" t="n">
        <v>0.0264300390097162</v>
      </c>
      <c r="L1147" s="19" t="n">
        <v>0.0116220303575567</v>
      </c>
      <c r="M1147" s="19"/>
      <c r="N1147" s="19" t="n">
        <v>0</v>
      </c>
      <c r="O1147" s="19" t="n">
        <v>0.0410173061590052</v>
      </c>
      <c r="P1147" s="19" t="n">
        <v>0.0224873546786417</v>
      </c>
      <c r="Q1147" s="19" t="n">
        <v>0.0677966944382934</v>
      </c>
      <c r="R1147" s="19" t="n">
        <v>0.0847267132226053</v>
      </c>
      <c r="S1147" s="19"/>
      <c r="T1147" s="19" t="n">
        <v>0.0364809025225783</v>
      </c>
      <c r="U1147" s="19" t="n">
        <v>0.0345838943906881</v>
      </c>
      <c r="V1147" s="19" t="n">
        <v>0.0400121439154274</v>
      </c>
      <c r="W1147" s="19" t="n">
        <v>0.0790934288745081</v>
      </c>
      <c r="X1147" s="19"/>
      <c r="Y1147" s="19" t="n">
        <v>0.0704387429723177</v>
      </c>
      <c r="Z1147" s="19" t="n">
        <v>0.0460913404058674</v>
      </c>
      <c r="AA1147" s="19" t="n">
        <v>0.00819468623174844</v>
      </c>
      <c r="AB1147" s="19" t="n">
        <v>0.0297325253067401</v>
      </c>
      <c r="AC1147" s="19" t="n">
        <v>0.127695772265887</v>
      </c>
      <c r="AD1147" s="19" t="n">
        <v>0.0123517648413479</v>
      </c>
      <c r="AE1147" s="19"/>
      <c r="AF1147" s="19" t="n">
        <v>0.0410064659114701</v>
      </c>
      <c r="AG1147" s="19"/>
      <c r="AH1147" s="19" t="n">
        <v>0.0467561399984355</v>
      </c>
      <c r="AI1147" s="19"/>
      <c r="AJ1147" s="19" t="n">
        <v>0.0868049966071183</v>
      </c>
      <c r="AK1147" s="19" t="n">
        <v>0.107882451275781</v>
      </c>
      <c r="AL1147" s="19" t="n">
        <v>0.0554369050620089</v>
      </c>
      <c r="AM1147" s="19" t="n">
        <v>0.0547179542156536</v>
      </c>
      <c r="AN1147" s="19" t="n">
        <v>0.0309307098321464</v>
      </c>
      <c r="AO1147" s="19" t="n">
        <v>0.0270835339246926</v>
      </c>
      <c r="AP1147" s="19" t="n">
        <v>0.0607681179293739</v>
      </c>
      <c r="AQ1147" s="19" t="n">
        <v>0.0548746837659567</v>
      </c>
      <c r="AR1147" s="19" t="n">
        <v>0.0410234503155122</v>
      </c>
      <c r="AS1147" s="19" t="n">
        <v>0.0138452155921729</v>
      </c>
      <c r="AT1147" s="19" t="n">
        <v>0</v>
      </c>
      <c r="AU1147" s="19" t="n">
        <v>0</v>
      </c>
    </row>
    <row r="1148">
      <c r="B1148" t="s">
        <v>86</v>
      </c>
      <c r="C1148" s="19" t="n">
        <v>0.0885302620632703</v>
      </c>
      <c r="D1148" s="19" t="n">
        <v>0.0637461362431299</v>
      </c>
      <c r="E1148" s="19" t="n">
        <v>0.113596059143471</v>
      </c>
      <c r="F1148" s="19"/>
      <c r="G1148" s="19" t="n">
        <v>0.0218439577683078</v>
      </c>
      <c r="H1148" s="19" t="n">
        <v>0.0848532905605755</v>
      </c>
      <c r="I1148" s="19" t="n">
        <v>0.0641694770840485</v>
      </c>
      <c r="J1148" s="19" t="n">
        <v>0.0605097961828345</v>
      </c>
      <c r="K1148" s="19" t="n">
        <v>0.0802186095365604</v>
      </c>
      <c r="L1148" s="19" t="n">
        <v>0.159845426418393</v>
      </c>
      <c r="M1148" s="19"/>
      <c r="N1148" s="19" t="n">
        <v>0.137817067476806</v>
      </c>
      <c r="O1148" s="19" t="n">
        <v>0.0986048290737623</v>
      </c>
      <c r="P1148" s="19" t="n">
        <v>0.110708135924493</v>
      </c>
      <c r="Q1148" s="19" t="n">
        <v>0.0652729911534869</v>
      </c>
      <c r="R1148" s="19" t="n">
        <v>0.0568457270283644</v>
      </c>
      <c r="S1148" s="19"/>
      <c r="T1148" s="19" t="n">
        <v>0.13275152070696</v>
      </c>
      <c r="U1148" s="19" t="n">
        <v>0.0889645176168163</v>
      </c>
      <c r="V1148" s="19" t="n">
        <v>0.0720710309609255</v>
      </c>
      <c r="W1148" s="19" t="n">
        <v>0.0497324122536456</v>
      </c>
      <c r="X1148" s="19"/>
      <c r="Y1148" s="19" t="n">
        <v>0.0522403169641784</v>
      </c>
      <c r="Z1148" s="19" t="n">
        <v>0.0753399327721461</v>
      </c>
      <c r="AA1148" s="19" t="n">
        <v>0.173421070897797</v>
      </c>
      <c r="AB1148" s="19" t="n">
        <v>0.0937026557875092</v>
      </c>
      <c r="AC1148" s="19" t="n">
        <v>0.0173925457059617</v>
      </c>
      <c r="AD1148" s="19" t="n">
        <v>0.101983777136933</v>
      </c>
      <c r="AE1148" s="19"/>
      <c r="AF1148" s="19" t="n">
        <v>0.0974358713319411</v>
      </c>
      <c r="AG1148" s="19"/>
      <c r="AH1148" s="19" t="n">
        <v>0.0696156744242379</v>
      </c>
      <c r="AI1148" s="19"/>
      <c r="AJ1148" s="19" t="n">
        <v>0.0518119398749338</v>
      </c>
      <c r="AK1148" s="19" t="n">
        <v>0.100368399936766</v>
      </c>
      <c r="AL1148" s="19" t="n">
        <v>0.0778207540340465</v>
      </c>
      <c r="AM1148" s="19" t="n">
        <v>0.0789566789354714</v>
      </c>
      <c r="AN1148" s="19" t="n">
        <v>0.0732814604387964</v>
      </c>
      <c r="AO1148" s="19" t="n">
        <v>0.121021885239904</v>
      </c>
      <c r="AP1148" s="19" t="n">
        <v>0.116072387964797</v>
      </c>
      <c r="AQ1148" s="19" t="n">
        <v>0.0900862140041973</v>
      </c>
      <c r="AR1148" s="19" t="n">
        <v>0.0722709843466725</v>
      </c>
      <c r="AS1148" s="19" t="n">
        <v>0.13494093473092</v>
      </c>
      <c r="AT1148" s="19" t="n">
        <v>0.0929509393156047</v>
      </c>
      <c r="AU1148" s="19" t="n">
        <v>0.0947010130612036</v>
      </c>
    </row>
    <row r="1149">
      <c r="B1149" t="s">
        <v>96</v>
      </c>
      <c r="C1149" s="19" t="n">
        <v>0.0150880294134876</v>
      </c>
      <c r="D1149" s="19" t="n">
        <v>0.00615854190422175</v>
      </c>
      <c r="E1149" s="19" t="n">
        <v>0.0220672768309703</v>
      </c>
      <c r="F1149" s="19"/>
      <c r="G1149" s="19" t="n">
        <v>0.0179416624637177</v>
      </c>
      <c r="H1149" s="19" t="n">
        <v>0.00678615221955208</v>
      </c>
      <c r="I1149" s="19" t="n">
        <v>0.0125353489491885</v>
      </c>
      <c r="J1149" s="19" t="n">
        <v>0.0228123061005462</v>
      </c>
      <c r="K1149" s="19" t="n">
        <v>0.0271035767955396</v>
      </c>
      <c r="L1149" s="19" t="n">
        <v>0.00727362601481657</v>
      </c>
      <c r="M1149" s="19"/>
      <c r="N1149" s="19" t="n">
        <v>0</v>
      </c>
      <c r="O1149" s="19" t="n">
        <v>0.0151840135631374</v>
      </c>
      <c r="P1149" s="19" t="n">
        <v>0.024702970133379</v>
      </c>
      <c r="Q1149" s="19" t="n">
        <v>0.00387492921166158</v>
      </c>
      <c r="R1149" s="19" t="n">
        <v>0.0158478293219467</v>
      </c>
      <c r="S1149" s="19"/>
      <c r="T1149" s="19" t="n">
        <v>0.0245898018428574</v>
      </c>
      <c r="U1149" s="19" t="n">
        <v>0.00999770988640846</v>
      </c>
      <c r="V1149" s="19" t="n">
        <v>0.00858043637594503</v>
      </c>
      <c r="W1149" s="19" t="n">
        <v>0.00965303950745738</v>
      </c>
      <c r="X1149" s="19"/>
      <c r="Y1149" s="19" t="n">
        <v>0.01303651372516</v>
      </c>
      <c r="Z1149" s="19" t="n">
        <v>0.0165514956608178</v>
      </c>
      <c r="AA1149" s="19" t="n">
        <v>0.00438741405024243</v>
      </c>
      <c r="AB1149" s="19" t="n">
        <v>0.0425327784098661</v>
      </c>
      <c r="AC1149" s="19" t="n">
        <v>0</v>
      </c>
      <c r="AD1149" s="19" t="n">
        <v>0.0301701215555305</v>
      </c>
      <c r="AE1149" s="19"/>
      <c r="AF1149" s="19" t="n">
        <v>0.0169109206803563</v>
      </c>
      <c r="AG1149" s="19"/>
      <c r="AH1149" s="19" t="n">
        <v>0.010517559850188</v>
      </c>
      <c r="AI1149" s="19"/>
      <c r="AJ1149" s="19" t="n">
        <v>0</v>
      </c>
      <c r="AK1149" s="19" t="n">
        <v>0.0345458562415394</v>
      </c>
      <c r="AL1149" s="19" t="n">
        <v>0.019386849269791</v>
      </c>
      <c r="AM1149" s="19" t="n">
        <v>0.0334393407440634</v>
      </c>
      <c r="AN1149" s="19" t="n">
        <v>0.00665854592350507</v>
      </c>
      <c r="AO1149" s="19" t="n">
        <v>0</v>
      </c>
      <c r="AP1149" s="19" t="n">
        <v>0.0149422504758927</v>
      </c>
      <c r="AQ1149" s="19" t="n">
        <v>0</v>
      </c>
      <c r="AR1149" s="19" t="n">
        <v>0</v>
      </c>
      <c r="AS1149" s="19" t="n">
        <v>0.0248485019606402</v>
      </c>
      <c r="AT1149" s="19" t="n">
        <v>0</v>
      </c>
      <c r="AU1149" s="19" t="n">
        <v>0</v>
      </c>
    </row>
    <row r="1150">
      <c r="C1150" s="19"/>
      <c r="D1150" s="19"/>
      <c r="E1150" s="19"/>
      <c r="F1150" s="19"/>
      <c r="G1150" s="19"/>
      <c r="H1150" s="19"/>
      <c r="I1150" s="19"/>
      <c r="J1150" s="19"/>
      <c r="K1150" s="19"/>
      <c r="L1150" s="19"/>
      <c r="M1150" s="19"/>
      <c r="N1150" s="19"/>
      <c r="O1150" s="19"/>
      <c r="P1150" s="19"/>
      <c r="Q1150" s="19"/>
      <c r="R1150" s="19"/>
      <c r="S1150" s="19"/>
      <c r="T1150" s="19"/>
      <c r="U1150" s="19"/>
      <c r="V1150" s="19"/>
      <c r="W1150" s="19"/>
      <c r="X1150" s="19"/>
      <c r="Y1150" s="19"/>
      <c r="Z1150" s="19"/>
      <c r="AA1150" s="19"/>
      <c r="AB1150" s="19"/>
      <c r="AC1150" s="19"/>
      <c r="AD1150" s="19"/>
      <c r="AE1150" s="19"/>
      <c r="AF1150" s="19"/>
      <c r="AG1150" s="19"/>
      <c r="AH1150" s="19"/>
      <c r="AI1150" s="19"/>
      <c r="AJ1150" s="19"/>
      <c r="AK1150" s="19"/>
      <c r="AL1150" s="19"/>
      <c r="AM1150" s="19"/>
      <c r="AN1150" s="19"/>
      <c r="AO1150" s="19"/>
      <c r="AP1150" s="19"/>
      <c r="AQ1150" s="19"/>
      <c r="AR1150" s="19"/>
      <c r="AS1150" s="19"/>
      <c r="AT1150" s="19"/>
      <c r="AU1150" s="19"/>
    </row>
    <row r="1151">
      <c r="B1151" s="7" t="s">
        <v>470</v>
      </c>
      <c r="C1151" s="19"/>
      <c r="D1151" s="19"/>
      <c r="E1151" s="19"/>
      <c r="F1151" s="19"/>
      <c r="G1151" s="19"/>
      <c r="H1151" s="19"/>
      <c r="I1151" s="19"/>
      <c r="J1151" s="19"/>
      <c r="K1151" s="19"/>
      <c r="L1151" s="19"/>
      <c r="M1151" s="19"/>
      <c r="N1151" s="19"/>
      <c r="O1151" s="19"/>
      <c r="P1151" s="19"/>
      <c r="Q1151" s="19"/>
      <c r="R1151" s="19"/>
      <c r="S1151" s="19"/>
      <c r="T1151" s="19"/>
      <c r="U1151" s="19"/>
      <c r="V1151" s="19"/>
      <c r="W1151" s="19"/>
      <c r="X1151" s="19"/>
      <c r="Y1151" s="19"/>
      <c r="Z1151" s="19"/>
      <c r="AA1151" s="19"/>
      <c r="AB1151" s="19"/>
      <c r="AC1151" s="19"/>
      <c r="AD1151" s="19"/>
      <c r="AE1151" s="19"/>
      <c r="AF1151" s="19"/>
      <c r="AG1151" s="19"/>
      <c r="AH1151" s="19"/>
      <c r="AI1151" s="19"/>
      <c r="AJ1151" s="19"/>
      <c r="AK1151" s="19"/>
      <c r="AL1151" s="19"/>
      <c r="AM1151" s="19"/>
      <c r="AN1151" s="19"/>
      <c r="AO1151" s="19"/>
      <c r="AP1151" s="19"/>
      <c r="AQ1151" s="19"/>
      <c r="AR1151" s="19"/>
      <c r="AS1151" s="19"/>
      <c r="AT1151" s="19"/>
      <c r="AU1151" s="19"/>
    </row>
    <row r="1152">
      <c r="B1152" s="26" t="s">
        <v>69</v>
      </c>
      <c r="C1152" s="19"/>
      <c r="D1152" s="19"/>
      <c r="E1152" s="19"/>
      <c r="F1152" s="19"/>
      <c r="G1152" s="19"/>
      <c r="H1152" s="19"/>
      <c r="I1152" s="19"/>
      <c r="J1152" s="19"/>
      <c r="K1152" s="19"/>
      <c r="L1152" s="19"/>
      <c r="M1152" s="19"/>
      <c r="N1152" s="19"/>
      <c r="O1152" s="19"/>
      <c r="P1152" s="19"/>
      <c r="Q1152" s="19"/>
      <c r="R1152" s="19"/>
      <c r="S1152" s="19"/>
      <c r="T1152" s="19"/>
      <c r="U1152" s="19"/>
      <c r="V1152" s="19"/>
      <c r="W1152" s="19"/>
      <c r="X1152" s="19"/>
      <c r="Y1152" s="19"/>
      <c r="Z1152" s="19"/>
      <c r="AA1152" s="19"/>
      <c r="AB1152" s="19"/>
      <c r="AC1152" s="19"/>
      <c r="AD1152" s="19"/>
      <c r="AE1152" s="19"/>
      <c r="AF1152" s="19"/>
      <c r="AG1152" s="19"/>
      <c r="AH1152" s="19"/>
      <c r="AI1152" s="19"/>
      <c r="AJ1152" s="19"/>
      <c r="AK1152" s="19"/>
      <c r="AL1152" s="19"/>
      <c r="AM1152" s="19"/>
      <c r="AN1152" s="19"/>
      <c r="AO1152" s="19"/>
      <c r="AP1152" s="19"/>
      <c r="AQ1152" s="19"/>
      <c r="AR1152" s="19"/>
      <c r="AS1152" s="19"/>
      <c r="AT1152" s="19"/>
      <c r="AU1152" s="19"/>
    </row>
    <row r="1153">
      <c r="B1153" t="s">
        <v>466</v>
      </c>
      <c r="C1153" s="19" t="n">
        <v>0.564294608315386</v>
      </c>
      <c r="D1153" s="19" t="n">
        <v>0.5633732348032</v>
      </c>
      <c r="E1153" s="19" t="n">
        <v>0.567453629701481</v>
      </c>
      <c r="F1153" s="19"/>
      <c r="G1153" s="19" t="n">
        <v>0.303193610986137</v>
      </c>
      <c r="H1153" s="19" t="n">
        <v>0.486978752469164</v>
      </c>
      <c r="I1153" s="19" t="n">
        <v>0.572265600652015</v>
      </c>
      <c r="J1153" s="19" t="n">
        <v>0.681804188563969</v>
      </c>
      <c r="K1153" s="19" t="n">
        <v>0.644720779183406</v>
      </c>
      <c r="L1153" s="19" t="n">
        <v>0.592199629040588</v>
      </c>
      <c r="M1153" s="19"/>
      <c r="N1153" s="19" t="n">
        <v>0.598803156191211</v>
      </c>
      <c r="O1153" s="19" t="n">
        <v>0.58072347750279</v>
      </c>
      <c r="P1153" s="19" t="n">
        <v>0.61204318595753</v>
      </c>
      <c r="Q1153" s="19" t="n">
        <v>0.546095561135938</v>
      </c>
      <c r="R1153" s="19" t="n">
        <v>0.450885171392265</v>
      </c>
      <c r="S1153" s="19"/>
      <c r="T1153" s="19" t="n">
        <v>0.57723916325023</v>
      </c>
      <c r="U1153" s="19" t="n">
        <v>0.562247332025238</v>
      </c>
      <c r="V1153" s="19" t="n">
        <v>0.595615964096756</v>
      </c>
      <c r="W1153" s="19" t="n">
        <v>0.508543893467635</v>
      </c>
      <c r="X1153" s="19"/>
      <c r="Y1153" s="19" t="n">
        <v>0.473670852735271</v>
      </c>
      <c r="Z1153" s="19" t="n">
        <v>0.595785136486597</v>
      </c>
      <c r="AA1153" s="19" t="n">
        <v>0.603609004107914</v>
      </c>
      <c r="AB1153" s="19" t="n">
        <v>0.671040250084179</v>
      </c>
      <c r="AC1153" s="19" t="n">
        <v>0.524833635218784</v>
      </c>
      <c r="AD1153" s="19" t="n">
        <v>0.733699487107957</v>
      </c>
      <c r="AE1153" s="19"/>
      <c r="AF1153" s="19" t="n">
        <v>0.598539901899731</v>
      </c>
      <c r="AG1153" s="19"/>
      <c r="AH1153" s="19" t="n">
        <v>0.556328914102357</v>
      </c>
      <c r="AI1153" s="19"/>
      <c r="AJ1153" s="19" t="n">
        <v>0.585722036076144</v>
      </c>
      <c r="AK1153" s="19" t="n">
        <v>0.646566820654044</v>
      </c>
      <c r="AL1153" s="19" t="n">
        <v>0.534442863513553</v>
      </c>
      <c r="AM1153" s="19" t="n">
        <v>0.599778337483026</v>
      </c>
      <c r="AN1153" s="19" t="n">
        <v>0.564998752126336</v>
      </c>
      <c r="AO1153" s="19" t="n">
        <v>0.563045122078114</v>
      </c>
      <c r="AP1153" s="19" t="n">
        <v>0.54352893039042</v>
      </c>
      <c r="AQ1153" s="19" t="n">
        <v>0.546337115770089</v>
      </c>
      <c r="AR1153" s="19" t="n">
        <v>0.51720553889179</v>
      </c>
      <c r="AS1153" s="19" t="n">
        <v>0.571679137281861</v>
      </c>
      <c r="AT1153" s="19" t="n">
        <v>0.561793987193664</v>
      </c>
      <c r="AU1153" s="19" t="n">
        <v>0.568093546902979</v>
      </c>
    </row>
    <row r="1154">
      <c r="B1154" t="s">
        <v>467</v>
      </c>
      <c r="C1154" s="19" t="n">
        <v>0.561538232434715</v>
      </c>
      <c r="D1154" s="19" t="n">
        <v>0.585455524093218</v>
      </c>
      <c r="E1154" s="19" t="n">
        <v>0.539917592221974</v>
      </c>
      <c r="F1154" s="19"/>
      <c r="G1154" s="19" t="n">
        <v>0.477455705663622</v>
      </c>
      <c r="H1154" s="19" t="n">
        <v>0.494143766929968</v>
      </c>
      <c r="I1154" s="19" t="n">
        <v>0.645205834834846</v>
      </c>
      <c r="J1154" s="19" t="n">
        <v>0.705827515842049</v>
      </c>
      <c r="K1154" s="19" t="n">
        <v>0.538919146813156</v>
      </c>
      <c r="L1154" s="19" t="n">
        <v>0.511501554799977</v>
      </c>
      <c r="M1154" s="19"/>
      <c r="N1154" s="19" t="n">
        <v>0.550521873235912</v>
      </c>
      <c r="O1154" s="19" t="n">
        <v>0.52092252514001</v>
      </c>
      <c r="P1154" s="19" t="n">
        <v>0.590887053994752</v>
      </c>
      <c r="Q1154" s="19" t="n">
        <v>0.580518004340167</v>
      </c>
      <c r="R1154" s="19" t="n">
        <v>0.515386008519729</v>
      </c>
      <c r="S1154" s="19"/>
      <c r="T1154" s="19" t="n">
        <v>0.457871327119742</v>
      </c>
      <c r="U1154" s="19" t="n">
        <v>0.554582928724305</v>
      </c>
      <c r="V1154" s="19" t="n">
        <v>0.612022362868927</v>
      </c>
      <c r="W1154" s="19" t="n">
        <v>0.572013083535691</v>
      </c>
      <c r="X1154" s="19"/>
      <c r="Y1154" s="19" t="n">
        <v>0.560615883693263</v>
      </c>
      <c r="Z1154" s="19" t="n">
        <v>0.597254361854</v>
      </c>
      <c r="AA1154" s="19" t="n">
        <v>0.491558395524489</v>
      </c>
      <c r="AB1154" s="19" t="n">
        <v>0.617330058324068</v>
      </c>
      <c r="AC1154" s="19" t="n">
        <v>0.508246658518587</v>
      </c>
      <c r="AD1154" s="19" t="n">
        <v>0.645043901947767</v>
      </c>
      <c r="AE1154" s="19"/>
      <c r="AF1154" s="19" t="n">
        <v>0.578561998759344</v>
      </c>
      <c r="AG1154" s="19"/>
      <c r="AH1154" s="19" t="n">
        <v>0.566388195016308</v>
      </c>
      <c r="AI1154" s="19"/>
      <c r="AJ1154" s="19" t="n">
        <v>0.607541720725753</v>
      </c>
      <c r="AK1154" s="19" t="n">
        <v>0.5704466163553</v>
      </c>
      <c r="AL1154" s="19" t="n">
        <v>0.545653059564004</v>
      </c>
      <c r="AM1154" s="19" t="n">
        <v>0.575298031467297</v>
      </c>
      <c r="AN1154" s="19" t="n">
        <v>0.577163181747082</v>
      </c>
      <c r="AO1154" s="19" t="n">
        <v>0.559617852839545</v>
      </c>
      <c r="AP1154" s="19" t="n">
        <v>0.544135223956103</v>
      </c>
      <c r="AQ1154" s="19" t="n">
        <v>0.433738869601148</v>
      </c>
      <c r="AR1154" s="19" t="n">
        <v>0.500696586478224</v>
      </c>
      <c r="AS1154" s="19" t="n">
        <v>0.542254720038044</v>
      </c>
      <c r="AT1154" s="19" t="n">
        <v>0.603380126190478</v>
      </c>
      <c r="AU1154" s="19" t="n">
        <v>0.649440553818387</v>
      </c>
    </row>
    <row r="1155">
      <c r="B1155" t="s">
        <v>468</v>
      </c>
      <c r="C1155" s="19" t="n">
        <v>0.553152379605116</v>
      </c>
      <c r="D1155" s="19" t="n">
        <v>0.588666983853802</v>
      </c>
      <c r="E1155" s="19" t="n">
        <v>0.519933793416365</v>
      </c>
      <c r="F1155" s="19"/>
      <c r="G1155" s="19" t="n">
        <v>0.36607515975168</v>
      </c>
      <c r="H1155" s="19" t="n">
        <v>0.379511476681292</v>
      </c>
      <c r="I1155" s="19" t="n">
        <v>0.584876210517814</v>
      </c>
      <c r="J1155" s="19" t="n">
        <v>0.632697113277181</v>
      </c>
      <c r="K1155" s="19" t="n">
        <v>0.614767204321955</v>
      </c>
      <c r="L1155" s="19" t="n">
        <v>0.634596740704838</v>
      </c>
      <c r="M1155" s="19"/>
      <c r="N1155" s="19" t="n">
        <v>0.637565175305558</v>
      </c>
      <c r="O1155" s="19" t="n">
        <v>0.603345253783291</v>
      </c>
      <c r="P1155" s="19" t="n">
        <v>0.621946176096665</v>
      </c>
      <c r="Q1155" s="19" t="n">
        <v>0.487245648253171</v>
      </c>
      <c r="R1155" s="19" t="n">
        <v>0.412390889935784</v>
      </c>
      <c r="S1155" s="19"/>
      <c r="T1155" s="19" t="n">
        <v>0.514258874307348</v>
      </c>
      <c r="U1155" s="19" t="n">
        <v>0.586312838210021</v>
      </c>
      <c r="V1155" s="19" t="n">
        <v>0.614367317217108</v>
      </c>
      <c r="W1155" s="19" t="n">
        <v>0.499258593869548</v>
      </c>
      <c r="X1155" s="19"/>
      <c r="Y1155" s="19" t="n">
        <v>0.489405476791342</v>
      </c>
      <c r="Z1155" s="19" t="n">
        <v>0.528967382244522</v>
      </c>
      <c r="AA1155" s="19" t="n">
        <v>0.646415175142175</v>
      </c>
      <c r="AB1155" s="19" t="n">
        <v>0.636731339664466</v>
      </c>
      <c r="AC1155" s="19" t="n">
        <v>0.373328937438528</v>
      </c>
      <c r="AD1155" s="19" t="n">
        <v>0.707218036918867</v>
      </c>
      <c r="AE1155" s="19"/>
      <c r="AF1155" s="19" t="n">
        <v>0.604421106336344</v>
      </c>
      <c r="AG1155" s="19"/>
      <c r="AH1155" s="19" t="n">
        <v>0.544120418241925</v>
      </c>
      <c r="AI1155" s="19"/>
      <c r="AJ1155" s="19" t="n">
        <v>0.514948466078498</v>
      </c>
      <c r="AK1155" s="19" t="n">
        <v>0.556958791072738</v>
      </c>
      <c r="AL1155" s="19" t="n">
        <v>0.542244072478673</v>
      </c>
      <c r="AM1155" s="19" t="n">
        <v>0.542104492195302</v>
      </c>
      <c r="AN1155" s="19" t="n">
        <v>0.557927679385952</v>
      </c>
      <c r="AO1155" s="19" t="n">
        <v>0.617140940946883</v>
      </c>
      <c r="AP1155" s="19" t="n">
        <v>0.517342683258512</v>
      </c>
      <c r="AQ1155" s="19" t="n">
        <v>0.424086640779933</v>
      </c>
      <c r="AR1155" s="19" t="n">
        <v>0.655721446727668</v>
      </c>
      <c r="AS1155" s="19" t="n">
        <v>0.582732618801266</v>
      </c>
      <c r="AT1155" s="19" t="n">
        <v>0.69067299231731</v>
      </c>
      <c r="AU1155" s="19" t="n">
        <v>0.646729075682023</v>
      </c>
    </row>
    <row r="1156">
      <c r="B1156" t="s">
        <v>465</v>
      </c>
      <c r="C1156" s="19" t="n">
        <v>0.476695934759672</v>
      </c>
      <c r="D1156" s="19" t="n">
        <v>0.449188280839571</v>
      </c>
      <c r="E1156" s="19" t="n">
        <v>0.506018603242253</v>
      </c>
      <c r="F1156" s="19"/>
      <c r="G1156" s="19" t="n">
        <v>0.133405159950215</v>
      </c>
      <c r="H1156" s="19" t="n">
        <v>0.275093906880768</v>
      </c>
      <c r="I1156" s="19" t="n">
        <v>0.418304632560441</v>
      </c>
      <c r="J1156" s="19" t="n">
        <v>0.51207471239949</v>
      </c>
      <c r="K1156" s="19" t="n">
        <v>0.617450604468489</v>
      </c>
      <c r="L1156" s="19" t="n">
        <v>0.67525258768871</v>
      </c>
      <c r="M1156" s="19"/>
      <c r="N1156" s="19" t="n">
        <v>0.679852469455621</v>
      </c>
      <c r="O1156" s="19" t="n">
        <v>0.526605897821029</v>
      </c>
      <c r="P1156" s="19" t="n">
        <v>0.480682833263598</v>
      </c>
      <c r="Q1156" s="19" t="n">
        <v>0.411131507179825</v>
      </c>
      <c r="R1156" s="19" t="n">
        <v>0.479651694412434</v>
      </c>
      <c r="S1156" s="19"/>
      <c r="T1156" s="19" t="n">
        <v>0.421240993709847</v>
      </c>
      <c r="U1156" s="19" t="n">
        <v>0.456655796763001</v>
      </c>
      <c r="V1156" s="19" t="n">
        <v>0.501218178747518</v>
      </c>
      <c r="W1156" s="19" t="n">
        <v>0.48135667968058</v>
      </c>
      <c r="X1156" s="19"/>
      <c r="Y1156" s="19" t="n">
        <v>0.374000733913089</v>
      </c>
      <c r="Z1156" s="19" t="n">
        <v>0.518157492435255</v>
      </c>
      <c r="AA1156" s="19" t="n">
        <v>0.660093334099434</v>
      </c>
      <c r="AB1156" s="19" t="n">
        <v>0.516282880733397</v>
      </c>
      <c r="AC1156" s="19" t="n">
        <v>0.204278754049776</v>
      </c>
      <c r="AD1156" s="19" t="n">
        <v>0.561920080792048</v>
      </c>
      <c r="AE1156" s="19"/>
      <c r="AF1156" s="19" t="n">
        <v>0.50191427455863</v>
      </c>
      <c r="AG1156" s="19"/>
      <c r="AH1156" s="19" t="n">
        <v>0.440610672898505</v>
      </c>
      <c r="AI1156" s="19"/>
      <c r="AJ1156" s="19" t="n">
        <v>0.505769854818749</v>
      </c>
      <c r="AK1156" s="19" t="n">
        <v>0.454223939365691</v>
      </c>
      <c r="AL1156" s="19" t="n">
        <v>0.398445304621324</v>
      </c>
      <c r="AM1156" s="19" t="n">
        <v>0.436072658236068</v>
      </c>
      <c r="AN1156" s="19" t="n">
        <v>0.549743514041351</v>
      </c>
      <c r="AO1156" s="19" t="n">
        <v>0.443735404920062</v>
      </c>
      <c r="AP1156" s="19" t="n">
        <v>0.54204525703433</v>
      </c>
      <c r="AQ1156" s="19" t="n">
        <v>0.382168571504691</v>
      </c>
      <c r="AR1156" s="19" t="n">
        <v>0.638545117623871</v>
      </c>
      <c r="AS1156" s="19" t="n">
        <v>0.5335881565925</v>
      </c>
      <c r="AT1156" s="19" t="n">
        <v>0.583319323142728</v>
      </c>
      <c r="AU1156" s="19" t="n">
        <v>0.443171685216252</v>
      </c>
    </row>
    <row r="1157">
      <c r="B1157" t="s">
        <v>464</v>
      </c>
      <c r="C1157" s="19" t="n">
        <v>0.421305725106675</v>
      </c>
      <c r="D1157" s="19" t="n">
        <v>0.411170461663241</v>
      </c>
      <c r="E1157" s="19" t="n">
        <v>0.433085025796994</v>
      </c>
      <c r="F1157" s="19"/>
      <c r="G1157" s="19" t="n">
        <v>0.345500715054321</v>
      </c>
      <c r="H1157" s="19" t="n">
        <v>0.353106129294758</v>
      </c>
      <c r="I1157" s="19" t="n">
        <v>0.511482653217726</v>
      </c>
      <c r="J1157" s="19" t="n">
        <v>0.575110927436362</v>
      </c>
      <c r="K1157" s="19" t="n">
        <v>0.459017724090763</v>
      </c>
      <c r="L1157" s="19" t="n">
        <v>0.316249479785821</v>
      </c>
      <c r="M1157" s="19"/>
      <c r="N1157" s="19" t="n">
        <v>0.363931084786242</v>
      </c>
      <c r="O1157" s="19" t="n">
        <v>0.403069916996159</v>
      </c>
      <c r="P1157" s="19" t="n">
        <v>0.488661688860475</v>
      </c>
      <c r="Q1157" s="19" t="n">
        <v>0.391312294731052</v>
      </c>
      <c r="R1157" s="19" t="n">
        <v>0.337481368867618</v>
      </c>
      <c r="S1157" s="19"/>
      <c r="T1157" s="19" t="n">
        <v>0.403769297001772</v>
      </c>
      <c r="U1157" s="19" t="n">
        <v>0.429308361033074</v>
      </c>
      <c r="V1157" s="19" t="n">
        <v>0.413082717600736</v>
      </c>
      <c r="W1157" s="19" t="n">
        <v>0.401512605015402</v>
      </c>
      <c r="X1157" s="19"/>
      <c r="Y1157" s="19" t="n">
        <v>0.407249105303248</v>
      </c>
      <c r="Z1157" s="19" t="n">
        <v>0.483537359400527</v>
      </c>
      <c r="AA1157" s="19" t="n">
        <v>0.319909633368944</v>
      </c>
      <c r="AB1157" s="19" t="n">
        <v>0.495287769112882</v>
      </c>
      <c r="AC1157" s="19" t="n">
        <v>0.448269329401035</v>
      </c>
      <c r="AD1157" s="19" t="n">
        <v>0.522963247297503</v>
      </c>
      <c r="AE1157" s="19"/>
      <c r="AF1157" s="19" t="n">
        <v>0.444520298156526</v>
      </c>
      <c r="AG1157" s="19"/>
      <c r="AH1157" s="19" t="n">
        <v>0.430331866820601</v>
      </c>
      <c r="AI1157" s="19"/>
      <c r="AJ1157" s="19" t="n">
        <v>0.441478189913485</v>
      </c>
      <c r="AK1157" s="19" t="n">
        <v>0.528422496573099</v>
      </c>
      <c r="AL1157" s="19" t="n">
        <v>0.413062489204672</v>
      </c>
      <c r="AM1157" s="19" t="n">
        <v>0.436816850824509</v>
      </c>
      <c r="AN1157" s="19" t="n">
        <v>0.4357161428248</v>
      </c>
      <c r="AO1157" s="19" t="n">
        <v>0.368796426630874</v>
      </c>
      <c r="AP1157" s="19" t="n">
        <v>0.394241392898891</v>
      </c>
      <c r="AQ1157" s="19" t="n">
        <v>0.37104267797579</v>
      </c>
      <c r="AR1157" s="19" t="n">
        <v>0.308406403063287</v>
      </c>
      <c r="AS1157" s="19" t="n">
        <v>0.46237330242666</v>
      </c>
      <c r="AT1157" s="19" t="n">
        <v>0.465355004067579</v>
      </c>
      <c r="AU1157" s="19" t="n">
        <v>0.411848954895125</v>
      </c>
    </row>
    <row r="1158">
      <c r="B1158" t="s">
        <v>462</v>
      </c>
      <c r="C1158" s="19" t="n">
        <v>0.351619703788342</v>
      </c>
      <c r="D1158" s="19" t="n">
        <v>0.357033104487363</v>
      </c>
      <c r="E1158" s="19" t="n">
        <v>0.347617473165964</v>
      </c>
      <c r="F1158" s="19"/>
      <c r="G1158" s="19" t="n">
        <v>0.312348234871349</v>
      </c>
      <c r="H1158" s="19" t="n">
        <v>0.316915804318887</v>
      </c>
      <c r="I1158" s="19" t="n">
        <v>0.419463332042492</v>
      </c>
      <c r="J1158" s="19" t="n">
        <v>0.367807075230084</v>
      </c>
      <c r="K1158" s="19" t="n">
        <v>0.345020638725878</v>
      </c>
      <c r="L1158" s="19" t="n">
        <v>0.344676490362931</v>
      </c>
      <c r="M1158" s="19"/>
      <c r="N1158" s="19" t="n">
        <v>0.412897327085758</v>
      </c>
      <c r="O1158" s="19" t="n">
        <v>0.364553501305382</v>
      </c>
      <c r="P1158" s="19" t="n">
        <v>0.387628196239013</v>
      </c>
      <c r="Q1158" s="19" t="n">
        <v>0.340013890134333</v>
      </c>
      <c r="R1158" s="19" t="n">
        <v>0.249367153976813</v>
      </c>
      <c r="S1158" s="19"/>
      <c r="T1158" s="19" t="n">
        <v>0.357867708283234</v>
      </c>
      <c r="U1158" s="19" t="n">
        <v>0.389608126996871</v>
      </c>
      <c r="V1158" s="19" t="n">
        <v>0.315422264497061</v>
      </c>
      <c r="W1158" s="19" t="n">
        <v>0.299304063205728</v>
      </c>
      <c r="X1158" s="19"/>
      <c r="Y1158" s="19" t="n">
        <v>0.337625660345331</v>
      </c>
      <c r="Z1158" s="19" t="n">
        <v>0.361198792524242</v>
      </c>
      <c r="AA1158" s="19" t="n">
        <v>0.337232061149606</v>
      </c>
      <c r="AB1158" s="19" t="n">
        <v>0.367634571349659</v>
      </c>
      <c r="AC1158" s="19" t="n">
        <v>0.308207781710368</v>
      </c>
      <c r="AD1158" s="19" t="n">
        <v>0.485509001758458</v>
      </c>
      <c r="AE1158" s="19"/>
      <c r="AF1158" s="19" t="n">
        <v>0.372360033830036</v>
      </c>
      <c r="AG1158" s="19"/>
      <c r="AH1158" s="19" t="n">
        <v>0.345073066104761</v>
      </c>
      <c r="AI1158" s="19"/>
      <c r="AJ1158" s="19" t="n">
        <v>0.382164332128656</v>
      </c>
      <c r="AK1158" s="19" t="n">
        <v>0.479165951415155</v>
      </c>
      <c r="AL1158" s="19" t="n">
        <v>0.291482172893828</v>
      </c>
      <c r="AM1158" s="19" t="n">
        <v>0.39372766334715</v>
      </c>
      <c r="AN1158" s="19" t="n">
        <v>0.401292990932703</v>
      </c>
      <c r="AO1158" s="19" t="n">
        <v>0.280146376067652</v>
      </c>
      <c r="AP1158" s="19" t="n">
        <v>0.271578614539573</v>
      </c>
      <c r="AQ1158" s="19" t="n">
        <v>0.387241004291266</v>
      </c>
      <c r="AR1158" s="19" t="n">
        <v>0.202920871758467</v>
      </c>
      <c r="AS1158" s="19" t="n">
        <v>0.450835267778641</v>
      </c>
      <c r="AT1158" s="19" t="n">
        <v>0.253128756110553</v>
      </c>
      <c r="AU1158" s="19" t="n">
        <v>0.471044040258881</v>
      </c>
    </row>
    <row r="1159">
      <c r="B1159" t="s">
        <v>461</v>
      </c>
      <c r="C1159" s="19" t="n">
        <v>0.279509951269778</v>
      </c>
      <c r="D1159" s="19" t="n">
        <v>0.29109212610923</v>
      </c>
      <c r="E1159" s="19" t="n">
        <v>0.269070043131793</v>
      </c>
      <c r="F1159" s="19"/>
      <c r="G1159" s="19" t="n">
        <v>0.108128532450179</v>
      </c>
      <c r="H1159" s="19" t="n">
        <v>0.120858993001766</v>
      </c>
      <c r="I1159" s="19" t="n">
        <v>0.334694992341812</v>
      </c>
      <c r="J1159" s="19" t="n">
        <v>0.286958909681046</v>
      </c>
      <c r="K1159" s="19" t="n">
        <v>0.353256329940559</v>
      </c>
      <c r="L1159" s="19" t="n">
        <v>0.37011176523893</v>
      </c>
      <c r="M1159" s="19"/>
      <c r="N1159" s="19" t="n">
        <v>0.488911129726427</v>
      </c>
      <c r="O1159" s="19" t="n">
        <v>0.320676857766366</v>
      </c>
      <c r="P1159" s="19" t="n">
        <v>0.304889415860347</v>
      </c>
      <c r="Q1159" s="19" t="n">
        <v>0.253476443410231</v>
      </c>
      <c r="R1159" s="19" t="n">
        <v>0.163540488815134</v>
      </c>
      <c r="S1159" s="19"/>
      <c r="T1159" s="19" t="n">
        <v>0.312469223932235</v>
      </c>
      <c r="U1159" s="19" t="n">
        <v>0.307097871047074</v>
      </c>
      <c r="V1159" s="19" t="n">
        <v>0.320951127120076</v>
      </c>
      <c r="W1159" s="19" t="n">
        <v>0.201668665993867</v>
      </c>
      <c r="X1159" s="19"/>
      <c r="Y1159" s="19" t="n">
        <v>0.223426262594516</v>
      </c>
      <c r="Z1159" s="19" t="n">
        <v>0.275608571193451</v>
      </c>
      <c r="AA1159" s="19" t="n">
        <v>0.364627947975734</v>
      </c>
      <c r="AB1159" s="19" t="n">
        <v>0.377231835227185</v>
      </c>
      <c r="AC1159" s="19" t="n">
        <v>0.0752158195663765</v>
      </c>
      <c r="AD1159" s="19" t="n">
        <v>0.379182517849396</v>
      </c>
      <c r="AE1159" s="19"/>
      <c r="AF1159" s="19" t="n">
        <v>0.3227160230096</v>
      </c>
      <c r="AG1159" s="19"/>
      <c r="AH1159" s="19" t="n">
        <v>0.248496799797465</v>
      </c>
      <c r="AI1159" s="19"/>
      <c r="AJ1159" s="19" t="n">
        <v>0.323464414678445</v>
      </c>
      <c r="AK1159" s="19" t="n">
        <v>0.447436065917568</v>
      </c>
      <c r="AL1159" s="19" t="n">
        <v>0.239515356217606</v>
      </c>
      <c r="AM1159" s="19" t="n">
        <v>0.293242068925175</v>
      </c>
      <c r="AN1159" s="19" t="n">
        <v>0.350848836191384</v>
      </c>
      <c r="AO1159" s="19" t="n">
        <v>0.294341310516562</v>
      </c>
      <c r="AP1159" s="19" t="n">
        <v>0.19709750909371</v>
      </c>
      <c r="AQ1159" s="19" t="n">
        <v>0.0887660865386442</v>
      </c>
      <c r="AR1159" s="19" t="n">
        <v>0.303077574321678</v>
      </c>
      <c r="AS1159" s="19" t="n">
        <v>0.317837079261218</v>
      </c>
      <c r="AT1159" s="19" t="n">
        <v>0.294567449019941</v>
      </c>
      <c r="AU1159" s="19" t="n">
        <v>0.26998164271528</v>
      </c>
    </row>
    <row r="1160">
      <c r="B1160" t="s">
        <v>463</v>
      </c>
      <c r="C1160" s="19" t="n">
        <v>0.278411032116891</v>
      </c>
      <c r="D1160" s="19" t="n">
        <v>0.32186554564378</v>
      </c>
      <c r="E1160" s="19" t="n">
        <v>0.236184175959512</v>
      </c>
      <c r="F1160" s="19"/>
      <c r="G1160" s="19" t="n">
        <v>0.13295861900178</v>
      </c>
      <c r="H1160" s="19" t="n">
        <v>0.195895967996118</v>
      </c>
      <c r="I1160" s="19" t="n">
        <v>0.310901776503851</v>
      </c>
      <c r="J1160" s="19" t="n">
        <v>0.290011333679778</v>
      </c>
      <c r="K1160" s="19" t="n">
        <v>0.326440722075214</v>
      </c>
      <c r="L1160" s="19" t="n">
        <v>0.336591238674695</v>
      </c>
      <c r="M1160" s="19"/>
      <c r="N1160" s="19" t="n">
        <v>0.334556383562172</v>
      </c>
      <c r="O1160" s="19" t="n">
        <v>0.327877213185313</v>
      </c>
      <c r="P1160" s="19" t="n">
        <v>0.317637341144789</v>
      </c>
      <c r="Q1160" s="19" t="n">
        <v>0.230465229549513</v>
      </c>
      <c r="R1160" s="19" t="n">
        <v>0.179981407379061</v>
      </c>
      <c r="S1160" s="19"/>
      <c r="T1160" s="19" t="n">
        <v>0.291312976243294</v>
      </c>
      <c r="U1160" s="19" t="n">
        <v>0.311162209148755</v>
      </c>
      <c r="V1160" s="19" t="n">
        <v>0.274221324777421</v>
      </c>
      <c r="W1160" s="19" t="n">
        <v>0.230581899874926</v>
      </c>
      <c r="X1160" s="19"/>
      <c r="Y1160" s="19" t="n">
        <v>0.251725957100799</v>
      </c>
      <c r="Z1160" s="19" t="n">
        <v>0.255036203855744</v>
      </c>
      <c r="AA1160" s="19" t="n">
        <v>0.346432065804516</v>
      </c>
      <c r="AB1160" s="19" t="n">
        <v>0.32336288596051</v>
      </c>
      <c r="AC1160" s="19" t="n">
        <v>0.125179394638744</v>
      </c>
      <c r="AD1160" s="19" t="n">
        <v>0.352960757979162</v>
      </c>
      <c r="AE1160" s="19"/>
      <c r="AF1160" s="19" t="n">
        <v>0.314228401926944</v>
      </c>
      <c r="AG1160" s="19"/>
      <c r="AH1160" s="19" t="n">
        <v>0.251344888745023</v>
      </c>
      <c r="AI1160" s="19"/>
      <c r="AJ1160" s="19" t="n">
        <v>0.279835071540441</v>
      </c>
      <c r="AK1160" s="19" t="n">
        <v>0.346104765386328</v>
      </c>
      <c r="AL1160" s="19" t="n">
        <v>0.159454897548781</v>
      </c>
      <c r="AM1160" s="19" t="n">
        <v>0.347440951883162</v>
      </c>
      <c r="AN1160" s="19" t="n">
        <v>0.333591423453829</v>
      </c>
      <c r="AO1160" s="19" t="n">
        <v>0.292402010504278</v>
      </c>
      <c r="AP1160" s="19" t="n">
        <v>0.23146791048819</v>
      </c>
      <c r="AQ1160" s="19" t="n">
        <v>0.146476606068157</v>
      </c>
      <c r="AR1160" s="19" t="n">
        <v>0.317845078980633</v>
      </c>
      <c r="AS1160" s="19" t="n">
        <v>0.389514746029552</v>
      </c>
      <c r="AT1160" s="19" t="n">
        <v>0.318511284340112</v>
      </c>
      <c r="AU1160" s="19" t="n">
        <v>0.376437709883626</v>
      </c>
    </row>
    <row r="1161">
      <c r="B1161" t="s">
        <v>460</v>
      </c>
      <c r="C1161" s="19" t="n">
        <v>0.186095452897458</v>
      </c>
      <c r="D1161" s="19" t="n">
        <v>0.19979671518069</v>
      </c>
      <c r="E1161" s="19" t="n">
        <v>0.173171570341163</v>
      </c>
      <c r="F1161" s="19"/>
      <c r="G1161" s="19" t="n">
        <v>0.0907789587810773</v>
      </c>
      <c r="H1161" s="19" t="n">
        <v>0.0737376741982257</v>
      </c>
      <c r="I1161" s="19" t="n">
        <v>0.0909558847262188</v>
      </c>
      <c r="J1161" s="19" t="n">
        <v>0.1413416342989</v>
      </c>
      <c r="K1161" s="19" t="n">
        <v>0.257666456158587</v>
      </c>
      <c r="L1161" s="19" t="n">
        <v>0.339343961686178</v>
      </c>
      <c r="M1161" s="19"/>
      <c r="N1161" s="19" t="n">
        <v>0.319091907016946</v>
      </c>
      <c r="O1161" s="19" t="n">
        <v>0.246311415063981</v>
      </c>
      <c r="P1161" s="19" t="n">
        <v>0.180691097547994</v>
      </c>
      <c r="Q1161" s="19" t="n">
        <v>0.150996966881156</v>
      </c>
      <c r="R1161" s="19" t="n">
        <v>0.140315959166267</v>
      </c>
      <c r="S1161" s="19"/>
      <c r="T1161" s="19" t="n">
        <v>0.288990034802467</v>
      </c>
      <c r="U1161" s="19" t="n">
        <v>0.208286618613565</v>
      </c>
      <c r="V1161" s="19" t="n">
        <v>0.171090559592362</v>
      </c>
      <c r="W1161" s="19" t="n">
        <v>0.116744759326837</v>
      </c>
      <c r="X1161" s="19"/>
      <c r="Y1161" s="19" t="n">
        <v>0.102705187634303</v>
      </c>
      <c r="Z1161" s="19" t="n">
        <v>0.155820076529125</v>
      </c>
      <c r="AA1161" s="19" t="n">
        <v>0.358332288855978</v>
      </c>
      <c r="AB1161" s="19" t="n">
        <v>0.162531952053658</v>
      </c>
      <c r="AC1161" s="19" t="n">
        <v>0.111094306766163</v>
      </c>
      <c r="AD1161" s="19" t="n">
        <v>0.301667805318197</v>
      </c>
      <c r="AE1161" s="19"/>
      <c r="AF1161" s="19" t="n">
        <v>0.193745773054719</v>
      </c>
      <c r="AG1161" s="19"/>
      <c r="AH1161" s="19" t="n">
        <v>0.139715797396995</v>
      </c>
      <c r="AI1161" s="19"/>
      <c r="AJ1161" s="19" t="n">
        <v>0.275604989295966</v>
      </c>
      <c r="AK1161" s="19" t="n">
        <v>0.267289179890182</v>
      </c>
      <c r="AL1161" s="19" t="n">
        <v>0.161434067472098</v>
      </c>
      <c r="AM1161" s="19" t="n">
        <v>0.178746776028712</v>
      </c>
      <c r="AN1161" s="19" t="n">
        <v>0.177019749161988</v>
      </c>
      <c r="AO1161" s="19" t="n">
        <v>0.222848832530542</v>
      </c>
      <c r="AP1161" s="19" t="n">
        <v>0.211870047822898</v>
      </c>
      <c r="AQ1161" s="19" t="n">
        <v>0.0374499725188022</v>
      </c>
      <c r="AR1161" s="19" t="n">
        <v>0.217967979342973</v>
      </c>
      <c r="AS1161" s="19" t="n">
        <v>0.154838386707211</v>
      </c>
      <c r="AT1161" s="19" t="n">
        <v>0.319931108146636</v>
      </c>
      <c r="AU1161" s="19" t="n">
        <v>0.0953678507941273</v>
      </c>
    </row>
    <row r="1162">
      <c r="B1162" t="s">
        <v>459</v>
      </c>
      <c r="C1162" s="19" t="n">
        <v>0.0827424976329924</v>
      </c>
      <c r="D1162" s="19" t="n">
        <v>0.078388978145353</v>
      </c>
      <c r="E1162" s="19" t="n">
        <v>0.0874122441659108</v>
      </c>
      <c r="F1162" s="19"/>
      <c r="G1162" s="19" t="n">
        <v>0.0773121788070936</v>
      </c>
      <c r="H1162" s="19" t="n">
        <v>0.118762531291857</v>
      </c>
      <c r="I1162" s="19" t="n">
        <v>0.106085155338262</v>
      </c>
      <c r="J1162" s="19" t="n">
        <v>0.0644575457028273</v>
      </c>
      <c r="K1162" s="19" t="n">
        <v>0.0578654383549478</v>
      </c>
      <c r="L1162" s="19" t="n">
        <v>0.0771984779031877</v>
      </c>
      <c r="M1162" s="19"/>
      <c r="N1162" s="19" t="n">
        <v>0.0905809413079366</v>
      </c>
      <c r="O1162" s="19" t="n">
        <v>0.0736788201420209</v>
      </c>
      <c r="P1162" s="19" t="n">
        <v>0.0734985451137022</v>
      </c>
      <c r="Q1162" s="19" t="n">
        <v>0.10338984896658</v>
      </c>
      <c r="R1162" s="19" t="n">
        <v>0.0833634300292738</v>
      </c>
      <c r="S1162" s="19"/>
      <c r="T1162" s="19" t="n">
        <v>0.108319280333668</v>
      </c>
      <c r="U1162" s="19" t="n">
        <v>0.107218373136379</v>
      </c>
      <c r="V1162" s="19" t="n">
        <v>0.0396707391363499</v>
      </c>
      <c r="W1162" s="19" t="n">
        <v>0.0807683765265078</v>
      </c>
      <c r="X1162" s="19"/>
      <c r="Y1162" s="19" t="n">
        <v>0.0815270643731893</v>
      </c>
      <c r="Z1162" s="19" t="n">
        <v>0.0583308681860747</v>
      </c>
      <c r="AA1162" s="19" t="n">
        <v>0.0881633776888215</v>
      </c>
      <c r="AB1162" s="19" t="n">
        <v>0.0791041310193212</v>
      </c>
      <c r="AC1162" s="19" t="n">
        <v>0.0976116205331198</v>
      </c>
      <c r="AD1162" s="19" t="n">
        <v>0.107450429971344</v>
      </c>
      <c r="AE1162" s="19"/>
      <c r="AF1162" s="19" t="n">
        <v>0.0714902861023216</v>
      </c>
      <c r="AG1162" s="19"/>
      <c r="AH1162" s="19" t="n">
        <v>0.0781609390398364</v>
      </c>
      <c r="AI1162" s="19"/>
      <c r="AJ1162" s="19" t="n">
        <v>0.141438372683375</v>
      </c>
      <c r="AK1162" s="19" t="n">
        <v>0.0231603879253189</v>
      </c>
      <c r="AL1162" s="19" t="n">
        <v>0.0755037083596778</v>
      </c>
      <c r="AM1162" s="19" t="n">
        <v>0.0767246024769809</v>
      </c>
      <c r="AN1162" s="19" t="n">
        <v>0.0902542834269864</v>
      </c>
      <c r="AO1162" s="19" t="n">
        <v>0.0917987557442592</v>
      </c>
      <c r="AP1162" s="19" t="n">
        <v>0.0817182750386573</v>
      </c>
      <c r="AQ1162" s="19" t="n">
        <v>0.0287112377075293</v>
      </c>
      <c r="AR1162" s="19" t="n">
        <v>0.153433282147275</v>
      </c>
      <c r="AS1162" s="19" t="n">
        <v>0.0793357873335697</v>
      </c>
      <c r="AT1162" s="19" t="n">
        <v>0.0356213491753944</v>
      </c>
      <c r="AU1162" s="19" t="n">
        <v>0.0778616042432562</v>
      </c>
    </row>
    <row r="1163">
      <c r="B1163" t="s">
        <v>86</v>
      </c>
      <c r="C1163" s="19" t="n">
        <v>0.0687775274943101</v>
      </c>
      <c r="D1163" s="19" t="n">
        <v>0.0690537496326352</v>
      </c>
      <c r="E1163" s="19" t="n">
        <v>0.0687751291227093</v>
      </c>
      <c r="F1163" s="19"/>
      <c r="G1163" s="19" t="n">
        <v>0.05949795376977</v>
      </c>
      <c r="H1163" s="19" t="n">
        <v>0.0767723451060084</v>
      </c>
      <c r="I1163" s="19" t="n">
        <v>0.0634937732699067</v>
      </c>
      <c r="J1163" s="19" t="n">
        <v>0.0430988916301098</v>
      </c>
      <c r="K1163" s="19" t="n">
        <v>0.0482861155883755</v>
      </c>
      <c r="L1163" s="19" t="n">
        <v>0.102237968391607</v>
      </c>
      <c r="M1163" s="19"/>
      <c r="N1163" s="19" t="n">
        <v>0</v>
      </c>
      <c r="O1163" s="19" t="n">
        <v>0.0573309678135201</v>
      </c>
      <c r="P1163" s="19" t="n">
        <v>0.0627653534472723</v>
      </c>
      <c r="Q1163" s="19" t="n">
        <v>0.0695311915437402</v>
      </c>
      <c r="R1163" s="19" t="n">
        <v>0.115968802361179</v>
      </c>
      <c r="S1163" s="19"/>
      <c r="T1163" s="19" t="n">
        <v>0.0861318186518253</v>
      </c>
      <c r="U1163" s="19" t="n">
        <v>0.0598008447613826</v>
      </c>
      <c r="V1163" s="19" t="n">
        <v>0.0710642428987291</v>
      </c>
      <c r="W1163" s="19" t="n">
        <v>0.0633679618671252</v>
      </c>
      <c r="X1163" s="19"/>
      <c r="Y1163" s="19" t="n">
        <v>0.0522234348923666</v>
      </c>
      <c r="Z1163" s="19" t="n">
        <v>0.0754011751226753</v>
      </c>
      <c r="AA1163" s="19" t="n">
        <v>0.10769006734862</v>
      </c>
      <c r="AB1163" s="19" t="n">
        <v>0.0781372335578826</v>
      </c>
      <c r="AC1163" s="19" t="n">
        <v>0.0256557326351694</v>
      </c>
      <c r="AD1163" s="19" t="n">
        <v>0.0295619873758501</v>
      </c>
      <c r="AE1163" s="19"/>
      <c r="AF1163" s="19" t="n">
        <v>0.0704065580705148</v>
      </c>
      <c r="AG1163" s="19"/>
      <c r="AH1163" s="19" t="n">
        <v>0.0638399063413243</v>
      </c>
      <c r="AI1163" s="19"/>
      <c r="AJ1163" s="19" t="n">
        <v>0.0498068930975191</v>
      </c>
      <c r="AK1163" s="19" t="n">
        <v>0.081545145780299</v>
      </c>
      <c r="AL1163" s="19" t="n">
        <v>0.0596871058359387</v>
      </c>
      <c r="AM1163" s="19" t="n">
        <v>0.0632567469155201</v>
      </c>
      <c r="AN1163" s="19" t="n">
        <v>0.0539714872942057</v>
      </c>
      <c r="AO1163" s="19" t="n">
        <v>0.124543586632089</v>
      </c>
      <c r="AP1163" s="19" t="n">
        <v>0.0880094206040348</v>
      </c>
      <c r="AQ1163" s="19" t="n">
        <v>0.061374976296668</v>
      </c>
      <c r="AR1163" s="19" t="n">
        <v>0.0410234503155122</v>
      </c>
      <c r="AS1163" s="19" t="n">
        <v>0.0987058096741327</v>
      </c>
      <c r="AT1163" s="19" t="n">
        <v>0.0675931539487383</v>
      </c>
      <c r="AU1163" s="19" t="n">
        <v>0.0425543281117866</v>
      </c>
    </row>
    <row r="1164">
      <c r="B1164" t="s">
        <v>96</v>
      </c>
      <c r="C1164" s="19" t="n">
        <v>0.06006388487275</v>
      </c>
      <c r="D1164" s="19" t="n">
        <v>0.0359830510769993</v>
      </c>
      <c r="E1164" s="19" t="n">
        <v>0.0803453718561253</v>
      </c>
      <c r="F1164" s="19"/>
      <c r="G1164" s="19" t="n">
        <v>0.0989969869085822</v>
      </c>
      <c r="H1164" s="19" t="n">
        <v>0.0538782404568008</v>
      </c>
      <c r="I1164" s="19" t="n">
        <v>0.0534066435966302</v>
      </c>
      <c r="J1164" s="19" t="n">
        <v>0.0490903293002043</v>
      </c>
      <c r="K1164" s="19" t="n">
        <v>0.0696061162565889</v>
      </c>
      <c r="L1164" s="19" t="n">
        <v>0.0514488803325348</v>
      </c>
      <c r="M1164" s="19"/>
      <c r="N1164" s="19" t="n">
        <v>0.10618296789602</v>
      </c>
      <c r="O1164" s="19" t="n">
        <v>0.07632816317428</v>
      </c>
      <c r="P1164" s="19" t="n">
        <v>0.0565620291462468</v>
      </c>
      <c r="Q1164" s="19" t="n">
        <v>0.0355341976381801</v>
      </c>
      <c r="R1164" s="19" t="n">
        <v>0.0780582824325572</v>
      </c>
      <c r="S1164" s="19"/>
      <c r="T1164" s="19" t="n">
        <v>0.0784355371655225</v>
      </c>
      <c r="U1164" s="19" t="n">
        <v>0.0766383464969868</v>
      </c>
      <c r="V1164" s="19" t="n">
        <v>0.0323538748808162</v>
      </c>
      <c r="W1164" s="19" t="n">
        <v>0.0449543270645804</v>
      </c>
      <c r="X1164" s="19"/>
      <c r="Y1164" s="19" t="n">
        <v>0.0543003494970899</v>
      </c>
      <c r="Z1164" s="19" t="n">
        <v>0.0748807842620141</v>
      </c>
      <c r="AA1164" s="19" t="n">
        <v>0.0502988084793605</v>
      </c>
      <c r="AB1164" s="19" t="n">
        <v>0.0948775479397112</v>
      </c>
      <c r="AC1164" s="19" t="n">
        <v>0.0656391668656546</v>
      </c>
      <c r="AD1164" s="19" t="n">
        <v>0.0291102482188858</v>
      </c>
      <c r="AE1164" s="19"/>
      <c r="AF1164" s="19" t="n">
        <v>0.0485539434364441</v>
      </c>
      <c r="AG1164" s="19"/>
      <c r="AH1164" s="19" t="n">
        <v>0.0522108349469749</v>
      </c>
      <c r="AI1164" s="19"/>
      <c r="AJ1164" s="19" t="n">
        <v>0.0687053867573447</v>
      </c>
      <c r="AK1164" s="19" t="n">
        <v>0.0850088541211287</v>
      </c>
      <c r="AL1164" s="19" t="n">
        <v>0.0989213994173513</v>
      </c>
      <c r="AM1164" s="19" t="n">
        <v>0.0758631649861048</v>
      </c>
      <c r="AN1164" s="19" t="n">
        <v>0.0469146566862031</v>
      </c>
      <c r="AO1164" s="19" t="n">
        <v>0.0249052166334497</v>
      </c>
      <c r="AP1164" s="19" t="n">
        <v>0.0221781114162005</v>
      </c>
      <c r="AQ1164" s="19" t="n">
        <v>0.056526007579165</v>
      </c>
      <c r="AR1164" s="19" t="n">
        <v>0</v>
      </c>
      <c r="AS1164" s="19" t="n">
        <v>0.0625307846617346</v>
      </c>
      <c r="AT1164" s="19" t="n">
        <v>0.0307948401590848</v>
      </c>
      <c r="AU1164" s="19" t="n">
        <v>0.021669346947028</v>
      </c>
    </row>
    <row r="1165">
      <c r="C1165" s="19"/>
      <c r="D1165" s="19"/>
      <c r="E1165" s="19"/>
      <c r="F1165" s="19"/>
      <c r="G1165" s="19"/>
      <c r="H1165" s="19"/>
      <c r="I1165" s="19"/>
      <c r="J1165" s="19"/>
      <c r="K1165" s="19"/>
      <c r="L1165" s="19"/>
      <c r="M1165" s="19"/>
      <c r="N1165" s="19"/>
      <c r="O1165" s="19"/>
      <c r="P1165" s="19"/>
      <c r="Q1165" s="19"/>
      <c r="R1165" s="19"/>
      <c r="S1165" s="19"/>
      <c r="T1165" s="19"/>
      <c r="U1165" s="19"/>
      <c r="V1165" s="19"/>
      <c r="W1165" s="19"/>
      <c r="X1165" s="19"/>
      <c r="Y1165" s="19"/>
      <c r="Z1165" s="19"/>
      <c r="AA1165" s="19"/>
      <c r="AB1165" s="19"/>
      <c r="AC1165" s="19"/>
      <c r="AD1165" s="19"/>
      <c r="AE1165" s="19"/>
      <c r="AF1165" s="19"/>
      <c r="AG1165" s="19"/>
      <c r="AH1165" s="19"/>
      <c r="AI1165" s="19"/>
      <c r="AJ1165" s="19"/>
      <c r="AK1165" s="19"/>
      <c r="AL1165" s="19"/>
      <c r="AM1165" s="19"/>
      <c r="AN1165" s="19"/>
      <c r="AO1165" s="19"/>
      <c r="AP1165" s="19"/>
      <c r="AQ1165" s="19"/>
      <c r="AR1165" s="19"/>
      <c r="AS1165" s="19"/>
      <c r="AT1165" s="19"/>
      <c r="AU1165" s="19"/>
    </row>
    <row r="1166">
      <c r="B1166" s="7" t="s">
        <v>502</v>
      </c>
      <c r="C1166" s="19"/>
      <c r="D1166" s="19"/>
      <c r="E1166" s="19"/>
      <c r="F1166" s="19"/>
      <c r="G1166" s="19"/>
      <c r="H1166" s="19"/>
      <c r="I1166" s="19"/>
      <c r="J1166" s="19"/>
      <c r="K1166" s="19"/>
      <c r="L1166" s="19"/>
      <c r="M1166" s="19"/>
      <c r="N1166" s="19"/>
      <c r="O1166" s="19"/>
      <c r="P1166" s="19"/>
      <c r="Q1166" s="19"/>
      <c r="R1166" s="19"/>
      <c r="S1166" s="19"/>
      <c r="T1166" s="19"/>
      <c r="U1166" s="19"/>
      <c r="V1166" s="19"/>
      <c r="W1166" s="19"/>
      <c r="X1166" s="19"/>
      <c r="Y1166" s="19"/>
      <c r="Z1166" s="19"/>
      <c r="AA1166" s="19"/>
      <c r="AB1166" s="19"/>
      <c r="AC1166" s="19"/>
      <c r="AD1166" s="19"/>
      <c r="AE1166" s="19"/>
      <c r="AF1166" s="19"/>
      <c r="AG1166" s="19"/>
      <c r="AH1166" s="19"/>
      <c r="AI1166" s="19"/>
      <c r="AJ1166" s="19"/>
      <c r="AK1166" s="19"/>
      <c r="AL1166" s="19"/>
      <c r="AM1166" s="19"/>
      <c r="AN1166" s="19"/>
      <c r="AO1166" s="19"/>
      <c r="AP1166" s="19"/>
      <c r="AQ1166" s="19"/>
      <c r="AR1166" s="19"/>
      <c r="AS1166" s="19"/>
      <c r="AT1166" s="19"/>
      <c r="AU1166" s="19"/>
    </row>
    <row r="1167">
      <c r="B1167" s="26" t="s">
        <v>69</v>
      </c>
      <c r="C1167" s="19"/>
      <c r="D1167" s="19"/>
      <c r="E1167" s="19"/>
      <c r="F1167" s="19"/>
      <c r="G1167" s="19"/>
      <c r="H1167" s="19"/>
      <c r="I1167" s="19"/>
      <c r="J1167" s="19"/>
      <c r="K1167" s="19"/>
      <c r="L1167" s="19"/>
      <c r="M1167" s="19"/>
      <c r="N1167" s="19"/>
      <c r="O1167" s="19"/>
      <c r="P1167" s="19"/>
      <c r="Q1167" s="19"/>
      <c r="R1167" s="19"/>
      <c r="S1167" s="19"/>
      <c r="T1167" s="19"/>
      <c r="U1167" s="19"/>
      <c r="V1167" s="19"/>
      <c r="W1167" s="19"/>
      <c r="X1167" s="19"/>
      <c r="Y1167" s="19"/>
      <c r="Z1167" s="19"/>
      <c r="AA1167" s="19"/>
      <c r="AB1167" s="19"/>
      <c r="AC1167" s="19"/>
      <c r="AD1167" s="19"/>
      <c r="AE1167" s="19"/>
      <c r="AF1167" s="19"/>
      <c r="AG1167" s="19"/>
      <c r="AH1167" s="19"/>
      <c r="AI1167" s="19"/>
      <c r="AJ1167" s="19"/>
      <c r="AK1167" s="19"/>
      <c r="AL1167" s="19"/>
      <c r="AM1167" s="19"/>
      <c r="AN1167" s="19"/>
      <c r="AO1167" s="19"/>
      <c r="AP1167" s="19"/>
      <c r="AQ1167" s="19"/>
      <c r="AR1167" s="19"/>
      <c r="AS1167" s="19"/>
      <c r="AT1167" s="19"/>
      <c r="AU1167" s="19"/>
    </row>
    <row r="1168">
      <c r="B1168" t="s">
        <v>471</v>
      </c>
      <c r="C1168" s="19" t="n">
        <v>0.609660137920971</v>
      </c>
      <c r="D1168" s="19" t="n">
        <v>0.573560770292318</v>
      </c>
      <c r="E1168" s="19" t="n">
        <v>0.644108204423882</v>
      </c>
      <c r="F1168" s="19"/>
      <c r="G1168" s="19" t="n">
        <v>0.587493186917881</v>
      </c>
      <c r="H1168" s="19" t="n">
        <v>0.50009306692098</v>
      </c>
      <c r="I1168" s="19" t="n">
        <v>0.571828295717087</v>
      </c>
      <c r="J1168" s="19" t="n">
        <v>0.601563419624381</v>
      </c>
      <c r="K1168" s="19" t="n">
        <v>0.683670122415523</v>
      </c>
      <c r="L1168" s="19" t="n">
        <v>0.667770270488985</v>
      </c>
      <c r="M1168" s="19"/>
      <c r="N1168" s="19" t="n">
        <v>0.713328863298237</v>
      </c>
      <c r="O1168" s="19" t="n">
        <v>0.59423676501941</v>
      </c>
      <c r="P1168" s="19" t="n">
        <v>0.634528480728782</v>
      </c>
      <c r="Q1168" s="19" t="n">
        <v>0.621249872855503</v>
      </c>
      <c r="R1168" s="19" t="n">
        <v>0.529332139707122</v>
      </c>
      <c r="S1168" s="19"/>
      <c r="T1168" s="19" t="n">
        <v>0.461351699913476</v>
      </c>
      <c r="U1168" s="19" t="n">
        <v>0.611761432789657</v>
      </c>
      <c r="V1168" s="19" t="n">
        <v>0.663808399807574</v>
      </c>
      <c r="W1168" s="19" t="n">
        <v>0.589005995994323</v>
      </c>
      <c r="X1168" s="19"/>
      <c r="Y1168" s="19" t="n">
        <v>0.559719205456202</v>
      </c>
      <c r="Z1168" s="19" t="n">
        <v>0.70501849383216</v>
      </c>
      <c r="AA1168" s="19" t="n">
        <v>0.651226951016289</v>
      </c>
      <c r="AB1168" s="19" t="n">
        <v>0.599505873874334</v>
      </c>
      <c r="AC1168" s="19" t="n">
        <v>0.60578485186828</v>
      </c>
      <c r="AD1168" s="19" t="n">
        <v>0.576664306907588</v>
      </c>
      <c r="AE1168" s="19"/>
      <c r="AF1168" s="19" t="n">
        <v>0.629818218422907</v>
      </c>
      <c r="AG1168" s="19"/>
      <c r="AH1168" s="19" t="n">
        <v>0.621849761494195</v>
      </c>
      <c r="AI1168" s="19"/>
      <c r="AJ1168" s="19" t="n">
        <v>0.606169677846014</v>
      </c>
      <c r="AK1168" s="19" t="n">
        <v>0.66791710659458</v>
      </c>
      <c r="AL1168" s="19" t="n">
        <v>0.587132513692855</v>
      </c>
      <c r="AM1168" s="19" t="n">
        <v>0.572871197818299</v>
      </c>
      <c r="AN1168" s="19" t="n">
        <v>0.611038576297583</v>
      </c>
      <c r="AO1168" s="19" t="n">
        <v>0.6669022159952</v>
      </c>
      <c r="AP1168" s="19" t="n">
        <v>0.724974124874292</v>
      </c>
      <c r="AQ1168" s="19" t="n">
        <v>0.655462275995493</v>
      </c>
      <c r="AR1168" s="19" t="n">
        <v>0.746757941608126</v>
      </c>
      <c r="AS1168" s="19" t="n">
        <v>0.51175573025977</v>
      </c>
      <c r="AT1168" s="19" t="n">
        <v>0.579673992827248</v>
      </c>
      <c r="AU1168" s="19" t="n">
        <v>0.452900920454218</v>
      </c>
    </row>
    <row r="1169">
      <c r="B1169" t="s">
        <v>472</v>
      </c>
      <c r="C1169" s="19" t="n">
        <v>0.583123164995901</v>
      </c>
      <c r="D1169" s="19" t="n">
        <v>0.52352851444426</v>
      </c>
      <c r="E1169" s="19" t="n">
        <v>0.642879993326175</v>
      </c>
      <c r="F1169" s="19"/>
      <c r="G1169" s="19" t="n">
        <v>0.544483085481016</v>
      </c>
      <c r="H1169" s="19" t="n">
        <v>0.504894124189055</v>
      </c>
      <c r="I1169" s="19" t="n">
        <v>0.539867924703531</v>
      </c>
      <c r="J1169" s="19" t="n">
        <v>0.594035133142783</v>
      </c>
      <c r="K1169" s="19" t="n">
        <v>0.670980469532172</v>
      </c>
      <c r="L1169" s="19" t="n">
        <v>0.609245943870844</v>
      </c>
      <c r="M1169" s="19"/>
      <c r="N1169" s="19" t="n">
        <v>0.58520529991635</v>
      </c>
      <c r="O1169" s="19" t="n">
        <v>0.604139991128896</v>
      </c>
      <c r="P1169" s="19" t="n">
        <v>0.613427121039772</v>
      </c>
      <c r="Q1169" s="19" t="n">
        <v>0.547036115669306</v>
      </c>
      <c r="R1169" s="19" t="n">
        <v>0.532936949146225</v>
      </c>
      <c r="S1169" s="19"/>
      <c r="T1169" s="19" t="n">
        <v>0.487917084962328</v>
      </c>
      <c r="U1169" s="19" t="n">
        <v>0.576410626378445</v>
      </c>
      <c r="V1169" s="19" t="n">
        <v>0.642967588042877</v>
      </c>
      <c r="W1169" s="19" t="n">
        <v>0.531844872165095</v>
      </c>
      <c r="X1169" s="19"/>
      <c r="Y1169" s="19" t="n">
        <v>0.53543644603418</v>
      </c>
      <c r="Z1169" s="19" t="n">
        <v>0.676507688602867</v>
      </c>
      <c r="AA1169" s="19" t="n">
        <v>0.584747239322179</v>
      </c>
      <c r="AB1169" s="19" t="n">
        <v>0.630245071984551</v>
      </c>
      <c r="AC1169" s="19" t="n">
        <v>0.588465341357517</v>
      </c>
      <c r="AD1169" s="19" t="n">
        <v>0.541586335211253</v>
      </c>
      <c r="AE1169" s="19"/>
      <c r="AF1169" s="19" t="n">
        <v>0.611173569437629</v>
      </c>
      <c r="AG1169" s="19"/>
      <c r="AH1169" s="19" t="n">
        <v>0.597904605067509</v>
      </c>
      <c r="AI1169" s="19"/>
      <c r="AJ1169" s="19" t="n">
        <v>0.486542774623941</v>
      </c>
      <c r="AK1169" s="19" t="n">
        <v>0.592357325599767</v>
      </c>
      <c r="AL1169" s="19" t="n">
        <v>0.567476816563683</v>
      </c>
      <c r="AM1169" s="19" t="n">
        <v>0.543344905324574</v>
      </c>
      <c r="AN1169" s="19" t="n">
        <v>0.655273724765866</v>
      </c>
      <c r="AO1169" s="19" t="n">
        <v>0.614645281581634</v>
      </c>
      <c r="AP1169" s="19" t="n">
        <v>0.59771729097224</v>
      </c>
      <c r="AQ1169" s="19" t="n">
        <v>0.652654607619588</v>
      </c>
      <c r="AR1169" s="19" t="n">
        <v>0.760274306563091</v>
      </c>
      <c r="AS1169" s="19" t="n">
        <v>0.565407631841206</v>
      </c>
      <c r="AT1169" s="19" t="n">
        <v>0.556114248931588</v>
      </c>
      <c r="AU1169" s="19" t="n">
        <v>0.528670968981381</v>
      </c>
    </row>
    <row r="1170">
      <c r="B1170" t="s">
        <v>473</v>
      </c>
      <c r="C1170" s="19" t="n">
        <v>0.461054830218715</v>
      </c>
      <c r="D1170" s="19" t="n">
        <v>0.435802146596941</v>
      </c>
      <c r="E1170" s="19" t="n">
        <v>0.486081789770579</v>
      </c>
      <c r="F1170" s="19"/>
      <c r="G1170" s="19" t="n">
        <v>0.41493644877341</v>
      </c>
      <c r="H1170" s="19" t="n">
        <v>0.461587682755115</v>
      </c>
      <c r="I1170" s="19" t="n">
        <v>0.454591785676975</v>
      </c>
      <c r="J1170" s="19" t="n">
        <v>0.456901814143144</v>
      </c>
      <c r="K1170" s="19" t="n">
        <v>0.494701559700808</v>
      </c>
      <c r="L1170" s="19" t="n">
        <v>0.46480806207183</v>
      </c>
      <c r="M1170" s="19"/>
      <c r="N1170" s="19" t="n">
        <v>0.267669959768069</v>
      </c>
      <c r="O1170" s="19" t="n">
        <v>0.435215382641161</v>
      </c>
      <c r="P1170" s="19" t="n">
        <v>0.477757350281492</v>
      </c>
      <c r="Q1170" s="19" t="n">
        <v>0.503718247534752</v>
      </c>
      <c r="R1170" s="19" t="n">
        <v>0.405018316784475</v>
      </c>
      <c r="S1170" s="19"/>
      <c r="T1170" s="19" t="n">
        <v>0.426296773336958</v>
      </c>
      <c r="U1170" s="19" t="n">
        <v>0.435460661422682</v>
      </c>
      <c r="V1170" s="19" t="n">
        <v>0.514564873580239</v>
      </c>
      <c r="W1170" s="19" t="n">
        <v>0.46167186413732</v>
      </c>
      <c r="X1170" s="19"/>
      <c r="Y1170" s="19" t="n">
        <v>0.436151254366081</v>
      </c>
      <c r="Z1170" s="19" t="n">
        <v>0.507554746250619</v>
      </c>
      <c r="AA1170" s="19" t="n">
        <v>0.447883845973646</v>
      </c>
      <c r="AB1170" s="19" t="n">
        <v>0.534598752043646</v>
      </c>
      <c r="AC1170" s="19" t="n">
        <v>0.500333087439332</v>
      </c>
      <c r="AD1170" s="19" t="n">
        <v>0.367412737310625</v>
      </c>
      <c r="AE1170" s="19"/>
      <c r="AF1170" s="19" t="n">
        <v>0.504097650035978</v>
      </c>
      <c r="AG1170" s="19"/>
      <c r="AH1170" s="19" t="n">
        <v>0.497230690273931</v>
      </c>
      <c r="AI1170" s="19"/>
      <c r="AJ1170" s="19" t="n">
        <v>0.418627955584158</v>
      </c>
      <c r="AK1170" s="19" t="n">
        <v>0.490785237018169</v>
      </c>
      <c r="AL1170" s="19" t="n">
        <v>0.45312163647725</v>
      </c>
      <c r="AM1170" s="19" t="n">
        <v>0.447493789848216</v>
      </c>
      <c r="AN1170" s="19" t="n">
        <v>0.48639565759048</v>
      </c>
      <c r="AO1170" s="19" t="n">
        <v>0.502849932547414</v>
      </c>
      <c r="AP1170" s="19" t="n">
        <v>0.484464435457348</v>
      </c>
      <c r="AQ1170" s="19" t="n">
        <v>0.470591986846688</v>
      </c>
      <c r="AR1170" s="19" t="n">
        <v>0.567329962011924</v>
      </c>
      <c r="AS1170" s="19" t="n">
        <v>0.399252250735319</v>
      </c>
      <c r="AT1170" s="19" t="n">
        <v>0.45399319099446</v>
      </c>
      <c r="AU1170" s="19" t="n">
        <v>0.422301118095318</v>
      </c>
    </row>
    <row r="1171">
      <c r="B1171" t="s">
        <v>474</v>
      </c>
      <c r="C1171" s="19" t="n">
        <v>0.363829108423184</v>
      </c>
      <c r="D1171" s="19" t="n">
        <v>0.366525316048295</v>
      </c>
      <c r="E1171" s="19" t="n">
        <v>0.36059989666709</v>
      </c>
      <c r="F1171" s="19"/>
      <c r="G1171" s="19" t="n">
        <v>0.312695024590486</v>
      </c>
      <c r="H1171" s="19" t="n">
        <v>0.27625258086606</v>
      </c>
      <c r="I1171" s="19" t="n">
        <v>0.301302783453763</v>
      </c>
      <c r="J1171" s="19" t="n">
        <v>0.363453185176093</v>
      </c>
      <c r="K1171" s="19" t="n">
        <v>0.4899161931144</v>
      </c>
      <c r="L1171" s="19" t="n">
        <v>0.394392147362638</v>
      </c>
      <c r="M1171" s="19"/>
      <c r="N1171" s="19" t="n">
        <v>0.492906357102657</v>
      </c>
      <c r="O1171" s="19" t="n">
        <v>0.370062542885228</v>
      </c>
      <c r="P1171" s="19" t="n">
        <v>0.360411284191549</v>
      </c>
      <c r="Q1171" s="19" t="n">
        <v>0.371468994129729</v>
      </c>
      <c r="R1171" s="19" t="n">
        <v>0.32325911491493</v>
      </c>
      <c r="S1171" s="19"/>
      <c r="T1171" s="19" t="n">
        <v>0.305687576065723</v>
      </c>
      <c r="U1171" s="19" t="n">
        <v>0.377028470621024</v>
      </c>
      <c r="V1171" s="19" t="n">
        <v>0.384139920316881</v>
      </c>
      <c r="W1171" s="19" t="n">
        <v>0.355153977834433</v>
      </c>
      <c r="X1171" s="19"/>
      <c r="Y1171" s="19" t="n">
        <v>0.323126688356689</v>
      </c>
      <c r="Z1171" s="19" t="n">
        <v>0.400964299588944</v>
      </c>
      <c r="AA1171" s="19" t="n">
        <v>0.383899771343711</v>
      </c>
      <c r="AB1171" s="19" t="n">
        <v>0.412348145451974</v>
      </c>
      <c r="AC1171" s="19" t="n">
        <v>0.344716909045352</v>
      </c>
      <c r="AD1171" s="19" t="n">
        <v>0.399194167610392</v>
      </c>
      <c r="AE1171" s="19"/>
      <c r="AF1171" s="19" t="n">
        <v>0.422638116034023</v>
      </c>
      <c r="AG1171" s="19"/>
      <c r="AH1171" s="19" t="n">
        <v>0.386823095036555</v>
      </c>
      <c r="AI1171" s="19"/>
      <c r="AJ1171" s="19" t="n">
        <v>0.308906725462272</v>
      </c>
      <c r="AK1171" s="19" t="n">
        <v>0.413409738518754</v>
      </c>
      <c r="AL1171" s="19" t="n">
        <v>0.371299408200574</v>
      </c>
      <c r="AM1171" s="19" t="n">
        <v>0.357980667087784</v>
      </c>
      <c r="AN1171" s="19" t="n">
        <v>0.350930858310389</v>
      </c>
      <c r="AO1171" s="19" t="n">
        <v>0.363847556355353</v>
      </c>
      <c r="AP1171" s="19" t="n">
        <v>0.40324653265219</v>
      </c>
      <c r="AQ1171" s="19" t="n">
        <v>0.402778735242293</v>
      </c>
      <c r="AR1171" s="19" t="n">
        <v>0.298977700296688</v>
      </c>
      <c r="AS1171" s="19" t="n">
        <v>0.398570673491903</v>
      </c>
      <c r="AT1171" s="19" t="n">
        <v>0.399880070820184</v>
      </c>
      <c r="AU1171" s="19" t="n">
        <v>0.263254133937665</v>
      </c>
    </row>
    <row r="1172">
      <c r="B1172" t="s">
        <v>475</v>
      </c>
      <c r="C1172" s="19" t="n">
        <v>0.351030365695091</v>
      </c>
      <c r="D1172" s="19" t="n">
        <v>0.350257859096699</v>
      </c>
      <c r="E1172" s="19" t="n">
        <v>0.351209289322521</v>
      </c>
      <c r="F1172" s="19"/>
      <c r="G1172" s="19" t="n">
        <v>0.364894472913631</v>
      </c>
      <c r="H1172" s="19" t="n">
        <v>0.386126614086256</v>
      </c>
      <c r="I1172" s="19" t="n">
        <v>0.36367640645399</v>
      </c>
      <c r="J1172" s="19" t="n">
        <v>0.356509717758053</v>
      </c>
      <c r="K1172" s="19" t="n">
        <v>0.416057038520702</v>
      </c>
      <c r="L1172" s="19" t="n">
        <v>0.266019683449958</v>
      </c>
      <c r="M1172" s="19"/>
      <c r="N1172" s="19" t="n">
        <v>0.103292608385365</v>
      </c>
      <c r="O1172" s="19" t="n">
        <v>0.286079782274913</v>
      </c>
      <c r="P1172" s="19" t="n">
        <v>0.346496038056715</v>
      </c>
      <c r="Q1172" s="19" t="n">
        <v>0.419701729070343</v>
      </c>
      <c r="R1172" s="19" t="n">
        <v>0.379077646409441</v>
      </c>
      <c r="S1172" s="19"/>
      <c r="T1172" s="19" t="n">
        <v>0.275509341465423</v>
      </c>
      <c r="U1172" s="19" t="n">
        <v>0.34449177647875</v>
      </c>
      <c r="V1172" s="19" t="n">
        <v>0.424243746766893</v>
      </c>
      <c r="W1172" s="19" t="n">
        <v>0.38510275904623</v>
      </c>
      <c r="X1172" s="19"/>
      <c r="Y1172" s="19" t="n">
        <v>0.382732638123182</v>
      </c>
      <c r="Z1172" s="19" t="n">
        <v>0.349561099194885</v>
      </c>
      <c r="AA1172" s="19" t="n">
        <v>0.269916250454625</v>
      </c>
      <c r="AB1172" s="19" t="n">
        <v>0.41776611535815</v>
      </c>
      <c r="AC1172" s="19" t="n">
        <v>0.328165561254539</v>
      </c>
      <c r="AD1172" s="19" t="n">
        <v>0.354535970897429</v>
      </c>
      <c r="AE1172" s="19"/>
      <c r="AF1172" s="19" t="n">
        <v>0.343316123521799</v>
      </c>
      <c r="AG1172" s="19"/>
      <c r="AH1172" s="19" t="n">
        <v>0.431836173606451</v>
      </c>
      <c r="AI1172" s="19"/>
      <c r="AJ1172" s="19" t="n">
        <v>0.249733438332821</v>
      </c>
      <c r="AK1172" s="19" t="n">
        <v>0.364079847276127</v>
      </c>
      <c r="AL1172" s="19" t="n">
        <v>0.37168210015173</v>
      </c>
      <c r="AM1172" s="19" t="n">
        <v>0.405220599212526</v>
      </c>
      <c r="AN1172" s="19" t="n">
        <v>0.285893330126893</v>
      </c>
      <c r="AO1172" s="19" t="n">
        <v>0.333924337628309</v>
      </c>
      <c r="AP1172" s="19" t="n">
        <v>0.374416838199563</v>
      </c>
      <c r="AQ1172" s="19" t="n">
        <v>0.513538507845681</v>
      </c>
      <c r="AR1172" s="19" t="n">
        <v>0.392027682735493</v>
      </c>
      <c r="AS1172" s="19" t="n">
        <v>0.309205502562885</v>
      </c>
      <c r="AT1172" s="19" t="n">
        <v>0.401530069662226</v>
      </c>
      <c r="AU1172" s="19" t="n">
        <v>0.271542547013433</v>
      </c>
    </row>
    <row r="1173">
      <c r="B1173" t="s">
        <v>476</v>
      </c>
      <c r="C1173" s="19" t="n">
        <v>0.348019147122358</v>
      </c>
      <c r="D1173" s="19" t="n">
        <v>0.378718909065569</v>
      </c>
      <c r="E1173" s="19" t="n">
        <v>0.316802474463327</v>
      </c>
      <c r="F1173" s="19"/>
      <c r="G1173" s="19" t="n">
        <v>0.27368066461386</v>
      </c>
      <c r="H1173" s="19" t="n">
        <v>0.307063036537856</v>
      </c>
      <c r="I1173" s="19" t="n">
        <v>0.369403583152169</v>
      </c>
      <c r="J1173" s="19" t="n">
        <v>0.366908125928457</v>
      </c>
      <c r="K1173" s="19" t="n">
        <v>0.410593317199394</v>
      </c>
      <c r="L1173" s="19" t="n">
        <v>0.339216974961261</v>
      </c>
      <c r="M1173" s="19"/>
      <c r="N1173" s="19" t="n">
        <v>0.132039009419622</v>
      </c>
      <c r="O1173" s="19" t="n">
        <v>0.3103468983397</v>
      </c>
      <c r="P1173" s="19" t="n">
        <v>0.316608355475056</v>
      </c>
      <c r="Q1173" s="19" t="n">
        <v>0.465033579660156</v>
      </c>
      <c r="R1173" s="19" t="n">
        <v>0.297292366684573</v>
      </c>
      <c r="S1173" s="19"/>
      <c r="T1173" s="19" t="n">
        <v>0.30749347410745</v>
      </c>
      <c r="U1173" s="19" t="n">
        <v>0.322392023933135</v>
      </c>
      <c r="V1173" s="19" t="n">
        <v>0.373513601728843</v>
      </c>
      <c r="W1173" s="19" t="n">
        <v>0.375914291819021</v>
      </c>
      <c r="X1173" s="19"/>
      <c r="Y1173" s="19" t="n">
        <v>0.351914950625865</v>
      </c>
      <c r="Z1173" s="19" t="n">
        <v>0.358821095428245</v>
      </c>
      <c r="AA1173" s="19" t="n">
        <v>0.339861358995547</v>
      </c>
      <c r="AB1173" s="19" t="n">
        <v>0.342506519951333</v>
      </c>
      <c r="AC1173" s="19" t="n">
        <v>0.312998984093858</v>
      </c>
      <c r="AD1173" s="19" t="n">
        <v>0.401912483016384</v>
      </c>
      <c r="AE1173" s="19"/>
      <c r="AF1173" s="19" t="n">
        <v>0.371076714868437</v>
      </c>
      <c r="AG1173" s="19"/>
      <c r="AH1173" s="19" t="n">
        <v>0.389212401175283</v>
      </c>
      <c r="AI1173" s="19"/>
      <c r="AJ1173" s="19" t="n">
        <v>0.333205405980062</v>
      </c>
      <c r="AK1173" s="19" t="n">
        <v>0.383253546304098</v>
      </c>
      <c r="AL1173" s="19" t="n">
        <v>0.342431215394328</v>
      </c>
      <c r="AM1173" s="19" t="n">
        <v>0.300417919586912</v>
      </c>
      <c r="AN1173" s="19" t="n">
        <v>0.373056582873479</v>
      </c>
      <c r="AO1173" s="19" t="n">
        <v>0.384373710933381</v>
      </c>
      <c r="AP1173" s="19" t="n">
        <v>0.347499087264263</v>
      </c>
      <c r="AQ1173" s="19" t="n">
        <v>0.434935998270075</v>
      </c>
      <c r="AR1173" s="19" t="n">
        <v>0.350951456790364</v>
      </c>
      <c r="AS1173" s="19" t="n">
        <v>0.266133121655375</v>
      </c>
      <c r="AT1173" s="19" t="n">
        <v>0.426563779565249</v>
      </c>
      <c r="AU1173" s="19" t="n">
        <v>0.447642005351992</v>
      </c>
    </row>
    <row r="1174">
      <c r="B1174" t="s">
        <v>477</v>
      </c>
      <c r="C1174" s="19" t="n">
        <v>0.330599929067605</v>
      </c>
      <c r="D1174" s="19" t="n">
        <v>0.354763510175123</v>
      </c>
      <c r="E1174" s="19" t="n">
        <v>0.307816870808362</v>
      </c>
      <c r="F1174" s="19"/>
      <c r="G1174" s="19" t="n">
        <v>0.468902199006352</v>
      </c>
      <c r="H1174" s="19" t="n">
        <v>0.272491442955058</v>
      </c>
      <c r="I1174" s="19" t="n">
        <v>0.296823948244184</v>
      </c>
      <c r="J1174" s="19" t="n">
        <v>0.282422575052524</v>
      </c>
      <c r="K1174" s="19" t="n">
        <v>0.341131184453243</v>
      </c>
      <c r="L1174" s="19" t="n">
        <v>0.351766830327515</v>
      </c>
      <c r="M1174" s="19"/>
      <c r="N1174" s="19" t="n">
        <v>0.502333005128033</v>
      </c>
      <c r="O1174" s="19" t="n">
        <v>0.299933051487888</v>
      </c>
      <c r="P1174" s="19" t="n">
        <v>0.355232424641257</v>
      </c>
      <c r="Q1174" s="19" t="n">
        <v>0.336371283909461</v>
      </c>
      <c r="R1174" s="19" t="n">
        <v>0.270665916023322</v>
      </c>
      <c r="S1174" s="19"/>
      <c r="T1174" s="19" t="n">
        <v>0.311698970107146</v>
      </c>
      <c r="U1174" s="19" t="n">
        <v>0.360453467923819</v>
      </c>
      <c r="V1174" s="19" t="n">
        <v>0.338319042380344</v>
      </c>
      <c r="W1174" s="19" t="n">
        <v>0.293917295689462</v>
      </c>
      <c r="X1174" s="19"/>
      <c r="Y1174" s="19" t="n">
        <v>0.289130713729157</v>
      </c>
      <c r="Z1174" s="19" t="n">
        <v>0.359831004687479</v>
      </c>
      <c r="AA1174" s="19" t="n">
        <v>0.328169517988702</v>
      </c>
      <c r="AB1174" s="19" t="n">
        <v>0.290360807001367</v>
      </c>
      <c r="AC1174" s="19" t="n">
        <v>0.578207325860496</v>
      </c>
      <c r="AD1174" s="19" t="n">
        <v>0.385615978364326</v>
      </c>
      <c r="AE1174" s="19"/>
      <c r="AF1174" s="19" t="n">
        <v>0.332461458726994</v>
      </c>
      <c r="AG1174" s="19"/>
      <c r="AH1174" s="19" t="n">
        <v>0.353649293551779</v>
      </c>
      <c r="AI1174" s="19"/>
      <c r="AJ1174" s="19" t="n">
        <v>0.366901293279104</v>
      </c>
      <c r="AK1174" s="19" t="n">
        <v>0.292730715715773</v>
      </c>
      <c r="AL1174" s="19" t="n">
        <v>0.354352645399942</v>
      </c>
      <c r="AM1174" s="19" t="n">
        <v>0.320503018394477</v>
      </c>
      <c r="AN1174" s="19" t="n">
        <v>0.313289672730689</v>
      </c>
      <c r="AO1174" s="19" t="n">
        <v>0.288515167304353</v>
      </c>
      <c r="AP1174" s="19" t="n">
        <v>0.314652784640301</v>
      </c>
      <c r="AQ1174" s="19" t="n">
        <v>0.563256751505697</v>
      </c>
      <c r="AR1174" s="19" t="n">
        <v>0.366886223852902</v>
      </c>
      <c r="AS1174" s="19" t="n">
        <v>0.239694184438972</v>
      </c>
      <c r="AT1174" s="19" t="n">
        <v>0.362799020306617</v>
      </c>
      <c r="AU1174" s="19" t="n">
        <v>0.296557588694073</v>
      </c>
    </row>
    <row r="1175">
      <c r="B1175" t="s">
        <v>62</v>
      </c>
      <c r="C1175" s="19" t="n">
        <v>0.319851175410686</v>
      </c>
      <c r="D1175" s="19" t="n">
        <v>0.325206270153481</v>
      </c>
      <c r="E1175" s="19" t="n">
        <v>0.313795972194503</v>
      </c>
      <c r="F1175" s="19"/>
      <c r="G1175" s="19" t="n">
        <v>0.137881093042048</v>
      </c>
      <c r="H1175" s="19" t="n">
        <v>0.246233715065037</v>
      </c>
      <c r="I1175" s="19" t="n">
        <v>0.320749085031336</v>
      </c>
      <c r="J1175" s="19" t="n">
        <v>0.342467130168228</v>
      </c>
      <c r="K1175" s="19" t="n">
        <v>0.404196050181891</v>
      </c>
      <c r="L1175" s="19" t="n">
        <v>0.375137893879676</v>
      </c>
      <c r="M1175" s="19"/>
      <c r="N1175" s="19" t="n">
        <v>0.536348407942156</v>
      </c>
      <c r="O1175" s="19" t="n">
        <v>0.290695313638425</v>
      </c>
      <c r="P1175" s="19" t="n">
        <v>0.340910194635562</v>
      </c>
      <c r="Q1175" s="19" t="n">
        <v>0.321512510298072</v>
      </c>
      <c r="R1175" s="19" t="n">
        <v>0.282908316467668</v>
      </c>
      <c r="S1175" s="19"/>
      <c r="T1175" s="19" t="n">
        <v>0.304317098137606</v>
      </c>
      <c r="U1175" s="19" t="n">
        <v>0.362591791947867</v>
      </c>
      <c r="V1175" s="19" t="n">
        <v>0.35000901435821</v>
      </c>
      <c r="W1175" s="19" t="n">
        <v>0.264053884664476</v>
      </c>
      <c r="X1175" s="19"/>
      <c r="Y1175" s="19" t="n">
        <v>0.276146230601006</v>
      </c>
      <c r="Z1175" s="19" t="n">
        <v>0.365860234592912</v>
      </c>
      <c r="AA1175" s="19" t="n">
        <v>0.362659196188755</v>
      </c>
      <c r="AB1175" s="19" t="n">
        <v>0.335886295224226</v>
      </c>
      <c r="AC1175" s="19" t="n">
        <v>0.166875240046605</v>
      </c>
      <c r="AD1175" s="19" t="n">
        <v>0.43277456430176</v>
      </c>
      <c r="AE1175" s="19"/>
      <c r="AF1175" s="19" t="n">
        <v>0.489299902250185</v>
      </c>
      <c r="AG1175" s="19"/>
      <c r="AH1175" s="19" t="n">
        <v>0.337421352632773</v>
      </c>
      <c r="AI1175" s="19"/>
      <c r="AJ1175" s="19" t="n">
        <v>0.285562134640376</v>
      </c>
      <c r="AK1175" s="19" t="n">
        <v>0.361745191331597</v>
      </c>
      <c r="AL1175" s="19" t="n">
        <v>0.385829498706414</v>
      </c>
      <c r="AM1175" s="19" t="n">
        <v>0.285843780548454</v>
      </c>
      <c r="AN1175" s="19" t="n">
        <v>0.308928456991888</v>
      </c>
      <c r="AO1175" s="19" t="n">
        <v>0.326632865887307</v>
      </c>
      <c r="AP1175" s="19" t="n">
        <v>0.279346813531742</v>
      </c>
      <c r="AQ1175" s="19" t="n">
        <v>0.151666931232299</v>
      </c>
      <c r="AR1175" s="19" t="n">
        <v>0.420158021808149</v>
      </c>
      <c r="AS1175" s="19" t="n">
        <v>0.353370091332473</v>
      </c>
      <c r="AT1175" s="19" t="n">
        <v>0.380631228075346</v>
      </c>
      <c r="AU1175" s="19" t="n">
        <v>0.298804411689909</v>
      </c>
    </row>
    <row r="1176">
      <c r="B1176" t="s">
        <v>478</v>
      </c>
      <c r="C1176" s="19" t="n">
        <v>0.29205514130458</v>
      </c>
      <c r="D1176" s="19" t="n">
        <v>0.324196880547691</v>
      </c>
      <c r="E1176" s="19" t="n">
        <v>0.259178375594411</v>
      </c>
      <c r="F1176" s="19"/>
      <c r="G1176" s="19" t="n">
        <v>0.39838075580709</v>
      </c>
      <c r="H1176" s="19" t="n">
        <v>0.273441082602724</v>
      </c>
      <c r="I1176" s="19" t="n">
        <v>0.319256638436074</v>
      </c>
      <c r="J1176" s="19" t="n">
        <v>0.274100807482092</v>
      </c>
      <c r="K1176" s="19" t="n">
        <v>0.260566174863513</v>
      </c>
      <c r="L1176" s="19" t="n">
        <v>0.274007143854209</v>
      </c>
      <c r="M1176" s="19"/>
      <c r="N1176" s="19" t="n">
        <v>0.313770089786658</v>
      </c>
      <c r="O1176" s="19" t="n">
        <v>0.292532108105091</v>
      </c>
      <c r="P1176" s="19" t="n">
        <v>0.297857964853563</v>
      </c>
      <c r="Q1176" s="19" t="n">
        <v>0.29779860024673</v>
      </c>
      <c r="R1176" s="19" t="n">
        <v>0.258724144355462</v>
      </c>
      <c r="S1176" s="19"/>
      <c r="T1176" s="19" t="n">
        <v>0.358470363549463</v>
      </c>
      <c r="U1176" s="19" t="n">
        <v>0.340643908451747</v>
      </c>
      <c r="V1176" s="19" t="n">
        <v>0.28695939141102</v>
      </c>
      <c r="W1176" s="19" t="n">
        <v>0.211871617808845</v>
      </c>
      <c r="X1176" s="19"/>
      <c r="Y1176" s="19" t="n">
        <v>0.281545425040834</v>
      </c>
      <c r="Z1176" s="19" t="n">
        <v>0.244345499096624</v>
      </c>
      <c r="AA1176" s="19" t="n">
        <v>0.277915030529671</v>
      </c>
      <c r="AB1176" s="19" t="n">
        <v>0.346917626736887</v>
      </c>
      <c r="AC1176" s="19" t="n">
        <v>0.39529339934488</v>
      </c>
      <c r="AD1176" s="19" t="n">
        <v>0.362521157590146</v>
      </c>
      <c r="AE1176" s="19"/>
      <c r="AF1176" s="19" t="n">
        <v>0.291364411967825</v>
      </c>
      <c r="AG1176" s="19"/>
      <c r="AH1176" s="19" t="n">
        <v>0.323581212085055</v>
      </c>
      <c r="AI1176" s="19"/>
      <c r="AJ1176" s="19" t="n">
        <v>0.273467214674344</v>
      </c>
      <c r="AK1176" s="19" t="n">
        <v>0.196917831312974</v>
      </c>
      <c r="AL1176" s="19" t="n">
        <v>0.300819948720177</v>
      </c>
      <c r="AM1176" s="19" t="n">
        <v>0.319004004854269</v>
      </c>
      <c r="AN1176" s="19" t="n">
        <v>0.239844835992029</v>
      </c>
      <c r="AO1176" s="19" t="n">
        <v>0.369752316666106</v>
      </c>
      <c r="AP1176" s="19" t="n">
        <v>0.302542659015574</v>
      </c>
      <c r="AQ1176" s="19" t="n">
        <v>0.321242464377829</v>
      </c>
      <c r="AR1176" s="19" t="n">
        <v>0.317150893071556</v>
      </c>
      <c r="AS1176" s="19" t="n">
        <v>0.275765051705772</v>
      </c>
      <c r="AT1176" s="19" t="n">
        <v>0.197642032759712</v>
      </c>
      <c r="AU1176" s="19" t="n">
        <v>0.313866092193245</v>
      </c>
    </row>
    <row r="1177">
      <c r="B1177" t="s">
        <v>479</v>
      </c>
      <c r="C1177" s="19" t="n">
        <v>0.288224580298706</v>
      </c>
      <c r="D1177" s="19" t="n">
        <v>0.277065239183539</v>
      </c>
      <c r="E1177" s="19" t="n">
        <v>0.30049674436204</v>
      </c>
      <c r="F1177" s="19"/>
      <c r="G1177" s="19" t="n">
        <v>0.362021351581644</v>
      </c>
      <c r="H1177" s="19" t="n">
        <v>0.296171223898416</v>
      </c>
      <c r="I1177" s="19" t="n">
        <v>0.315693294495284</v>
      </c>
      <c r="J1177" s="19" t="n">
        <v>0.315410461766972</v>
      </c>
      <c r="K1177" s="19" t="n">
        <v>0.240595375168712</v>
      </c>
      <c r="L1177" s="19" t="n">
        <v>0.248190927668432</v>
      </c>
      <c r="M1177" s="19"/>
      <c r="N1177" s="19" t="n">
        <v>0.208402263476977</v>
      </c>
      <c r="O1177" s="19" t="n">
        <v>0.251537779595652</v>
      </c>
      <c r="P1177" s="19" t="n">
        <v>0.330911695322016</v>
      </c>
      <c r="Q1177" s="19" t="n">
        <v>0.289177869823338</v>
      </c>
      <c r="R1177" s="19" t="n">
        <v>0.252344490428149</v>
      </c>
      <c r="S1177" s="19"/>
      <c r="T1177" s="19" t="n">
        <v>0.249344601587291</v>
      </c>
      <c r="U1177" s="19" t="n">
        <v>0.278916961680413</v>
      </c>
      <c r="V1177" s="19" t="n">
        <v>0.333337050683101</v>
      </c>
      <c r="W1177" s="19" t="n">
        <v>0.281250854045107</v>
      </c>
      <c r="X1177" s="19"/>
      <c r="Y1177" s="19" t="n">
        <v>0.321129919020377</v>
      </c>
      <c r="Z1177" s="19" t="n">
        <v>0.249696742884314</v>
      </c>
      <c r="AA1177" s="19" t="n">
        <v>0.230409632496503</v>
      </c>
      <c r="AB1177" s="19" t="n">
        <v>0.348701555817973</v>
      </c>
      <c r="AC1177" s="19" t="n">
        <v>0.317460011065475</v>
      </c>
      <c r="AD1177" s="19" t="n">
        <v>0.272709645411714</v>
      </c>
      <c r="AE1177" s="19"/>
      <c r="AF1177" s="19" t="n">
        <v>0.280218689024952</v>
      </c>
      <c r="AG1177" s="19"/>
      <c r="AH1177" s="19" t="n">
        <v>0.303891153623996</v>
      </c>
      <c r="AI1177" s="19"/>
      <c r="AJ1177" s="19" t="n">
        <v>0.277431995175759</v>
      </c>
      <c r="AK1177" s="19" t="n">
        <v>0.228632278084501</v>
      </c>
      <c r="AL1177" s="19" t="n">
        <v>0.292671040564434</v>
      </c>
      <c r="AM1177" s="19" t="n">
        <v>0.266008961852111</v>
      </c>
      <c r="AN1177" s="19" t="n">
        <v>0.378545729030478</v>
      </c>
      <c r="AO1177" s="19" t="n">
        <v>0.210254618458037</v>
      </c>
      <c r="AP1177" s="19" t="n">
        <v>0.297496625135758</v>
      </c>
      <c r="AQ1177" s="19" t="n">
        <v>0.330882919844827</v>
      </c>
      <c r="AR1177" s="19" t="n">
        <v>0.290296491325447</v>
      </c>
      <c r="AS1177" s="19" t="n">
        <v>0.204812657709284</v>
      </c>
      <c r="AT1177" s="19" t="n">
        <v>0.298633708873476</v>
      </c>
      <c r="AU1177" s="19" t="n">
        <v>0.278047048152945</v>
      </c>
    </row>
    <row r="1178">
      <c r="B1178" t="s">
        <v>63</v>
      </c>
      <c r="C1178" s="19" t="n">
        <v>0.263787645207663</v>
      </c>
      <c r="D1178" s="19" t="n">
        <v>0.262239710336855</v>
      </c>
      <c r="E1178" s="19" t="n">
        <v>0.264393460979307</v>
      </c>
      <c r="F1178" s="19"/>
      <c r="G1178" s="19" t="n">
        <v>0.404010328084872</v>
      </c>
      <c r="H1178" s="19" t="n">
        <v>0.243128218527601</v>
      </c>
      <c r="I1178" s="19" t="n">
        <v>0.229255966848596</v>
      </c>
      <c r="J1178" s="19" t="n">
        <v>0.232658613942254</v>
      </c>
      <c r="K1178" s="19" t="n">
        <v>0.24414793599946</v>
      </c>
      <c r="L1178" s="19" t="n">
        <v>0.269617206134338</v>
      </c>
      <c r="M1178" s="19"/>
      <c r="N1178" s="19" t="n">
        <v>0.156406742084005</v>
      </c>
      <c r="O1178" s="19" t="n">
        <v>0.277982445127087</v>
      </c>
      <c r="P1178" s="19" t="n">
        <v>0.242200722760769</v>
      </c>
      <c r="Q1178" s="19" t="n">
        <v>0.265315645693648</v>
      </c>
      <c r="R1178" s="19" t="n">
        <v>0.30653373405328</v>
      </c>
      <c r="S1178" s="19"/>
      <c r="T1178" s="19" t="n">
        <v>0.258585532096077</v>
      </c>
      <c r="U1178" s="19" t="n">
        <v>0.205640886538165</v>
      </c>
      <c r="V1178" s="19" t="n">
        <v>0.256154059861408</v>
      </c>
      <c r="W1178" s="19" t="n">
        <v>0.296715384708549</v>
      </c>
      <c r="X1178" s="19"/>
      <c r="Y1178" s="19" t="n">
        <v>0.265852456205075</v>
      </c>
      <c r="Z1178" s="19" t="n">
        <v>0.256215395503905</v>
      </c>
      <c r="AA1178" s="19" t="n">
        <v>0.250042235033834</v>
      </c>
      <c r="AB1178" s="19" t="n">
        <v>0.229163584130788</v>
      </c>
      <c r="AC1178" s="19" t="n">
        <v>0.428417713121997</v>
      </c>
      <c r="AD1178" s="19" t="n">
        <v>0.216158793711746</v>
      </c>
      <c r="AE1178" s="19"/>
      <c r="AF1178" s="19" t="n">
        <v>0.0916767072604524</v>
      </c>
      <c r="AG1178" s="19"/>
      <c r="AH1178" s="19" t="n">
        <v>0.261617760329324</v>
      </c>
      <c r="AI1178" s="19"/>
      <c r="AJ1178" s="19" t="n">
        <v>0.262005124142319</v>
      </c>
      <c r="AK1178" s="19" t="n">
        <v>0.221044396917706</v>
      </c>
      <c r="AL1178" s="19" t="n">
        <v>0.29397438957705</v>
      </c>
      <c r="AM1178" s="19" t="n">
        <v>0.258847463554204</v>
      </c>
      <c r="AN1178" s="19" t="n">
        <v>0.239262958336553</v>
      </c>
      <c r="AO1178" s="19" t="n">
        <v>0.253177876076793</v>
      </c>
      <c r="AP1178" s="19" t="n">
        <v>0.259573397973594</v>
      </c>
      <c r="AQ1178" s="19" t="n">
        <v>0.403911339065959</v>
      </c>
      <c r="AR1178" s="19" t="n">
        <v>0.152396965289718</v>
      </c>
      <c r="AS1178" s="19" t="n">
        <v>0.221474364765034</v>
      </c>
      <c r="AT1178" s="19" t="n">
        <v>0.307927224117246</v>
      </c>
      <c r="AU1178" s="19" t="n">
        <v>0.264314718614057</v>
      </c>
    </row>
    <row r="1179">
      <c r="B1179" t="s">
        <v>480</v>
      </c>
      <c r="C1179" s="19" t="n">
        <v>0.249105681995368</v>
      </c>
      <c r="D1179" s="19" t="n">
        <v>0.283857468554493</v>
      </c>
      <c r="E1179" s="19" t="n">
        <v>0.211470716418808</v>
      </c>
      <c r="F1179" s="19"/>
      <c r="G1179" s="19" t="n">
        <v>0.301191659545324</v>
      </c>
      <c r="H1179" s="19" t="n">
        <v>0.214661333156619</v>
      </c>
      <c r="I1179" s="19" t="n">
        <v>0.135240775374399</v>
      </c>
      <c r="J1179" s="19" t="n">
        <v>0.262609942630809</v>
      </c>
      <c r="K1179" s="19" t="n">
        <v>0.286806069942294</v>
      </c>
      <c r="L1179" s="19" t="n">
        <v>0.281448959263728</v>
      </c>
      <c r="M1179" s="19"/>
      <c r="N1179" s="19" t="n">
        <v>0.0903095445896801</v>
      </c>
      <c r="O1179" s="19" t="n">
        <v>0.240187559281166</v>
      </c>
      <c r="P1179" s="19" t="n">
        <v>0.224234485807905</v>
      </c>
      <c r="Q1179" s="19" t="n">
        <v>0.282548769142596</v>
      </c>
      <c r="R1179" s="19" t="n">
        <v>0.281013396360533</v>
      </c>
      <c r="S1179" s="19"/>
      <c r="T1179" s="19" t="n">
        <v>0.175855971140409</v>
      </c>
      <c r="U1179" s="19" t="n">
        <v>0.283108163964473</v>
      </c>
      <c r="V1179" s="19" t="n">
        <v>0.265109665486098</v>
      </c>
      <c r="W1179" s="19" t="n">
        <v>0.25155199973169</v>
      </c>
      <c r="X1179" s="19"/>
      <c r="Y1179" s="19" t="n">
        <v>0.237872164086494</v>
      </c>
      <c r="Z1179" s="19" t="n">
        <v>0.223884061026257</v>
      </c>
      <c r="AA1179" s="19" t="n">
        <v>0.29127426408122</v>
      </c>
      <c r="AB1179" s="19" t="n">
        <v>0.203541998656612</v>
      </c>
      <c r="AC1179" s="19" t="n">
        <v>0.261287135029265</v>
      </c>
      <c r="AD1179" s="19" t="n">
        <v>0.320237737347682</v>
      </c>
      <c r="AE1179" s="19"/>
      <c r="AF1179" s="19" t="n">
        <v>0.25423028319348</v>
      </c>
      <c r="AG1179" s="19"/>
      <c r="AH1179" s="19" t="n">
        <v>0.271948594884947</v>
      </c>
      <c r="AI1179" s="19"/>
      <c r="AJ1179" s="19" t="n">
        <v>0.235079139364914</v>
      </c>
      <c r="AK1179" s="19" t="n">
        <v>0.233543797854945</v>
      </c>
      <c r="AL1179" s="19" t="n">
        <v>0.265837852544692</v>
      </c>
      <c r="AM1179" s="19" t="n">
        <v>0.264473986216836</v>
      </c>
      <c r="AN1179" s="19" t="n">
        <v>0.213730945835032</v>
      </c>
      <c r="AO1179" s="19" t="n">
        <v>0.230892714517379</v>
      </c>
      <c r="AP1179" s="19" t="n">
        <v>0.354808077981141</v>
      </c>
      <c r="AQ1179" s="19" t="n">
        <v>0.165509578037018</v>
      </c>
      <c r="AR1179" s="19" t="n">
        <v>0.0933512675973564</v>
      </c>
      <c r="AS1179" s="19" t="n">
        <v>0.157285138381802</v>
      </c>
      <c r="AT1179" s="19" t="n">
        <v>0.16438158393105</v>
      </c>
      <c r="AU1179" s="19" t="n">
        <v>0.337269604336354</v>
      </c>
    </row>
    <row r="1180">
      <c r="B1180" t="s">
        <v>481</v>
      </c>
      <c r="C1180" s="19" t="n">
        <v>0.220673112485606</v>
      </c>
      <c r="D1180" s="19" t="n">
        <v>0.223967249691242</v>
      </c>
      <c r="E1180" s="19" t="n">
        <v>0.218264321135683</v>
      </c>
      <c r="F1180" s="19"/>
      <c r="G1180" s="19" t="n">
        <v>0.477439219990898</v>
      </c>
      <c r="H1180" s="19" t="n">
        <v>0.309731189882189</v>
      </c>
      <c r="I1180" s="19" t="n">
        <v>0.16863142500804</v>
      </c>
      <c r="J1180" s="19" t="n">
        <v>0.201257510468231</v>
      </c>
      <c r="K1180" s="19" t="n">
        <v>0.132974189093433</v>
      </c>
      <c r="L1180" s="19" t="n">
        <v>0.152785336795766</v>
      </c>
      <c r="M1180" s="19"/>
      <c r="N1180" s="19" t="n">
        <v>0.114618240168243</v>
      </c>
      <c r="O1180" s="19" t="n">
        <v>0.186312973294859</v>
      </c>
      <c r="P1180" s="19" t="n">
        <v>0.218946709965461</v>
      </c>
      <c r="Q1180" s="19" t="n">
        <v>0.237124505198598</v>
      </c>
      <c r="R1180" s="19" t="n">
        <v>0.257809675233427</v>
      </c>
      <c r="S1180" s="19"/>
      <c r="T1180" s="19" t="n">
        <v>0.203381040393605</v>
      </c>
      <c r="U1180" s="19" t="n">
        <v>0.216274660946874</v>
      </c>
      <c r="V1180" s="19" t="n">
        <v>0.21590481827016</v>
      </c>
      <c r="W1180" s="19" t="n">
        <v>0.251060614793168</v>
      </c>
      <c r="X1180" s="19"/>
      <c r="Y1180" s="19" t="n">
        <v>0.228198500806452</v>
      </c>
      <c r="Z1180" s="19" t="n">
        <v>0.272106213805501</v>
      </c>
      <c r="AA1180" s="19" t="n">
        <v>0.142431994970146</v>
      </c>
      <c r="AB1180" s="19" t="n">
        <v>0.146230916112133</v>
      </c>
      <c r="AC1180" s="19" t="n">
        <v>0.53535631796808</v>
      </c>
      <c r="AD1180" s="19" t="n">
        <v>0.12306266919168</v>
      </c>
      <c r="AE1180" s="19"/>
      <c r="AF1180" s="19" t="n">
        <v>0.192301351002411</v>
      </c>
      <c r="AG1180" s="19"/>
      <c r="AH1180" s="19" t="n">
        <v>0.235171754150482</v>
      </c>
      <c r="AI1180" s="19"/>
      <c r="AJ1180" s="19" t="n">
        <v>0.248998458470119</v>
      </c>
      <c r="AK1180" s="19" t="n">
        <v>0.252459715172708</v>
      </c>
      <c r="AL1180" s="19" t="n">
        <v>0.195542863382762</v>
      </c>
      <c r="AM1180" s="19" t="n">
        <v>0.206921759547842</v>
      </c>
      <c r="AN1180" s="19" t="n">
        <v>0.227484421583673</v>
      </c>
      <c r="AO1180" s="19" t="n">
        <v>0.180357294530286</v>
      </c>
      <c r="AP1180" s="19" t="n">
        <v>0.284621345155225</v>
      </c>
      <c r="AQ1180" s="19" t="n">
        <v>0.333447438329641</v>
      </c>
      <c r="AR1180" s="19" t="n">
        <v>0.24661866596166</v>
      </c>
      <c r="AS1180" s="19" t="n">
        <v>0.13580810538549</v>
      </c>
      <c r="AT1180" s="19" t="n">
        <v>0.211283191063944</v>
      </c>
      <c r="AU1180" s="19" t="n">
        <v>0.215808867303692</v>
      </c>
    </row>
    <row r="1181">
      <c r="B1181" t="s">
        <v>482</v>
      </c>
      <c r="C1181" s="19" t="n">
        <v>0.189505146234764</v>
      </c>
      <c r="D1181" s="19" t="n">
        <v>0.21057319830683</v>
      </c>
      <c r="E1181" s="19" t="n">
        <v>0.169248755407474</v>
      </c>
      <c r="F1181" s="19"/>
      <c r="G1181" s="19" t="n">
        <v>0.283170719926063</v>
      </c>
      <c r="H1181" s="19" t="n">
        <v>0.17786478751479</v>
      </c>
      <c r="I1181" s="19" t="n">
        <v>0.170778807803584</v>
      </c>
      <c r="J1181" s="19" t="n">
        <v>0.145739135211491</v>
      </c>
      <c r="K1181" s="19" t="n">
        <v>0.158267939638582</v>
      </c>
      <c r="L1181" s="19" t="n">
        <v>0.217274061644267</v>
      </c>
      <c r="M1181" s="19"/>
      <c r="N1181" s="19" t="n">
        <v>0.137057185985056</v>
      </c>
      <c r="O1181" s="19" t="n">
        <v>0.2064640409325</v>
      </c>
      <c r="P1181" s="19" t="n">
        <v>0.189068863831904</v>
      </c>
      <c r="Q1181" s="19" t="n">
        <v>0.187661987205601</v>
      </c>
      <c r="R1181" s="19" t="n">
        <v>0.154324887217759</v>
      </c>
      <c r="S1181" s="19"/>
      <c r="T1181" s="19" t="n">
        <v>0.184788025733856</v>
      </c>
      <c r="U1181" s="19" t="n">
        <v>0.215342999682764</v>
      </c>
      <c r="V1181" s="19" t="n">
        <v>0.197941139594386</v>
      </c>
      <c r="W1181" s="19" t="n">
        <v>0.142285843851096</v>
      </c>
      <c r="X1181" s="19"/>
      <c r="Y1181" s="19" t="n">
        <v>0.186407263928756</v>
      </c>
      <c r="Z1181" s="19" t="n">
        <v>0.17854719181886</v>
      </c>
      <c r="AA1181" s="19" t="n">
        <v>0.213525715995932</v>
      </c>
      <c r="AB1181" s="19" t="n">
        <v>0.171893993242334</v>
      </c>
      <c r="AC1181" s="19" t="n">
        <v>0.243282873966993</v>
      </c>
      <c r="AD1181" s="19" t="n">
        <v>0.135063885587421</v>
      </c>
      <c r="AE1181" s="19"/>
      <c r="AF1181" s="19" t="n">
        <v>0.192395468977258</v>
      </c>
      <c r="AG1181" s="19"/>
      <c r="AH1181" s="19" t="n">
        <v>0.201066658506058</v>
      </c>
      <c r="AI1181" s="19"/>
      <c r="AJ1181" s="19" t="n">
        <v>0.158596357593632</v>
      </c>
      <c r="AK1181" s="19" t="n">
        <v>0.211756424819656</v>
      </c>
      <c r="AL1181" s="19" t="n">
        <v>0.171794234251572</v>
      </c>
      <c r="AM1181" s="19" t="n">
        <v>0.151571946261066</v>
      </c>
      <c r="AN1181" s="19" t="n">
        <v>0.215676470334834</v>
      </c>
      <c r="AO1181" s="19" t="n">
        <v>0.194874038543975</v>
      </c>
      <c r="AP1181" s="19" t="n">
        <v>0.223061072096587</v>
      </c>
      <c r="AQ1181" s="19" t="n">
        <v>0.187473695554776</v>
      </c>
      <c r="AR1181" s="19" t="n">
        <v>0.305898510495706</v>
      </c>
      <c r="AS1181" s="19" t="n">
        <v>0.149208775889612</v>
      </c>
      <c r="AT1181" s="19" t="n">
        <v>0.23504911149923</v>
      </c>
      <c r="AU1181" s="19" t="n">
        <v>0.259954469540435</v>
      </c>
    </row>
    <row r="1182">
      <c r="B1182" t="s">
        <v>483</v>
      </c>
      <c r="C1182" s="19" t="n">
        <v>0.156549848206656</v>
      </c>
      <c r="D1182" s="19" t="n">
        <v>0.151072786607707</v>
      </c>
      <c r="E1182" s="19" t="n">
        <v>0.162632987178086</v>
      </c>
      <c r="F1182" s="19"/>
      <c r="G1182" s="19" t="n">
        <v>0.114206720984725</v>
      </c>
      <c r="H1182" s="19" t="n">
        <v>0.0857873750679478</v>
      </c>
      <c r="I1182" s="19" t="n">
        <v>0.121708293169218</v>
      </c>
      <c r="J1182" s="19" t="n">
        <v>0.185288421432215</v>
      </c>
      <c r="K1182" s="19" t="n">
        <v>0.150683482602834</v>
      </c>
      <c r="L1182" s="19" t="n">
        <v>0.227048862572514</v>
      </c>
      <c r="M1182" s="19"/>
      <c r="N1182" s="19" t="n">
        <v>0.232275386376185</v>
      </c>
      <c r="O1182" s="19" t="n">
        <v>0.182210140804891</v>
      </c>
      <c r="P1182" s="19" t="n">
        <v>0.166043518946623</v>
      </c>
      <c r="Q1182" s="19" t="n">
        <v>0.123320641146705</v>
      </c>
      <c r="R1182" s="19" t="n">
        <v>0.134700371598149</v>
      </c>
      <c r="S1182" s="19"/>
      <c r="T1182" s="19" t="n">
        <v>0.188218759780027</v>
      </c>
      <c r="U1182" s="19" t="n">
        <v>0.174828215611153</v>
      </c>
      <c r="V1182" s="19" t="n">
        <v>0.151986897599486</v>
      </c>
      <c r="W1182" s="19" t="n">
        <v>0.108061266427472</v>
      </c>
      <c r="X1182" s="19"/>
      <c r="Y1182" s="19" t="n">
        <v>0.137447904153298</v>
      </c>
      <c r="Z1182" s="19" t="n">
        <v>0.152098969076978</v>
      </c>
      <c r="AA1182" s="19" t="n">
        <v>0.214983690360694</v>
      </c>
      <c r="AB1182" s="19" t="n">
        <v>0.168654167515654</v>
      </c>
      <c r="AC1182" s="19" t="n">
        <v>0.0829577929322595</v>
      </c>
      <c r="AD1182" s="19" t="n">
        <v>0.115170180143954</v>
      </c>
      <c r="AE1182" s="19"/>
      <c r="AF1182" s="19" t="n">
        <v>0.151544334200682</v>
      </c>
      <c r="AG1182" s="19"/>
      <c r="AH1182" s="19" t="n">
        <v>0.146791054706911</v>
      </c>
      <c r="AI1182" s="19"/>
      <c r="AJ1182" s="19" t="n">
        <v>0.153067356848048</v>
      </c>
      <c r="AK1182" s="19" t="n">
        <v>0.164776042727416</v>
      </c>
      <c r="AL1182" s="19" t="n">
        <v>0.115287654155628</v>
      </c>
      <c r="AM1182" s="19" t="n">
        <v>0.167539612876903</v>
      </c>
      <c r="AN1182" s="19" t="n">
        <v>0.181830032740803</v>
      </c>
      <c r="AO1182" s="19" t="n">
        <v>0.141246415781199</v>
      </c>
      <c r="AP1182" s="19" t="n">
        <v>0.178376134411451</v>
      </c>
      <c r="AQ1182" s="19" t="n">
        <v>0.116263002274434</v>
      </c>
      <c r="AR1182" s="19" t="n">
        <v>0.0711453815070133</v>
      </c>
      <c r="AS1182" s="19" t="n">
        <v>0.221490729497784</v>
      </c>
      <c r="AT1182" s="19" t="n">
        <v>0.195341616238092</v>
      </c>
      <c r="AU1182" s="19" t="n">
        <v>0.146359604881952</v>
      </c>
    </row>
    <row r="1183">
      <c r="B1183" t="s">
        <v>484</v>
      </c>
      <c r="C1183" s="19" t="n">
        <v>0.142387112593226</v>
      </c>
      <c r="D1183" s="19" t="n">
        <v>0.113103009043897</v>
      </c>
      <c r="E1183" s="19" t="n">
        <v>0.172154026362424</v>
      </c>
      <c r="F1183" s="19"/>
      <c r="G1183" s="19" t="n">
        <v>0.0677770128855368</v>
      </c>
      <c r="H1183" s="19" t="n">
        <v>0.0873855282911779</v>
      </c>
      <c r="I1183" s="19" t="n">
        <v>0.114575407101882</v>
      </c>
      <c r="J1183" s="19" t="n">
        <v>0.104224659312668</v>
      </c>
      <c r="K1183" s="19" t="n">
        <v>0.157276896893399</v>
      </c>
      <c r="L1183" s="19" t="n">
        <v>0.243417126766</v>
      </c>
      <c r="M1183" s="19"/>
      <c r="N1183" s="19" t="n">
        <v>0.200365923668824</v>
      </c>
      <c r="O1183" s="19" t="n">
        <v>0.153508424734957</v>
      </c>
      <c r="P1183" s="19" t="n">
        <v>0.120653872764438</v>
      </c>
      <c r="Q1183" s="19" t="n">
        <v>0.15919828285959</v>
      </c>
      <c r="R1183" s="19" t="n">
        <v>0.139988923003546</v>
      </c>
      <c r="S1183" s="19"/>
      <c r="T1183" s="19" t="n">
        <v>0.0768855165193692</v>
      </c>
      <c r="U1183" s="19" t="n">
        <v>0.122585743725828</v>
      </c>
      <c r="V1183" s="19" t="n">
        <v>0.151748727683265</v>
      </c>
      <c r="W1183" s="19" t="n">
        <v>0.166691890069023</v>
      </c>
      <c r="X1183" s="19"/>
      <c r="Y1183" s="19" t="n">
        <v>0.0988199857582201</v>
      </c>
      <c r="Z1183" s="19" t="n">
        <v>0.174414336633417</v>
      </c>
      <c r="AA1183" s="19" t="n">
        <v>0.223045870889387</v>
      </c>
      <c r="AB1183" s="19" t="n">
        <v>0.11842052883059</v>
      </c>
      <c r="AC1183" s="19" t="n">
        <v>0.0956415815424783</v>
      </c>
      <c r="AD1183" s="19" t="n">
        <v>0.120728183171343</v>
      </c>
      <c r="AE1183" s="19"/>
      <c r="AF1183" s="19" t="n">
        <v>0.0798159263961985</v>
      </c>
      <c r="AG1183" s="19"/>
      <c r="AH1183" s="19" t="n">
        <v>0.136379999736381</v>
      </c>
      <c r="AI1183" s="19"/>
      <c r="AJ1183" s="19" t="n">
        <v>0.130531068219055</v>
      </c>
      <c r="AK1183" s="19" t="n">
        <v>0.16146062755039</v>
      </c>
      <c r="AL1183" s="19" t="n">
        <v>0.147171683462367</v>
      </c>
      <c r="AM1183" s="19" t="n">
        <v>0.0972297381305304</v>
      </c>
      <c r="AN1183" s="19" t="n">
        <v>0.144656331567476</v>
      </c>
      <c r="AO1183" s="19" t="n">
        <v>0.185553165696652</v>
      </c>
      <c r="AP1183" s="19" t="n">
        <v>0.173553048633709</v>
      </c>
      <c r="AQ1183" s="19" t="n">
        <v>0.18426555420263</v>
      </c>
      <c r="AR1183" s="19" t="n">
        <v>0.140611897918689</v>
      </c>
      <c r="AS1183" s="19" t="n">
        <v>0.104417378832951</v>
      </c>
      <c r="AT1183" s="19" t="n">
        <v>0.173734296704653</v>
      </c>
      <c r="AU1183" s="19" t="n">
        <v>0.150039888073473</v>
      </c>
    </row>
    <row r="1184">
      <c r="B1184" t="s">
        <v>485</v>
      </c>
      <c r="C1184" s="19" t="n">
        <v>0.101823975998674</v>
      </c>
      <c r="D1184" s="19" t="n">
        <v>0.089477598029003</v>
      </c>
      <c r="E1184" s="19" t="n">
        <v>0.114539826137839</v>
      </c>
      <c r="F1184" s="19"/>
      <c r="G1184" s="19" t="n">
        <v>0.210436881064484</v>
      </c>
      <c r="H1184" s="19" t="n">
        <v>0.1253634752403</v>
      </c>
      <c r="I1184" s="19" t="n">
        <v>0.0867470082867579</v>
      </c>
      <c r="J1184" s="19" t="n">
        <v>0.0980216237084328</v>
      </c>
      <c r="K1184" s="19" t="n">
        <v>0.0756503980683786</v>
      </c>
      <c r="L1184" s="19" t="n">
        <v>0.0676304974170568</v>
      </c>
      <c r="M1184" s="19"/>
      <c r="N1184" s="19" t="n">
        <v>0.156678658708329</v>
      </c>
      <c r="O1184" s="19" t="n">
        <v>0.0902647426889396</v>
      </c>
      <c r="P1184" s="19" t="n">
        <v>0.111725487306032</v>
      </c>
      <c r="Q1184" s="19" t="n">
        <v>0.0905372964786673</v>
      </c>
      <c r="R1184" s="19" t="n">
        <v>0.110338181289723</v>
      </c>
      <c r="S1184" s="19"/>
      <c r="T1184" s="19" t="n">
        <v>0.154781510877388</v>
      </c>
      <c r="U1184" s="19" t="n">
        <v>0.0964236127084742</v>
      </c>
      <c r="V1184" s="19" t="n">
        <v>0.107988742866641</v>
      </c>
      <c r="W1184" s="19" t="n">
        <v>0.0653785504902485</v>
      </c>
      <c r="X1184" s="19"/>
      <c r="Y1184" s="19" t="n">
        <v>0.100466703377576</v>
      </c>
      <c r="Z1184" s="19" t="n">
        <v>0.116012423191499</v>
      </c>
      <c r="AA1184" s="19" t="n">
        <v>0.0687144793439378</v>
      </c>
      <c r="AB1184" s="19" t="n">
        <v>0.121650315072308</v>
      </c>
      <c r="AC1184" s="19" t="n">
        <v>0.166226907820526</v>
      </c>
      <c r="AD1184" s="19" t="n">
        <v>0.0881272077977274</v>
      </c>
      <c r="AE1184" s="19"/>
      <c r="AF1184" s="19" t="n">
        <v>0.0837111623285611</v>
      </c>
      <c r="AG1184" s="19"/>
      <c r="AH1184" s="19" t="n">
        <v>0.0993731922847274</v>
      </c>
      <c r="AI1184" s="19"/>
      <c r="AJ1184" s="19" t="n">
        <v>0.158651635341969</v>
      </c>
      <c r="AK1184" s="19" t="n">
        <v>0.0662682530699719</v>
      </c>
      <c r="AL1184" s="19" t="n">
        <v>0.0764898907041037</v>
      </c>
      <c r="AM1184" s="19" t="n">
        <v>0.101719474369749</v>
      </c>
      <c r="AN1184" s="19" t="n">
        <v>0.111439619380636</v>
      </c>
      <c r="AO1184" s="19" t="n">
        <v>0.0946127572778043</v>
      </c>
      <c r="AP1184" s="19" t="n">
        <v>0.101341467417059</v>
      </c>
      <c r="AQ1184" s="19" t="n">
        <v>0.119033108194645</v>
      </c>
      <c r="AR1184" s="19" t="n">
        <v>0.0348099639642654</v>
      </c>
      <c r="AS1184" s="19" t="n">
        <v>0.146456225185958</v>
      </c>
      <c r="AT1184" s="19" t="n">
        <v>0.0356213491753944</v>
      </c>
      <c r="AU1184" s="19" t="n">
        <v>0.118000337250407</v>
      </c>
    </row>
    <row r="1185">
      <c r="B1185" t="s">
        <v>486</v>
      </c>
      <c r="C1185" s="19" t="n">
        <v>0.0964134006778401</v>
      </c>
      <c r="D1185" s="19" t="n">
        <v>0.119039078417019</v>
      </c>
      <c r="E1185" s="19" t="n">
        <v>0.0742341974420518</v>
      </c>
      <c r="F1185" s="19"/>
      <c r="G1185" s="19" t="n">
        <v>0.255722702608122</v>
      </c>
      <c r="H1185" s="19" t="n">
        <v>0.11519291520568</v>
      </c>
      <c r="I1185" s="19" t="n">
        <v>0.144647965318759</v>
      </c>
      <c r="J1185" s="19" t="n">
        <v>0.0541991822773194</v>
      </c>
      <c r="K1185" s="19" t="n">
        <v>0.050148454518004</v>
      </c>
      <c r="L1185" s="19" t="n">
        <v>0.0442522230082978</v>
      </c>
      <c r="M1185" s="19"/>
      <c r="N1185" s="19" t="n">
        <v>0.0486085513464781</v>
      </c>
      <c r="O1185" s="19" t="n">
        <v>0.0758591604233111</v>
      </c>
      <c r="P1185" s="19" t="n">
        <v>0.062090154146108</v>
      </c>
      <c r="Q1185" s="19" t="n">
        <v>0.1404161992282</v>
      </c>
      <c r="R1185" s="19" t="n">
        <v>0.13461035234054</v>
      </c>
      <c r="S1185" s="19"/>
      <c r="T1185" s="19" t="n">
        <v>0.113127248980884</v>
      </c>
      <c r="U1185" s="19" t="n">
        <v>0.0871020415552683</v>
      </c>
      <c r="V1185" s="19" t="n">
        <v>0.0653640537823605</v>
      </c>
      <c r="W1185" s="19" t="n">
        <v>0.148159833531374</v>
      </c>
      <c r="X1185" s="19"/>
      <c r="Y1185" s="19" t="n">
        <v>0.137750469957924</v>
      </c>
      <c r="Z1185" s="19" t="n">
        <v>0.0794760451261139</v>
      </c>
      <c r="AA1185" s="19" t="n">
        <v>0.0396025200781107</v>
      </c>
      <c r="AB1185" s="19" t="n">
        <v>0.0385267782262385</v>
      </c>
      <c r="AC1185" s="19" t="n">
        <v>0.251821924595952</v>
      </c>
      <c r="AD1185" s="19" t="n">
        <v>0.0469019985285576</v>
      </c>
      <c r="AE1185" s="19"/>
      <c r="AF1185" s="19" t="n">
        <v>0.0825221839916739</v>
      </c>
      <c r="AG1185" s="19"/>
      <c r="AH1185" s="19" t="n">
        <v>0.123254258426394</v>
      </c>
      <c r="AI1185" s="19"/>
      <c r="AJ1185" s="19" t="n">
        <v>0.0896109513402379</v>
      </c>
      <c r="AK1185" s="19" t="n">
        <v>0.125342922415</v>
      </c>
      <c r="AL1185" s="19" t="n">
        <v>0.0813623816984405</v>
      </c>
      <c r="AM1185" s="19" t="n">
        <v>0.100698766936065</v>
      </c>
      <c r="AN1185" s="19" t="n">
        <v>0.0980102112675295</v>
      </c>
      <c r="AO1185" s="19" t="n">
        <v>0.0926713121520224</v>
      </c>
      <c r="AP1185" s="19" t="n">
        <v>0.115857732865915</v>
      </c>
      <c r="AQ1185" s="19" t="n">
        <v>0.134666032189411</v>
      </c>
      <c r="AR1185" s="19" t="n">
        <v>0.0928053388270269</v>
      </c>
      <c r="AS1185" s="19" t="n">
        <v>0.0623923833371204</v>
      </c>
      <c r="AT1185" s="19" t="n">
        <v>0.0723901158018416</v>
      </c>
      <c r="AU1185" s="19" t="n">
        <v>0.132913461109188</v>
      </c>
    </row>
    <row r="1186">
      <c r="B1186" t="s">
        <v>487</v>
      </c>
      <c r="C1186" s="19" t="n">
        <v>0.0885510247744156</v>
      </c>
      <c r="D1186" s="19" t="n">
        <v>0.0973672322392438</v>
      </c>
      <c r="E1186" s="19" t="n">
        <v>0.0801111904398632</v>
      </c>
      <c r="F1186" s="19"/>
      <c r="G1186" s="19" t="n">
        <v>0.206194319425318</v>
      </c>
      <c r="H1186" s="19" t="n">
        <v>0.103601522688871</v>
      </c>
      <c r="I1186" s="19" t="n">
        <v>0.0946328386354952</v>
      </c>
      <c r="J1186" s="19" t="n">
        <v>0.0505754346733157</v>
      </c>
      <c r="K1186" s="19" t="n">
        <v>0.0379330168646801</v>
      </c>
      <c r="L1186" s="19" t="n">
        <v>0.0828779384199777</v>
      </c>
      <c r="M1186" s="19"/>
      <c r="N1186" s="19" t="n">
        <v>0.0639900433770728</v>
      </c>
      <c r="O1186" s="19" t="n">
        <v>0.102788659144205</v>
      </c>
      <c r="P1186" s="19" t="n">
        <v>0.0732640956455952</v>
      </c>
      <c r="Q1186" s="19" t="n">
        <v>0.0964164757048132</v>
      </c>
      <c r="R1186" s="19" t="n">
        <v>0.0832659357267057</v>
      </c>
      <c r="S1186" s="19"/>
      <c r="T1186" s="19" t="n">
        <v>0.0795781983173267</v>
      </c>
      <c r="U1186" s="19" t="n">
        <v>0.0984688048476717</v>
      </c>
      <c r="V1186" s="19" t="n">
        <v>0.0778851302738436</v>
      </c>
      <c r="W1186" s="19" t="n">
        <v>0.112306191973122</v>
      </c>
      <c r="X1186" s="19"/>
      <c r="Y1186" s="19" t="n">
        <v>0.110280248674969</v>
      </c>
      <c r="Z1186" s="19" t="n">
        <v>0.0547671392618531</v>
      </c>
      <c r="AA1186" s="19" t="n">
        <v>0.0773672753428575</v>
      </c>
      <c r="AB1186" s="19" t="n">
        <v>0.0431303315905287</v>
      </c>
      <c r="AC1186" s="19" t="n">
        <v>0.237319116553692</v>
      </c>
      <c r="AD1186" s="19" t="n">
        <v>0.0304656977897916</v>
      </c>
      <c r="AE1186" s="19"/>
      <c r="AF1186" s="19" t="n">
        <v>0.025005167493803</v>
      </c>
      <c r="AG1186" s="19"/>
      <c r="AH1186" s="19" t="n">
        <v>0.0907101442568667</v>
      </c>
      <c r="AI1186" s="19"/>
      <c r="AJ1186" s="19" t="n">
        <v>0.105714563384523</v>
      </c>
      <c r="AK1186" s="19" t="n">
        <v>0.0570862034315395</v>
      </c>
      <c r="AL1186" s="19" t="n">
        <v>0.0890606339445609</v>
      </c>
      <c r="AM1186" s="19" t="n">
        <v>0.0548113109406192</v>
      </c>
      <c r="AN1186" s="19" t="n">
        <v>0.111183748239061</v>
      </c>
      <c r="AO1186" s="19" t="n">
        <v>0.101065333267297</v>
      </c>
      <c r="AP1186" s="19" t="n">
        <v>0.0986284713938496</v>
      </c>
      <c r="AQ1186" s="19" t="n">
        <v>0.0875712513474239</v>
      </c>
      <c r="AR1186" s="19" t="n">
        <v>0.0876138523001727</v>
      </c>
      <c r="AS1186" s="19" t="n">
        <v>0.0726478704129073</v>
      </c>
      <c r="AT1186" s="19" t="n">
        <v>0.107971551041803</v>
      </c>
      <c r="AU1186" s="19" t="n">
        <v>0.0980656634157246</v>
      </c>
    </row>
    <row r="1187">
      <c r="B1187" t="s">
        <v>488</v>
      </c>
      <c r="C1187" s="19" t="n">
        <v>0.0787867295448967</v>
      </c>
      <c r="D1187" s="19" t="n">
        <v>0.0464947690947524</v>
      </c>
      <c r="E1187" s="19" t="n">
        <v>0.109315543588012</v>
      </c>
      <c r="F1187" s="19"/>
      <c r="G1187" s="19" t="n">
        <v>0.0822584345758783</v>
      </c>
      <c r="H1187" s="19" t="n">
        <v>0.110519062200901</v>
      </c>
      <c r="I1187" s="19" t="n">
        <v>0.0396363416985608</v>
      </c>
      <c r="J1187" s="19" t="n">
        <v>0.0862983379123386</v>
      </c>
      <c r="K1187" s="19" t="n">
        <v>0.0846083660873492</v>
      </c>
      <c r="L1187" s="19" t="n">
        <v>0.0710962836413679</v>
      </c>
      <c r="M1187" s="19"/>
      <c r="N1187" s="19" t="n">
        <v>0.041700993243202</v>
      </c>
      <c r="O1187" s="19" t="n">
        <v>0.0775552663711007</v>
      </c>
      <c r="P1187" s="19" t="n">
        <v>0.0714934717661686</v>
      </c>
      <c r="Q1187" s="19" t="n">
        <v>0.0898520886326604</v>
      </c>
      <c r="R1187" s="19" t="n">
        <v>0.0790014030276995</v>
      </c>
      <c r="S1187" s="19"/>
      <c r="T1187" s="19" t="n">
        <v>0.0549123931031067</v>
      </c>
      <c r="U1187" s="19" t="n">
        <v>0.0776504480976475</v>
      </c>
      <c r="V1187" s="19" t="n">
        <v>0.0836543278880317</v>
      </c>
      <c r="W1187" s="19" t="n">
        <v>0.0711949542008062</v>
      </c>
      <c r="X1187" s="19"/>
      <c r="Y1187" s="19" t="n">
        <v>0.0680686241508987</v>
      </c>
      <c r="Z1187" s="19" t="n">
        <v>0.137954483860318</v>
      </c>
      <c r="AA1187" s="19" t="n">
        <v>0.0730695931377074</v>
      </c>
      <c r="AB1187" s="19" t="n">
        <v>0.0519510873395853</v>
      </c>
      <c r="AC1187" s="19" t="n">
        <v>0.092221198891511</v>
      </c>
      <c r="AD1187" s="19" t="n">
        <v>0.029149179295965</v>
      </c>
      <c r="AE1187" s="19"/>
      <c r="AF1187" s="19" t="n">
        <v>0.0811997401075942</v>
      </c>
      <c r="AG1187" s="19"/>
      <c r="AH1187" s="19" t="n">
        <v>0.0833993256734569</v>
      </c>
      <c r="AI1187" s="19"/>
      <c r="AJ1187" s="19" t="n">
        <v>0.0679886644502031</v>
      </c>
      <c r="AK1187" s="19" t="n">
        <v>0.0604193149890326</v>
      </c>
      <c r="AL1187" s="19" t="n">
        <v>0.0557838547519746</v>
      </c>
      <c r="AM1187" s="19" t="n">
        <v>0.113822152767695</v>
      </c>
      <c r="AN1187" s="19" t="n">
        <v>0.0816902738636149</v>
      </c>
      <c r="AO1187" s="19" t="n">
        <v>0.0779866036900055</v>
      </c>
      <c r="AP1187" s="19" t="n">
        <v>0.084597608302951</v>
      </c>
      <c r="AQ1187" s="19" t="n">
        <v>0.0597564814757882</v>
      </c>
      <c r="AR1187" s="19" t="n">
        <v>0.0757165971685447</v>
      </c>
      <c r="AS1187" s="19" t="n">
        <v>0.0548064482967825</v>
      </c>
      <c r="AT1187" s="19" t="n">
        <v>0.0363757142784006</v>
      </c>
      <c r="AU1187" s="19" t="n">
        <v>0.147336901455394</v>
      </c>
    </row>
    <row r="1188">
      <c r="B1188" t="s">
        <v>489</v>
      </c>
      <c r="C1188" s="19" t="n">
        <v>0.0745174158143244</v>
      </c>
      <c r="D1188" s="19" t="n">
        <v>0.0834100209469098</v>
      </c>
      <c r="E1188" s="19" t="n">
        <v>0.0659456856991145</v>
      </c>
      <c r="F1188" s="19"/>
      <c r="G1188" s="19" t="n">
        <v>0.140717340870723</v>
      </c>
      <c r="H1188" s="19" t="n">
        <v>0.0939754901121561</v>
      </c>
      <c r="I1188" s="19" t="n">
        <v>0.0993572827044462</v>
      </c>
      <c r="J1188" s="19" t="n">
        <v>0.0771178986108849</v>
      </c>
      <c r="K1188" s="19" t="n">
        <v>0.037813350762404</v>
      </c>
      <c r="L1188" s="19" t="n">
        <v>0.0409450363550714</v>
      </c>
      <c r="M1188" s="19"/>
      <c r="N1188" s="19" t="n">
        <v>0.0488799480647346</v>
      </c>
      <c r="O1188" s="19" t="n">
        <v>0.0653053478430997</v>
      </c>
      <c r="P1188" s="19" t="n">
        <v>0.0544003341783244</v>
      </c>
      <c r="Q1188" s="19" t="n">
        <v>0.0900724278752888</v>
      </c>
      <c r="R1188" s="19" t="n">
        <v>0.117552217066888</v>
      </c>
      <c r="S1188" s="19"/>
      <c r="T1188" s="19" t="n">
        <v>0.0770959180440671</v>
      </c>
      <c r="U1188" s="19" t="n">
        <v>0.0772405999958479</v>
      </c>
      <c r="V1188" s="19" t="n">
        <v>0.042673175095994</v>
      </c>
      <c r="W1188" s="19" t="n">
        <v>0.119768077070771</v>
      </c>
      <c r="X1188" s="19"/>
      <c r="Y1188" s="19" t="n">
        <v>0.0980452886037264</v>
      </c>
      <c r="Z1188" s="19" t="n">
        <v>0.0856646410465889</v>
      </c>
      <c r="AA1188" s="19" t="n">
        <v>0.0262606108157627</v>
      </c>
      <c r="AB1188" s="19" t="n">
        <v>0.0670064446511479</v>
      </c>
      <c r="AC1188" s="19" t="n">
        <v>0.151366378073112</v>
      </c>
      <c r="AD1188" s="19" t="n">
        <v>0.0132370084780013</v>
      </c>
      <c r="AE1188" s="19"/>
      <c r="AF1188" s="19" t="n">
        <v>0.0552260513205389</v>
      </c>
      <c r="AG1188" s="19"/>
      <c r="AH1188" s="19" t="n">
        <v>0.0905378501123141</v>
      </c>
      <c r="AI1188" s="19"/>
      <c r="AJ1188" s="19" t="n">
        <v>0.0828530393901375</v>
      </c>
      <c r="AK1188" s="19" t="n">
        <v>0.100778619021758</v>
      </c>
      <c r="AL1188" s="19" t="n">
        <v>0.0946951182967555</v>
      </c>
      <c r="AM1188" s="19" t="n">
        <v>0.0639568458496514</v>
      </c>
      <c r="AN1188" s="19" t="n">
        <v>0.0513084398825735</v>
      </c>
      <c r="AO1188" s="19" t="n">
        <v>0.103593118413757</v>
      </c>
      <c r="AP1188" s="19" t="n">
        <v>0.0645247673383994</v>
      </c>
      <c r="AQ1188" s="19" t="n">
        <v>0.0278147698716358</v>
      </c>
      <c r="AR1188" s="19" t="n">
        <v>0.0743482672072951</v>
      </c>
      <c r="AS1188" s="19" t="n">
        <v>0.0584179278501335</v>
      </c>
      <c r="AT1188" s="19" t="n">
        <v>0.031361258997435</v>
      </c>
      <c r="AU1188" s="19" t="n">
        <v>0.141313800387037</v>
      </c>
    </row>
    <row r="1189">
      <c r="B1189" t="s">
        <v>490</v>
      </c>
      <c r="C1189" s="19" t="n">
        <v>0.0585807756294797</v>
      </c>
      <c r="D1189" s="19" t="n">
        <v>0.0540771794448994</v>
      </c>
      <c r="E1189" s="19" t="n">
        <v>0.0633042545073375</v>
      </c>
      <c r="F1189" s="19"/>
      <c r="G1189" s="19" t="n">
        <v>0.13530217267063</v>
      </c>
      <c r="H1189" s="19" t="n">
        <v>0.0524515587760769</v>
      </c>
      <c r="I1189" s="19" t="n">
        <v>0.0420861250537879</v>
      </c>
      <c r="J1189" s="19" t="n">
        <v>0.0516852831752824</v>
      </c>
      <c r="K1189" s="19" t="n">
        <v>0.0476216709218055</v>
      </c>
      <c r="L1189" s="19" t="n">
        <v>0.0503278667324338</v>
      </c>
      <c r="M1189" s="19"/>
      <c r="N1189" s="19" t="n">
        <v>0.0439591815848189</v>
      </c>
      <c r="O1189" s="19" t="n">
        <v>0.067533596439423</v>
      </c>
      <c r="P1189" s="19" t="n">
        <v>0.066434315916119</v>
      </c>
      <c r="Q1189" s="19" t="n">
        <v>0.0565596966015441</v>
      </c>
      <c r="R1189" s="19" t="n">
        <v>0.0305107519816494</v>
      </c>
      <c r="S1189" s="19"/>
      <c r="T1189" s="19" t="n">
        <v>0.0643513571710181</v>
      </c>
      <c r="U1189" s="19" t="n">
        <v>0.0472360192067334</v>
      </c>
      <c r="V1189" s="19" t="n">
        <v>0.0483718831439866</v>
      </c>
      <c r="W1189" s="19" t="n">
        <v>0.0697598051963272</v>
      </c>
      <c r="X1189" s="19"/>
      <c r="Y1189" s="19" t="n">
        <v>0.0731730820452098</v>
      </c>
      <c r="Z1189" s="19" t="n">
        <v>0.0539090506976094</v>
      </c>
      <c r="AA1189" s="19" t="n">
        <v>0.0423737295508195</v>
      </c>
      <c r="AB1189" s="19" t="n">
        <v>0.0431342853985115</v>
      </c>
      <c r="AC1189" s="19" t="n">
        <v>0.103648724117344</v>
      </c>
      <c r="AD1189" s="19" t="n">
        <v>0.0267189438434449</v>
      </c>
      <c r="AE1189" s="19"/>
      <c r="AF1189" s="19" t="n">
        <v>0.0209441667162826</v>
      </c>
      <c r="AG1189" s="19"/>
      <c r="AH1189" s="19" t="n">
        <v>0.0553558369768048</v>
      </c>
      <c r="AI1189" s="19"/>
      <c r="AJ1189" s="19" t="n">
        <v>0.11339347212362</v>
      </c>
      <c r="AK1189" s="19" t="n">
        <v>0.0551361898689307</v>
      </c>
      <c r="AL1189" s="19" t="n">
        <v>0.0554313006907726</v>
      </c>
      <c r="AM1189" s="19" t="n">
        <v>0.050183856283359</v>
      </c>
      <c r="AN1189" s="19" t="n">
        <v>0.0707625367948281</v>
      </c>
      <c r="AO1189" s="19" t="n">
        <v>0.0556147852980564</v>
      </c>
      <c r="AP1189" s="19" t="n">
        <v>0.0489439672723828</v>
      </c>
      <c r="AQ1189" s="19" t="n">
        <v>0.0270599138943209</v>
      </c>
      <c r="AR1189" s="19" t="n">
        <v>0</v>
      </c>
      <c r="AS1189" s="19" t="n">
        <v>0.042038810173196</v>
      </c>
      <c r="AT1189" s="19" t="n">
        <v>0.0717396560904999</v>
      </c>
      <c r="AU1189" s="19" t="n">
        <v>0.0774702319987125</v>
      </c>
    </row>
    <row r="1190">
      <c r="B1190" t="s">
        <v>491</v>
      </c>
      <c r="C1190" s="19" t="n">
        <v>0.0578385235385627</v>
      </c>
      <c r="D1190" s="19" t="n">
        <v>0.0599536206430524</v>
      </c>
      <c r="E1190" s="19" t="n">
        <v>0.0559590008142712</v>
      </c>
      <c r="F1190" s="19"/>
      <c r="G1190" s="19" t="n">
        <v>0.0553265689352472</v>
      </c>
      <c r="H1190" s="19" t="n">
        <v>0.0816371141731595</v>
      </c>
      <c r="I1190" s="19" t="n">
        <v>0.0546991365394836</v>
      </c>
      <c r="J1190" s="19" t="n">
        <v>0.0629466633769356</v>
      </c>
      <c r="K1190" s="19" t="n">
        <v>0.0596404750551793</v>
      </c>
      <c r="L1190" s="19" t="n">
        <v>0.0407449321839507</v>
      </c>
      <c r="M1190" s="19"/>
      <c r="N1190" s="19" t="n">
        <v>0</v>
      </c>
      <c r="O1190" s="19" t="n">
        <v>0.0455052642913679</v>
      </c>
      <c r="P1190" s="19" t="n">
        <v>0.0610005904937039</v>
      </c>
      <c r="Q1190" s="19" t="n">
        <v>0.0543919919277868</v>
      </c>
      <c r="R1190" s="19" t="n">
        <v>0.081408875595478</v>
      </c>
      <c r="S1190" s="19"/>
      <c r="T1190" s="19" t="n">
        <v>0.0492264045095375</v>
      </c>
      <c r="U1190" s="19" t="n">
        <v>0.0595269572619146</v>
      </c>
      <c r="V1190" s="19" t="n">
        <v>0.061008563853421</v>
      </c>
      <c r="W1190" s="19" t="n">
        <v>0.0756172406732778</v>
      </c>
      <c r="X1190" s="19"/>
      <c r="Y1190" s="19" t="n">
        <v>0.0700996350300077</v>
      </c>
      <c r="Z1190" s="19" t="n">
        <v>0.0638373896017324</v>
      </c>
      <c r="AA1190" s="19" t="n">
        <v>0.0411662711910468</v>
      </c>
      <c r="AB1190" s="19" t="n">
        <v>0.0597458694066654</v>
      </c>
      <c r="AC1190" s="19" t="n">
        <v>0.0370936499718617</v>
      </c>
      <c r="AD1190" s="19" t="n">
        <v>0.0456512995585469</v>
      </c>
      <c r="AE1190" s="19"/>
      <c r="AF1190" s="19" t="n">
        <v>0.0531640208945783</v>
      </c>
      <c r="AG1190" s="19"/>
      <c r="AH1190" s="19" t="n">
        <v>0.0577515237315035</v>
      </c>
      <c r="AI1190" s="19"/>
      <c r="AJ1190" s="19" t="n">
        <v>0.0503656504950653</v>
      </c>
      <c r="AK1190" s="19" t="n">
        <v>0.023681166534829</v>
      </c>
      <c r="AL1190" s="19" t="n">
        <v>0.0674342467081917</v>
      </c>
      <c r="AM1190" s="19" t="n">
        <v>0.0667567588598183</v>
      </c>
      <c r="AN1190" s="19" t="n">
        <v>0.0759778827008508</v>
      </c>
      <c r="AO1190" s="19" t="n">
        <v>0.0581825335455247</v>
      </c>
      <c r="AP1190" s="19" t="n">
        <v>0.0440013617850194</v>
      </c>
      <c r="AQ1190" s="19" t="n">
        <v>0.0278147698716358</v>
      </c>
      <c r="AR1190" s="19" t="n">
        <v>0.0407270062328642</v>
      </c>
      <c r="AS1190" s="19" t="n">
        <v>0.0267538794920091</v>
      </c>
      <c r="AT1190" s="19" t="n">
        <v>0</v>
      </c>
      <c r="AU1190" s="19" t="n">
        <v>0.104570978011797</v>
      </c>
    </row>
    <row r="1191">
      <c r="B1191" t="s">
        <v>492</v>
      </c>
      <c r="C1191" s="19" t="n">
        <v>0.0531621891751957</v>
      </c>
      <c r="D1191" s="19" t="n">
        <v>0.0569066842504413</v>
      </c>
      <c r="E1191" s="19" t="n">
        <v>0.0496392919201571</v>
      </c>
      <c r="F1191" s="19"/>
      <c r="G1191" s="19" t="n">
        <v>0.137652033501244</v>
      </c>
      <c r="H1191" s="19" t="n">
        <v>0.0922874330115548</v>
      </c>
      <c r="I1191" s="19" t="n">
        <v>0.0495011953474135</v>
      </c>
      <c r="J1191" s="19" t="n">
        <v>0.0391320049457481</v>
      </c>
      <c r="K1191" s="19" t="n">
        <v>0.0239595134626273</v>
      </c>
      <c r="L1191" s="19" t="n">
        <v>0.0217374159838656</v>
      </c>
      <c r="M1191" s="19"/>
      <c r="N1191" s="19" t="n">
        <v>0</v>
      </c>
      <c r="O1191" s="19" t="n">
        <v>0.0337772306149557</v>
      </c>
      <c r="P1191" s="19" t="n">
        <v>0.0224874404631631</v>
      </c>
      <c r="Q1191" s="19" t="n">
        <v>0.0752179610127301</v>
      </c>
      <c r="R1191" s="19" t="n">
        <v>0.131748665038817</v>
      </c>
      <c r="S1191" s="19"/>
      <c r="T1191" s="19" t="n">
        <v>0.0189133501317525</v>
      </c>
      <c r="U1191" s="19" t="n">
        <v>0.0632766453328223</v>
      </c>
      <c r="V1191" s="19" t="n">
        <v>0.0259393476468723</v>
      </c>
      <c r="W1191" s="19" t="n">
        <v>0.101438766358973</v>
      </c>
      <c r="X1191" s="19"/>
      <c r="Y1191" s="19" t="n">
        <v>0.0826493856656107</v>
      </c>
      <c r="Z1191" s="19" t="n">
        <v>0.0490884793926485</v>
      </c>
      <c r="AA1191" s="19" t="n">
        <v>0.0230237550930576</v>
      </c>
      <c r="AB1191" s="19" t="n">
        <v>0.0283053718847653</v>
      </c>
      <c r="AC1191" s="19" t="n">
        <v>0.089037333697791</v>
      </c>
      <c r="AD1191" s="19" t="n">
        <v>0</v>
      </c>
      <c r="AE1191" s="19"/>
      <c r="AF1191" s="19" t="n">
        <v>0.04204527447465</v>
      </c>
      <c r="AG1191" s="19"/>
      <c r="AH1191" s="19" t="n">
        <v>0.0588352543006069</v>
      </c>
      <c r="AI1191" s="19"/>
      <c r="AJ1191" s="19" t="n">
        <v>0.041432796667122</v>
      </c>
      <c r="AK1191" s="19" t="n">
        <v>0.023681166534829</v>
      </c>
      <c r="AL1191" s="19" t="n">
        <v>0.0627671266636885</v>
      </c>
      <c r="AM1191" s="19" t="n">
        <v>0.0664997123933882</v>
      </c>
      <c r="AN1191" s="19" t="n">
        <v>0.0723898625032822</v>
      </c>
      <c r="AO1191" s="19" t="n">
        <v>0.0357932875268641</v>
      </c>
      <c r="AP1191" s="19" t="n">
        <v>0.0456336431575258</v>
      </c>
      <c r="AQ1191" s="19" t="n">
        <v>0.0374499725188022</v>
      </c>
      <c r="AR1191" s="19" t="n">
        <v>0.0349895909356805</v>
      </c>
      <c r="AS1191" s="19" t="n">
        <v>0</v>
      </c>
      <c r="AT1191" s="19" t="n">
        <v>0</v>
      </c>
      <c r="AU1191" s="19" t="n">
        <v>0.115259046119224</v>
      </c>
    </row>
    <row r="1192">
      <c r="B1192" t="s">
        <v>493</v>
      </c>
      <c r="C1192" s="19" t="n">
        <v>0.0527513788929564</v>
      </c>
      <c r="D1192" s="19" t="n">
        <v>0.070516803655483</v>
      </c>
      <c r="E1192" s="19" t="n">
        <v>0.0352454043542096</v>
      </c>
      <c r="F1192" s="19"/>
      <c r="G1192" s="19" t="n">
        <v>0.0462476332365521</v>
      </c>
      <c r="H1192" s="19" t="n">
        <v>0.0711001455312571</v>
      </c>
      <c r="I1192" s="19" t="n">
        <v>0.0637330029225626</v>
      </c>
      <c r="J1192" s="19" t="n">
        <v>0.0309525925696071</v>
      </c>
      <c r="K1192" s="19" t="n">
        <v>0.0292240243549105</v>
      </c>
      <c r="L1192" s="19" t="n">
        <v>0.0679888956187451</v>
      </c>
      <c r="M1192" s="19"/>
      <c r="N1192" s="19" t="n">
        <v>0.0488799480647346</v>
      </c>
      <c r="O1192" s="19" t="n">
        <v>0.0538965710327658</v>
      </c>
      <c r="P1192" s="19" t="n">
        <v>0.0351654716465295</v>
      </c>
      <c r="Q1192" s="19" t="n">
        <v>0.0543494707107691</v>
      </c>
      <c r="R1192" s="19" t="n">
        <v>0.0943434956986117</v>
      </c>
      <c r="S1192" s="19"/>
      <c r="T1192" s="19" t="n">
        <v>0.0250045233473971</v>
      </c>
      <c r="U1192" s="19" t="n">
        <v>0.057829737010638</v>
      </c>
      <c r="V1192" s="19" t="n">
        <v>0.0588408209006804</v>
      </c>
      <c r="W1192" s="19" t="n">
        <v>0.073441197127904</v>
      </c>
      <c r="X1192" s="19"/>
      <c r="Y1192" s="19" t="n">
        <v>0.066637745317001</v>
      </c>
      <c r="Z1192" s="19" t="n">
        <v>0.0283289039102449</v>
      </c>
      <c r="AA1192" s="19" t="n">
        <v>0.0648606903354713</v>
      </c>
      <c r="AB1192" s="19" t="n">
        <v>0.0369077061653095</v>
      </c>
      <c r="AC1192" s="19" t="n">
        <v>0.0304086159911599</v>
      </c>
      <c r="AD1192" s="19" t="n">
        <v>0.0447565516729939</v>
      </c>
      <c r="AE1192" s="19"/>
      <c r="AF1192" s="19" t="n">
        <v>0.0501321839681198</v>
      </c>
      <c r="AG1192" s="19"/>
      <c r="AH1192" s="19" t="n">
        <v>0.0578386595342281</v>
      </c>
      <c r="AI1192" s="19"/>
      <c r="AJ1192" s="19" t="n">
        <v>0.0733122404715378</v>
      </c>
      <c r="AK1192" s="19" t="n">
        <v>0</v>
      </c>
      <c r="AL1192" s="19" t="n">
        <v>0.051187112962166</v>
      </c>
      <c r="AM1192" s="19" t="n">
        <v>0.0483039770638366</v>
      </c>
      <c r="AN1192" s="19" t="n">
        <v>0.0646892937511321</v>
      </c>
      <c r="AO1192" s="19" t="n">
        <v>0.0697988262858927</v>
      </c>
      <c r="AP1192" s="19" t="n">
        <v>0.0469092535188757</v>
      </c>
      <c r="AQ1192" s="19" t="n">
        <v>0</v>
      </c>
      <c r="AR1192" s="19" t="n">
        <v>0.0880892458326547</v>
      </c>
      <c r="AS1192" s="19" t="n">
        <v>0.0711237225068458</v>
      </c>
      <c r="AT1192" s="19" t="n">
        <v>0</v>
      </c>
      <c r="AU1192" s="19" t="n">
        <v>0.0490542450422812</v>
      </c>
    </row>
    <row r="1193">
      <c r="B1193" t="s">
        <v>494</v>
      </c>
      <c r="C1193" s="19" t="n">
        <v>0.0505899525360033</v>
      </c>
      <c r="D1193" s="19" t="n">
        <v>0.0694740879426264</v>
      </c>
      <c r="E1193" s="19" t="n">
        <v>0.0319598368370223</v>
      </c>
      <c r="F1193" s="19"/>
      <c r="G1193" s="19" t="n">
        <v>0.145433597559137</v>
      </c>
      <c r="H1193" s="19" t="n">
        <v>0.0848841372008363</v>
      </c>
      <c r="I1193" s="19" t="n">
        <v>0.0702556347639881</v>
      </c>
      <c r="J1193" s="19" t="n">
        <v>0.0118834765742815</v>
      </c>
      <c r="K1193" s="19" t="n">
        <v>0.029525329818751</v>
      </c>
      <c r="L1193" s="19" t="n">
        <v>0.0146113261913019</v>
      </c>
      <c r="M1193" s="19"/>
      <c r="N1193" s="19" t="n">
        <v>0</v>
      </c>
      <c r="O1193" s="19" t="n">
        <v>0.0559745584654863</v>
      </c>
      <c r="P1193" s="19" t="n">
        <v>0.0394730529490475</v>
      </c>
      <c r="Q1193" s="19" t="n">
        <v>0.074005661475022</v>
      </c>
      <c r="R1193" s="19" t="n">
        <v>0.0307948511561761</v>
      </c>
      <c r="S1193" s="19"/>
      <c r="T1193" s="19" t="n">
        <v>0.0907020903574518</v>
      </c>
      <c r="U1193" s="19" t="n">
        <v>0.0660681467908636</v>
      </c>
      <c r="V1193" s="19" t="n">
        <v>0.019181169939825</v>
      </c>
      <c r="W1193" s="19" t="n">
        <v>0.0524022997697661</v>
      </c>
      <c r="X1193" s="19"/>
      <c r="Y1193" s="19" t="n">
        <v>0.0800137253243191</v>
      </c>
      <c r="Z1193" s="19" t="n">
        <v>0.0399982958920733</v>
      </c>
      <c r="AA1193" s="19" t="n">
        <v>0.0197573058943281</v>
      </c>
      <c r="AB1193" s="19" t="n">
        <v>0.0102499657656164</v>
      </c>
      <c r="AC1193" s="19" t="n">
        <v>0.0948630324600555</v>
      </c>
      <c r="AD1193" s="19" t="n">
        <v>0.0378331438566839</v>
      </c>
      <c r="AE1193" s="19"/>
      <c r="AF1193" s="19" t="n">
        <v>0.0441444656209069</v>
      </c>
      <c r="AG1193" s="19"/>
      <c r="AH1193" s="19" t="n">
        <v>0.0587607045425847</v>
      </c>
      <c r="AI1193" s="19"/>
      <c r="AJ1193" s="19" t="n">
        <v>0.0416776399363662</v>
      </c>
      <c r="AK1193" s="19" t="n">
        <v>0.117478775307382</v>
      </c>
      <c r="AL1193" s="19" t="n">
        <v>0.0516333471941087</v>
      </c>
      <c r="AM1193" s="19" t="n">
        <v>0.0528788260809239</v>
      </c>
      <c r="AN1193" s="19" t="n">
        <v>0.0661997991060423</v>
      </c>
      <c r="AO1193" s="19" t="n">
        <v>0.0344523888096457</v>
      </c>
      <c r="AP1193" s="19" t="n">
        <v>0.0443055049344593</v>
      </c>
      <c r="AQ1193" s="19" t="n">
        <v>0</v>
      </c>
      <c r="AR1193" s="19" t="n">
        <v>0.0526242613644922</v>
      </c>
      <c r="AS1193" s="19" t="n">
        <v>0.0138452155921729</v>
      </c>
      <c r="AT1193" s="19" t="n">
        <v>0.0363757142784006</v>
      </c>
      <c r="AU1193" s="19" t="n">
        <v>0.107094113627915</v>
      </c>
    </row>
    <row r="1194">
      <c r="B1194" t="s">
        <v>495</v>
      </c>
      <c r="C1194" s="19" t="n">
        <v>0.0486211912527789</v>
      </c>
      <c r="D1194" s="19" t="n">
        <v>0.0510541097044576</v>
      </c>
      <c r="E1194" s="19" t="n">
        <v>0.0463881494817004</v>
      </c>
      <c r="F1194" s="19"/>
      <c r="G1194" s="19" t="n">
        <v>0.106106434002468</v>
      </c>
      <c r="H1194" s="19" t="n">
        <v>0.0539216860300305</v>
      </c>
      <c r="I1194" s="19" t="n">
        <v>0.0419665384057677</v>
      </c>
      <c r="J1194" s="19" t="n">
        <v>0.0276962902234177</v>
      </c>
      <c r="K1194" s="19" t="n">
        <v>0.0382574869580644</v>
      </c>
      <c r="L1194" s="19" t="n">
        <v>0.044644909759457</v>
      </c>
      <c r="M1194" s="19"/>
      <c r="N1194" s="19" t="n">
        <v>0</v>
      </c>
      <c r="O1194" s="19" t="n">
        <v>0.0544794439292262</v>
      </c>
      <c r="P1194" s="19" t="n">
        <v>0.0562114978102436</v>
      </c>
      <c r="Q1194" s="19" t="n">
        <v>0.0375112150338153</v>
      </c>
      <c r="R1194" s="19" t="n">
        <v>0.0496541992370498</v>
      </c>
      <c r="S1194" s="19"/>
      <c r="T1194" s="19" t="n">
        <v>0.0478247970734906</v>
      </c>
      <c r="U1194" s="19" t="n">
        <v>0.0542199954736941</v>
      </c>
      <c r="V1194" s="19" t="n">
        <v>0.0292628418091774</v>
      </c>
      <c r="W1194" s="19" t="n">
        <v>0.0553978201089145</v>
      </c>
      <c r="X1194" s="19"/>
      <c r="Y1194" s="19" t="n">
        <v>0.0582053876253883</v>
      </c>
      <c r="Z1194" s="19" t="n">
        <v>0.0652426813540989</v>
      </c>
      <c r="AA1194" s="19" t="n">
        <v>0.0422525284642496</v>
      </c>
      <c r="AB1194" s="19" t="n">
        <v>0.0101795923684249</v>
      </c>
      <c r="AC1194" s="19" t="n">
        <v>0.0376995828714182</v>
      </c>
      <c r="AD1194" s="19" t="n">
        <v>0.0313749109362376</v>
      </c>
      <c r="AE1194" s="19"/>
      <c r="AF1194" s="19" t="n">
        <v>0.0257759518523272</v>
      </c>
      <c r="AG1194" s="19"/>
      <c r="AH1194" s="19" t="n">
        <v>0.0482935570138641</v>
      </c>
      <c r="AI1194" s="19"/>
      <c r="AJ1194" s="19" t="n">
        <v>0.0317013064233056</v>
      </c>
      <c r="AK1194" s="19" t="n">
        <v>0.0931310176591799</v>
      </c>
      <c r="AL1194" s="19" t="n">
        <v>0.0767425411806859</v>
      </c>
      <c r="AM1194" s="19" t="n">
        <v>0.05588917897879</v>
      </c>
      <c r="AN1194" s="19" t="n">
        <v>0.0503625215843941</v>
      </c>
      <c r="AO1194" s="19" t="n">
        <v>0.0329586238659912</v>
      </c>
      <c r="AP1194" s="19" t="n">
        <v>0.0378652568754357</v>
      </c>
      <c r="AQ1194" s="19" t="n">
        <v>0.0287112377075293</v>
      </c>
      <c r="AR1194" s="19" t="n">
        <v>0</v>
      </c>
      <c r="AS1194" s="19" t="n">
        <v>0.012792119688708</v>
      </c>
      <c r="AT1194" s="19" t="n">
        <v>0</v>
      </c>
      <c r="AU1194" s="19" t="n">
        <v>0.0521066345262951</v>
      </c>
    </row>
    <row r="1195">
      <c r="B1195" t="s">
        <v>496</v>
      </c>
      <c r="C1195" s="19" t="n">
        <v>0.0388773753764037</v>
      </c>
      <c r="D1195" s="19" t="n">
        <v>0.0484269035132069</v>
      </c>
      <c r="E1195" s="19" t="n">
        <v>0.0295090816582542</v>
      </c>
      <c r="F1195" s="19"/>
      <c r="G1195" s="19" t="n">
        <v>0.0398376652929681</v>
      </c>
      <c r="H1195" s="19" t="n">
        <v>0.0410652452928416</v>
      </c>
      <c r="I1195" s="19" t="n">
        <v>0.0249297856273465</v>
      </c>
      <c r="J1195" s="19" t="n">
        <v>0.0349148143676982</v>
      </c>
      <c r="K1195" s="19" t="n">
        <v>0.0344611583249661</v>
      </c>
      <c r="L1195" s="19" t="n">
        <v>0.0510945984872247</v>
      </c>
      <c r="M1195" s="19"/>
      <c r="N1195" s="19" t="n">
        <v>0.163585696905537</v>
      </c>
      <c r="O1195" s="19" t="n">
        <v>0.0387355434295905</v>
      </c>
      <c r="P1195" s="19" t="n">
        <v>0.0347216961414958</v>
      </c>
      <c r="Q1195" s="19" t="n">
        <v>0.0310282167964291</v>
      </c>
      <c r="R1195" s="19" t="n">
        <v>0.0490635875166526</v>
      </c>
      <c r="S1195" s="19"/>
      <c r="T1195" s="19" t="n">
        <v>0.0239658890849835</v>
      </c>
      <c r="U1195" s="19" t="n">
        <v>0.0408570672222292</v>
      </c>
      <c r="V1195" s="19" t="n">
        <v>0.0298905807300989</v>
      </c>
      <c r="W1195" s="19" t="n">
        <v>0.0515761952356944</v>
      </c>
      <c r="X1195" s="19"/>
      <c r="Y1195" s="19" t="n">
        <v>0.0387469465401111</v>
      </c>
      <c r="Z1195" s="19" t="n">
        <v>0.0374167863242286</v>
      </c>
      <c r="AA1195" s="19" t="n">
        <v>0.0589123971935655</v>
      </c>
      <c r="AB1195" s="19" t="n">
        <v>0.0270163147446439</v>
      </c>
      <c r="AC1195" s="19" t="n">
        <v>0.0206168510893962</v>
      </c>
      <c r="AD1195" s="19" t="n">
        <v>0.0143671790020971</v>
      </c>
      <c r="AE1195" s="19"/>
      <c r="AF1195" s="19" t="n">
        <v>0.0240701149996941</v>
      </c>
      <c r="AG1195" s="19"/>
      <c r="AH1195" s="19" t="n">
        <v>0.0333243080126813</v>
      </c>
      <c r="AI1195" s="19"/>
      <c r="AJ1195" s="19" t="n">
        <v>0.0468083179998162</v>
      </c>
      <c r="AK1195" s="19" t="n">
        <v>0.150224541273127</v>
      </c>
      <c r="AL1195" s="19" t="n">
        <v>0.0386381669477883</v>
      </c>
      <c r="AM1195" s="19" t="n">
        <v>0.0250910424969214</v>
      </c>
      <c r="AN1195" s="19" t="n">
        <v>0.0299075286085844</v>
      </c>
      <c r="AO1195" s="19" t="n">
        <v>0.0554743897693663</v>
      </c>
      <c r="AP1195" s="19" t="n">
        <v>0.0402212538498338</v>
      </c>
      <c r="AQ1195" s="19" t="n">
        <v>0</v>
      </c>
      <c r="AR1195" s="19" t="n">
        <v>0</v>
      </c>
      <c r="AS1195" s="19" t="n">
        <v>0.056337562164864</v>
      </c>
      <c r="AT1195" s="19" t="n">
        <v>0.0363757142784006</v>
      </c>
      <c r="AU1195" s="19" t="n">
        <v>0.0315730492721854</v>
      </c>
    </row>
    <row r="1196">
      <c r="B1196" t="s">
        <v>497</v>
      </c>
      <c r="C1196" s="19" t="n">
        <v>0.0335915127374918</v>
      </c>
      <c r="D1196" s="19" t="n">
        <v>0.0331788359133806</v>
      </c>
      <c r="E1196" s="19" t="n">
        <v>0.034136385334974</v>
      </c>
      <c r="F1196" s="19"/>
      <c r="G1196" s="19" t="n">
        <v>0.0572912562987882</v>
      </c>
      <c r="H1196" s="19" t="n">
        <v>0.0264448838978794</v>
      </c>
      <c r="I1196" s="19" t="n">
        <v>0.0478967780312681</v>
      </c>
      <c r="J1196" s="19" t="n">
        <v>0.024804203542919</v>
      </c>
      <c r="K1196" s="19" t="n">
        <v>0.0219881232862329</v>
      </c>
      <c r="L1196" s="19" t="n">
        <v>0.0329338945375636</v>
      </c>
      <c r="M1196" s="19"/>
      <c r="N1196" s="19" t="n">
        <v>0</v>
      </c>
      <c r="O1196" s="19" t="n">
        <v>0.0238739303316153</v>
      </c>
      <c r="P1196" s="19" t="n">
        <v>0.0140542334887126</v>
      </c>
      <c r="Q1196" s="19" t="n">
        <v>0.0594598254154241</v>
      </c>
      <c r="R1196" s="19" t="n">
        <v>0.0550102198660723</v>
      </c>
      <c r="S1196" s="19"/>
      <c r="T1196" s="19" t="n">
        <v>0.036403885069251</v>
      </c>
      <c r="U1196" s="19" t="n">
        <v>0.0207655171507103</v>
      </c>
      <c r="V1196" s="19" t="n">
        <v>0.0510312533050318</v>
      </c>
      <c r="W1196" s="19" t="n">
        <v>0.0375320930855179</v>
      </c>
      <c r="X1196" s="19"/>
      <c r="Y1196" s="19" t="n">
        <v>0.0382973238694579</v>
      </c>
      <c r="Z1196" s="19" t="n">
        <v>0.0367099756535877</v>
      </c>
      <c r="AA1196" s="19" t="n">
        <v>0.0324607915725016</v>
      </c>
      <c r="AB1196" s="19" t="n">
        <v>0.0157262368436113</v>
      </c>
      <c r="AC1196" s="19" t="n">
        <v>0.0529234692528911</v>
      </c>
      <c r="AD1196" s="19" t="n">
        <v>0.0152010140388471</v>
      </c>
      <c r="AE1196" s="19"/>
      <c r="AF1196" s="19" t="n">
        <v>0.0375623210455552</v>
      </c>
      <c r="AG1196" s="19"/>
      <c r="AH1196" s="19" t="n">
        <v>0.0380997177118978</v>
      </c>
      <c r="AI1196" s="19"/>
      <c r="AJ1196" s="19" t="n">
        <v>0.0524404327261936</v>
      </c>
      <c r="AK1196" s="19" t="n">
        <v>0.120181783541179</v>
      </c>
      <c r="AL1196" s="19" t="n">
        <v>0.0332730856975981</v>
      </c>
      <c r="AM1196" s="19" t="n">
        <v>0.0334338492686701</v>
      </c>
      <c r="AN1196" s="19" t="n">
        <v>0.0368399520215947</v>
      </c>
      <c r="AO1196" s="19" t="n">
        <v>0.0337092974936711</v>
      </c>
      <c r="AP1196" s="19" t="n">
        <v>0.014090851388971</v>
      </c>
      <c r="AQ1196" s="19" t="n">
        <v>0.0930584538077582</v>
      </c>
      <c r="AR1196" s="19" t="n">
        <v>0</v>
      </c>
      <c r="AS1196" s="19" t="n">
        <v>0.0147788306841787</v>
      </c>
      <c r="AT1196" s="19" t="n">
        <v>0</v>
      </c>
      <c r="AU1196" s="19" t="n">
        <v>0</v>
      </c>
    </row>
    <row r="1197">
      <c r="B1197" t="s">
        <v>498</v>
      </c>
      <c r="C1197" s="19" t="n">
        <v>0.0150427603010426</v>
      </c>
      <c r="D1197" s="19" t="n">
        <v>0.0250947498743277</v>
      </c>
      <c r="E1197" s="19" t="n">
        <v>0.00507879696973356</v>
      </c>
      <c r="F1197" s="19"/>
      <c r="G1197" s="19" t="n">
        <v>0.0435251981082134</v>
      </c>
      <c r="H1197" s="19" t="n">
        <v>0.00646701839514118</v>
      </c>
      <c r="I1197" s="19" t="n">
        <v>0.0432655409780754</v>
      </c>
      <c r="J1197" s="19" t="n">
        <v>0.00589514957624096</v>
      </c>
      <c r="K1197" s="19" t="n">
        <v>0.00530160798162139</v>
      </c>
      <c r="L1197" s="19" t="n">
        <v>0.00378368042360877</v>
      </c>
      <c r="M1197" s="19"/>
      <c r="N1197" s="19" t="n">
        <v>0</v>
      </c>
      <c r="O1197" s="19" t="n">
        <v>0.0219673600886718</v>
      </c>
      <c r="P1197" s="19" t="n">
        <v>0.0085712474204822</v>
      </c>
      <c r="Q1197" s="19" t="n">
        <v>0.0170862910763579</v>
      </c>
      <c r="R1197" s="19" t="n">
        <v>0.0171790259474334</v>
      </c>
      <c r="S1197" s="19"/>
      <c r="T1197" s="19" t="n">
        <v>0.0123630194877222</v>
      </c>
      <c r="U1197" s="19" t="n">
        <v>0.0205086502935737</v>
      </c>
      <c r="V1197" s="19" t="n">
        <v>0.0141781717646726</v>
      </c>
      <c r="W1197" s="19" t="n">
        <v>0.0160760056728691</v>
      </c>
      <c r="X1197" s="19"/>
      <c r="Y1197" s="19" t="n">
        <v>0.0288138866498923</v>
      </c>
      <c r="Z1197" s="19" t="n">
        <v>0.0181886615708413</v>
      </c>
      <c r="AA1197" s="19" t="n">
        <v>0.00430817252585392</v>
      </c>
      <c r="AB1197" s="19" t="n">
        <v>0</v>
      </c>
      <c r="AC1197" s="19" t="n">
        <v>0</v>
      </c>
      <c r="AD1197" s="19" t="n">
        <v>0</v>
      </c>
      <c r="AE1197" s="19"/>
      <c r="AF1197" s="19" t="n">
        <v>0.0117955038511271</v>
      </c>
      <c r="AG1197" s="19"/>
      <c r="AH1197" s="19" t="n">
        <v>0.0191018051790357</v>
      </c>
      <c r="AI1197" s="19"/>
      <c r="AJ1197" s="19" t="n">
        <v>0.0235721114561194</v>
      </c>
      <c r="AK1197" s="19" t="n">
        <v>0</v>
      </c>
      <c r="AL1197" s="19" t="n">
        <v>0.0273802245992415</v>
      </c>
      <c r="AM1197" s="19" t="n">
        <v>0.0108764670585227</v>
      </c>
      <c r="AN1197" s="19" t="n">
        <v>0.00971342226375485</v>
      </c>
      <c r="AO1197" s="19" t="n">
        <v>0</v>
      </c>
      <c r="AP1197" s="19" t="n">
        <v>0</v>
      </c>
      <c r="AQ1197" s="19" t="n">
        <v>0</v>
      </c>
      <c r="AR1197" s="19" t="n">
        <v>0</v>
      </c>
      <c r="AS1197" s="19" t="n">
        <v>0.0147788306841787</v>
      </c>
      <c r="AT1197" s="19" t="n">
        <v>0.045694527757773</v>
      </c>
      <c r="AU1197" s="19" t="n">
        <v>0.0588325817346071</v>
      </c>
    </row>
    <row r="1198">
      <c r="B1198" t="s">
        <v>499</v>
      </c>
      <c r="C1198" s="19" t="n">
        <v>0.0110536561555519</v>
      </c>
      <c r="D1198" s="19" t="n">
        <v>0.0112482406225515</v>
      </c>
      <c r="E1198" s="19" t="n">
        <v>0.0109035025193395</v>
      </c>
      <c r="F1198" s="19"/>
      <c r="G1198" s="19" t="n">
        <v>0.0263858743132986</v>
      </c>
      <c r="H1198" s="19" t="n">
        <v>0.0281436786446561</v>
      </c>
      <c r="I1198" s="19" t="n">
        <v>0.0188836283824858</v>
      </c>
      <c r="J1198" s="19" t="n">
        <v>0.00513606653645517</v>
      </c>
      <c r="K1198" s="19" t="n">
        <v>0</v>
      </c>
      <c r="L1198" s="19" t="n">
        <v>0</v>
      </c>
      <c r="M1198" s="19"/>
      <c r="N1198" s="19" t="n">
        <v>0</v>
      </c>
      <c r="O1198" s="19" t="n">
        <v>0.0112911383158596</v>
      </c>
      <c r="P1198" s="19" t="n">
        <v>0.0102781258966659</v>
      </c>
      <c r="Q1198" s="19" t="n">
        <v>0.00521647666226064</v>
      </c>
      <c r="R1198" s="19" t="n">
        <v>0.0262738302133067</v>
      </c>
      <c r="S1198" s="19"/>
      <c r="T1198" s="19" t="n">
        <v>0.0229928150319806</v>
      </c>
      <c r="U1198" s="19" t="n">
        <v>0.00309371234526388</v>
      </c>
      <c r="V1198" s="19" t="n">
        <v>0.0151715834220868</v>
      </c>
      <c r="W1198" s="19" t="n">
        <v>0.0194156619875117</v>
      </c>
      <c r="X1198" s="19"/>
      <c r="Y1198" s="19" t="n">
        <v>0.0217528170538131</v>
      </c>
      <c r="Z1198" s="19" t="n">
        <v>0.0051716261053562</v>
      </c>
      <c r="AA1198" s="19" t="n">
        <v>0</v>
      </c>
      <c r="AB1198" s="19" t="n">
        <v>0</v>
      </c>
      <c r="AC1198" s="19" t="n">
        <v>0.0316596385620589</v>
      </c>
      <c r="AD1198" s="19" t="n">
        <v>0</v>
      </c>
      <c r="AE1198" s="19"/>
      <c r="AF1198" s="19" t="n">
        <v>0.00990180260121157</v>
      </c>
      <c r="AG1198" s="19"/>
      <c r="AH1198" s="19" t="n">
        <v>0.0124105073107728</v>
      </c>
      <c r="AI1198" s="19"/>
      <c r="AJ1198" s="19" t="n">
        <v>0.0253072910270414</v>
      </c>
      <c r="AK1198" s="19" t="n">
        <v>0.0604193149890326</v>
      </c>
      <c r="AL1198" s="19" t="n">
        <v>0.0153300493572135</v>
      </c>
      <c r="AM1198" s="19" t="n">
        <v>0.0199470449309258</v>
      </c>
      <c r="AN1198" s="19" t="n">
        <v>0</v>
      </c>
      <c r="AO1198" s="19" t="n">
        <v>0.0128758493305861</v>
      </c>
      <c r="AP1198" s="19" t="n">
        <v>0</v>
      </c>
      <c r="AQ1198" s="19" t="n">
        <v>0</v>
      </c>
      <c r="AR1198" s="19" t="n">
        <v>0</v>
      </c>
      <c r="AS1198" s="19" t="n">
        <v>0</v>
      </c>
      <c r="AT1198" s="19" t="n">
        <v>0</v>
      </c>
      <c r="AU1198" s="19" t="n">
        <v>0</v>
      </c>
    </row>
    <row r="1199">
      <c r="B1199" t="s">
        <v>500</v>
      </c>
      <c r="C1199" s="19" t="n">
        <v>0.0102441321950132</v>
      </c>
      <c r="D1199" s="19" t="n">
        <v>0.0125786840794985</v>
      </c>
      <c r="E1199" s="19" t="n">
        <v>0.00795682354721077</v>
      </c>
      <c r="F1199" s="19"/>
      <c r="G1199" s="19" t="n">
        <v>0.0232543147185598</v>
      </c>
      <c r="H1199" s="19" t="n">
        <v>0.0231302003897806</v>
      </c>
      <c r="I1199" s="19" t="n">
        <v>0.0143476467974947</v>
      </c>
      <c r="J1199" s="19" t="n">
        <v>0.00612139026493223</v>
      </c>
      <c r="K1199" s="19" t="n">
        <v>0</v>
      </c>
      <c r="L1199" s="19" t="n">
        <v>0.00342967854978739</v>
      </c>
      <c r="M1199" s="19"/>
      <c r="N1199" s="19" t="n">
        <v>0</v>
      </c>
      <c r="O1199" s="19" t="n">
        <v>0</v>
      </c>
      <c r="P1199" s="19" t="n">
        <v>0.00818624932360306</v>
      </c>
      <c r="Q1199" s="19" t="n">
        <v>0.0197346173333291</v>
      </c>
      <c r="R1199" s="19" t="n">
        <v>0.0171770382076223</v>
      </c>
      <c r="S1199" s="19"/>
      <c r="T1199" s="19" t="n">
        <v>0.00866653416958824</v>
      </c>
      <c r="U1199" s="19" t="n">
        <v>0.0121477442803684</v>
      </c>
      <c r="V1199" s="19" t="n">
        <v>0.0142834585564457</v>
      </c>
      <c r="W1199" s="19" t="n">
        <v>0.0125682837440306</v>
      </c>
      <c r="X1199" s="19"/>
      <c r="Y1199" s="19" t="n">
        <v>0.0164965511014318</v>
      </c>
      <c r="Z1199" s="19" t="n">
        <v>0.0114483671707453</v>
      </c>
      <c r="AA1199" s="19" t="n">
        <v>0.00390509906928448</v>
      </c>
      <c r="AB1199" s="19" t="n">
        <v>0.010737128347121</v>
      </c>
      <c r="AC1199" s="19" t="n">
        <v>0</v>
      </c>
      <c r="AD1199" s="19" t="n">
        <v>0</v>
      </c>
      <c r="AE1199" s="19"/>
      <c r="AF1199" s="19" t="n">
        <v>0.0102004305028435</v>
      </c>
      <c r="AG1199" s="19"/>
      <c r="AH1199" s="19" t="n">
        <v>0.0137017332429917</v>
      </c>
      <c r="AI1199" s="19"/>
      <c r="AJ1199" s="19" t="n">
        <v>0.0286310827069194</v>
      </c>
      <c r="AK1199" s="19" t="n">
        <v>0</v>
      </c>
      <c r="AL1199" s="19" t="n">
        <v>0.0109162084894304</v>
      </c>
      <c r="AM1199" s="19" t="n">
        <v>0.0142870129605355</v>
      </c>
      <c r="AN1199" s="19" t="n">
        <v>0.01710295139646</v>
      </c>
      <c r="AO1199" s="19" t="n">
        <v>0</v>
      </c>
      <c r="AP1199" s="19" t="n">
        <v>0.0069870671973752</v>
      </c>
      <c r="AQ1199" s="19" t="n">
        <v>0</v>
      </c>
      <c r="AR1199" s="19" t="n">
        <v>0</v>
      </c>
      <c r="AS1199" s="19" t="n">
        <v>0</v>
      </c>
      <c r="AT1199" s="19" t="n">
        <v>0</v>
      </c>
      <c r="AU1199" s="19" t="n">
        <v>0</v>
      </c>
    </row>
    <row r="1200">
      <c r="B1200" t="s">
        <v>501</v>
      </c>
      <c r="C1200" s="19" t="n">
        <v>0.00390891607065893</v>
      </c>
      <c r="D1200" s="19" t="n">
        <v>0.00488035207788278</v>
      </c>
      <c r="E1200" s="19" t="n">
        <v>0.00295573400092622</v>
      </c>
      <c r="F1200" s="19"/>
      <c r="G1200" s="19" t="n">
        <v>0</v>
      </c>
      <c r="H1200" s="19" t="n">
        <v>0</v>
      </c>
      <c r="I1200" s="19" t="n">
        <v>0</v>
      </c>
      <c r="J1200" s="19" t="n">
        <v>0.00942330210501036</v>
      </c>
      <c r="K1200" s="19" t="n">
        <v>0.00467167230901662</v>
      </c>
      <c r="L1200" s="19" t="n">
        <v>0.00631454744068994</v>
      </c>
      <c r="M1200" s="19"/>
      <c r="N1200" s="19" t="n">
        <v>0</v>
      </c>
      <c r="O1200" s="19" t="n">
        <v>0.0127693480602593</v>
      </c>
      <c r="P1200" s="19" t="n">
        <v>0.00235295674449304</v>
      </c>
      <c r="Q1200" s="19" t="n">
        <v>0</v>
      </c>
      <c r="R1200" s="19" t="n">
        <v>0</v>
      </c>
      <c r="S1200" s="19"/>
      <c r="T1200" s="19" t="n">
        <v>0.0142186147032709</v>
      </c>
      <c r="U1200" s="19" t="n">
        <v>0.00277513863249772</v>
      </c>
      <c r="V1200" s="19" t="n">
        <v>0</v>
      </c>
      <c r="W1200" s="19" t="n">
        <v>0.0031286983310473</v>
      </c>
      <c r="X1200" s="19"/>
      <c r="Y1200" s="19" t="n">
        <v>0</v>
      </c>
      <c r="Z1200" s="19" t="n">
        <v>0.00408082666346692</v>
      </c>
      <c r="AA1200" s="19" t="n">
        <v>0.0071898672063945</v>
      </c>
      <c r="AB1200" s="19" t="n">
        <v>0.00744308138988656</v>
      </c>
      <c r="AC1200" s="19" t="n">
        <v>0</v>
      </c>
      <c r="AD1200" s="19" t="n">
        <v>0.0144539433762834</v>
      </c>
      <c r="AE1200" s="19"/>
      <c r="AF1200" s="19" t="n">
        <v>0.0051056082268089</v>
      </c>
      <c r="AG1200" s="19"/>
      <c r="AH1200" s="19" t="n">
        <v>0.00417724798134467</v>
      </c>
      <c r="AI1200" s="19"/>
      <c r="AJ1200" s="19" t="n">
        <v>0.0310216782133306</v>
      </c>
      <c r="AK1200" s="19" t="n">
        <v>0.0242168059212648</v>
      </c>
      <c r="AL1200" s="19" t="n">
        <v>0</v>
      </c>
      <c r="AM1200" s="19" t="n">
        <v>0</v>
      </c>
      <c r="AN1200" s="19" t="n">
        <v>0</v>
      </c>
      <c r="AO1200" s="19" t="n">
        <v>0</v>
      </c>
      <c r="AP1200" s="19" t="n">
        <v>0.00715855393208406</v>
      </c>
      <c r="AQ1200" s="19" t="n">
        <v>0</v>
      </c>
      <c r="AR1200" s="19" t="n">
        <v>0</v>
      </c>
      <c r="AS1200" s="19" t="n">
        <v>0</v>
      </c>
      <c r="AT1200" s="19" t="n">
        <v>0</v>
      </c>
      <c r="AU1200" s="19" t="n">
        <v>0</v>
      </c>
    </row>
    <row r="1201">
      <c r="B1201" t="s">
        <v>86</v>
      </c>
      <c r="C1201" s="19" t="n">
        <v>0.0125293256369432</v>
      </c>
      <c r="D1201" s="19" t="n">
        <v>0.0135893740971723</v>
      </c>
      <c r="E1201" s="19" t="n">
        <v>0.0115220035666424</v>
      </c>
      <c r="F1201" s="19"/>
      <c r="G1201" s="19" t="n">
        <v>0.012617116878038</v>
      </c>
      <c r="H1201" s="19" t="n">
        <v>0.00625592259142848</v>
      </c>
      <c r="I1201" s="19" t="n">
        <v>0.00679903373312338</v>
      </c>
      <c r="J1201" s="19" t="n">
        <v>0.00638964382286508</v>
      </c>
      <c r="K1201" s="19" t="n">
        <v>0.0204998662030686</v>
      </c>
      <c r="L1201" s="19" t="n">
        <v>0.0186213962116592</v>
      </c>
      <c r="M1201" s="19"/>
      <c r="N1201" s="19" t="n">
        <v>0</v>
      </c>
      <c r="O1201" s="19" t="n">
        <v>0.0185454887251125</v>
      </c>
      <c r="P1201" s="19" t="n">
        <v>0.0167582179253903</v>
      </c>
      <c r="Q1201" s="19" t="n">
        <v>0</v>
      </c>
      <c r="R1201" s="19" t="n">
        <v>0.0181232249652489</v>
      </c>
      <c r="S1201" s="19"/>
      <c r="T1201" s="19" t="n">
        <v>0.0164432186317604</v>
      </c>
      <c r="U1201" s="19" t="n">
        <v>0.01226426159759</v>
      </c>
      <c r="V1201" s="19" t="n">
        <v>0.0201813307388835</v>
      </c>
      <c r="W1201" s="19" t="n">
        <v>0.00848651128766302</v>
      </c>
      <c r="X1201" s="19"/>
      <c r="Y1201" s="19" t="n">
        <v>0.00799801918116699</v>
      </c>
      <c r="Z1201" s="19" t="n">
        <v>0.0189523521866332</v>
      </c>
      <c r="AA1201" s="19" t="n">
        <v>0.0212026858958651</v>
      </c>
      <c r="AB1201" s="19" t="n">
        <v>0.0156156984733812</v>
      </c>
      <c r="AC1201" s="19" t="n">
        <v>0</v>
      </c>
      <c r="AD1201" s="19" t="n">
        <v>0</v>
      </c>
      <c r="AE1201" s="19"/>
      <c r="AF1201" s="19" t="n">
        <v>0.0142905280096469</v>
      </c>
      <c r="AG1201" s="19"/>
      <c r="AH1201" s="19" t="n">
        <v>0.00704988964423312</v>
      </c>
      <c r="AI1201" s="19"/>
      <c r="AJ1201" s="19" t="n">
        <v>0.0101810441995639</v>
      </c>
      <c r="AK1201" s="19" t="n">
        <v>0</v>
      </c>
      <c r="AL1201" s="19" t="n">
        <v>0.00451602351646246</v>
      </c>
      <c r="AM1201" s="19" t="n">
        <v>0.0117610320850371</v>
      </c>
      <c r="AN1201" s="19" t="n">
        <v>0.0141724290228907</v>
      </c>
      <c r="AO1201" s="19" t="n">
        <v>0.0493852573040267</v>
      </c>
      <c r="AP1201" s="19" t="n">
        <v>0.00718696918364311</v>
      </c>
      <c r="AQ1201" s="19" t="n">
        <v>0.0289992818219832</v>
      </c>
      <c r="AR1201" s="19" t="n">
        <v>0</v>
      </c>
      <c r="AS1201" s="19" t="n">
        <v>0.0120563822719322</v>
      </c>
      <c r="AT1201" s="19" t="n">
        <v>0</v>
      </c>
      <c r="AU1201" s="19" t="n">
        <v>0.0218867436303662</v>
      </c>
    </row>
    <row r="1202">
      <c r="B1202" t="s">
        <v>96</v>
      </c>
      <c r="C1202" s="19" t="n">
        <v>0.0713297676547319</v>
      </c>
      <c r="D1202" s="19" t="n">
        <v>0.0598716482375287</v>
      </c>
      <c r="E1202" s="19" t="n">
        <v>0.0830387989784245</v>
      </c>
      <c r="F1202" s="19"/>
      <c r="G1202" s="19" t="n">
        <v>0.0208623735449835</v>
      </c>
      <c r="H1202" s="19" t="n">
        <v>0.0425277615965048</v>
      </c>
      <c r="I1202" s="19" t="n">
        <v>0.0686402075867556</v>
      </c>
      <c r="J1202" s="19" t="n">
        <v>0.0857932478719435</v>
      </c>
      <c r="K1202" s="19" t="n">
        <v>0.072503214791529</v>
      </c>
      <c r="L1202" s="19" t="n">
        <v>0.103678255774176</v>
      </c>
      <c r="M1202" s="19"/>
      <c r="N1202" s="19" t="n">
        <v>0.104515697785905</v>
      </c>
      <c r="O1202" s="19" t="n">
        <v>0.0921255958745915</v>
      </c>
      <c r="P1202" s="19" t="n">
        <v>0.0821423583156063</v>
      </c>
      <c r="Q1202" s="19" t="n">
        <v>0.0349748489460744</v>
      </c>
      <c r="R1202" s="19" t="n">
        <v>0.0764587848534442</v>
      </c>
      <c r="S1202" s="19"/>
      <c r="T1202" s="19" t="n">
        <v>0.0974286935697979</v>
      </c>
      <c r="U1202" s="19" t="n">
        <v>0.0673161609014847</v>
      </c>
      <c r="V1202" s="19" t="n">
        <v>0.0495332602521325</v>
      </c>
      <c r="W1202" s="19" t="n">
        <v>0.0494742281444357</v>
      </c>
      <c r="X1202" s="19"/>
      <c r="Y1202" s="19" t="n">
        <v>0.0450571003275787</v>
      </c>
      <c r="Z1202" s="19" t="n">
        <v>0.0513684170962398</v>
      </c>
      <c r="AA1202" s="19" t="n">
        <v>0.109874296707423</v>
      </c>
      <c r="AB1202" s="19" t="n">
        <v>0.0878980974984589</v>
      </c>
      <c r="AC1202" s="19" t="n">
        <v>0.0214607065670869</v>
      </c>
      <c r="AD1202" s="19" t="n">
        <v>0.164611838638765</v>
      </c>
      <c r="AE1202" s="19"/>
      <c r="AF1202" s="19" t="n">
        <v>0.0768364240347094</v>
      </c>
      <c r="AG1202" s="19"/>
      <c r="AH1202" s="19" t="n">
        <v>0.0449890050631741</v>
      </c>
      <c r="AI1202" s="19"/>
      <c r="AJ1202" s="19" t="n">
        <v>0.107456444182511</v>
      </c>
      <c r="AK1202" s="19" t="n">
        <v>0.0921212223784239</v>
      </c>
      <c r="AL1202" s="19" t="n">
        <v>0.07672315883429</v>
      </c>
      <c r="AM1202" s="19" t="n">
        <v>0.0871233829972291</v>
      </c>
      <c r="AN1202" s="19" t="n">
        <v>0.0413214202086196</v>
      </c>
      <c r="AO1202" s="19" t="n">
        <v>0.0286714946857655</v>
      </c>
      <c r="AP1202" s="19" t="n">
        <v>0.0646946092985169</v>
      </c>
      <c r="AQ1202" s="19" t="n">
        <v>0.0661612102263315</v>
      </c>
      <c r="AR1202" s="19" t="n">
        <v>0.0410234503155122</v>
      </c>
      <c r="AS1202" s="19" t="n">
        <v>0.0901068042708623</v>
      </c>
      <c r="AT1202" s="19" t="n">
        <v>0.098736919518311</v>
      </c>
      <c r="AU1202" s="19" t="n">
        <v>0.0700480676625967</v>
      </c>
    </row>
    <row r="1203">
      <c r="C1203" s="19"/>
      <c r="D1203" s="19"/>
      <c r="E1203" s="19"/>
      <c r="F1203" s="19"/>
      <c r="G1203" s="19"/>
      <c r="H1203" s="19"/>
      <c r="I1203" s="19"/>
      <c r="J1203" s="19"/>
      <c r="K1203" s="19"/>
      <c r="L1203" s="19"/>
      <c r="M1203" s="19"/>
      <c r="N1203" s="19"/>
      <c r="O1203" s="19"/>
      <c r="P1203" s="19"/>
      <c r="Q1203" s="19"/>
      <c r="R1203" s="19"/>
      <c r="S1203" s="19"/>
      <c r="T1203" s="19"/>
      <c r="U1203" s="19"/>
      <c r="V1203" s="19"/>
      <c r="W1203" s="19"/>
      <c r="X1203" s="19"/>
      <c r="Y1203" s="19"/>
      <c r="Z1203" s="19"/>
      <c r="AA1203" s="19"/>
      <c r="AB1203" s="19"/>
      <c r="AC1203" s="19"/>
      <c r="AD1203" s="19"/>
      <c r="AE1203" s="19"/>
      <c r="AF1203" s="19"/>
      <c r="AG1203" s="19"/>
      <c r="AH1203" s="19"/>
      <c r="AI1203" s="19"/>
      <c r="AJ1203" s="19"/>
      <c r="AK1203" s="19"/>
      <c r="AL1203" s="19"/>
      <c r="AM1203" s="19"/>
      <c r="AN1203" s="19"/>
      <c r="AO1203" s="19"/>
      <c r="AP1203" s="19"/>
      <c r="AQ1203" s="19"/>
      <c r="AR1203" s="19"/>
      <c r="AS1203" s="19"/>
      <c r="AT1203" s="19"/>
      <c r="AU1203" s="19"/>
    </row>
    <row r="1204">
      <c r="B1204" s="7" t="s">
        <v>504</v>
      </c>
      <c r="C1204" s="19"/>
      <c r="D1204" s="19"/>
      <c r="E1204" s="19"/>
      <c r="F1204" s="19"/>
      <c r="G1204" s="19"/>
      <c r="H1204" s="19"/>
      <c r="I1204" s="19"/>
      <c r="J1204" s="19"/>
      <c r="K1204" s="19"/>
      <c r="L1204" s="19"/>
      <c r="M1204" s="19"/>
      <c r="N1204" s="19"/>
      <c r="O1204" s="19"/>
      <c r="P1204" s="19"/>
      <c r="Q1204" s="19"/>
      <c r="R1204" s="19"/>
      <c r="S1204" s="19"/>
      <c r="T1204" s="19"/>
      <c r="U1204" s="19"/>
      <c r="V1204" s="19"/>
      <c r="W1204" s="19"/>
      <c r="X1204" s="19"/>
      <c r="Y1204" s="19"/>
      <c r="Z1204" s="19"/>
      <c r="AA1204" s="19"/>
      <c r="AB1204" s="19"/>
      <c r="AC1204" s="19"/>
      <c r="AD1204" s="19"/>
      <c r="AE1204" s="19"/>
      <c r="AF1204" s="19"/>
      <c r="AG1204" s="19"/>
      <c r="AH1204" s="19"/>
      <c r="AI1204" s="19"/>
      <c r="AJ1204" s="19"/>
      <c r="AK1204" s="19"/>
      <c r="AL1204" s="19"/>
      <c r="AM1204" s="19"/>
      <c r="AN1204" s="19"/>
      <c r="AO1204" s="19"/>
      <c r="AP1204" s="19"/>
      <c r="AQ1204" s="19"/>
      <c r="AR1204" s="19"/>
      <c r="AS1204" s="19"/>
      <c r="AT1204" s="19"/>
      <c r="AU1204" s="19"/>
    </row>
    <row r="1205">
      <c r="B1205" s="26" t="s">
        <v>69</v>
      </c>
      <c r="C1205" s="19"/>
      <c r="D1205" s="19"/>
      <c r="E1205" s="19"/>
      <c r="F1205" s="19"/>
      <c r="G1205" s="19"/>
      <c r="H1205" s="19"/>
      <c r="I1205" s="19"/>
      <c r="J1205" s="19"/>
      <c r="K1205" s="19"/>
      <c r="L1205" s="19"/>
      <c r="M1205" s="19"/>
      <c r="N1205" s="19"/>
      <c r="O1205" s="19"/>
      <c r="P1205" s="19"/>
      <c r="Q1205" s="19"/>
      <c r="R1205" s="19"/>
      <c r="S1205" s="19"/>
      <c r="T1205" s="19"/>
      <c r="U1205" s="19"/>
      <c r="V1205" s="19"/>
      <c r="W1205" s="19"/>
      <c r="X1205" s="19"/>
      <c r="Y1205" s="19"/>
      <c r="Z1205" s="19"/>
      <c r="AA1205" s="19"/>
      <c r="AB1205" s="19"/>
      <c r="AC1205" s="19"/>
      <c r="AD1205" s="19"/>
      <c r="AE1205" s="19"/>
      <c r="AF1205" s="19"/>
      <c r="AG1205" s="19"/>
      <c r="AH1205" s="19"/>
      <c r="AI1205" s="19"/>
      <c r="AJ1205" s="19"/>
      <c r="AK1205" s="19"/>
      <c r="AL1205" s="19"/>
      <c r="AM1205" s="19"/>
      <c r="AN1205" s="19"/>
      <c r="AO1205" s="19"/>
      <c r="AP1205" s="19"/>
      <c r="AQ1205" s="19"/>
      <c r="AR1205" s="19"/>
      <c r="AS1205" s="19"/>
      <c r="AT1205" s="19"/>
      <c r="AU1205" s="19"/>
    </row>
    <row r="1206">
      <c r="B1206" t="s">
        <v>341</v>
      </c>
      <c r="C1206" s="19" t="n">
        <v>0.0308427463873125</v>
      </c>
      <c r="D1206" s="19" t="n">
        <v>0.0532419184757017</v>
      </c>
      <c r="E1206" s="19" t="n">
        <v>0.00862909628477796</v>
      </c>
      <c r="F1206" s="19"/>
      <c r="G1206" s="19" t="n">
        <v>0.0416450377752529</v>
      </c>
      <c r="H1206" s="19" t="n">
        <v>0.083338072913005</v>
      </c>
      <c r="I1206" s="19" t="n">
        <v>0.0444406226082813</v>
      </c>
      <c r="J1206" s="19" t="n">
        <v>0.0112926523299572</v>
      </c>
      <c r="K1206" s="19" t="n">
        <v>0.0147998440768842</v>
      </c>
      <c r="L1206" s="19" t="n">
        <v>0.00796648784329498</v>
      </c>
      <c r="M1206" s="19"/>
      <c r="N1206" s="19" t="n">
        <v>0.0639900433770728</v>
      </c>
      <c r="O1206" s="19" t="n">
        <v>0</v>
      </c>
      <c r="P1206" s="19" t="n">
        <v>0.0187909602614285</v>
      </c>
      <c r="Q1206" s="19" t="n">
        <v>0.0480736932845567</v>
      </c>
      <c r="R1206" s="19" t="n">
        <v>0.0801510771541255</v>
      </c>
      <c r="S1206" s="19"/>
      <c r="T1206" s="19" t="n">
        <v>0.0285741927252275</v>
      </c>
      <c r="U1206" s="19" t="n">
        <v>0.039104796295838</v>
      </c>
      <c r="V1206" s="19" t="n">
        <v>0.0195842828498952</v>
      </c>
      <c r="W1206" s="19" t="n">
        <v>0.055666960877436</v>
      </c>
      <c r="X1206" s="19"/>
      <c r="Y1206" s="19" t="n">
        <v>0.0536108222432257</v>
      </c>
      <c r="Z1206" s="19" t="n">
        <v>0.0168876323694284</v>
      </c>
      <c r="AA1206" s="19" t="n">
        <v>0.00907079885496729</v>
      </c>
      <c r="AB1206" s="19" t="n">
        <v>0.0214742566942419</v>
      </c>
      <c r="AC1206" s="19" t="n">
        <v>0.0548461321356375</v>
      </c>
      <c r="AD1206" s="19" t="n">
        <v>0</v>
      </c>
      <c r="AE1206" s="19"/>
      <c r="AF1206" s="19" t="n">
        <v>0.022440840009156</v>
      </c>
      <c r="AG1206" s="19"/>
      <c r="AH1206" s="19" t="n">
        <v>0.0385043458550959</v>
      </c>
      <c r="AI1206" s="19"/>
      <c r="AJ1206" s="19" t="n">
        <v>0.126573837655238</v>
      </c>
      <c r="AK1206" s="19" t="n">
        <v>0</v>
      </c>
      <c r="AL1206" s="19" t="n">
        <v>0.0297506950704011</v>
      </c>
      <c r="AM1206" s="19" t="n">
        <v>0.0299457843140334</v>
      </c>
      <c r="AN1206" s="19" t="n">
        <v>0</v>
      </c>
      <c r="AO1206" s="19" t="n">
        <v>0.0628397651681781</v>
      </c>
      <c r="AP1206" s="19" t="n">
        <v>0.00802375451630034</v>
      </c>
      <c r="AQ1206" s="19" t="n">
        <v>0</v>
      </c>
      <c r="AR1206" s="19" t="n">
        <v>0.0526242613644922</v>
      </c>
      <c r="AS1206" s="19" t="n">
        <v>0.0282868301891623</v>
      </c>
      <c r="AT1206" s="19" t="n">
        <v>0.045694527757773</v>
      </c>
      <c r="AU1206" s="19" t="n">
        <v>0.0218867436303662</v>
      </c>
    </row>
    <row r="1207">
      <c r="B1207" t="s">
        <v>342</v>
      </c>
      <c r="C1207" s="19" t="n">
        <v>0.139152214334936</v>
      </c>
      <c r="D1207" s="19" t="n">
        <v>0.200654743597959</v>
      </c>
      <c r="E1207" s="19" t="n">
        <v>0.0783753103869689</v>
      </c>
      <c r="F1207" s="19"/>
      <c r="G1207" s="19" t="n">
        <v>0.25965055290326</v>
      </c>
      <c r="H1207" s="19" t="n">
        <v>0.295392890755846</v>
      </c>
      <c r="I1207" s="19" t="n">
        <v>0.117595148987103</v>
      </c>
      <c r="J1207" s="19" t="n">
        <v>0.124237552502195</v>
      </c>
      <c r="K1207" s="19" t="n">
        <v>0.0857675469770413</v>
      </c>
      <c r="L1207" s="19" t="n">
        <v>0.0436630823330648</v>
      </c>
      <c r="M1207" s="19"/>
      <c r="N1207" s="19" t="n">
        <v>0</v>
      </c>
      <c r="O1207" s="19" t="n">
        <v>0.0925593181621921</v>
      </c>
      <c r="P1207" s="19" t="n">
        <v>0.112319584042102</v>
      </c>
      <c r="Q1207" s="19" t="n">
        <v>0.213937234206218</v>
      </c>
      <c r="R1207" s="19" t="n">
        <v>0.153394781901247</v>
      </c>
      <c r="S1207" s="19"/>
      <c r="T1207" s="19" t="n">
        <v>0.11703451698068</v>
      </c>
      <c r="U1207" s="19" t="n">
        <v>0.126891085906128</v>
      </c>
      <c r="V1207" s="19" t="n">
        <v>0.131363134367373</v>
      </c>
      <c r="W1207" s="19" t="n">
        <v>0.235850768098562</v>
      </c>
      <c r="X1207" s="19"/>
      <c r="Y1207" s="19" t="n">
        <v>0.248520251064939</v>
      </c>
      <c r="Z1207" s="19" t="n">
        <v>0.0917833849603933</v>
      </c>
      <c r="AA1207" s="19" t="n">
        <v>0.057267634159057</v>
      </c>
      <c r="AB1207" s="19" t="n">
        <v>0.0545707324059015</v>
      </c>
      <c r="AC1207" s="19" t="n">
        <v>0.142856065337084</v>
      </c>
      <c r="AD1207" s="19" t="n">
        <v>0.0156164715900686</v>
      </c>
      <c r="AE1207" s="19"/>
      <c r="AF1207" s="19" t="n">
        <v>0.122586142320513</v>
      </c>
      <c r="AG1207" s="19"/>
      <c r="AH1207" s="19" t="n">
        <v>0.164350101711309</v>
      </c>
      <c r="AI1207" s="19"/>
      <c r="AJ1207" s="19" t="n">
        <v>0.136234750531026</v>
      </c>
      <c r="AK1207" s="19" t="n">
        <v>0.246569654555526</v>
      </c>
      <c r="AL1207" s="19" t="n">
        <v>0.117714833446137</v>
      </c>
      <c r="AM1207" s="19" t="n">
        <v>0.150327117183286</v>
      </c>
      <c r="AN1207" s="19" t="n">
        <v>0.138160384030814</v>
      </c>
      <c r="AO1207" s="19" t="n">
        <v>0.147909218033886</v>
      </c>
      <c r="AP1207" s="19" t="n">
        <v>0.101348777340239</v>
      </c>
      <c r="AQ1207" s="19" t="n">
        <v>0.19117098131426</v>
      </c>
      <c r="AR1207" s="19" t="n">
        <v>0.0929473651716319</v>
      </c>
      <c r="AS1207" s="19" t="n">
        <v>0.107960055573121</v>
      </c>
      <c r="AT1207" s="19" t="n">
        <v>0.108983323508104</v>
      </c>
      <c r="AU1207" s="19" t="n">
        <v>0.297638953757049</v>
      </c>
    </row>
    <row r="1208">
      <c r="B1208" t="s">
        <v>503</v>
      </c>
      <c r="C1208" s="19" t="n">
        <v>0.155409774243959</v>
      </c>
      <c r="D1208" s="19" t="n">
        <v>0.13522213379561</v>
      </c>
      <c r="E1208" s="19" t="n">
        <v>0.174172546898282</v>
      </c>
      <c r="F1208" s="19"/>
      <c r="G1208" s="19" t="n">
        <v>0.220549691623188</v>
      </c>
      <c r="H1208" s="19" t="n">
        <v>0.182552349076278</v>
      </c>
      <c r="I1208" s="19" t="n">
        <v>0.226996201420388</v>
      </c>
      <c r="J1208" s="19" t="n">
        <v>0.138632971701852</v>
      </c>
      <c r="K1208" s="19" t="n">
        <v>0.118263249532239</v>
      </c>
      <c r="L1208" s="19" t="n">
        <v>0.102577448499888</v>
      </c>
      <c r="M1208" s="19"/>
      <c r="N1208" s="19" t="n">
        <v>0.0486085513464781</v>
      </c>
      <c r="O1208" s="19" t="n">
        <v>0.146149708564532</v>
      </c>
      <c r="P1208" s="19" t="n">
        <v>0.165178998525457</v>
      </c>
      <c r="Q1208" s="19" t="n">
        <v>0.155458705817926</v>
      </c>
      <c r="R1208" s="19" t="n">
        <v>0.16227859501508</v>
      </c>
      <c r="S1208" s="19"/>
      <c r="T1208" s="19" t="n">
        <v>0.204579670584509</v>
      </c>
      <c r="U1208" s="19" t="n">
        <v>0.141570667315552</v>
      </c>
      <c r="V1208" s="19" t="n">
        <v>0.164912019637859</v>
      </c>
      <c r="W1208" s="19" t="n">
        <v>0.180901881649242</v>
      </c>
      <c r="X1208" s="19"/>
      <c r="Y1208" s="19" t="n">
        <v>0.198217634726168</v>
      </c>
      <c r="Z1208" s="19" t="n">
        <v>0.198743858332941</v>
      </c>
      <c r="AA1208" s="19" t="n">
        <v>0.0839203490139143</v>
      </c>
      <c r="AB1208" s="19" t="n">
        <v>0.0574566153909088</v>
      </c>
      <c r="AC1208" s="19" t="n">
        <v>0.207604119222044</v>
      </c>
      <c r="AD1208" s="19" t="n">
        <v>0.142982022738834</v>
      </c>
      <c r="AE1208" s="19"/>
      <c r="AF1208" s="19" t="n">
        <v>0.151151051910503</v>
      </c>
      <c r="AG1208" s="19"/>
      <c r="AH1208" s="19" t="n">
        <v>0.180796491180502</v>
      </c>
      <c r="AI1208" s="19"/>
      <c r="AJ1208" s="19" t="n">
        <v>0.147665528829582</v>
      </c>
      <c r="AK1208" s="19" t="n">
        <v>0.0516998295498852</v>
      </c>
      <c r="AL1208" s="19" t="n">
        <v>0.199385218696061</v>
      </c>
      <c r="AM1208" s="19" t="n">
        <v>0.138219687543479</v>
      </c>
      <c r="AN1208" s="19" t="n">
        <v>0.199946699241408</v>
      </c>
      <c r="AO1208" s="19" t="n">
        <v>0.126257444275383</v>
      </c>
      <c r="AP1208" s="19" t="n">
        <v>0.130082539813679</v>
      </c>
      <c r="AQ1208" s="19" t="n">
        <v>0.16763752573858</v>
      </c>
      <c r="AR1208" s="19" t="n">
        <v>0.0745663820623089</v>
      </c>
      <c r="AS1208" s="19" t="n">
        <v>0.154751539823308</v>
      </c>
      <c r="AT1208" s="19" t="n">
        <v>0.0985423965988977</v>
      </c>
      <c r="AU1208" s="19" t="n">
        <v>0.105418047247198</v>
      </c>
    </row>
    <row r="1209">
      <c r="B1209" t="s">
        <v>344</v>
      </c>
      <c r="C1209" s="19" t="n">
        <v>0.179135279482898</v>
      </c>
      <c r="D1209" s="19" t="n">
        <v>0.160308602628234</v>
      </c>
      <c r="E1209" s="19" t="n">
        <v>0.19862010471198</v>
      </c>
      <c r="F1209" s="19"/>
      <c r="G1209" s="19" t="n">
        <v>0.227648536824546</v>
      </c>
      <c r="H1209" s="19" t="n">
        <v>0.128029544148192</v>
      </c>
      <c r="I1209" s="19" t="n">
        <v>0.200499770472842</v>
      </c>
      <c r="J1209" s="19" t="n">
        <v>0.160483824056649</v>
      </c>
      <c r="K1209" s="19" t="n">
        <v>0.161166820160467</v>
      </c>
      <c r="L1209" s="19" t="n">
        <v>0.202657217527188</v>
      </c>
      <c r="M1209" s="19"/>
      <c r="N1209" s="19" t="n">
        <v>0.224959825091406</v>
      </c>
      <c r="O1209" s="19" t="n">
        <v>0.161032860090675</v>
      </c>
      <c r="P1209" s="19" t="n">
        <v>0.170010899899381</v>
      </c>
      <c r="Q1209" s="19" t="n">
        <v>0.184314092543576</v>
      </c>
      <c r="R1209" s="19" t="n">
        <v>0.225385575086576</v>
      </c>
      <c r="S1209" s="19"/>
      <c r="T1209" s="19" t="n">
        <v>0.114338548341002</v>
      </c>
      <c r="U1209" s="19" t="n">
        <v>0.186995236011806</v>
      </c>
      <c r="V1209" s="19" t="n">
        <v>0.166319737670626</v>
      </c>
      <c r="W1209" s="19" t="n">
        <v>0.176757319738755</v>
      </c>
      <c r="X1209" s="19"/>
      <c r="Y1209" s="19" t="n">
        <v>0.156700380224839</v>
      </c>
      <c r="Z1209" s="19" t="n">
        <v>0.183752029316659</v>
      </c>
      <c r="AA1209" s="19" t="n">
        <v>0.20723418515327</v>
      </c>
      <c r="AB1209" s="19" t="n">
        <v>0.153844188942549</v>
      </c>
      <c r="AC1209" s="19" t="n">
        <v>0.297920805607286</v>
      </c>
      <c r="AD1209" s="19" t="n">
        <v>0.155360223521534</v>
      </c>
      <c r="AE1209" s="19"/>
      <c r="AF1209" s="19" t="n">
        <v>0.175404042586124</v>
      </c>
      <c r="AG1209" s="19"/>
      <c r="AH1209" s="19" t="n">
        <v>0.178156308431305</v>
      </c>
      <c r="AI1209" s="19"/>
      <c r="AJ1209" s="19" t="n">
        <v>0.15971080697504</v>
      </c>
      <c r="AK1209" s="19" t="n">
        <v>0.0599687005615608</v>
      </c>
      <c r="AL1209" s="19" t="n">
        <v>0.188710575926991</v>
      </c>
      <c r="AM1209" s="19" t="n">
        <v>0.18341092230024</v>
      </c>
      <c r="AN1209" s="19" t="n">
        <v>0.154662065741362</v>
      </c>
      <c r="AO1209" s="19" t="n">
        <v>0.180514316165474</v>
      </c>
      <c r="AP1209" s="19" t="n">
        <v>0.22635607303411</v>
      </c>
      <c r="AQ1209" s="19" t="n">
        <v>0.118632371471171</v>
      </c>
      <c r="AR1209" s="19" t="n">
        <v>0.29566098027824</v>
      </c>
      <c r="AS1209" s="19" t="n">
        <v>0.184428210068059</v>
      </c>
      <c r="AT1209" s="19" t="n">
        <v>0.194453220978303</v>
      </c>
      <c r="AU1209" s="19" t="n">
        <v>0.147878499745167</v>
      </c>
    </row>
    <row r="1210">
      <c r="B1210" t="s">
        <v>345</v>
      </c>
      <c r="C1210" s="19" t="n">
        <v>0.457161479643674</v>
      </c>
      <c r="D1210" s="19" t="n">
        <v>0.421874102934018</v>
      </c>
      <c r="E1210" s="19" t="n">
        <v>0.494164411466396</v>
      </c>
      <c r="F1210" s="19"/>
      <c r="G1210" s="19" t="n">
        <v>0.21797895922813</v>
      </c>
      <c r="H1210" s="19" t="n">
        <v>0.262864994652875</v>
      </c>
      <c r="I1210" s="19" t="n">
        <v>0.3698702386157</v>
      </c>
      <c r="J1210" s="19" t="n">
        <v>0.519042546284273</v>
      </c>
      <c r="K1210" s="19" t="n">
        <v>0.593099125690666</v>
      </c>
      <c r="L1210" s="19" t="n">
        <v>0.607334648670157</v>
      </c>
      <c r="M1210" s="19"/>
      <c r="N1210" s="19" t="n">
        <v>0.616267451346996</v>
      </c>
      <c r="O1210" s="19" t="n">
        <v>0.54816943331675</v>
      </c>
      <c r="P1210" s="19" t="n">
        <v>0.492514712597779</v>
      </c>
      <c r="Q1210" s="19" t="n">
        <v>0.364520464362913</v>
      </c>
      <c r="R1210" s="19" t="n">
        <v>0.371290039779472</v>
      </c>
      <c r="S1210" s="19"/>
      <c r="T1210" s="19" t="n">
        <v>0.493290632388312</v>
      </c>
      <c r="U1210" s="19" t="n">
        <v>0.475186197315043</v>
      </c>
      <c r="V1210" s="19" t="n">
        <v>0.48453184415867</v>
      </c>
      <c r="W1210" s="19" t="n">
        <v>0.33388610157158</v>
      </c>
      <c r="X1210" s="19"/>
      <c r="Y1210" s="19" t="n">
        <v>0.314983516511636</v>
      </c>
      <c r="Z1210" s="19" t="n">
        <v>0.471405835439122</v>
      </c>
      <c r="AA1210" s="19" t="n">
        <v>0.608856045429737</v>
      </c>
      <c r="AB1210" s="19" t="n">
        <v>0.63710893926809</v>
      </c>
      <c r="AC1210" s="19" t="n">
        <v>0.265435474663316</v>
      </c>
      <c r="AD1210" s="19" t="n">
        <v>0.653029101426062</v>
      </c>
      <c r="AE1210" s="19"/>
      <c r="AF1210" s="19" t="n">
        <v>0.49212663221235</v>
      </c>
      <c r="AG1210" s="19"/>
      <c r="AH1210" s="19" t="n">
        <v>0.409545599043554</v>
      </c>
      <c r="AI1210" s="19"/>
      <c r="AJ1210" s="19" t="n">
        <v>0.409589460320716</v>
      </c>
      <c r="AK1210" s="19" t="n">
        <v>0.613215053526055</v>
      </c>
      <c r="AL1210" s="19" t="n">
        <v>0.425397709234059</v>
      </c>
      <c r="AM1210" s="19" t="n">
        <v>0.460278827849757</v>
      </c>
      <c r="AN1210" s="19" t="n">
        <v>0.478663758177936</v>
      </c>
      <c r="AO1210" s="19" t="n">
        <v>0.426496609160984</v>
      </c>
      <c r="AP1210" s="19" t="n">
        <v>0.475234375128613</v>
      </c>
      <c r="AQ1210" s="19" t="n">
        <v>0.49384788376846</v>
      </c>
      <c r="AR1210" s="19" t="n">
        <v>0.484201011123327</v>
      </c>
      <c r="AS1210" s="19" t="n">
        <v>0.46983822103611</v>
      </c>
      <c r="AT1210" s="19" t="n">
        <v>0.521531690997837</v>
      </c>
      <c r="AU1210" s="19" t="n">
        <v>0.39968401606941</v>
      </c>
    </row>
    <row r="1211">
      <c r="B1211" t="s">
        <v>66</v>
      </c>
      <c r="C1211" s="19" t="n">
        <v>0.0382985059072206</v>
      </c>
      <c r="D1211" s="19" t="n">
        <v>0.0286984985684775</v>
      </c>
      <c r="E1211" s="19" t="n">
        <v>0.0460385302515954</v>
      </c>
      <c r="F1211" s="19"/>
      <c r="G1211" s="19" t="n">
        <v>0.0325272216456228</v>
      </c>
      <c r="H1211" s="19" t="n">
        <v>0.0478221484538031</v>
      </c>
      <c r="I1211" s="19" t="n">
        <v>0.0405980178956852</v>
      </c>
      <c r="J1211" s="19" t="n">
        <v>0.0463104531250744</v>
      </c>
      <c r="K1211" s="19" t="n">
        <v>0.026903413562702</v>
      </c>
      <c r="L1211" s="19" t="n">
        <v>0.035801115126407</v>
      </c>
      <c r="M1211" s="19"/>
      <c r="N1211" s="19" t="n">
        <v>0.0461741288380471</v>
      </c>
      <c r="O1211" s="19" t="n">
        <v>0.0520886798658515</v>
      </c>
      <c r="P1211" s="19" t="n">
        <v>0.0411848446738527</v>
      </c>
      <c r="Q1211" s="19" t="n">
        <v>0.0336958097848102</v>
      </c>
      <c r="R1211" s="19" t="n">
        <v>0.00749993106349943</v>
      </c>
      <c r="S1211" s="19"/>
      <c r="T1211" s="19" t="n">
        <v>0.0421824389802707</v>
      </c>
      <c r="U1211" s="19" t="n">
        <v>0.0302520171556327</v>
      </c>
      <c r="V1211" s="19" t="n">
        <v>0.0332889813155772</v>
      </c>
      <c r="W1211" s="19" t="n">
        <v>0.0169369680644246</v>
      </c>
      <c r="X1211" s="19"/>
      <c r="Y1211" s="19" t="n">
        <v>0.0279673952291918</v>
      </c>
      <c r="Z1211" s="19" t="n">
        <v>0.0374272595814563</v>
      </c>
      <c r="AA1211" s="19" t="n">
        <v>0.0336509873890538</v>
      </c>
      <c r="AB1211" s="19" t="n">
        <v>0.0755452672983086</v>
      </c>
      <c r="AC1211" s="19" t="n">
        <v>0.0313374030346329</v>
      </c>
      <c r="AD1211" s="19" t="n">
        <v>0.0330121807235014</v>
      </c>
      <c r="AE1211" s="19"/>
      <c r="AF1211" s="19" t="n">
        <v>0.0362912909613542</v>
      </c>
      <c r="AG1211" s="19"/>
      <c r="AH1211" s="19" t="n">
        <v>0.0286471537782344</v>
      </c>
      <c r="AI1211" s="19"/>
      <c r="AJ1211" s="19" t="n">
        <v>0.0202256156883973</v>
      </c>
      <c r="AK1211" s="19" t="n">
        <v>0.0285467618069733</v>
      </c>
      <c r="AL1211" s="19" t="n">
        <v>0.0390409676263517</v>
      </c>
      <c r="AM1211" s="19" t="n">
        <v>0.0378176608092037</v>
      </c>
      <c r="AN1211" s="19" t="n">
        <v>0.0285670928084804</v>
      </c>
      <c r="AO1211" s="19" t="n">
        <v>0.0559826471960945</v>
      </c>
      <c r="AP1211" s="19" t="n">
        <v>0.0589544801670576</v>
      </c>
      <c r="AQ1211" s="19" t="n">
        <v>0.0287112377075293</v>
      </c>
      <c r="AR1211" s="19" t="n">
        <v>0</v>
      </c>
      <c r="AS1211" s="19" t="n">
        <v>0.0547351433102398</v>
      </c>
      <c r="AT1211" s="19" t="n">
        <v>0.0307948401590848</v>
      </c>
      <c r="AU1211" s="19" t="n">
        <v>0.0274937395508101</v>
      </c>
    </row>
    <row r="1212">
      <c r="C1212" s="19"/>
      <c r="D1212" s="19"/>
      <c r="E1212" s="19"/>
      <c r="F1212" s="19"/>
      <c r="G1212" s="19"/>
      <c r="H1212" s="19"/>
      <c r="I1212" s="19"/>
      <c r="J1212" s="19"/>
      <c r="K1212" s="19"/>
      <c r="L1212" s="19"/>
      <c r="M1212" s="19"/>
      <c r="N1212" s="19"/>
      <c r="O1212" s="19"/>
      <c r="P1212" s="19"/>
      <c r="Q1212" s="19"/>
      <c r="R1212" s="19"/>
      <c r="S1212" s="19"/>
      <c r="T1212" s="19"/>
      <c r="U1212" s="19"/>
      <c r="V1212" s="19"/>
      <c r="W1212" s="19"/>
      <c r="X1212" s="19"/>
      <c r="Y1212" s="19"/>
      <c r="Z1212" s="19"/>
      <c r="AA1212" s="19"/>
      <c r="AB1212" s="19"/>
      <c r="AC1212" s="19"/>
      <c r="AD1212" s="19"/>
      <c r="AE1212" s="19"/>
      <c r="AF1212" s="19"/>
      <c r="AG1212" s="19"/>
      <c r="AH1212" s="19"/>
      <c r="AI1212" s="19"/>
      <c r="AJ1212" s="19"/>
      <c r="AK1212" s="19"/>
      <c r="AL1212" s="19"/>
      <c r="AM1212" s="19"/>
      <c r="AN1212" s="19"/>
      <c r="AO1212" s="19"/>
      <c r="AP1212" s="19"/>
      <c r="AQ1212" s="19"/>
      <c r="AR1212" s="19"/>
      <c r="AS1212" s="19"/>
      <c r="AT1212" s="19"/>
      <c r="AU1212" s="19"/>
    </row>
    <row r="1213">
      <c r="B1213" s="7" t="s">
        <v>516</v>
      </c>
      <c r="C1213" s="19"/>
      <c r="D1213" s="19"/>
      <c r="E1213" s="19"/>
      <c r="F1213" s="19"/>
      <c r="G1213" s="19"/>
      <c r="H1213" s="19"/>
      <c r="I1213" s="19"/>
      <c r="J1213" s="19"/>
      <c r="K1213" s="19"/>
      <c r="L1213" s="19"/>
      <c r="M1213" s="19"/>
      <c r="N1213" s="19"/>
      <c r="O1213" s="19"/>
      <c r="P1213" s="19"/>
      <c r="Q1213" s="19"/>
      <c r="R1213" s="19"/>
      <c r="S1213" s="19"/>
      <c r="T1213" s="19"/>
      <c r="U1213" s="19"/>
      <c r="V1213" s="19"/>
      <c r="W1213" s="19"/>
      <c r="X1213" s="19"/>
      <c r="Y1213" s="19"/>
      <c r="Z1213" s="19"/>
      <c r="AA1213" s="19"/>
      <c r="AB1213" s="19"/>
      <c r="AC1213" s="19"/>
      <c r="AD1213" s="19"/>
      <c r="AE1213" s="19"/>
      <c r="AF1213" s="19"/>
      <c r="AG1213" s="19"/>
      <c r="AH1213" s="19"/>
      <c r="AI1213" s="19"/>
      <c r="AJ1213" s="19"/>
      <c r="AK1213" s="19"/>
      <c r="AL1213" s="19"/>
      <c r="AM1213" s="19"/>
      <c r="AN1213" s="19"/>
      <c r="AO1213" s="19"/>
      <c r="AP1213" s="19"/>
      <c r="AQ1213" s="19"/>
      <c r="AR1213" s="19"/>
      <c r="AS1213" s="19"/>
      <c r="AT1213" s="19"/>
      <c r="AU1213" s="19"/>
    </row>
    <row r="1214">
      <c r="B1214" s="26" t="s">
        <v>69</v>
      </c>
      <c r="C1214" s="19"/>
      <c r="D1214" s="19"/>
      <c r="E1214" s="19"/>
      <c r="F1214" s="19"/>
      <c r="G1214" s="19"/>
      <c r="H1214" s="19"/>
      <c r="I1214" s="19"/>
      <c r="J1214" s="19"/>
      <c r="K1214" s="19"/>
      <c r="L1214" s="19"/>
      <c r="M1214" s="19"/>
      <c r="N1214" s="19"/>
      <c r="O1214" s="19"/>
      <c r="P1214" s="19"/>
      <c r="Q1214" s="19"/>
      <c r="R1214" s="19"/>
      <c r="S1214" s="19"/>
      <c r="T1214" s="19"/>
      <c r="U1214" s="19"/>
      <c r="V1214" s="19"/>
      <c r="W1214" s="19"/>
      <c r="X1214" s="19"/>
      <c r="Y1214" s="19"/>
      <c r="Z1214" s="19"/>
      <c r="AA1214" s="19"/>
      <c r="AB1214" s="19"/>
      <c r="AC1214" s="19"/>
      <c r="AD1214" s="19"/>
      <c r="AE1214" s="19"/>
      <c r="AF1214" s="19"/>
      <c r="AG1214" s="19"/>
      <c r="AH1214" s="19"/>
      <c r="AI1214" s="19"/>
      <c r="AJ1214" s="19"/>
      <c r="AK1214" s="19"/>
      <c r="AL1214" s="19"/>
      <c r="AM1214" s="19"/>
      <c r="AN1214" s="19"/>
      <c r="AO1214" s="19"/>
      <c r="AP1214" s="19"/>
      <c r="AQ1214" s="19"/>
      <c r="AR1214" s="19"/>
      <c r="AS1214" s="19"/>
      <c r="AT1214" s="19"/>
      <c r="AU1214" s="19"/>
    </row>
    <row r="1215">
      <c r="B1215" t="s">
        <v>141</v>
      </c>
      <c r="C1215" s="19" t="n">
        <v>0.0719966002853609</v>
      </c>
      <c r="D1215" s="19" t="n">
        <v>0.0970871688448122</v>
      </c>
      <c r="E1215" s="19" t="n">
        <v>0.0472625130381899</v>
      </c>
      <c r="F1215" s="19"/>
      <c r="G1215" s="19" t="n">
        <v>0.130657152944847</v>
      </c>
      <c r="H1215" s="19" t="n">
        <v>0.151316104364336</v>
      </c>
      <c r="I1215" s="19" t="n">
        <v>0.0875104832925712</v>
      </c>
      <c r="J1215" s="19" t="n">
        <v>0.0714011018585054</v>
      </c>
      <c r="K1215" s="19" t="n">
        <v>0.0239127171581499</v>
      </c>
      <c r="L1215" s="19" t="n">
        <v>0.0185471745746487</v>
      </c>
      <c r="M1215" s="19"/>
      <c r="N1215" s="19" t="n">
        <v>0</v>
      </c>
      <c r="O1215" s="19" t="n">
        <v>0.0494080428659857</v>
      </c>
      <c r="P1215" s="19" t="n">
        <v>0.0631510441158054</v>
      </c>
      <c r="Q1215" s="19" t="n">
        <v>0.108189973598707</v>
      </c>
      <c r="R1215" s="19" t="n">
        <v>0.0763963698822243</v>
      </c>
      <c r="S1215" s="19"/>
      <c r="T1215" s="19" t="n">
        <v>0.10775810656981</v>
      </c>
      <c r="U1215" s="19" t="n">
        <v>0.0672030188712282</v>
      </c>
      <c r="V1215" s="19" t="n">
        <v>0.0355226423035361</v>
      </c>
      <c r="W1215" s="19" t="n">
        <v>0.111918697798328</v>
      </c>
      <c r="X1215" s="19"/>
      <c r="Y1215" s="19" t="n">
        <v>0.114955325181089</v>
      </c>
      <c r="Z1215" s="19" t="n">
        <v>0.0480449435605133</v>
      </c>
      <c r="AA1215" s="19" t="n">
        <v>0.0175560021545474</v>
      </c>
      <c r="AB1215" s="19" t="n">
        <v>0.0459557058608843</v>
      </c>
      <c r="AC1215" s="19" t="n">
        <v>0.147504481522634</v>
      </c>
      <c r="AD1215" s="19" t="n">
        <v>0.0421733013416379</v>
      </c>
      <c r="AE1215" s="19"/>
      <c r="AF1215" s="19" t="n">
        <v>0.0572285405739275</v>
      </c>
      <c r="AG1215" s="19"/>
      <c r="AH1215" s="19" t="n">
        <v>0.0850414052635941</v>
      </c>
      <c r="AI1215" s="19"/>
      <c r="AJ1215" s="19" t="n">
        <v>0.130429104434311</v>
      </c>
      <c r="AK1215" s="19" t="n">
        <v>0.112551750401559</v>
      </c>
      <c r="AL1215" s="19" t="n">
        <v>0.0482664527279821</v>
      </c>
      <c r="AM1215" s="19" t="n">
        <v>0.067951622361088</v>
      </c>
      <c r="AN1215" s="19" t="n">
        <v>0.0552762907361428</v>
      </c>
      <c r="AO1215" s="19" t="n">
        <v>0.16330377719674</v>
      </c>
      <c r="AP1215" s="19" t="n">
        <v>0.0679593428409258</v>
      </c>
      <c r="AQ1215" s="19" t="n">
        <v>0.0374595781948201</v>
      </c>
      <c r="AR1215" s="19" t="n">
        <v>0.0417265874757589</v>
      </c>
      <c r="AS1215" s="19" t="n">
        <v>0.087365675469691</v>
      </c>
      <c r="AT1215" s="19" t="n">
        <v>0.045694527757773</v>
      </c>
      <c r="AU1215" s="19" t="n">
        <v>0.0315730492721854</v>
      </c>
    </row>
    <row r="1216">
      <c r="B1216" t="s">
        <v>142</v>
      </c>
      <c r="C1216" s="19" t="n">
        <v>0.187943300746088</v>
      </c>
      <c r="D1216" s="19" t="n">
        <v>0.212305427700308</v>
      </c>
      <c r="E1216" s="19" t="n">
        <v>0.164395910733222</v>
      </c>
      <c r="F1216" s="19"/>
      <c r="G1216" s="19" t="n">
        <v>0.217474614183738</v>
      </c>
      <c r="H1216" s="19" t="n">
        <v>0.250101260560417</v>
      </c>
      <c r="I1216" s="19" t="n">
        <v>0.14092243937996</v>
      </c>
      <c r="J1216" s="19" t="n">
        <v>0.178867460113496</v>
      </c>
      <c r="K1216" s="19" t="n">
        <v>0.181141280583921</v>
      </c>
      <c r="L1216" s="19" t="n">
        <v>0.173407639121482</v>
      </c>
      <c r="M1216" s="19"/>
      <c r="N1216" s="19" t="n">
        <v>0.211599330202845</v>
      </c>
      <c r="O1216" s="19" t="n">
        <v>0.15590226374879</v>
      </c>
      <c r="P1216" s="19" t="n">
        <v>0.177830490933492</v>
      </c>
      <c r="Q1216" s="19" t="n">
        <v>0.21698267275595</v>
      </c>
      <c r="R1216" s="19" t="n">
        <v>0.212398143839566</v>
      </c>
      <c r="S1216" s="19"/>
      <c r="T1216" s="19" t="n">
        <v>0.124696683551486</v>
      </c>
      <c r="U1216" s="19" t="n">
        <v>0.183586538233899</v>
      </c>
      <c r="V1216" s="19" t="n">
        <v>0.217751946239194</v>
      </c>
      <c r="W1216" s="19" t="n">
        <v>0.231796942917839</v>
      </c>
      <c r="X1216" s="19"/>
      <c r="Y1216" s="19" t="n">
        <v>0.225274325400002</v>
      </c>
      <c r="Z1216" s="19" t="n">
        <v>0.170368143346192</v>
      </c>
      <c r="AA1216" s="19" t="n">
        <v>0.177222948651079</v>
      </c>
      <c r="AB1216" s="19" t="n">
        <v>0.164390876322189</v>
      </c>
      <c r="AC1216" s="19" t="n">
        <v>0.159296717360503</v>
      </c>
      <c r="AD1216" s="19" t="n">
        <v>0.12719866383694</v>
      </c>
      <c r="AE1216" s="19"/>
      <c r="AF1216" s="19" t="n">
        <v>0.180298793401344</v>
      </c>
      <c r="AG1216" s="19"/>
      <c r="AH1216" s="19" t="n">
        <v>0.202123570189443</v>
      </c>
      <c r="AI1216" s="19"/>
      <c r="AJ1216" s="19" t="n">
        <v>0.230641282590381</v>
      </c>
      <c r="AK1216" s="19" t="n">
        <v>0.186089198081577</v>
      </c>
      <c r="AL1216" s="19" t="n">
        <v>0.202315677793307</v>
      </c>
      <c r="AM1216" s="19" t="n">
        <v>0.21717138004334</v>
      </c>
      <c r="AN1216" s="19" t="n">
        <v>0.170299181669698</v>
      </c>
      <c r="AO1216" s="19" t="n">
        <v>0.193321510408086</v>
      </c>
      <c r="AP1216" s="19" t="n">
        <v>0.122804238566485</v>
      </c>
      <c r="AQ1216" s="19" t="n">
        <v>0.0889017020538498</v>
      </c>
      <c r="AR1216" s="19" t="n">
        <v>0.273675577133005</v>
      </c>
      <c r="AS1216" s="19" t="n">
        <v>0.15118959425163</v>
      </c>
      <c r="AT1216" s="19" t="n">
        <v>0.166790864371879</v>
      </c>
      <c r="AU1216" s="19" t="n">
        <v>0.282201056946005</v>
      </c>
    </row>
    <row r="1217">
      <c r="B1217" t="s">
        <v>143</v>
      </c>
      <c r="C1217" s="19" t="n">
        <v>0.283275542339158</v>
      </c>
      <c r="D1217" s="19" t="n">
        <v>0.301435170910927</v>
      </c>
      <c r="E1217" s="19" t="n">
        <v>0.266291652104635</v>
      </c>
      <c r="F1217" s="19"/>
      <c r="G1217" s="19" t="n">
        <v>0.228289636095086</v>
      </c>
      <c r="H1217" s="19" t="n">
        <v>0.29512735962426</v>
      </c>
      <c r="I1217" s="19" t="n">
        <v>0.272552131447182</v>
      </c>
      <c r="J1217" s="19" t="n">
        <v>0.289399661235236</v>
      </c>
      <c r="K1217" s="19" t="n">
        <v>0.303186412480099</v>
      </c>
      <c r="L1217" s="19" t="n">
        <v>0.288780384052718</v>
      </c>
      <c r="M1217" s="19"/>
      <c r="N1217" s="19" t="n">
        <v>0.0985145024685134</v>
      </c>
      <c r="O1217" s="19" t="n">
        <v>0.269605193389419</v>
      </c>
      <c r="P1217" s="19" t="n">
        <v>0.321901987350952</v>
      </c>
      <c r="Q1217" s="19" t="n">
        <v>0.241399876781201</v>
      </c>
      <c r="R1217" s="19" t="n">
        <v>0.30796713533286</v>
      </c>
      <c r="S1217" s="19"/>
      <c r="T1217" s="19" t="n">
        <v>0.292709025160279</v>
      </c>
      <c r="U1217" s="19" t="n">
        <v>0.299984188441139</v>
      </c>
      <c r="V1217" s="19" t="n">
        <v>0.314805739805005</v>
      </c>
      <c r="W1217" s="19" t="n">
        <v>0.270514571369678</v>
      </c>
      <c r="X1217" s="19"/>
      <c r="Y1217" s="19" t="n">
        <v>0.313783694306124</v>
      </c>
      <c r="Z1217" s="19" t="n">
        <v>0.283126807422746</v>
      </c>
      <c r="AA1217" s="19" t="n">
        <v>0.274945276553301</v>
      </c>
      <c r="AB1217" s="19" t="n">
        <v>0.283171236042318</v>
      </c>
      <c r="AC1217" s="19" t="n">
        <v>0.194323642485407</v>
      </c>
      <c r="AD1217" s="19" t="n">
        <v>0.204723658582932</v>
      </c>
      <c r="AE1217" s="19"/>
      <c r="AF1217" s="19" t="n">
        <v>0.294695454543901</v>
      </c>
      <c r="AG1217" s="19"/>
      <c r="AH1217" s="19" t="n">
        <v>0.296428630055231</v>
      </c>
      <c r="AI1217" s="19"/>
      <c r="AJ1217" s="19" t="n">
        <v>0.142647161006537</v>
      </c>
      <c r="AK1217" s="19" t="n">
        <v>0.217532705715124</v>
      </c>
      <c r="AL1217" s="19" t="n">
        <v>0.297304861788575</v>
      </c>
      <c r="AM1217" s="19" t="n">
        <v>0.24636092211692</v>
      </c>
      <c r="AN1217" s="19" t="n">
        <v>0.30166534078661</v>
      </c>
      <c r="AO1217" s="19" t="n">
        <v>0.263879698235007</v>
      </c>
      <c r="AP1217" s="19" t="n">
        <v>0.341297213914831</v>
      </c>
      <c r="AQ1217" s="19" t="n">
        <v>0.369460771494389</v>
      </c>
      <c r="AR1217" s="19" t="n">
        <v>0.319365043840815</v>
      </c>
      <c r="AS1217" s="19" t="n">
        <v>0.350744899923828</v>
      </c>
      <c r="AT1217" s="19" t="n">
        <v>0.192002489159787</v>
      </c>
      <c r="AU1217" s="19" t="n">
        <v>0.312527446489955</v>
      </c>
    </row>
    <row r="1218">
      <c r="B1218" t="s">
        <v>144</v>
      </c>
      <c r="C1218" s="19" t="n">
        <v>0.0578737949552511</v>
      </c>
      <c r="D1218" s="19" t="n">
        <v>0.038582704925196</v>
      </c>
      <c r="E1218" s="19" t="n">
        <v>0.0773403189937017</v>
      </c>
      <c r="F1218" s="19"/>
      <c r="G1218" s="19" t="n">
        <v>0.126766043804981</v>
      </c>
      <c r="H1218" s="19" t="n">
        <v>0.0592117301881895</v>
      </c>
      <c r="I1218" s="19" t="n">
        <v>0.0665931048519626</v>
      </c>
      <c r="J1218" s="19" t="n">
        <v>0.0588365323659938</v>
      </c>
      <c r="K1218" s="19" t="n">
        <v>0.0420546120632717</v>
      </c>
      <c r="L1218" s="19" t="n">
        <v>0.0312320810284693</v>
      </c>
      <c r="M1218" s="19"/>
      <c r="N1218" s="19" t="n">
        <v>0.0488799480647346</v>
      </c>
      <c r="O1218" s="19" t="n">
        <v>0.0834315468799114</v>
      </c>
      <c r="P1218" s="19" t="n">
        <v>0.0489780714807688</v>
      </c>
      <c r="Q1218" s="19" t="n">
        <v>0.0432611474402288</v>
      </c>
      <c r="R1218" s="19" t="n">
        <v>0.0658331279939735</v>
      </c>
      <c r="S1218" s="19"/>
      <c r="T1218" s="19" t="n">
        <v>0.0506895959855141</v>
      </c>
      <c r="U1218" s="19" t="n">
        <v>0.0587316529661215</v>
      </c>
      <c r="V1218" s="19" t="n">
        <v>0.0571228351133022</v>
      </c>
      <c r="W1218" s="19" t="n">
        <v>0.0632898428962263</v>
      </c>
      <c r="X1218" s="19"/>
      <c r="Y1218" s="19" t="n">
        <v>0.0427358489867866</v>
      </c>
      <c r="Z1218" s="19" t="n">
        <v>0.107050575082617</v>
      </c>
      <c r="AA1218" s="19" t="n">
        <v>0.0349263731252041</v>
      </c>
      <c r="AB1218" s="19" t="n">
        <v>0.0623168341283749</v>
      </c>
      <c r="AC1218" s="19" t="n">
        <v>0.113744271731024</v>
      </c>
      <c r="AD1218" s="19" t="n">
        <v>0.0420457602186707</v>
      </c>
      <c r="AE1218" s="19"/>
      <c r="AF1218" s="19" t="n">
        <v>0.0592284688168231</v>
      </c>
      <c r="AG1218" s="19"/>
      <c r="AH1218" s="19" t="n">
        <v>0.061984427684485</v>
      </c>
      <c r="AI1218" s="19"/>
      <c r="AJ1218" s="19" t="n">
        <v>0.0687353815217669</v>
      </c>
      <c r="AK1218" s="19" t="n">
        <v>0.0242168059212648</v>
      </c>
      <c r="AL1218" s="19" t="n">
        <v>0.0649480701212296</v>
      </c>
      <c r="AM1218" s="19" t="n">
        <v>0.028319766905776</v>
      </c>
      <c r="AN1218" s="19" t="n">
        <v>0.0648018928828926</v>
      </c>
      <c r="AO1218" s="19" t="n">
        <v>0.0615403649558863</v>
      </c>
      <c r="AP1218" s="19" t="n">
        <v>0.0690387318307484</v>
      </c>
      <c r="AQ1218" s="19" t="n">
        <v>0.0638834232083048</v>
      </c>
      <c r="AR1218" s="19" t="n">
        <v>0.0713250084784284</v>
      </c>
      <c r="AS1218" s="19" t="n">
        <v>0.0610261716885267</v>
      </c>
      <c r="AT1218" s="19" t="n">
        <v>0.0675931539487383</v>
      </c>
      <c r="AU1218" s="19" t="n">
        <v>0.0580649449260604</v>
      </c>
    </row>
    <row r="1219">
      <c r="B1219" t="s">
        <v>145</v>
      </c>
      <c r="C1219" s="19" t="n">
        <v>0.0492770066785717</v>
      </c>
      <c r="D1219" s="19" t="n">
        <v>0.0438369877468358</v>
      </c>
      <c r="E1219" s="19" t="n">
        <v>0.0548973354664017</v>
      </c>
      <c r="F1219" s="19"/>
      <c r="G1219" s="19" t="n">
        <v>0.128240820140485</v>
      </c>
      <c r="H1219" s="19" t="n">
        <v>0.0528753573693795</v>
      </c>
      <c r="I1219" s="19" t="n">
        <v>0.059443202681006</v>
      </c>
      <c r="J1219" s="19" t="n">
        <v>0.0506258941157598</v>
      </c>
      <c r="K1219" s="19" t="n">
        <v>0.0143277090420819</v>
      </c>
      <c r="L1219" s="19" t="n">
        <v>0.0287179868981776</v>
      </c>
      <c r="M1219" s="19"/>
      <c r="N1219" s="19" t="n">
        <v>0.209021705664465</v>
      </c>
      <c r="O1219" s="19" t="n">
        <v>0.0554806188615116</v>
      </c>
      <c r="P1219" s="19" t="n">
        <v>0.0326693312599318</v>
      </c>
      <c r="Q1219" s="19" t="n">
        <v>0.0300985219093635</v>
      </c>
      <c r="R1219" s="19" t="n">
        <v>0.0973037376609409</v>
      </c>
      <c r="S1219" s="19"/>
      <c r="T1219" s="19" t="n">
        <v>0.0549139170147315</v>
      </c>
      <c r="U1219" s="19" t="n">
        <v>0.043523252093105</v>
      </c>
      <c r="V1219" s="19" t="n">
        <v>0.0495920365555959</v>
      </c>
      <c r="W1219" s="19" t="n">
        <v>0.0483784408468159</v>
      </c>
      <c r="X1219" s="19"/>
      <c r="Y1219" s="19" t="n">
        <v>0.0458870711438325</v>
      </c>
      <c r="Z1219" s="19" t="n">
        <v>0.0487216598183451</v>
      </c>
      <c r="AA1219" s="19" t="n">
        <v>0.0237442267050759</v>
      </c>
      <c r="AB1219" s="19" t="n">
        <v>0.0584987028763149</v>
      </c>
      <c r="AC1219" s="19" t="n">
        <v>0.206542144758985</v>
      </c>
      <c r="AD1219" s="19" t="n">
        <v>0</v>
      </c>
      <c r="AE1219" s="19"/>
      <c r="AF1219" s="19" t="n">
        <v>0.0507041549302495</v>
      </c>
      <c r="AG1219" s="19"/>
      <c r="AH1219" s="19" t="n">
        <v>0.0412035398347992</v>
      </c>
      <c r="AI1219" s="19"/>
      <c r="AJ1219" s="19" t="n">
        <v>0.0683024639610524</v>
      </c>
      <c r="AK1219" s="19" t="n">
        <v>0.0904850589912367</v>
      </c>
      <c r="AL1219" s="19" t="n">
        <v>0.0288824366625038</v>
      </c>
      <c r="AM1219" s="19" t="n">
        <v>0.0536695296994118</v>
      </c>
      <c r="AN1219" s="19" t="n">
        <v>0.0573952094841157</v>
      </c>
      <c r="AO1219" s="19" t="n">
        <v>0.028296181108477</v>
      </c>
      <c r="AP1219" s="19" t="n">
        <v>0.0713564398583502</v>
      </c>
      <c r="AQ1219" s="19" t="n">
        <v>0.0623331923744485</v>
      </c>
      <c r="AR1219" s="19" t="n">
        <v>0</v>
      </c>
      <c r="AS1219" s="19" t="n">
        <v>0.0415757735624921</v>
      </c>
      <c r="AT1219" s="19" t="n">
        <v>0.0363757142784006</v>
      </c>
      <c r="AU1219" s="19" t="n">
        <v>0.0462885549710708</v>
      </c>
    </row>
    <row r="1220">
      <c r="B1220" t="s">
        <v>66</v>
      </c>
      <c r="C1220" s="19" t="n">
        <v>0.34963375499557</v>
      </c>
      <c r="D1220" s="19" t="n">
        <v>0.306752539871921</v>
      </c>
      <c r="E1220" s="19" t="n">
        <v>0.38981226966385</v>
      </c>
      <c r="F1220" s="19"/>
      <c r="G1220" s="19" t="n">
        <v>0.168571732830863</v>
      </c>
      <c r="H1220" s="19" t="n">
        <v>0.191368187893417</v>
      </c>
      <c r="I1220" s="19" t="n">
        <v>0.372978638347318</v>
      </c>
      <c r="J1220" s="19" t="n">
        <v>0.35086935031101</v>
      </c>
      <c r="K1220" s="19" t="n">
        <v>0.435377268672477</v>
      </c>
      <c r="L1220" s="19" t="n">
        <v>0.459314734324504</v>
      </c>
      <c r="M1220" s="19"/>
      <c r="N1220" s="19" t="n">
        <v>0.431984513599442</v>
      </c>
      <c r="O1220" s="19" t="n">
        <v>0.386172334254382</v>
      </c>
      <c r="P1220" s="19" t="n">
        <v>0.35546907485905</v>
      </c>
      <c r="Q1220" s="19" t="n">
        <v>0.360067807514549</v>
      </c>
      <c r="R1220" s="19" t="n">
        <v>0.240101485290435</v>
      </c>
      <c r="S1220" s="19"/>
      <c r="T1220" s="19" t="n">
        <v>0.369232671718178</v>
      </c>
      <c r="U1220" s="19" t="n">
        <v>0.346971349394507</v>
      </c>
      <c r="V1220" s="19" t="n">
        <v>0.325204799983367</v>
      </c>
      <c r="W1220" s="19" t="n">
        <v>0.274101504171113</v>
      </c>
      <c r="X1220" s="19"/>
      <c r="Y1220" s="19" t="n">
        <v>0.257363734982166</v>
      </c>
      <c r="Z1220" s="19" t="n">
        <v>0.342687870769586</v>
      </c>
      <c r="AA1220" s="19" t="n">
        <v>0.471605172810793</v>
      </c>
      <c r="AB1220" s="19" t="n">
        <v>0.385666644769919</v>
      </c>
      <c r="AC1220" s="19" t="n">
        <v>0.178588742141447</v>
      </c>
      <c r="AD1220" s="19" t="n">
        <v>0.583858616019819</v>
      </c>
      <c r="AE1220" s="19"/>
      <c r="AF1220" s="19" t="n">
        <v>0.357844587733755</v>
      </c>
      <c r="AG1220" s="19"/>
      <c r="AH1220" s="19" t="n">
        <v>0.313218426972447</v>
      </c>
      <c r="AI1220" s="19"/>
      <c r="AJ1220" s="19" t="n">
        <v>0.359244606485952</v>
      </c>
      <c r="AK1220" s="19" t="n">
        <v>0.369124480889238</v>
      </c>
      <c r="AL1220" s="19" t="n">
        <v>0.358282500906402</v>
      </c>
      <c r="AM1220" s="19" t="n">
        <v>0.386526778873464</v>
      </c>
      <c r="AN1220" s="19" t="n">
        <v>0.350562084440541</v>
      </c>
      <c r="AO1220" s="19" t="n">
        <v>0.289658468095804</v>
      </c>
      <c r="AP1220" s="19" t="n">
        <v>0.327544032988659</v>
      </c>
      <c r="AQ1220" s="19" t="n">
        <v>0.377961332674187</v>
      </c>
      <c r="AR1220" s="19" t="n">
        <v>0.293907783071993</v>
      </c>
      <c r="AS1220" s="19" t="n">
        <v>0.308097885103831</v>
      </c>
      <c r="AT1220" s="19" t="n">
        <v>0.491543250483423</v>
      </c>
      <c r="AU1220" s="19" t="n">
        <v>0.269344947394724</v>
      </c>
    </row>
    <row r="1221">
      <c r="C1221" s="19"/>
      <c r="D1221" s="19"/>
      <c r="E1221" s="19"/>
      <c r="F1221" s="19"/>
      <c r="G1221" s="19"/>
      <c r="H1221" s="19"/>
      <c r="I1221" s="19"/>
      <c r="J1221" s="19"/>
      <c r="K1221" s="19"/>
      <c r="L1221" s="19"/>
      <c r="M1221" s="19"/>
      <c r="N1221" s="19"/>
      <c r="O1221" s="19"/>
      <c r="P1221" s="19"/>
      <c r="Q1221" s="19"/>
      <c r="R1221" s="19"/>
      <c r="S1221" s="19"/>
      <c r="T1221" s="19"/>
      <c r="U1221" s="19"/>
      <c r="V1221" s="19"/>
      <c r="W1221" s="19"/>
      <c r="X1221" s="19"/>
      <c r="Y1221" s="19"/>
      <c r="Z1221" s="19"/>
      <c r="AA1221" s="19"/>
      <c r="AB1221" s="19"/>
      <c r="AC1221" s="19"/>
      <c r="AD1221" s="19"/>
      <c r="AE1221" s="19"/>
      <c r="AF1221" s="19"/>
      <c r="AG1221" s="19"/>
      <c r="AH1221" s="19"/>
      <c r="AI1221" s="19"/>
      <c r="AJ1221" s="19"/>
      <c r="AK1221" s="19"/>
      <c r="AL1221" s="19"/>
      <c r="AM1221" s="19"/>
      <c r="AN1221" s="19"/>
      <c r="AO1221" s="19"/>
      <c r="AP1221" s="19"/>
      <c r="AQ1221" s="19"/>
      <c r="AR1221" s="19"/>
      <c r="AS1221" s="19"/>
      <c r="AT1221" s="19"/>
      <c r="AU1221" s="19"/>
    </row>
    <row r="1222">
      <c r="B1222" s="7" t="s">
        <v>517</v>
      </c>
      <c r="C1222" s="19"/>
      <c r="D1222" s="19"/>
      <c r="E1222" s="19"/>
      <c r="F1222" s="19"/>
      <c r="G1222" s="19"/>
      <c r="H1222" s="19"/>
      <c r="I1222" s="19"/>
      <c r="J1222" s="19"/>
      <c r="K1222" s="19"/>
      <c r="L1222" s="19"/>
      <c r="M1222" s="19"/>
      <c r="N1222" s="19"/>
      <c r="O1222" s="19"/>
      <c r="P1222" s="19"/>
      <c r="Q1222" s="19"/>
      <c r="R1222" s="19"/>
      <c r="S1222" s="19"/>
      <c r="T1222" s="19"/>
      <c r="U1222" s="19"/>
      <c r="V1222" s="19"/>
      <c r="W1222" s="19"/>
      <c r="X1222" s="19"/>
      <c r="Y1222" s="19"/>
      <c r="Z1222" s="19"/>
      <c r="AA1222" s="19"/>
      <c r="AB1222" s="19"/>
      <c r="AC1222" s="19"/>
      <c r="AD1222" s="19"/>
      <c r="AE1222" s="19"/>
      <c r="AF1222" s="19"/>
      <c r="AG1222" s="19"/>
      <c r="AH1222" s="19"/>
      <c r="AI1222" s="19"/>
      <c r="AJ1222" s="19"/>
      <c r="AK1222" s="19"/>
      <c r="AL1222" s="19"/>
      <c r="AM1222" s="19"/>
      <c r="AN1222" s="19"/>
      <c r="AO1222" s="19"/>
      <c r="AP1222" s="19"/>
      <c r="AQ1222" s="19"/>
      <c r="AR1222" s="19"/>
      <c r="AS1222" s="19"/>
      <c r="AT1222" s="19"/>
      <c r="AU1222" s="19"/>
    </row>
    <row r="1223">
      <c r="B1223" s="26" t="s">
        <v>69</v>
      </c>
      <c r="C1223" s="19"/>
      <c r="D1223" s="19"/>
      <c r="E1223" s="19"/>
      <c r="F1223" s="19"/>
      <c r="G1223" s="19"/>
      <c r="H1223" s="19"/>
      <c r="I1223" s="19"/>
      <c r="J1223" s="19"/>
      <c r="K1223" s="19"/>
      <c r="L1223" s="19"/>
      <c r="M1223" s="19"/>
      <c r="N1223" s="19"/>
      <c r="O1223" s="19"/>
      <c r="P1223" s="19"/>
      <c r="Q1223" s="19"/>
      <c r="R1223" s="19"/>
      <c r="S1223" s="19"/>
      <c r="T1223" s="19"/>
      <c r="U1223" s="19"/>
      <c r="V1223" s="19"/>
      <c r="W1223" s="19"/>
      <c r="X1223" s="19"/>
      <c r="Y1223" s="19"/>
      <c r="Z1223" s="19"/>
      <c r="AA1223" s="19"/>
      <c r="AB1223" s="19"/>
      <c r="AC1223" s="19"/>
      <c r="AD1223" s="19"/>
      <c r="AE1223" s="19"/>
      <c r="AF1223" s="19"/>
      <c r="AG1223" s="19"/>
      <c r="AH1223" s="19"/>
      <c r="AI1223" s="19"/>
      <c r="AJ1223" s="19"/>
      <c r="AK1223" s="19"/>
      <c r="AL1223" s="19"/>
      <c r="AM1223" s="19"/>
      <c r="AN1223" s="19"/>
      <c r="AO1223" s="19"/>
      <c r="AP1223" s="19"/>
      <c r="AQ1223" s="19"/>
      <c r="AR1223" s="19"/>
      <c r="AS1223" s="19"/>
      <c r="AT1223" s="19"/>
      <c r="AU1223" s="19"/>
    </row>
    <row r="1224">
      <c r="B1224" t="s">
        <v>141</v>
      </c>
      <c r="C1224" s="19" t="n">
        <v>0.0351621085470806</v>
      </c>
      <c r="D1224" s="19" t="n">
        <v>0.0441582579687639</v>
      </c>
      <c r="E1224" s="19" t="n">
        <v>0.0263308856521906</v>
      </c>
      <c r="F1224" s="19"/>
      <c r="G1224" s="19" t="n">
        <v>0.0698252990023678</v>
      </c>
      <c r="H1224" s="19" t="n">
        <v>0.0637544799833391</v>
      </c>
      <c r="I1224" s="19" t="n">
        <v>0.0575018514077579</v>
      </c>
      <c r="J1224" s="19" t="n">
        <v>0.0328945376749637</v>
      </c>
      <c r="K1224" s="19" t="n">
        <v>0.0139199712234945</v>
      </c>
      <c r="L1224" s="19" t="n">
        <v>0.00387478884189903</v>
      </c>
      <c r="M1224" s="19"/>
      <c r="N1224" s="19" t="n">
        <v>0</v>
      </c>
      <c r="O1224" s="19" t="n">
        <v>0.0136800158349722</v>
      </c>
      <c r="P1224" s="19" t="n">
        <v>0.0399084772116726</v>
      </c>
      <c r="Q1224" s="19" t="n">
        <v>0.0284477819140843</v>
      </c>
      <c r="R1224" s="19" t="n">
        <v>0.0826958207204444</v>
      </c>
      <c r="S1224" s="19"/>
      <c r="T1224" s="19" t="n">
        <v>0.036185611654824</v>
      </c>
      <c r="U1224" s="19" t="n">
        <v>0.0347483854089075</v>
      </c>
      <c r="V1224" s="19" t="n">
        <v>0.00904174886172194</v>
      </c>
      <c r="W1224" s="19" t="n">
        <v>0.0729503595147074</v>
      </c>
      <c r="X1224" s="19"/>
      <c r="Y1224" s="19" t="n">
        <v>0.0635109880074599</v>
      </c>
      <c r="Z1224" s="19" t="n">
        <v>0.0347760792051403</v>
      </c>
      <c r="AA1224" s="19" t="n">
        <v>0.00441191035268067</v>
      </c>
      <c r="AB1224" s="19" t="n">
        <v>0</v>
      </c>
      <c r="AC1224" s="19" t="n">
        <v>0.0535294021524477</v>
      </c>
      <c r="AD1224" s="19" t="n">
        <v>0.0146099848762002</v>
      </c>
      <c r="AE1224" s="19"/>
      <c r="AF1224" s="19" t="n">
        <v>0.0289179377845637</v>
      </c>
      <c r="AG1224" s="19"/>
      <c r="AH1224" s="19" t="n">
        <v>0.0446161379841299</v>
      </c>
      <c r="AI1224" s="19"/>
      <c r="AJ1224" s="19" t="n">
        <v>0.0664619256256063</v>
      </c>
      <c r="AK1224" s="19" t="n">
        <v>0</v>
      </c>
      <c r="AL1224" s="19" t="n">
        <v>0.0327496756212149</v>
      </c>
      <c r="AM1224" s="19" t="n">
        <v>0.0678123294403979</v>
      </c>
      <c r="AN1224" s="19" t="n">
        <v>0.0165225764542883</v>
      </c>
      <c r="AO1224" s="19" t="n">
        <v>0.028310086894547</v>
      </c>
      <c r="AP1224" s="19" t="n">
        <v>0.0253099203305354</v>
      </c>
      <c r="AQ1224" s="19" t="n">
        <v>0</v>
      </c>
      <c r="AR1224" s="19" t="n">
        <v>0</v>
      </c>
      <c r="AS1224" s="19" t="n">
        <v>0.0406159132671664</v>
      </c>
      <c r="AT1224" s="19" t="n">
        <v>0.0295575194888077</v>
      </c>
      <c r="AU1224" s="19" t="n">
        <v>0.0315730492721854</v>
      </c>
    </row>
    <row r="1225">
      <c r="B1225" t="s">
        <v>142</v>
      </c>
      <c r="C1225" s="19" t="n">
        <v>0.20824493962357</v>
      </c>
      <c r="D1225" s="19" t="n">
        <v>0.249858968818913</v>
      </c>
      <c r="E1225" s="19" t="n">
        <v>0.167574826441037</v>
      </c>
      <c r="F1225" s="19"/>
      <c r="G1225" s="19" t="n">
        <v>0.275610844266177</v>
      </c>
      <c r="H1225" s="19" t="n">
        <v>0.320702562626062</v>
      </c>
      <c r="I1225" s="19" t="n">
        <v>0.157156237083637</v>
      </c>
      <c r="J1225" s="19" t="n">
        <v>0.170059884369574</v>
      </c>
      <c r="K1225" s="19" t="n">
        <v>0.178942764309441</v>
      </c>
      <c r="L1225" s="19" t="n">
        <v>0.18162689876455</v>
      </c>
      <c r="M1225" s="19"/>
      <c r="N1225" s="19" t="n">
        <v>0.0486085513464781</v>
      </c>
      <c r="O1225" s="19" t="n">
        <v>0.192485423232878</v>
      </c>
      <c r="P1225" s="19" t="n">
        <v>0.211239601002557</v>
      </c>
      <c r="Q1225" s="19" t="n">
        <v>0.238013484078741</v>
      </c>
      <c r="R1225" s="19" t="n">
        <v>0.192003616392718</v>
      </c>
      <c r="S1225" s="19"/>
      <c r="T1225" s="19" t="n">
        <v>0.206401921441187</v>
      </c>
      <c r="U1225" s="19" t="n">
        <v>0.20939713730142</v>
      </c>
      <c r="V1225" s="19" t="n">
        <v>0.229681969473207</v>
      </c>
      <c r="W1225" s="19" t="n">
        <v>0.268628777622214</v>
      </c>
      <c r="X1225" s="19"/>
      <c r="Y1225" s="19" t="n">
        <v>0.269708727950015</v>
      </c>
      <c r="Z1225" s="19" t="n">
        <v>0.196113792629315</v>
      </c>
      <c r="AA1225" s="19" t="n">
        <v>0.159849449473259</v>
      </c>
      <c r="AB1225" s="19" t="n">
        <v>0.150889632167113</v>
      </c>
      <c r="AC1225" s="19" t="n">
        <v>0.227021056585192</v>
      </c>
      <c r="AD1225" s="19" t="n">
        <v>0.130120350705393</v>
      </c>
      <c r="AE1225" s="19"/>
      <c r="AF1225" s="19" t="n">
        <v>0.20308647868067</v>
      </c>
      <c r="AG1225" s="19"/>
      <c r="AH1225" s="19" t="n">
        <v>0.237878763636385</v>
      </c>
      <c r="AI1225" s="19"/>
      <c r="AJ1225" s="19" t="n">
        <v>0.270158027950225</v>
      </c>
      <c r="AK1225" s="19" t="n">
        <v>0.116160872776568</v>
      </c>
      <c r="AL1225" s="19" t="n">
        <v>0.234393517246614</v>
      </c>
      <c r="AM1225" s="19" t="n">
        <v>0.188097835313279</v>
      </c>
      <c r="AN1225" s="19" t="n">
        <v>0.182789412397672</v>
      </c>
      <c r="AO1225" s="19" t="n">
        <v>0.271319240822277</v>
      </c>
      <c r="AP1225" s="19" t="n">
        <v>0.171513214349096</v>
      </c>
      <c r="AQ1225" s="19" t="n">
        <v>0.188228551532091</v>
      </c>
      <c r="AR1225" s="19" t="n">
        <v>0.283029626298067</v>
      </c>
      <c r="AS1225" s="19" t="n">
        <v>0.180852584672017</v>
      </c>
      <c r="AT1225" s="19" t="n">
        <v>0.113431501033609</v>
      </c>
      <c r="AU1225" s="19" t="n">
        <v>0.284380796521969</v>
      </c>
    </row>
    <row r="1226">
      <c r="B1226" t="s">
        <v>143</v>
      </c>
      <c r="C1226" s="19" t="n">
        <v>0.290141684860467</v>
      </c>
      <c r="D1226" s="19" t="n">
        <v>0.289484865701172</v>
      </c>
      <c r="E1226" s="19" t="n">
        <v>0.291948513233275</v>
      </c>
      <c r="F1226" s="19"/>
      <c r="G1226" s="19" t="n">
        <v>0.279031089804645</v>
      </c>
      <c r="H1226" s="19" t="n">
        <v>0.342410409274161</v>
      </c>
      <c r="I1226" s="19" t="n">
        <v>0.302105268145554</v>
      </c>
      <c r="J1226" s="19" t="n">
        <v>0.276690922332231</v>
      </c>
      <c r="K1226" s="19" t="n">
        <v>0.307044584036422</v>
      </c>
      <c r="L1226" s="19" t="n">
        <v>0.25140520190584</v>
      </c>
      <c r="M1226" s="19"/>
      <c r="N1226" s="19" t="n">
        <v>0.316393389290156</v>
      </c>
      <c r="O1226" s="19" t="n">
        <v>0.306502536505718</v>
      </c>
      <c r="P1226" s="19" t="n">
        <v>0.277501002889316</v>
      </c>
      <c r="Q1226" s="19" t="n">
        <v>0.27967275847515</v>
      </c>
      <c r="R1226" s="19" t="n">
        <v>0.307712607655531</v>
      </c>
      <c r="S1226" s="19"/>
      <c r="T1226" s="19" t="n">
        <v>0.272951580060679</v>
      </c>
      <c r="U1226" s="19" t="n">
        <v>0.258184845136365</v>
      </c>
      <c r="V1226" s="19" t="n">
        <v>0.364437272990124</v>
      </c>
      <c r="W1226" s="19" t="n">
        <v>0.29421415928722</v>
      </c>
      <c r="X1226" s="19"/>
      <c r="Y1226" s="19" t="n">
        <v>0.325010956741738</v>
      </c>
      <c r="Z1226" s="19" t="n">
        <v>0.283249246225464</v>
      </c>
      <c r="AA1226" s="19" t="n">
        <v>0.267210391483229</v>
      </c>
      <c r="AB1226" s="19" t="n">
        <v>0.300825870674405</v>
      </c>
      <c r="AC1226" s="19" t="n">
        <v>0.297880024108284</v>
      </c>
      <c r="AD1226" s="19" t="n">
        <v>0.158896525513794</v>
      </c>
      <c r="AE1226" s="19"/>
      <c r="AF1226" s="19" t="n">
        <v>0.278640992951847</v>
      </c>
      <c r="AG1226" s="19"/>
      <c r="AH1226" s="19" t="n">
        <v>0.292950696588145</v>
      </c>
      <c r="AI1226" s="19"/>
      <c r="AJ1226" s="19" t="n">
        <v>0.213523047135585</v>
      </c>
      <c r="AK1226" s="19" t="n">
        <v>0.262870972491846</v>
      </c>
      <c r="AL1226" s="19" t="n">
        <v>0.249509270565576</v>
      </c>
      <c r="AM1226" s="19" t="n">
        <v>0.252847636096565</v>
      </c>
      <c r="AN1226" s="19" t="n">
        <v>0.349954292550161</v>
      </c>
      <c r="AO1226" s="19" t="n">
        <v>0.31411888184484</v>
      </c>
      <c r="AP1226" s="19" t="n">
        <v>0.285077628257775</v>
      </c>
      <c r="AQ1226" s="19" t="n">
        <v>0.388237637569292</v>
      </c>
      <c r="AR1226" s="19" t="n">
        <v>0.393735068556876</v>
      </c>
      <c r="AS1226" s="19" t="n">
        <v>0.331575862752989</v>
      </c>
      <c r="AT1226" s="19" t="n">
        <v>0.232473142137533</v>
      </c>
      <c r="AU1226" s="19" t="n">
        <v>0.409923944300977</v>
      </c>
    </row>
    <row r="1227">
      <c r="B1227" t="s">
        <v>144</v>
      </c>
      <c r="C1227" s="19" t="n">
        <v>0.094179178362132</v>
      </c>
      <c r="D1227" s="19" t="n">
        <v>0.090896444585044</v>
      </c>
      <c r="E1227" s="19" t="n">
        <v>0.0978265580242932</v>
      </c>
      <c r="F1227" s="19"/>
      <c r="G1227" s="19" t="n">
        <v>0.1351672028689</v>
      </c>
      <c r="H1227" s="19" t="n">
        <v>0.0890709345299189</v>
      </c>
      <c r="I1227" s="19" t="n">
        <v>0.109417878360889</v>
      </c>
      <c r="J1227" s="19" t="n">
        <v>0.130112577144274</v>
      </c>
      <c r="K1227" s="19" t="n">
        <v>0.0605127317329127</v>
      </c>
      <c r="L1227" s="19" t="n">
        <v>0.0691329841275041</v>
      </c>
      <c r="M1227" s="19"/>
      <c r="N1227" s="19" t="n">
        <v>0.163710980755631</v>
      </c>
      <c r="O1227" s="19" t="n">
        <v>0.068393438028112</v>
      </c>
      <c r="P1227" s="19" t="n">
        <v>0.093238505627572</v>
      </c>
      <c r="Q1227" s="19" t="n">
        <v>0.0925093571775496</v>
      </c>
      <c r="R1227" s="19" t="n">
        <v>0.132273653611352</v>
      </c>
      <c r="S1227" s="19"/>
      <c r="T1227" s="19" t="n">
        <v>0.0892466413188416</v>
      </c>
      <c r="U1227" s="19" t="n">
        <v>0.127111445960876</v>
      </c>
      <c r="V1227" s="19" t="n">
        <v>0.060311959048191</v>
      </c>
      <c r="W1227" s="19" t="n">
        <v>0.0831456208247852</v>
      </c>
      <c r="X1227" s="19"/>
      <c r="Y1227" s="19" t="n">
        <v>0.0876177021573412</v>
      </c>
      <c r="Z1227" s="19" t="n">
        <v>0.107747617515675</v>
      </c>
      <c r="AA1227" s="19" t="n">
        <v>0.0701057998582494</v>
      </c>
      <c r="AB1227" s="19" t="n">
        <v>0.0925946663121473</v>
      </c>
      <c r="AC1227" s="19" t="n">
        <v>0.114049091262907</v>
      </c>
      <c r="AD1227" s="19" t="n">
        <v>0.161696877631936</v>
      </c>
      <c r="AE1227" s="19"/>
      <c r="AF1227" s="19" t="n">
        <v>0.0963917588135861</v>
      </c>
      <c r="AG1227" s="19"/>
      <c r="AH1227" s="19" t="n">
        <v>0.0984416842218106</v>
      </c>
      <c r="AI1227" s="19"/>
      <c r="AJ1227" s="19" t="n">
        <v>0.118727044198815</v>
      </c>
      <c r="AK1227" s="19" t="n">
        <v>0.177874550511974</v>
      </c>
      <c r="AL1227" s="19" t="n">
        <v>0.0824474554751582</v>
      </c>
      <c r="AM1227" s="19" t="n">
        <v>0.0878661500283451</v>
      </c>
      <c r="AN1227" s="19" t="n">
        <v>0.117550200489291</v>
      </c>
      <c r="AO1227" s="19" t="n">
        <v>0.0637039368205832</v>
      </c>
      <c r="AP1227" s="19" t="n">
        <v>0.104504270598371</v>
      </c>
      <c r="AQ1227" s="19" t="n">
        <v>0.0872477939252831</v>
      </c>
      <c r="AR1227" s="19" t="n">
        <v>0.0713250084784284</v>
      </c>
      <c r="AS1227" s="19" t="n">
        <v>0.076579219740175</v>
      </c>
      <c r="AT1227" s="19" t="n">
        <v>0.0990515498441819</v>
      </c>
      <c r="AU1227" s="19" t="n">
        <v>0.0501587604852863</v>
      </c>
    </row>
    <row r="1228">
      <c r="B1228" t="s">
        <v>145</v>
      </c>
      <c r="C1228" s="19" t="n">
        <v>0.0362285089034602</v>
      </c>
      <c r="D1228" s="19" t="n">
        <v>0.042043881361213</v>
      </c>
      <c r="E1228" s="19" t="n">
        <v>0.0305733394149759</v>
      </c>
      <c r="F1228" s="19"/>
      <c r="G1228" s="19" t="n">
        <v>0.0575529777323458</v>
      </c>
      <c r="H1228" s="19" t="n">
        <v>0.0135866231067655</v>
      </c>
      <c r="I1228" s="19" t="n">
        <v>0.0325366506215991</v>
      </c>
      <c r="J1228" s="19" t="n">
        <v>0.0540415278957326</v>
      </c>
      <c r="K1228" s="19" t="n">
        <v>0.0426626573453902</v>
      </c>
      <c r="L1228" s="19" t="n">
        <v>0.0272233517810419</v>
      </c>
      <c r="M1228" s="19"/>
      <c r="N1228" s="19" t="n">
        <v>0.0393025650082924</v>
      </c>
      <c r="O1228" s="19" t="n">
        <v>0.0505386209873397</v>
      </c>
      <c r="P1228" s="19" t="n">
        <v>0.0397358385411994</v>
      </c>
      <c r="Q1228" s="19" t="n">
        <v>0.0150829306592299</v>
      </c>
      <c r="R1228" s="19" t="n">
        <v>0.04425745930105</v>
      </c>
      <c r="S1228" s="19"/>
      <c r="T1228" s="19" t="n">
        <v>0.0356101738070522</v>
      </c>
      <c r="U1228" s="19" t="n">
        <v>0.0372738665464997</v>
      </c>
      <c r="V1228" s="19" t="n">
        <v>0.0446806762100608</v>
      </c>
      <c r="W1228" s="19" t="n">
        <v>0.0116927359419705</v>
      </c>
      <c r="X1228" s="19"/>
      <c r="Y1228" s="19" t="n">
        <v>0.0181381886098116</v>
      </c>
      <c r="Z1228" s="19" t="n">
        <v>0.0530222726167841</v>
      </c>
      <c r="AA1228" s="19" t="n">
        <v>0.0235510436387081</v>
      </c>
      <c r="AB1228" s="19" t="n">
        <v>0.0698275392917343</v>
      </c>
      <c r="AC1228" s="19" t="n">
        <v>0.108487055063409</v>
      </c>
      <c r="AD1228" s="19" t="n">
        <v>0.0235620967175487</v>
      </c>
      <c r="AE1228" s="19"/>
      <c r="AF1228" s="19" t="n">
        <v>0.0370266271626556</v>
      </c>
      <c r="AG1228" s="19"/>
      <c r="AH1228" s="19" t="n">
        <v>0.0255843997228977</v>
      </c>
      <c r="AI1228" s="19"/>
      <c r="AJ1228" s="19" t="n">
        <v>0.0556601726701377</v>
      </c>
      <c r="AK1228" s="19" t="n">
        <v>0.130591625942439</v>
      </c>
      <c r="AL1228" s="19" t="n">
        <v>0.0234177657069833</v>
      </c>
      <c r="AM1228" s="19" t="n">
        <v>0.0409050553296318</v>
      </c>
      <c r="AN1228" s="19" t="n">
        <v>0.0142874880530373</v>
      </c>
      <c r="AO1228" s="19" t="n">
        <v>0.0430824499819613</v>
      </c>
      <c r="AP1228" s="19" t="n">
        <v>0.0451247110883112</v>
      </c>
      <c r="AQ1228" s="19" t="n">
        <v>0.0560591957163041</v>
      </c>
      <c r="AR1228" s="19" t="n">
        <v>0.069029610762792</v>
      </c>
      <c r="AS1228" s="19" t="n">
        <v>0.0248901630123864</v>
      </c>
      <c r="AT1228" s="19" t="n">
        <v>0</v>
      </c>
      <c r="AU1228" s="19" t="n">
        <v>0.0274937395508101</v>
      </c>
    </row>
    <row r="1229">
      <c r="B1229" t="s">
        <v>66</v>
      </c>
      <c r="C1229" s="19" t="n">
        <v>0.33604357970329</v>
      </c>
      <c r="D1229" s="19" t="n">
        <v>0.283557581564894</v>
      </c>
      <c r="E1229" s="19" t="n">
        <v>0.385745877234229</v>
      </c>
      <c r="F1229" s="19"/>
      <c r="G1229" s="19" t="n">
        <v>0.182812586325564</v>
      </c>
      <c r="H1229" s="19" t="n">
        <v>0.170474990479753</v>
      </c>
      <c r="I1229" s="19" t="n">
        <v>0.341282114380563</v>
      </c>
      <c r="J1229" s="19" t="n">
        <v>0.336200550583224</v>
      </c>
      <c r="K1229" s="19" t="n">
        <v>0.396917291352341</v>
      </c>
      <c r="L1229" s="19" t="n">
        <v>0.466736774579164</v>
      </c>
      <c r="M1229" s="19"/>
      <c r="N1229" s="19" t="n">
        <v>0.431984513599442</v>
      </c>
      <c r="O1229" s="19" t="n">
        <v>0.36839996541098</v>
      </c>
      <c r="P1229" s="19" t="n">
        <v>0.338376574727684</v>
      </c>
      <c r="Q1229" s="19" t="n">
        <v>0.346273687695245</v>
      </c>
      <c r="R1229" s="19" t="n">
        <v>0.241056842318905</v>
      </c>
      <c r="S1229" s="19"/>
      <c r="T1229" s="19" t="n">
        <v>0.359604071717417</v>
      </c>
      <c r="U1229" s="19" t="n">
        <v>0.333284319645931</v>
      </c>
      <c r="V1229" s="19" t="n">
        <v>0.291846373416695</v>
      </c>
      <c r="W1229" s="19" t="n">
        <v>0.269368346809103</v>
      </c>
      <c r="X1229" s="19"/>
      <c r="Y1229" s="19" t="n">
        <v>0.236013436533635</v>
      </c>
      <c r="Z1229" s="19" t="n">
        <v>0.325090991807622</v>
      </c>
      <c r="AA1229" s="19" t="n">
        <v>0.474871405193873</v>
      </c>
      <c r="AB1229" s="19" t="n">
        <v>0.385862291554601</v>
      </c>
      <c r="AC1229" s="19" t="n">
        <v>0.19903337082776</v>
      </c>
      <c r="AD1229" s="19" t="n">
        <v>0.511114164555128</v>
      </c>
      <c r="AE1229" s="19"/>
      <c r="AF1229" s="19" t="n">
        <v>0.355936204606678</v>
      </c>
      <c r="AG1229" s="19"/>
      <c r="AH1229" s="19" t="n">
        <v>0.300528317846632</v>
      </c>
      <c r="AI1229" s="19"/>
      <c r="AJ1229" s="19" t="n">
        <v>0.275469782419631</v>
      </c>
      <c r="AK1229" s="19" t="n">
        <v>0.312501978277173</v>
      </c>
      <c r="AL1229" s="19" t="n">
        <v>0.377482315384453</v>
      </c>
      <c r="AM1229" s="19" t="n">
        <v>0.362470993791781</v>
      </c>
      <c r="AN1229" s="19" t="n">
        <v>0.318896030055551</v>
      </c>
      <c r="AO1229" s="19" t="n">
        <v>0.279465403635791</v>
      </c>
      <c r="AP1229" s="19" t="n">
        <v>0.368470255375911</v>
      </c>
      <c r="AQ1229" s="19" t="n">
        <v>0.28022682125703</v>
      </c>
      <c r="AR1229" s="19" t="n">
        <v>0.182880685903837</v>
      </c>
      <c r="AS1229" s="19" t="n">
        <v>0.345486256555266</v>
      </c>
      <c r="AT1229" s="19" t="n">
        <v>0.525486287495869</v>
      </c>
      <c r="AU1229" s="19" t="n">
        <v>0.196469709868772</v>
      </c>
    </row>
    <row r="1230">
      <c r="C1230" s="19"/>
      <c r="D1230" s="19"/>
      <c r="E1230" s="19"/>
      <c r="F1230" s="19"/>
      <c r="G1230" s="19"/>
      <c r="H1230" s="19"/>
      <c r="I1230" s="19"/>
      <c r="J1230" s="19"/>
      <c r="K1230" s="19"/>
      <c r="L1230" s="19"/>
      <c r="M1230" s="19"/>
      <c r="N1230" s="19"/>
      <c r="O1230" s="19"/>
      <c r="P1230" s="19"/>
      <c r="Q1230" s="19"/>
      <c r="R1230" s="19"/>
      <c r="S1230" s="19"/>
      <c r="T1230" s="19"/>
      <c r="U1230" s="19"/>
      <c r="V1230" s="19"/>
      <c r="W1230" s="19"/>
      <c r="X1230" s="19"/>
      <c r="Y1230" s="19"/>
      <c r="Z1230" s="19"/>
      <c r="AA1230" s="19"/>
      <c r="AB1230" s="19"/>
      <c r="AC1230" s="19"/>
      <c r="AD1230" s="19"/>
      <c r="AE1230" s="19"/>
      <c r="AF1230" s="19"/>
      <c r="AG1230" s="19"/>
      <c r="AH1230" s="19"/>
      <c r="AI1230" s="19"/>
      <c r="AJ1230" s="19"/>
      <c r="AK1230" s="19"/>
      <c r="AL1230" s="19"/>
      <c r="AM1230" s="19"/>
      <c r="AN1230" s="19"/>
      <c r="AO1230" s="19"/>
      <c r="AP1230" s="19"/>
      <c r="AQ1230" s="19"/>
      <c r="AR1230" s="19"/>
      <c r="AS1230" s="19"/>
      <c r="AT1230" s="19"/>
      <c r="AU1230" s="19"/>
    </row>
    <row r="1231">
      <c r="B1231" s="7" t="s">
        <v>518</v>
      </c>
      <c r="C1231" s="19"/>
      <c r="D1231" s="19"/>
      <c r="E1231" s="19"/>
      <c r="F1231" s="19"/>
      <c r="G1231" s="19"/>
      <c r="H1231" s="19"/>
      <c r="I1231" s="19"/>
      <c r="J1231" s="19"/>
      <c r="K1231" s="19"/>
      <c r="L1231" s="19"/>
      <c r="M1231" s="19"/>
      <c r="N1231" s="19"/>
      <c r="O1231" s="19"/>
      <c r="P1231" s="19"/>
      <c r="Q1231" s="19"/>
      <c r="R1231" s="19"/>
      <c r="S1231" s="19"/>
      <c r="T1231" s="19"/>
      <c r="U1231" s="19"/>
      <c r="V1231" s="19"/>
      <c r="W1231" s="19"/>
      <c r="X1231" s="19"/>
      <c r="Y1231" s="19"/>
      <c r="Z1231" s="19"/>
      <c r="AA1231" s="19"/>
      <c r="AB1231" s="19"/>
      <c r="AC1231" s="19"/>
      <c r="AD1231" s="19"/>
      <c r="AE1231" s="19"/>
      <c r="AF1231" s="19"/>
      <c r="AG1231" s="19"/>
      <c r="AH1231" s="19"/>
      <c r="AI1231" s="19"/>
      <c r="AJ1231" s="19"/>
      <c r="AK1231" s="19"/>
      <c r="AL1231" s="19"/>
      <c r="AM1231" s="19"/>
      <c r="AN1231" s="19"/>
      <c r="AO1231" s="19"/>
      <c r="AP1231" s="19"/>
      <c r="AQ1231" s="19"/>
      <c r="AR1231" s="19"/>
      <c r="AS1231" s="19"/>
      <c r="AT1231" s="19"/>
      <c r="AU1231" s="19"/>
    </row>
    <row r="1232">
      <c r="B1232" s="26" t="s">
        <v>69</v>
      </c>
      <c r="C1232" s="19"/>
      <c r="D1232" s="19"/>
      <c r="E1232" s="19"/>
      <c r="F1232" s="19"/>
      <c r="G1232" s="19"/>
      <c r="H1232" s="19"/>
      <c r="I1232" s="19"/>
      <c r="J1232" s="19"/>
      <c r="K1232" s="19"/>
      <c r="L1232" s="19"/>
      <c r="M1232" s="19"/>
      <c r="N1232" s="19"/>
      <c r="O1232" s="19"/>
      <c r="P1232" s="19"/>
      <c r="Q1232" s="19"/>
      <c r="R1232" s="19"/>
      <c r="S1232" s="19"/>
      <c r="T1232" s="19"/>
      <c r="U1232" s="19"/>
      <c r="V1232" s="19"/>
      <c r="W1232" s="19"/>
      <c r="X1232" s="19"/>
      <c r="Y1232" s="19"/>
      <c r="Z1232" s="19"/>
      <c r="AA1232" s="19"/>
      <c r="AB1232" s="19"/>
      <c r="AC1232" s="19"/>
      <c r="AD1232" s="19"/>
      <c r="AE1232" s="19"/>
      <c r="AF1232" s="19"/>
      <c r="AG1232" s="19"/>
      <c r="AH1232" s="19"/>
      <c r="AI1232" s="19"/>
      <c r="AJ1232" s="19"/>
      <c r="AK1232" s="19"/>
      <c r="AL1232" s="19"/>
      <c r="AM1232" s="19"/>
      <c r="AN1232" s="19"/>
      <c r="AO1232" s="19"/>
      <c r="AP1232" s="19"/>
      <c r="AQ1232" s="19"/>
      <c r="AR1232" s="19"/>
      <c r="AS1232" s="19"/>
      <c r="AT1232" s="19"/>
      <c r="AU1232" s="19"/>
    </row>
    <row r="1233">
      <c r="B1233" t="s">
        <v>141</v>
      </c>
      <c r="C1233" s="19" t="n">
        <v>0.0535420065961486</v>
      </c>
      <c r="D1233" s="19" t="n">
        <v>0.0594361952515823</v>
      </c>
      <c r="E1233" s="19" t="n">
        <v>0.0478769772262556</v>
      </c>
      <c r="F1233" s="19"/>
      <c r="G1233" s="19" t="n">
        <v>0.0546068649246871</v>
      </c>
      <c r="H1233" s="19" t="n">
        <v>0.112805926492384</v>
      </c>
      <c r="I1233" s="19" t="n">
        <v>0.0685159532550047</v>
      </c>
      <c r="J1233" s="19" t="n">
        <v>0.0765063984306268</v>
      </c>
      <c r="K1233" s="19" t="n">
        <v>0.0234777839932602</v>
      </c>
      <c r="L1233" s="19" t="n">
        <v>0.010963734923537</v>
      </c>
      <c r="M1233" s="19"/>
      <c r="N1233" s="19" t="n">
        <v>0</v>
      </c>
      <c r="O1233" s="19" t="n">
        <v>0.0361972411366908</v>
      </c>
      <c r="P1233" s="19" t="n">
        <v>0.0598225381111813</v>
      </c>
      <c r="Q1233" s="19" t="n">
        <v>0.0572135751270679</v>
      </c>
      <c r="R1233" s="19" t="n">
        <v>0.0720077475816946</v>
      </c>
      <c r="S1233" s="19"/>
      <c r="T1233" s="19" t="n">
        <v>0.0683436598319544</v>
      </c>
      <c r="U1233" s="19" t="n">
        <v>0.0565462946434462</v>
      </c>
      <c r="V1233" s="19" t="n">
        <v>0.0196879844416039</v>
      </c>
      <c r="W1233" s="19" t="n">
        <v>0.107844543080703</v>
      </c>
      <c r="X1233" s="19"/>
      <c r="Y1233" s="19" t="n">
        <v>0.0873994921785274</v>
      </c>
      <c r="Z1233" s="19" t="n">
        <v>0.0619721204311548</v>
      </c>
      <c r="AA1233" s="19" t="n">
        <v>0.00871964044836391</v>
      </c>
      <c r="AB1233" s="19" t="n">
        <v>0.0255689818372609</v>
      </c>
      <c r="AC1233" s="19" t="n">
        <v>0.0418619598514257</v>
      </c>
      <c r="AD1233" s="19" t="n">
        <v>0.0421733013416379</v>
      </c>
      <c r="AE1233" s="19"/>
      <c r="AF1233" s="19" t="n">
        <v>0.0409857962458938</v>
      </c>
      <c r="AG1233" s="19"/>
      <c r="AH1233" s="19" t="n">
        <v>0.0631102170189494</v>
      </c>
      <c r="AI1233" s="19"/>
      <c r="AJ1233" s="19" t="n">
        <v>0.0773582460652599</v>
      </c>
      <c r="AK1233" s="19" t="n">
        <v>0.0957681841113386</v>
      </c>
      <c r="AL1233" s="19" t="n">
        <v>0.0641103642913901</v>
      </c>
      <c r="AM1233" s="19" t="n">
        <v>0.0416312796876964</v>
      </c>
      <c r="AN1233" s="19" t="n">
        <v>0.0294196053914159</v>
      </c>
      <c r="AO1233" s="19" t="n">
        <v>0.072965273561614</v>
      </c>
      <c r="AP1233" s="19" t="n">
        <v>0.0485380217666924</v>
      </c>
      <c r="AQ1233" s="19" t="n">
        <v>0</v>
      </c>
      <c r="AR1233" s="19" t="n">
        <v>0.0458250871981412</v>
      </c>
      <c r="AS1233" s="19" t="n">
        <v>0.0543022820451442</v>
      </c>
      <c r="AT1233" s="19" t="n">
        <v>0.0655719210122487</v>
      </c>
      <c r="AU1233" s="19" t="n">
        <v>0.0892008528121846</v>
      </c>
    </row>
    <row r="1234">
      <c r="B1234" t="s">
        <v>142</v>
      </c>
      <c r="C1234" s="19" t="n">
        <v>0.275554975497554</v>
      </c>
      <c r="D1234" s="19" t="n">
        <v>0.314328866142834</v>
      </c>
      <c r="E1234" s="19" t="n">
        <v>0.237984222953021</v>
      </c>
      <c r="F1234" s="19"/>
      <c r="G1234" s="19" t="n">
        <v>0.308213716844363</v>
      </c>
      <c r="H1234" s="19" t="n">
        <v>0.29355532641432</v>
      </c>
      <c r="I1234" s="19" t="n">
        <v>0.281345345620114</v>
      </c>
      <c r="J1234" s="19" t="n">
        <v>0.288235779500451</v>
      </c>
      <c r="K1234" s="19" t="n">
        <v>0.273733867900441</v>
      </c>
      <c r="L1234" s="19" t="n">
        <v>0.238563249839312</v>
      </c>
      <c r="M1234" s="19"/>
      <c r="N1234" s="19" t="n">
        <v>0.126992361267449</v>
      </c>
      <c r="O1234" s="19" t="n">
        <v>0.262588379933107</v>
      </c>
      <c r="P1234" s="19" t="n">
        <v>0.269386250904727</v>
      </c>
      <c r="Q1234" s="19" t="n">
        <v>0.286126618737875</v>
      </c>
      <c r="R1234" s="19" t="n">
        <v>0.310257715590438</v>
      </c>
      <c r="S1234" s="19"/>
      <c r="T1234" s="19" t="n">
        <v>0.221098905371949</v>
      </c>
      <c r="U1234" s="19" t="n">
        <v>0.274882200930804</v>
      </c>
      <c r="V1234" s="19" t="n">
        <v>0.300686717863792</v>
      </c>
      <c r="W1234" s="19" t="n">
        <v>0.344055797455902</v>
      </c>
      <c r="X1234" s="19"/>
      <c r="Y1234" s="19" t="n">
        <v>0.299780694138283</v>
      </c>
      <c r="Z1234" s="19" t="n">
        <v>0.275906796650538</v>
      </c>
      <c r="AA1234" s="19" t="n">
        <v>0.23879820718288</v>
      </c>
      <c r="AB1234" s="19" t="n">
        <v>0.20285698254944</v>
      </c>
      <c r="AC1234" s="19" t="n">
        <v>0.336975704434941</v>
      </c>
      <c r="AD1234" s="19" t="n">
        <v>0.336159638528204</v>
      </c>
      <c r="AE1234" s="19"/>
      <c r="AF1234" s="19" t="n">
        <v>0.266000759762346</v>
      </c>
      <c r="AG1234" s="19"/>
      <c r="AH1234" s="19" t="n">
        <v>0.307249344107842</v>
      </c>
      <c r="AI1234" s="19"/>
      <c r="AJ1234" s="19" t="n">
        <v>0.27328958934774</v>
      </c>
      <c r="AK1234" s="19" t="n">
        <v>0.183192580935014</v>
      </c>
      <c r="AL1234" s="19" t="n">
        <v>0.253632361498688</v>
      </c>
      <c r="AM1234" s="19" t="n">
        <v>0.338199487525303</v>
      </c>
      <c r="AN1234" s="19" t="n">
        <v>0.311416652301333</v>
      </c>
      <c r="AO1234" s="19" t="n">
        <v>0.338538175311672</v>
      </c>
      <c r="AP1234" s="19" t="n">
        <v>0.169227946710732</v>
      </c>
      <c r="AQ1234" s="19" t="n">
        <v>0.281387207547368</v>
      </c>
      <c r="AR1234" s="19" t="n">
        <v>0.415244194090377</v>
      </c>
      <c r="AS1234" s="19" t="n">
        <v>0.193633988907618</v>
      </c>
      <c r="AT1234" s="19" t="n">
        <v>0.277182460631923</v>
      </c>
      <c r="AU1234" s="19" t="n">
        <v>0.343886649745664</v>
      </c>
    </row>
    <row r="1235">
      <c r="B1235" t="s">
        <v>143</v>
      </c>
      <c r="C1235" s="19" t="n">
        <v>0.266152299985503</v>
      </c>
      <c r="D1235" s="19" t="n">
        <v>0.267486138726459</v>
      </c>
      <c r="E1235" s="19" t="n">
        <v>0.265878838648509</v>
      </c>
      <c r="F1235" s="19"/>
      <c r="G1235" s="19" t="n">
        <v>0.35461758864516</v>
      </c>
      <c r="H1235" s="19" t="n">
        <v>0.294268528484089</v>
      </c>
      <c r="I1235" s="19" t="n">
        <v>0.232386604112133</v>
      </c>
      <c r="J1235" s="19" t="n">
        <v>0.231847220129689</v>
      </c>
      <c r="K1235" s="19" t="n">
        <v>0.259853841952867</v>
      </c>
      <c r="L1235" s="19" t="n">
        <v>0.255963521582521</v>
      </c>
      <c r="M1235" s="19"/>
      <c r="N1235" s="19" t="n">
        <v>0.217122872375018</v>
      </c>
      <c r="O1235" s="19" t="n">
        <v>0.269207553770456</v>
      </c>
      <c r="P1235" s="19" t="n">
        <v>0.27359788581721</v>
      </c>
      <c r="Q1235" s="19" t="n">
        <v>0.225752547279428</v>
      </c>
      <c r="R1235" s="19" t="n">
        <v>0.325087580475448</v>
      </c>
      <c r="S1235" s="19"/>
      <c r="T1235" s="19" t="n">
        <v>0.264196020116921</v>
      </c>
      <c r="U1235" s="19" t="n">
        <v>0.271266623059882</v>
      </c>
      <c r="V1235" s="19" t="n">
        <v>0.295423335157845</v>
      </c>
      <c r="W1235" s="19" t="n">
        <v>0.237040737605552</v>
      </c>
      <c r="X1235" s="19"/>
      <c r="Y1235" s="19" t="n">
        <v>0.28971593137381</v>
      </c>
      <c r="Z1235" s="19" t="n">
        <v>0.263420951490707</v>
      </c>
      <c r="AA1235" s="19" t="n">
        <v>0.253196859241939</v>
      </c>
      <c r="AB1235" s="19" t="n">
        <v>0.305706608814145</v>
      </c>
      <c r="AC1235" s="19" t="n">
        <v>0.29772000804728</v>
      </c>
      <c r="AD1235" s="19" t="n">
        <v>0.0803819866480006</v>
      </c>
      <c r="AE1235" s="19"/>
      <c r="AF1235" s="19" t="n">
        <v>0.272479759264793</v>
      </c>
      <c r="AG1235" s="19"/>
      <c r="AH1235" s="19" t="n">
        <v>0.267793706633576</v>
      </c>
      <c r="AI1235" s="19"/>
      <c r="AJ1235" s="19" t="n">
        <v>0.247961891398812</v>
      </c>
      <c r="AK1235" s="19" t="n">
        <v>0.228783578758673</v>
      </c>
      <c r="AL1235" s="19" t="n">
        <v>0.280729773703636</v>
      </c>
      <c r="AM1235" s="19" t="n">
        <v>0.188728880681507</v>
      </c>
      <c r="AN1235" s="19" t="n">
        <v>0.275998732768232</v>
      </c>
      <c r="AO1235" s="19" t="n">
        <v>0.219107691089053</v>
      </c>
      <c r="AP1235" s="19" t="n">
        <v>0.298634245855808</v>
      </c>
      <c r="AQ1235" s="19" t="n">
        <v>0.284443715390906</v>
      </c>
      <c r="AR1235" s="19" t="n">
        <v>0.345817703943368</v>
      </c>
      <c r="AS1235" s="19" t="n">
        <v>0.376827041447086</v>
      </c>
      <c r="AT1235" s="19" t="n">
        <v>0.233392658719153</v>
      </c>
      <c r="AU1235" s="19" t="n">
        <v>0.293785961524731</v>
      </c>
    </row>
    <row r="1236">
      <c r="B1236" t="s">
        <v>144</v>
      </c>
      <c r="C1236" s="19" t="n">
        <v>0.0454155740653156</v>
      </c>
      <c r="D1236" s="19" t="n">
        <v>0.0547238140369021</v>
      </c>
      <c r="E1236" s="19" t="n">
        <v>0.0363138456048501</v>
      </c>
      <c r="F1236" s="19"/>
      <c r="G1236" s="19" t="n">
        <v>0.0784152251911418</v>
      </c>
      <c r="H1236" s="19" t="n">
        <v>0.103520076805188</v>
      </c>
      <c r="I1236" s="19" t="n">
        <v>0.0413302762508232</v>
      </c>
      <c r="J1236" s="19" t="n">
        <v>0.0296480609706252</v>
      </c>
      <c r="K1236" s="19" t="n">
        <v>0.0180524726496696</v>
      </c>
      <c r="L1236" s="19" t="n">
        <v>0.0248498090358155</v>
      </c>
      <c r="M1236" s="19"/>
      <c r="N1236" s="19" t="n">
        <v>0.121289785613165</v>
      </c>
      <c r="O1236" s="19" t="n">
        <v>0.0225007315075655</v>
      </c>
      <c r="P1236" s="19" t="n">
        <v>0.0429596080836524</v>
      </c>
      <c r="Q1236" s="19" t="n">
        <v>0.0711048458058135</v>
      </c>
      <c r="R1236" s="19" t="n">
        <v>0.0333111248036515</v>
      </c>
      <c r="S1236" s="19"/>
      <c r="T1236" s="19" t="n">
        <v>0.0682636835183904</v>
      </c>
      <c r="U1236" s="19" t="n">
        <v>0.0500284049669467</v>
      </c>
      <c r="V1236" s="19" t="n">
        <v>0.0248723257680174</v>
      </c>
      <c r="W1236" s="19" t="n">
        <v>0.0538216568620976</v>
      </c>
      <c r="X1236" s="19"/>
      <c r="Y1236" s="19" t="n">
        <v>0.0630910007753857</v>
      </c>
      <c r="Z1236" s="19" t="n">
        <v>0.0208873835222203</v>
      </c>
      <c r="AA1236" s="19" t="n">
        <v>0.0207723060940214</v>
      </c>
      <c r="AB1236" s="19" t="n">
        <v>0.0468655023768318</v>
      </c>
      <c r="AC1236" s="19" t="n">
        <v>0.0971226251261695</v>
      </c>
      <c r="AD1236" s="19" t="n">
        <v>0.0425630032351543</v>
      </c>
      <c r="AE1236" s="19"/>
      <c r="AF1236" s="19" t="n">
        <v>0.043543522235337</v>
      </c>
      <c r="AG1236" s="19"/>
      <c r="AH1236" s="19" t="n">
        <v>0.0453972573093878</v>
      </c>
      <c r="AI1236" s="19"/>
      <c r="AJ1236" s="19" t="n">
        <v>0.0718432585445216</v>
      </c>
      <c r="AK1236" s="19" t="n">
        <v>0.124192412062256</v>
      </c>
      <c r="AL1236" s="19" t="n">
        <v>0.0575825404640372</v>
      </c>
      <c r="AM1236" s="19" t="n">
        <v>0.0220646408683826</v>
      </c>
      <c r="AN1236" s="19" t="n">
        <v>0.0491774691982283</v>
      </c>
      <c r="AO1236" s="19" t="n">
        <v>0.0129422915085218</v>
      </c>
      <c r="AP1236" s="19" t="n">
        <v>0.0552881792219478</v>
      </c>
      <c r="AQ1236" s="19" t="n">
        <v>0.0264648323846909</v>
      </c>
      <c r="AR1236" s="19" t="n">
        <v>0.0471222779734907</v>
      </c>
      <c r="AS1236" s="19" t="n">
        <v>0.0294777302388137</v>
      </c>
      <c r="AT1236" s="19" t="n">
        <v>0</v>
      </c>
      <c r="AU1236" s="19" t="n">
        <v>0.0491630864978381</v>
      </c>
    </row>
    <row r="1237">
      <c r="B1237" t="s">
        <v>145</v>
      </c>
      <c r="C1237" s="19" t="n">
        <v>0.0204049399729248</v>
      </c>
      <c r="D1237" s="19" t="n">
        <v>0.0177683346570126</v>
      </c>
      <c r="E1237" s="19" t="n">
        <v>0.0231151278919805</v>
      </c>
      <c r="F1237" s="19"/>
      <c r="G1237" s="19" t="n">
        <v>0.0414224253830883</v>
      </c>
      <c r="H1237" s="19" t="n">
        <v>0.00611708490767857</v>
      </c>
      <c r="I1237" s="19" t="n">
        <v>0.0265936170889454</v>
      </c>
      <c r="J1237" s="19" t="n">
        <v>0.0307251434206386</v>
      </c>
      <c r="K1237" s="19" t="n">
        <v>0.00948065538747787</v>
      </c>
      <c r="L1237" s="19" t="n">
        <v>0.0171712094551914</v>
      </c>
      <c r="M1237" s="19"/>
      <c r="N1237" s="19" t="n">
        <v>0.0393025650082924</v>
      </c>
      <c r="O1237" s="19" t="n">
        <v>0.0307519835630148</v>
      </c>
      <c r="P1237" s="19" t="n">
        <v>0.0173901486908196</v>
      </c>
      <c r="Q1237" s="19" t="n">
        <v>0.00672001719750354</v>
      </c>
      <c r="R1237" s="19" t="n">
        <v>0.0268672587155133</v>
      </c>
      <c r="S1237" s="19"/>
      <c r="T1237" s="19" t="n">
        <v>0.0261550427764943</v>
      </c>
      <c r="U1237" s="19" t="n">
        <v>0.0204672909026704</v>
      </c>
      <c r="V1237" s="19" t="n">
        <v>0.0310070296454923</v>
      </c>
      <c r="W1237" s="19" t="n">
        <v>0.0031286983310473</v>
      </c>
      <c r="X1237" s="19"/>
      <c r="Y1237" s="19" t="n">
        <v>0.00688127460929332</v>
      </c>
      <c r="Z1237" s="19" t="n">
        <v>0.0367636855410951</v>
      </c>
      <c r="AA1237" s="19" t="n">
        <v>0.0159296180076099</v>
      </c>
      <c r="AB1237" s="19" t="n">
        <v>0.0334471681244193</v>
      </c>
      <c r="AC1237" s="19" t="n">
        <v>0.0650649799133475</v>
      </c>
      <c r="AD1237" s="19" t="n">
        <v>0.0120336500315252</v>
      </c>
      <c r="AE1237" s="19"/>
      <c r="AF1237" s="19" t="n">
        <v>0.0167469867380189</v>
      </c>
      <c r="AG1237" s="19"/>
      <c r="AH1237" s="19" t="n">
        <v>0.0124110933300865</v>
      </c>
      <c r="AI1237" s="19"/>
      <c r="AJ1237" s="19" t="n">
        <v>0.0301848538591223</v>
      </c>
      <c r="AK1237" s="19" t="n">
        <v>0.0778280582142011</v>
      </c>
      <c r="AL1237" s="19" t="n">
        <v>0.00887998822122548</v>
      </c>
      <c r="AM1237" s="19" t="n">
        <v>0.0285337375195019</v>
      </c>
      <c r="AN1237" s="19" t="n">
        <v>0.00680915419053344</v>
      </c>
      <c r="AO1237" s="19" t="n">
        <v>0.0299643152722441</v>
      </c>
      <c r="AP1237" s="19" t="n">
        <v>0.0365303306469142</v>
      </c>
      <c r="AQ1237" s="19" t="n">
        <v>0.0303914807702961</v>
      </c>
      <c r="AR1237" s="19" t="n">
        <v>0</v>
      </c>
      <c r="AS1237" s="19" t="n">
        <v>0.0123290830780042</v>
      </c>
      <c r="AT1237" s="19" t="n">
        <v>0</v>
      </c>
      <c r="AU1237" s="19" t="n">
        <v>0</v>
      </c>
    </row>
    <row r="1238">
      <c r="B1238" t="s">
        <v>66</v>
      </c>
      <c r="C1238" s="19" t="n">
        <v>0.338930203882554</v>
      </c>
      <c r="D1238" s="19" t="n">
        <v>0.28625665118521</v>
      </c>
      <c r="E1238" s="19" t="n">
        <v>0.388830987675384</v>
      </c>
      <c r="F1238" s="19"/>
      <c r="G1238" s="19" t="n">
        <v>0.16272417901156</v>
      </c>
      <c r="H1238" s="19" t="n">
        <v>0.18973305689634</v>
      </c>
      <c r="I1238" s="19" t="n">
        <v>0.349828203672979</v>
      </c>
      <c r="J1238" s="19" t="n">
        <v>0.34303739754797</v>
      </c>
      <c r="K1238" s="19" t="n">
        <v>0.415401378116285</v>
      </c>
      <c r="L1238" s="19" t="n">
        <v>0.452488475163623</v>
      </c>
      <c r="M1238" s="19"/>
      <c r="N1238" s="19" t="n">
        <v>0.495292415736076</v>
      </c>
      <c r="O1238" s="19" t="n">
        <v>0.378754110089166</v>
      </c>
      <c r="P1238" s="19" t="n">
        <v>0.336843568392409</v>
      </c>
      <c r="Q1238" s="19" t="n">
        <v>0.353082395852312</v>
      </c>
      <c r="R1238" s="19" t="n">
        <v>0.232468572833254</v>
      </c>
      <c r="S1238" s="19"/>
      <c r="T1238" s="19" t="n">
        <v>0.351942688384291</v>
      </c>
      <c r="U1238" s="19" t="n">
        <v>0.32680918549625</v>
      </c>
      <c r="V1238" s="19" t="n">
        <v>0.32832260712325</v>
      </c>
      <c r="W1238" s="19" t="n">
        <v>0.254108566664698</v>
      </c>
      <c r="X1238" s="19"/>
      <c r="Y1238" s="19" t="n">
        <v>0.253131606924701</v>
      </c>
      <c r="Z1238" s="19" t="n">
        <v>0.341049062364285</v>
      </c>
      <c r="AA1238" s="19" t="n">
        <v>0.462583369025185</v>
      </c>
      <c r="AB1238" s="19" t="n">
        <v>0.385554756297902</v>
      </c>
      <c r="AC1238" s="19" t="n">
        <v>0.161254722626836</v>
      </c>
      <c r="AD1238" s="19" t="n">
        <v>0.486688420215478</v>
      </c>
      <c r="AE1238" s="19"/>
      <c r="AF1238" s="19" t="n">
        <v>0.360243175753611</v>
      </c>
      <c r="AG1238" s="19"/>
      <c r="AH1238" s="19" t="n">
        <v>0.304038381600159</v>
      </c>
      <c r="AI1238" s="19"/>
      <c r="AJ1238" s="19" t="n">
        <v>0.299362160784545</v>
      </c>
      <c r="AK1238" s="19" t="n">
        <v>0.290235185918517</v>
      </c>
      <c r="AL1238" s="19" t="n">
        <v>0.335064971821022</v>
      </c>
      <c r="AM1238" s="19" t="n">
        <v>0.380841973717609</v>
      </c>
      <c r="AN1238" s="19" t="n">
        <v>0.327178386150257</v>
      </c>
      <c r="AO1238" s="19" t="n">
        <v>0.326482253256896</v>
      </c>
      <c r="AP1238" s="19" t="n">
        <v>0.391781275797906</v>
      </c>
      <c r="AQ1238" s="19" t="n">
        <v>0.377312763906739</v>
      </c>
      <c r="AR1238" s="19" t="n">
        <v>0.145990736794623</v>
      </c>
      <c r="AS1238" s="19" t="n">
        <v>0.333429874283334</v>
      </c>
      <c r="AT1238" s="19" t="n">
        <v>0.423852959636676</v>
      </c>
      <c r="AU1238" s="19" t="n">
        <v>0.223963449419583</v>
      </c>
    </row>
    <row r="1239">
      <c r="C1239" s="19"/>
      <c r="D1239" s="19"/>
      <c r="E1239" s="19"/>
      <c r="F1239" s="19"/>
      <c r="G1239" s="19"/>
      <c r="H1239" s="19"/>
      <c r="I1239" s="19"/>
      <c r="J1239" s="19"/>
      <c r="K1239" s="19"/>
      <c r="L1239" s="19"/>
      <c r="M1239" s="19"/>
      <c r="N1239" s="19"/>
      <c r="O1239" s="19"/>
      <c r="P1239" s="19"/>
      <c r="Q1239" s="19"/>
      <c r="R1239" s="19"/>
      <c r="S1239" s="19"/>
      <c r="T1239" s="19"/>
      <c r="U1239" s="19"/>
      <c r="V1239" s="19"/>
      <c r="W1239" s="19"/>
      <c r="X1239" s="19"/>
      <c r="Y1239" s="19"/>
      <c r="Z1239" s="19"/>
      <c r="AA1239" s="19"/>
      <c r="AB1239" s="19"/>
      <c r="AC1239" s="19"/>
      <c r="AD1239" s="19"/>
      <c r="AE1239" s="19"/>
      <c r="AF1239" s="19"/>
      <c r="AG1239" s="19"/>
      <c r="AH1239" s="19"/>
      <c r="AI1239" s="19"/>
      <c r="AJ1239" s="19"/>
      <c r="AK1239" s="19"/>
      <c r="AL1239" s="19"/>
      <c r="AM1239" s="19"/>
      <c r="AN1239" s="19"/>
      <c r="AO1239" s="19"/>
      <c r="AP1239" s="19"/>
      <c r="AQ1239" s="19"/>
      <c r="AR1239" s="19"/>
      <c r="AS1239" s="19"/>
      <c r="AT1239" s="19"/>
      <c r="AU1239" s="19"/>
    </row>
    <row r="1240">
      <c r="B1240" s="7" t="s">
        <v>519</v>
      </c>
      <c r="C1240" s="19"/>
      <c r="D1240" s="19"/>
      <c r="E1240" s="19"/>
      <c r="F1240" s="19"/>
      <c r="G1240" s="19"/>
      <c r="H1240" s="19"/>
      <c r="I1240" s="19"/>
      <c r="J1240" s="19"/>
      <c r="K1240" s="19"/>
      <c r="L1240" s="19"/>
      <c r="M1240" s="19"/>
      <c r="N1240" s="19"/>
      <c r="O1240" s="19"/>
      <c r="P1240" s="19"/>
      <c r="Q1240" s="19"/>
      <c r="R1240" s="19"/>
      <c r="S1240" s="19"/>
      <c r="T1240" s="19"/>
      <c r="U1240" s="19"/>
      <c r="V1240" s="19"/>
      <c r="W1240" s="19"/>
      <c r="X1240" s="19"/>
      <c r="Y1240" s="19"/>
      <c r="Z1240" s="19"/>
      <c r="AA1240" s="19"/>
      <c r="AB1240" s="19"/>
      <c r="AC1240" s="19"/>
      <c r="AD1240" s="19"/>
      <c r="AE1240" s="19"/>
      <c r="AF1240" s="19"/>
      <c r="AG1240" s="19"/>
      <c r="AH1240" s="19"/>
      <c r="AI1240" s="19"/>
      <c r="AJ1240" s="19"/>
      <c r="AK1240" s="19"/>
      <c r="AL1240" s="19"/>
      <c r="AM1240" s="19"/>
      <c r="AN1240" s="19"/>
      <c r="AO1240" s="19"/>
      <c r="AP1240" s="19"/>
      <c r="AQ1240" s="19"/>
      <c r="AR1240" s="19"/>
      <c r="AS1240" s="19"/>
      <c r="AT1240" s="19"/>
      <c r="AU1240" s="19"/>
    </row>
    <row r="1241">
      <c r="B1241" s="26" t="s">
        <v>69</v>
      </c>
      <c r="C1241" s="19"/>
      <c r="D1241" s="19"/>
      <c r="E1241" s="19"/>
      <c r="F1241" s="19"/>
      <c r="G1241" s="19"/>
      <c r="H1241" s="19"/>
      <c r="I1241" s="19"/>
      <c r="J1241" s="19"/>
      <c r="K1241" s="19"/>
      <c r="L1241" s="19"/>
      <c r="M1241" s="19"/>
      <c r="N1241" s="19"/>
      <c r="O1241" s="19"/>
      <c r="P1241" s="19"/>
      <c r="Q1241" s="19"/>
      <c r="R1241" s="19"/>
      <c r="S1241" s="19"/>
      <c r="T1241" s="19"/>
      <c r="U1241" s="19"/>
      <c r="V1241" s="19"/>
      <c r="W1241" s="19"/>
      <c r="X1241" s="19"/>
      <c r="Y1241" s="19"/>
      <c r="Z1241" s="19"/>
      <c r="AA1241" s="19"/>
      <c r="AB1241" s="19"/>
      <c r="AC1241" s="19"/>
      <c r="AD1241" s="19"/>
      <c r="AE1241" s="19"/>
      <c r="AF1241" s="19"/>
      <c r="AG1241" s="19"/>
      <c r="AH1241" s="19"/>
      <c r="AI1241" s="19"/>
      <c r="AJ1241" s="19"/>
      <c r="AK1241" s="19"/>
      <c r="AL1241" s="19"/>
      <c r="AM1241" s="19"/>
      <c r="AN1241" s="19"/>
      <c r="AO1241" s="19"/>
      <c r="AP1241" s="19"/>
      <c r="AQ1241" s="19"/>
      <c r="AR1241" s="19"/>
      <c r="AS1241" s="19"/>
      <c r="AT1241" s="19"/>
      <c r="AU1241" s="19"/>
    </row>
    <row r="1242">
      <c r="B1242" t="s">
        <v>141</v>
      </c>
      <c r="C1242" s="19" t="n">
        <v>0.0444969490183087</v>
      </c>
      <c r="D1242" s="19" t="n">
        <v>0.0596180688139426</v>
      </c>
      <c r="E1242" s="19" t="n">
        <v>0.0295950630299053</v>
      </c>
      <c r="F1242" s="19"/>
      <c r="G1242" s="19" t="n">
        <v>0.0495052150258114</v>
      </c>
      <c r="H1242" s="19" t="n">
        <v>0.10138144059658</v>
      </c>
      <c r="I1242" s="19" t="n">
        <v>0.0774749799244694</v>
      </c>
      <c r="J1242" s="19" t="n">
        <v>0.0443660614487991</v>
      </c>
      <c r="K1242" s="19" t="n">
        <v>0.0180686250518148</v>
      </c>
      <c r="L1242" s="19" t="n">
        <v>0.00387478884189903</v>
      </c>
      <c r="M1242" s="19"/>
      <c r="N1242" s="19" t="n">
        <v>0</v>
      </c>
      <c r="O1242" s="19" t="n">
        <v>0.0197533326849217</v>
      </c>
      <c r="P1242" s="19" t="n">
        <v>0.0392922420482963</v>
      </c>
      <c r="Q1242" s="19" t="n">
        <v>0.0695125240407165</v>
      </c>
      <c r="R1242" s="19" t="n">
        <v>0.0611829070479128</v>
      </c>
      <c r="S1242" s="19"/>
      <c r="T1242" s="19" t="n">
        <v>0.0461942103986168</v>
      </c>
      <c r="U1242" s="19" t="n">
        <v>0.042326023497389</v>
      </c>
      <c r="V1242" s="19" t="n">
        <v>0.0176861518606021</v>
      </c>
      <c r="W1242" s="19" t="n">
        <v>0.0927517848211873</v>
      </c>
      <c r="X1242" s="19"/>
      <c r="Y1242" s="19" t="n">
        <v>0.0818312108541304</v>
      </c>
      <c r="Z1242" s="19" t="n">
        <v>0.0455900588620094</v>
      </c>
      <c r="AA1242" s="19" t="n">
        <v>0.00441191035268067</v>
      </c>
      <c r="AB1242" s="19" t="n">
        <v>0.0181424609107405</v>
      </c>
      <c r="AC1242" s="19" t="n">
        <v>0.0288458895662276</v>
      </c>
      <c r="AD1242" s="19" t="n">
        <v>0.0146099848762002</v>
      </c>
      <c r="AE1242" s="19"/>
      <c r="AF1242" s="19" t="n">
        <v>0.032370913141644</v>
      </c>
      <c r="AG1242" s="19"/>
      <c r="AH1242" s="19" t="n">
        <v>0.0552392794175966</v>
      </c>
      <c r="AI1242" s="19"/>
      <c r="AJ1242" s="19" t="n">
        <v>0.0639864140596713</v>
      </c>
      <c r="AK1242" s="19" t="n">
        <v>0</v>
      </c>
      <c r="AL1242" s="19" t="n">
        <v>0.0630555873120519</v>
      </c>
      <c r="AM1242" s="19" t="n">
        <v>0.0388195772736995</v>
      </c>
      <c r="AN1242" s="19" t="n">
        <v>0.0341254488644102</v>
      </c>
      <c r="AO1242" s="19" t="n">
        <v>0.0801162873831038</v>
      </c>
      <c r="AP1242" s="19" t="n">
        <v>0.0241731510148779</v>
      </c>
      <c r="AQ1242" s="19" t="n">
        <v>0</v>
      </c>
      <c r="AR1242" s="19" t="n">
        <v>0</v>
      </c>
      <c r="AS1242" s="19" t="n">
        <v>0.0309676800885461</v>
      </c>
      <c r="AT1242" s="19" t="n">
        <v>0.045694527757773</v>
      </c>
      <c r="AU1242" s="19" t="n">
        <v>0.0932801625335599</v>
      </c>
    </row>
    <row r="1243">
      <c r="B1243" t="s">
        <v>142</v>
      </c>
      <c r="C1243" s="19" t="n">
        <v>0.166719165989495</v>
      </c>
      <c r="D1243" s="19" t="n">
        <v>0.193569123385145</v>
      </c>
      <c r="E1243" s="19" t="n">
        <v>0.140606691785033</v>
      </c>
      <c r="F1243" s="19"/>
      <c r="G1243" s="19" t="n">
        <v>0.256635790793775</v>
      </c>
      <c r="H1243" s="19" t="n">
        <v>0.202518687014609</v>
      </c>
      <c r="I1243" s="19" t="n">
        <v>0.182389216662086</v>
      </c>
      <c r="J1243" s="19" t="n">
        <v>0.148585756641587</v>
      </c>
      <c r="K1243" s="19" t="n">
        <v>0.100354331294809</v>
      </c>
      <c r="L1243" s="19" t="n">
        <v>0.151777719371676</v>
      </c>
      <c r="M1243" s="19"/>
      <c r="N1243" s="19" t="n">
        <v>0.175636715424341</v>
      </c>
      <c r="O1243" s="19" t="n">
        <v>0.14092659408802</v>
      </c>
      <c r="P1243" s="19" t="n">
        <v>0.181721707419282</v>
      </c>
      <c r="Q1243" s="19" t="n">
        <v>0.18174310454616</v>
      </c>
      <c r="R1243" s="19" t="n">
        <v>0.137081864320989</v>
      </c>
      <c r="S1243" s="19"/>
      <c r="T1243" s="19" t="n">
        <v>0.128680444183275</v>
      </c>
      <c r="U1243" s="19" t="n">
        <v>0.161025279736548</v>
      </c>
      <c r="V1243" s="19" t="n">
        <v>0.183398206093024</v>
      </c>
      <c r="W1243" s="19" t="n">
        <v>0.229721899901106</v>
      </c>
      <c r="X1243" s="19"/>
      <c r="Y1243" s="19" t="n">
        <v>0.219056709876223</v>
      </c>
      <c r="Z1243" s="19" t="n">
        <v>0.148159418771001</v>
      </c>
      <c r="AA1243" s="19" t="n">
        <v>0.124614174187588</v>
      </c>
      <c r="AB1243" s="19" t="n">
        <v>0.109459075019783</v>
      </c>
      <c r="AC1243" s="19" t="n">
        <v>0.250980951256697</v>
      </c>
      <c r="AD1243" s="19" t="n">
        <v>0.0739662199919448</v>
      </c>
      <c r="AE1243" s="19"/>
      <c r="AF1243" s="19" t="n">
        <v>0.159204342353124</v>
      </c>
      <c r="AG1243" s="19"/>
      <c r="AH1243" s="19" t="n">
        <v>0.1775609562465</v>
      </c>
      <c r="AI1243" s="19"/>
      <c r="AJ1243" s="19" t="n">
        <v>0.248132251472667</v>
      </c>
      <c r="AK1243" s="19" t="n">
        <v>0.248374583431321</v>
      </c>
      <c r="AL1243" s="19" t="n">
        <v>0.133804546831323</v>
      </c>
      <c r="AM1243" s="19" t="n">
        <v>0.169564050856806</v>
      </c>
      <c r="AN1243" s="19" t="n">
        <v>0.191197676870938</v>
      </c>
      <c r="AO1243" s="19" t="n">
        <v>0.18456847163658</v>
      </c>
      <c r="AP1243" s="19" t="n">
        <v>0.133922750031173</v>
      </c>
      <c r="AQ1243" s="19" t="n">
        <v>0.0606529493116817</v>
      </c>
      <c r="AR1243" s="19" t="n">
        <v>0.243487623079954</v>
      </c>
      <c r="AS1243" s="19" t="n">
        <v>0.156009699083799</v>
      </c>
      <c r="AT1243" s="19" t="n">
        <v>0.0295575194888077</v>
      </c>
      <c r="AU1243" s="19" t="n">
        <v>0.245574616246495</v>
      </c>
    </row>
    <row r="1244">
      <c r="B1244" t="s">
        <v>143</v>
      </c>
      <c r="C1244" s="19" t="n">
        <v>0.290017737061795</v>
      </c>
      <c r="D1244" s="19" t="n">
        <v>0.280758983494906</v>
      </c>
      <c r="E1244" s="19" t="n">
        <v>0.300401784492281</v>
      </c>
      <c r="F1244" s="19"/>
      <c r="G1244" s="19" t="n">
        <v>0.305566413380174</v>
      </c>
      <c r="H1244" s="19" t="n">
        <v>0.360213768500356</v>
      </c>
      <c r="I1244" s="19" t="n">
        <v>0.267692670308451</v>
      </c>
      <c r="J1244" s="19" t="n">
        <v>0.271943949052987</v>
      </c>
      <c r="K1244" s="19" t="n">
        <v>0.318548840930006</v>
      </c>
      <c r="L1244" s="19" t="n">
        <v>0.243396789944391</v>
      </c>
      <c r="M1244" s="19"/>
      <c r="N1244" s="19" t="n">
        <v>0.161822404605147</v>
      </c>
      <c r="O1244" s="19" t="n">
        <v>0.324640430795962</v>
      </c>
      <c r="P1244" s="19" t="n">
        <v>0.269032596158657</v>
      </c>
      <c r="Q1244" s="19" t="n">
        <v>0.285067883857793</v>
      </c>
      <c r="R1244" s="19" t="n">
        <v>0.302564787404009</v>
      </c>
      <c r="S1244" s="19"/>
      <c r="T1244" s="19" t="n">
        <v>0.265357310989472</v>
      </c>
      <c r="U1244" s="19" t="n">
        <v>0.27230682099004</v>
      </c>
      <c r="V1244" s="19" t="n">
        <v>0.317877651243835</v>
      </c>
      <c r="W1244" s="19" t="n">
        <v>0.305370309914574</v>
      </c>
      <c r="X1244" s="19"/>
      <c r="Y1244" s="19" t="n">
        <v>0.310128194004105</v>
      </c>
      <c r="Z1244" s="19" t="n">
        <v>0.309193295837095</v>
      </c>
      <c r="AA1244" s="19" t="n">
        <v>0.242211003812542</v>
      </c>
      <c r="AB1244" s="19" t="n">
        <v>0.273287210664786</v>
      </c>
      <c r="AC1244" s="19" t="n">
        <v>0.363743615664575</v>
      </c>
      <c r="AD1244" s="19" t="n">
        <v>0.25358730524433</v>
      </c>
      <c r="AE1244" s="19"/>
      <c r="AF1244" s="19" t="n">
        <v>0.27492191105457</v>
      </c>
      <c r="AG1244" s="19"/>
      <c r="AH1244" s="19" t="n">
        <v>0.301348553887195</v>
      </c>
      <c r="AI1244" s="19"/>
      <c r="AJ1244" s="19" t="n">
        <v>0.21208789269806</v>
      </c>
      <c r="AK1244" s="19" t="n">
        <v>0.129723813347073</v>
      </c>
      <c r="AL1244" s="19" t="n">
        <v>0.336404058329059</v>
      </c>
      <c r="AM1244" s="19" t="n">
        <v>0.271891666060273</v>
      </c>
      <c r="AN1244" s="19" t="n">
        <v>0.238976594267453</v>
      </c>
      <c r="AO1244" s="19" t="n">
        <v>0.293500099029545</v>
      </c>
      <c r="AP1244" s="19" t="n">
        <v>0.31491728500342</v>
      </c>
      <c r="AQ1244" s="19" t="n">
        <v>0.44775851718247</v>
      </c>
      <c r="AR1244" s="19" t="n">
        <v>0.315266544118432</v>
      </c>
      <c r="AS1244" s="19" t="n">
        <v>0.30069367504032</v>
      </c>
      <c r="AT1244" s="19" t="n">
        <v>0.227917136509535</v>
      </c>
      <c r="AU1244" s="19" t="n">
        <v>0.363366251600948</v>
      </c>
    </row>
    <row r="1245">
      <c r="B1245" t="s">
        <v>144</v>
      </c>
      <c r="C1245" s="19" t="n">
        <v>0.108847445412527</v>
      </c>
      <c r="D1245" s="19" t="n">
        <v>0.118678176144082</v>
      </c>
      <c r="E1245" s="19" t="n">
        <v>0.0994765212703172</v>
      </c>
      <c r="F1245" s="19"/>
      <c r="G1245" s="19" t="n">
        <v>0.142332441815397</v>
      </c>
      <c r="H1245" s="19" t="n">
        <v>0.0886094236530901</v>
      </c>
      <c r="I1245" s="19" t="n">
        <v>0.0932155750577071</v>
      </c>
      <c r="J1245" s="19" t="n">
        <v>0.121153331781907</v>
      </c>
      <c r="K1245" s="19" t="n">
        <v>0.100426015618165</v>
      </c>
      <c r="L1245" s="19" t="n">
        <v>0.113934915701385</v>
      </c>
      <c r="M1245" s="19"/>
      <c r="N1245" s="19" t="n">
        <v>0</v>
      </c>
      <c r="O1245" s="19" t="n">
        <v>0.0984045308255224</v>
      </c>
      <c r="P1245" s="19" t="n">
        <v>0.116069348280439</v>
      </c>
      <c r="Q1245" s="19" t="n">
        <v>0.06593812148865</v>
      </c>
      <c r="R1245" s="19" t="n">
        <v>0.215597304604599</v>
      </c>
      <c r="S1245" s="19"/>
      <c r="T1245" s="19" t="n">
        <v>0.118882554511112</v>
      </c>
      <c r="U1245" s="19" t="n">
        <v>0.123737448587808</v>
      </c>
      <c r="V1245" s="19" t="n">
        <v>0.0845194645465492</v>
      </c>
      <c r="W1245" s="19" t="n">
        <v>0.102904045952176</v>
      </c>
      <c r="X1245" s="19"/>
      <c r="Y1245" s="19" t="n">
        <v>0.0985280386007134</v>
      </c>
      <c r="Z1245" s="19" t="n">
        <v>0.101698582891346</v>
      </c>
      <c r="AA1245" s="19" t="n">
        <v>0.121845077584278</v>
      </c>
      <c r="AB1245" s="19" t="n">
        <v>0.114744437804757</v>
      </c>
      <c r="AC1245" s="19" t="n">
        <v>0.107744086114713</v>
      </c>
      <c r="AD1245" s="19" t="n">
        <v>0.149762976165117</v>
      </c>
      <c r="AE1245" s="19"/>
      <c r="AF1245" s="19" t="n">
        <v>0.124263177769549</v>
      </c>
      <c r="AG1245" s="19"/>
      <c r="AH1245" s="19" t="n">
        <v>0.11510746940251</v>
      </c>
      <c r="AI1245" s="19"/>
      <c r="AJ1245" s="19" t="n">
        <v>0.136027338360982</v>
      </c>
      <c r="AK1245" s="19" t="n">
        <v>0.114924598498502</v>
      </c>
      <c r="AL1245" s="19" t="n">
        <v>0.0832694775653163</v>
      </c>
      <c r="AM1245" s="19" t="n">
        <v>0.1071293321787</v>
      </c>
      <c r="AN1245" s="19" t="n">
        <v>0.146502321991597</v>
      </c>
      <c r="AO1245" s="19" t="n">
        <v>0.077635025695063</v>
      </c>
      <c r="AP1245" s="19" t="n">
        <v>0.0824477195443153</v>
      </c>
      <c r="AQ1245" s="19" t="n">
        <v>0.117218199381278</v>
      </c>
      <c r="AR1245" s="19" t="n">
        <v>0.182431243680568</v>
      </c>
      <c r="AS1245" s="19" t="n">
        <v>0.141679825413611</v>
      </c>
      <c r="AT1245" s="19" t="n">
        <v>0.171344528748015</v>
      </c>
      <c r="AU1245" s="19" t="n">
        <v>0.0463217806486047</v>
      </c>
    </row>
    <row r="1246">
      <c r="B1246" t="s">
        <v>145</v>
      </c>
      <c r="C1246" s="19" t="n">
        <v>0.0423787582474995</v>
      </c>
      <c r="D1246" s="19" t="n">
        <v>0.0453271954740129</v>
      </c>
      <c r="E1246" s="19" t="n">
        <v>0.0396068670359316</v>
      </c>
      <c r="F1246" s="19"/>
      <c r="G1246" s="19" t="n">
        <v>0.0496467629256067</v>
      </c>
      <c r="H1246" s="19" t="n">
        <v>0.0330904801305814</v>
      </c>
      <c r="I1246" s="19" t="n">
        <v>0.0436303176072098</v>
      </c>
      <c r="J1246" s="19" t="n">
        <v>0.0831683020247053</v>
      </c>
      <c r="K1246" s="19" t="n">
        <v>0.0322191438624533</v>
      </c>
      <c r="L1246" s="19" t="n">
        <v>0.0240598361687451</v>
      </c>
      <c r="M1246" s="19"/>
      <c r="N1246" s="19" t="n">
        <v>0.149552808119576</v>
      </c>
      <c r="O1246" s="19" t="n">
        <v>0.0349804341329177</v>
      </c>
      <c r="P1246" s="19" t="n">
        <v>0.0497419013908749</v>
      </c>
      <c r="Q1246" s="19" t="n">
        <v>0.0242882997204696</v>
      </c>
      <c r="R1246" s="19" t="n">
        <v>0.0600815555312815</v>
      </c>
      <c r="S1246" s="19"/>
      <c r="T1246" s="19" t="n">
        <v>0.0529085181432168</v>
      </c>
      <c r="U1246" s="19" t="n">
        <v>0.0474945910331256</v>
      </c>
      <c r="V1246" s="19" t="n">
        <v>0.0524416467377209</v>
      </c>
      <c r="W1246" s="19" t="n">
        <v>0.0167798955735183</v>
      </c>
      <c r="X1246" s="19"/>
      <c r="Y1246" s="19" t="n">
        <v>0.0274260102724056</v>
      </c>
      <c r="Z1246" s="19" t="n">
        <v>0.0695160773500874</v>
      </c>
      <c r="AA1246" s="19" t="n">
        <v>0.0238541019645495</v>
      </c>
      <c r="AB1246" s="19" t="n">
        <v>0.0851376844248984</v>
      </c>
      <c r="AC1246" s="19" t="n">
        <v>0.0605416931524788</v>
      </c>
      <c r="AD1246" s="19" t="n">
        <v>0.0225539840047253</v>
      </c>
      <c r="AE1246" s="19"/>
      <c r="AF1246" s="19" t="n">
        <v>0.0387584289054594</v>
      </c>
      <c r="AG1246" s="19"/>
      <c r="AH1246" s="19" t="n">
        <v>0.0349873762143822</v>
      </c>
      <c r="AI1246" s="19"/>
      <c r="AJ1246" s="19" t="n">
        <v>0.0458881975343535</v>
      </c>
      <c r="AK1246" s="19" t="n">
        <v>0.220010537933777</v>
      </c>
      <c r="AL1246" s="19" t="n">
        <v>0.0270755132889972</v>
      </c>
      <c r="AM1246" s="19" t="n">
        <v>0.0402988515332844</v>
      </c>
      <c r="AN1246" s="19" t="n">
        <v>0.0224936706501014</v>
      </c>
      <c r="AO1246" s="19" t="n">
        <v>0.0510572835403509</v>
      </c>
      <c r="AP1246" s="19" t="n">
        <v>0.0524267093010663</v>
      </c>
      <c r="AQ1246" s="19" t="n">
        <v>0.0560591957163041</v>
      </c>
      <c r="AR1246" s="19" t="n">
        <v>0.0363354175427479</v>
      </c>
      <c r="AS1246" s="19" t="n">
        <v>0.0372192460903906</v>
      </c>
      <c r="AT1246" s="19" t="n">
        <v>0</v>
      </c>
      <c r="AU1246" s="19" t="n">
        <v>0.052378217618634</v>
      </c>
    </row>
    <row r="1247">
      <c r="B1247" t="s">
        <v>66</v>
      </c>
      <c r="C1247" s="19" t="n">
        <v>0.347539944270375</v>
      </c>
      <c r="D1247" s="19" t="n">
        <v>0.302048452687912</v>
      </c>
      <c r="E1247" s="19" t="n">
        <v>0.390313072386532</v>
      </c>
      <c r="F1247" s="19"/>
      <c r="G1247" s="19" t="n">
        <v>0.196313376059236</v>
      </c>
      <c r="H1247" s="19" t="n">
        <v>0.214186200104784</v>
      </c>
      <c r="I1247" s="19" t="n">
        <v>0.335597240440077</v>
      </c>
      <c r="J1247" s="19" t="n">
        <v>0.330782599050015</v>
      </c>
      <c r="K1247" s="19" t="n">
        <v>0.430383043242752</v>
      </c>
      <c r="L1247" s="19" t="n">
        <v>0.462955949971903</v>
      </c>
      <c r="M1247" s="19"/>
      <c r="N1247" s="19" t="n">
        <v>0.512988071850937</v>
      </c>
      <c r="O1247" s="19" t="n">
        <v>0.381294677472656</v>
      </c>
      <c r="P1247" s="19" t="n">
        <v>0.344142204702451</v>
      </c>
      <c r="Q1247" s="19" t="n">
        <v>0.373450066346211</v>
      </c>
      <c r="R1247" s="19" t="n">
        <v>0.223491581091208</v>
      </c>
      <c r="S1247" s="19"/>
      <c r="T1247" s="19" t="n">
        <v>0.387976961774307</v>
      </c>
      <c r="U1247" s="19" t="n">
        <v>0.35310983615509</v>
      </c>
      <c r="V1247" s="19" t="n">
        <v>0.344076879518269</v>
      </c>
      <c r="W1247" s="19" t="n">
        <v>0.252472063837439</v>
      </c>
      <c r="X1247" s="19"/>
      <c r="Y1247" s="19" t="n">
        <v>0.263029836392422</v>
      </c>
      <c r="Z1247" s="19" t="n">
        <v>0.325842566288461</v>
      </c>
      <c r="AA1247" s="19" t="n">
        <v>0.483063732098362</v>
      </c>
      <c r="AB1247" s="19" t="n">
        <v>0.399229131175035</v>
      </c>
      <c r="AC1247" s="19" t="n">
        <v>0.188143764245309</v>
      </c>
      <c r="AD1247" s="19" t="n">
        <v>0.485519529717682</v>
      </c>
      <c r="AE1247" s="19"/>
      <c r="AF1247" s="19" t="n">
        <v>0.370481226775654</v>
      </c>
      <c r="AG1247" s="19"/>
      <c r="AH1247" s="19" t="n">
        <v>0.315756364831816</v>
      </c>
      <c r="AI1247" s="19"/>
      <c r="AJ1247" s="19" t="n">
        <v>0.293877905874267</v>
      </c>
      <c r="AK1247" s="19" t="n">
        <v>0.286966466789328</v>
      </c>
      <c r="AL1247" s="19" t="n">
        <v>0.356390816673253</v>
      </c>
      <c r="AM1247" s="19" t="n">
        <v>0.372296522097237</v>
      </c>
      <c r="AN1247" s="19" t="n">
        <v>0.3667042873555</v>
      </c>
      <c r="AO1247" s="19" t="n">
        <v>0.313122832715357</v>
      </c>
      <c r="AP1247" s="19" t="n">
        <v>0.392112385105147</v>
      </c>
      <c r="AQ1247" s="19" t="n">
        <v>0.318311138408266</v>
      </c>
      <c r="AR1247" s="19" t="n">
        <v>0.222479171578298</v>
      </c>
      <c r="AS1247" s="19" t="n">
        <v>0.333429874283334</v>
      </c>
      <c r="AT1247" s="19" t="n">
        <v>0.525486287495869</v>
      </c>
      <c r="AU1247" s="19" t="n">
        <v>0.199078971351759</v>
      </c>
    </row>
    <row r="1248">
      <c r="C1248" s="19"/>
      <c r="D1248" s="19"/>
      <c r="E1248" s="19"/>
      <c r="F1248" s="19"/>
      <c r="G1248" s="19"/>
      <c r="H1248" s="19"/>
      <c r="I1248" s="19"/>
      <c r="J1248" s="19"/>
      <c r="K1248" s="19"/>
      <c r="L1248" s="19"/>
      <c r="M1248" s="19"/>
      <c r="N1248" s="19"/>
      <c r="O1248" s="19"/>
      <c r="P1248" s="19"/>
      <c r="Q1248" s="19"/>
      <c r="R1248" s="19"/>
      <c r="S1248" s="19"/>
      <c r="T1248" s="19"/>
      <c r="U1248" s="19"/>
      <c r="V1248" s="19"/>
      <c r="W1248" s="19"/>
      <c r="X1248" s="19"/>
      <c r="Y1248" s="19"/>
      <c r="Z1248" s="19"/>
      <c r="AA1248" s="19"/>
      <c r="AB1248" s="19"/>
      <c r="AC1248" s="19"/>
      <c r="AD1248" s="19"/>
      <c r="AE1248" s="19"/>
      <c r="AF1248" s="19"/>
      <c r="AG1248" s="19"/>
      <c r="AH1248" s="19"/>
      <c r="AI1248" s="19"/>
      <c r="AJ1248" s="19"/>
      <c r="AK1248" s="19"/>
      <c r="AL1248" s="19"/>
      <c r="AM1248" s="19"/>
      <c r="AN1248" s="19"/>
      <c r="AO1248" s="19"/>
      <c r="AP1248" s="19"/>
      <c r="AQ1248" s="19"/>
      <c r="AR1248" s="19"/>
      <c r="AS1248" s="19"/>
      <c r="AT1248" s="19"/>
      <c r="AU1248" s="19"/>
    </row>
    <row r="1249">
      <c r="B1249" s="7" t="s">
        <v>520</v>
      </c>
      <c r="C1249" s="19"/>
      <c r="D1249" s="19"/>
      <c r="E1249" s="19"/>
      <c r="F1249" s="19"/>
      <c r="G1249" s="19"/>
      <c r="H1249" s="19"/>
      <c r="I1249" s="19"/>
      <c r="J1249" s="19"/>
      <c r="K1249" s="19"/>
      <c r="L1249" s="19"/>
      <c r="M1249" s="19"/>
      <c r="N1249" s="19"/>
      <c r="O1249" s="19"/>
      <c r="P1249" s="19"/>
      <c r="Q1249" s="19"/>
      <c r="R1249" s="19"/>
      <c r="S1249" s="19"/>
      <c r="T1249" s="19"/>
      <c r="U1249" s="19"/>
      <c r="V1249" s="19"/>
      <c r="W1249" s="19"/>
      <c r="X1249" s="19"/>
      <c r="Y1249" s="19"/>
      <c r="Z1249" s="19"/>
      <c r="AA1249" s="19"/>
      <c r="AB1249" s="19"/>
      <c r="AC1249" s="19"/>
      <c r="AD1249" s="19"/>
      <c r="AE1249" s="19"/>
      <c r="AF1249" s="19"/>
      <c r="AG1249" s="19"/>
      <c r="AH1249" s="19"/>
      <c r="AI1249" s="19"/>
      <c r="AJ1249" s="19"/>
      <c r="AK1249" s="19"/>
      <c r="AL1249" s="19"/>
      <c r="AM1249" s="19"/>
      <c r="AN1249" s="19"/>
      <c r="AO1249" s="19"/>
      <c r="AP1249" s="19"/>
      <c r="AQ1249" s="19"/>
      <c r="AR1249" s="19"/>
      <c r="AS1249" s="19"/>
      <c r="AT1249" s="19"/>
      <c r="AU1249" s="19"/>
    </row>
    <row r="1250">
      <c r="B1250" s="26" t="s">
        <v>69</v>
      </c>
      <c r="C1250" s="19"/>
      <c r="D1250" s="19"/>
      <c r="E1250" s="19"/>
      <c r="F1250" s="19"/>
      <c r="G1250" s="19"/>
      <c r="H1250" s="19"/>
      <c r="I1250" s="19"/>
      <c r="J1250" s="19"/>
      <c r="K1250" s="19"/>
      <c r="L1250" s="19"/>
      <c r="M1250" s="19"/>
      <c r="N1250" s="19"/>
      <c r="O1250" s="19"/>
      <c r="P1250" s="19"/>
      <c r="Q1250" s="19"/>
      <c r="R1250" s="19"/>
      <c r="S1250" s="19"/>
      <c r="T1250" s="19"/>
      <c r="U1250" s="19"/>
      <c r="V1250" s="19"/>
      <c r="W1250" s="19"/>
      <c r="X1250" s="19"/>
      <c r="Y1250" s="19"/>
      <c r="Z1250" s="19"/>
      <c r="AA1250" s="19"/>
      <c r="AB1250" s="19"/>
      <c r="AC1250" s="19"/>
      <c r="AD1250" s="19"/>
      <c r="AE1250" s="19"/>
      <c r="AF1250" s="19"/>
      <c r="AG1250" s="19"/>
      <c r="AH1250" s="19"/>
      <c r="AI1250" s="19"/>
      <c r="AJ1250" s="19"/>
      <c r="AK1250" s="19"/>
      <c r="AL1250" s="19"/>
      <c r="AM1250" s="19"/>
      <c r="AN1250" s="19"/>
      <c r="AO1250" s="19"/>
      <c r="AP1250" s="19"/>
      <c r="AQ1250" s="19"/>
      <c r="AR1250" s="19"/>
      <c r="AS1250" s="19"/>
      <c r="AT1250" s="19"/>
      <c r="AU1250" s="19"/>
    </row>
    <row r="1251">
      <c r="B1251" t="s">
        <v>141</v>
      </c>
      <c r="C1251" s="19" t="n">
        <v>0.0348214367802624</v>
      </c>
      <c r="D1251" s="19" t="n">
        <v>0.0477178003025877</v>
      </c>
      <c r="E1251" s="19" t="n">
        <v>0.0220996304299461</v>
      </c>
      <c r="F1251" s="19"/>
      <c r="G1251" s="19" t="n">
        <v>0.0530371557389421</v>
      </c>
      <c r="H1251" s="19" t="n">
        <v>0.0671507430337447</v>
      </c>
      <c r="I1251" s="19" t="n">
        <v>0.0559539299664173</v>
      </c>
      <c r="J1251" s="19" t="n">
        <v>0.0323784438149258</v>
      </c>
      <c r="K1251" s="19" t="n">
        <v>0.0214615451119327</v>
      </c>
      <c r="L1251" s="19" t="n">
        <v>0.00387478884189903</v>
      </c>
      <c r="M1251" s="19"/>
      <c r="N1251" s="19" t="n">
        <v>0</v>
      </c>
      <c r="O1251" s="19" t="n">
        <v>0.0229058444338437</v>
      </c>
      <c r="P1251" s="19" t="n">
        <v>0.0446434493013275</v>
      </c>
      <c r="Q1251" s="19" t="n">
        <v>0.0414880442803167</v>
      </c>
      <c r="R1251" s="19" t="n">
        <v>0.024930681816796</v>
      </c>
      <c r="S1251" s="19"/>
      <c r="T1251" s="19" t="n">
        <v>0.0345028806336974</v>
      </c>
      <c r="U1251" s="19" t="n">
        <v>0.0282365244905796</v>
      </c>
      <c r="V1251" s="19" t="n">
        <v>0.0147519812318419</v>
      </c>
      <c r="W1251" s="19" t="n">
        <v>0.0705159720839061</v>
      </c>
      <c r="X1251" s="19"/>
      <c r="Y1251" s="19" t="n">
        <v>0.0554038725158029</v>
      </c>
      <c r="Z1251" s="19" t="n">
        <v>0.0368519622601796</v>
      </c>
      <c r="AA1251" s="19" t="n">
        <v>0.00441191035268067</v>
      </c>
      <c r="AB1251" s="19" t="n">
        <v>0.029249589216161</v>
      </c>
      <c r="AC1251" s="19" t="n">
        <v>0.041420709188408</v>
      </c>
      <c r="AD1251" s="19" t="n">
        <v>0.0146099848762002</v>
      </c>
      <c r="AE1251" s="19"/>
      <c r="AF1251" s="19" t="n">
        <v>0.0321618410954751</v>
      </c>
      <c r="AG1251" s="19"/>
      <c r="AH1251" s="19" t="n">
        <v>0.0413261677428029</v>
      </c>
      <c r="AI1251" s="19"/>
      <c r="AJ1251" s="19" t="n">
        <v>0.0532889247521998</v>
      </c>
      <c r="AK1251" s="19" t="n">
        <v>0.0318798733644664</v>
      </c>
      <c r="AL1251" s="19" t="n">
        <v>0.0364270934665906</v>
      </c>
      <c r="AM1251" s="19" t="n">
        <v>0.0243637157298822</v>
      </c>
      <c r="AN1251" s="19" t="n">
        <v>0.0163533177959798</v>
      </c>
      <c r="AO1251" s="19" t="n">
        <v>0.110879977751763</v>
      </c>
      <c r="AP1251" s="19" t="n">
        <v>0.0178673608069184</v>
      </c>
      <c r="AQ1251" s="19" t="n">
        <v>0</v>
      </c>
      <c r="AR1251" s="19" t="n">
        <v>0</v>
      </c>
      <c r="AS1251" s="19" t="n">
        <v>0.060611795977682</v>
      </c>
      <c r="AT1251" s="19" t="n">
        <v>0</v>
      </c>
      <c r="AU1251" s="19" t="n">
        <v>0.0590667888229955</v>
      </c>
    </row>
    <row r="1252">
      <c r="B1252" t="s">
        <v>142</v>
      </c>
      <c r="C1252" s="19" t="n">
        <v>0.131232522369286</v>
      </c>
      <c r="D1252" s="19" t="n">
        <v>0.144806400699315</v>
      </c>
      <c r="E1252" s="19" t="n">
        <v>0.118217859906475</v>
      </c>
      <c r="F1252" s="19"/>
      <c r="G1252" s="19" t="n">
        <v>0.181951734548476</v>
      </c>
      <c r="H1252" s="19" t="n">
        <v>0.226111848964824</v>
      </c>
      <c r="I1252" s="19" t="n">
        <v>0.146916154369404</v>
      </c>
      <c r="J1252" s="19" t="n">
        <v>0.102415414129456</v>
      </c>
      <c r="K1252" s="19" t="n">
        <v>0.0681724588658081</v>
      </c>
      <c r="L1252" s="19" t="n">
        <v>0.100372994206138</v>
      </c>
      <c r="M1252" s="19"/>
      <c r="N1252" s="19" t="n">
        <v>0</v>
      </c>
      <c r="O1252" s="19" t="n">
        <v>0.13840663197917</v>
      </c>
      <c r="P1252" s="19" t="n">
        <v>0.115008232982304</v>
      </c>
      <c r="Q1252" s="19" t="n">
        <v>0.132761330969757</v>
      </c>
      <c r="R1252" s="19" t="n">
        <v>0.173774537085511</v>
      </c>
      <c r="S1252" s="19"/>
      <c r="T1252" s="19" t="n">
        <v>0.133740484571188</v>
      </c>
      <c r="U1252" s="19" t="n">
        <v>0.118739418369742</v>
      </c>
      <c r="V1252" s="19" t="n">
        <v>0.127858918125462</v>
      </c>
      <c r="W1252" s="19" t="n">
        <v>0.165664085746539</v>
      </c>
      <c r="X1252" s="19"/>
      <c r="Y1252" s="19" t="n">
        <v>0.183679988470861</v>
      </c>
      <c r="Z1252" s="19" t="n">
        <v>0.115600576971184</v>
      </c>
      <c r="AA1252" s="19" t="n">
        <v>0.0840090247153215</v>
      </c>
      <c r="AB1252" s="19" t="n">
        <v>0.0751901969807639</v>
      </c>
      <c r="AC1252" s="19" t="n">
        <v>0.230665836537907</v>
      </c>
      <c r="AD1252" s="19" t="n">
        <v>0.0273785659154445</v>
      </c>
      <c r="AE1252" s="19"/>
      <c r="AF1252" s="19" t="n">
        <v>0.11426009194268</v>
      </c>
      <c r="AG1252" s="19"/>
      <c r="AH1252" s="19" t="n">
        <v>0.135613347623782</v>
      </c>
      <c r="AI1252" s="19"/>
      <c r="AJ1252" s="19" t="n">
        <v>0.194495222936319</v>
      </c>
      <c r="AK1252" s="19" t="n">
        <v>0.194583039206394</v>
      </c>
      <c r="AL1252" s="19" t="n">
        <v>0.123744937961904</v>
      </c>
      <c r="AM1252" s="19" t="n">
        <v>0.131734948147922</v>
      </c>
      <c r="AN1252" s="19" t="n">
        <v>0.129582823349942</v>
      </c>
      <c r="AO1252" s="19" t="n">
        <v>0.108733583538333</v>
      </c>
      <c r="AP1252" s="19" t="n">
        <v>0.119156169159481</v>
      </c>
      <c r="AQ1252" s="19" t="n">
        <v>0.0664588600168034</v>
      </c>
      <c r="AR1252" s="19" t="n">
        <v>0.113179726463346</v>
      </c>
      <c r="AS1252" s="19" t="n">
        <v>0.0988500931241909</v>
      </c>
      <c r="AT1252" s="19" t="n">
        <v>0.106613306244016</v>
      </c>
      <c r="AU1252" s="19" t="n">
        <v>0.222247182370097</v>
      </c>
    </row>
    <row r="1253">
      <c r="B1253" t="s">
        <v>143</v>
      </c>
      <c r="C1253" s="19" t="n">
        <v>0.291794121868184</v>
      </c>
      <c r="D1253" s="19" t="n">
        <v>0.289627716910129</v>
      </c>
      <c r="E1253" s="19" t="n">
        <v>0.295112845159634</v>
      </c>
      <c r="F1253" s="19"/>
      <c r="G1253" s="19" t="n">
        <v>0.374148382336921</v>
      </c>
      <c r="H1253" s="19" t="n">
        <v>0.308444580786297</v>
      </c>
      <c r="I1253" s="19" t="n">
        <v>0.269251956813697</v>
      </c>
      <c r="J1253" s="19" t="n">
        <v>0.234144666445744</v>
      </c>
      <c r="K1253" s="19" t="n">
        <v>0.292541742912502</v>
      </c>
      <c r="L1253" s="19" t="n">
        <v>0.295834298002039</v>
      </c>
      <c r="M1253" s="19"/>
      <c r="N1253" s="19" t="n">
        <v>0.321860371036597</v>
      </c>
      <c r="O1253" s="19" t="n">
        <v>0.303654629033935</v>
      </c>
      <c r="P1253" s="19" t="n">
        <v>0.295250891934121</v>
      </c>
      <c r="Q1253" s="19" t="n">
        <v>0.2806286233037</v>
      </c>
      <c r="R1253" s="19" t="n">
        <v>0.275060733554181</v>
      </c>
      <c r="S1253" s="19"/>
      <c r="T1253" s="19" t="n">
        <v>0.285380565220805</v>
      </c>
      <c r="U1253" s="19" t="n">
        <v>0.31660262277279</v>
      </c>
      <c r="V1253" s="19" t="n">
        <v>0.314920112564287</v>
      </c>
      <c r="W1253" s="19" t="n">
        <v>0.30370707493095</v>
      </c>
      <c r="X1253" s="19"/>
      <c r="Y1253" s="19" t="n">
        <v>0.305119097954697</v>
      </c>
      <c r="Z1253" s="19" t="n">
        <v>0.289078389220265</v>
      </c>
      <c r="AA1253" s="19" t="n">
        <v>0.287771733427621</v>
      </c>
      <c r="AB1253" s="19" t="n">
        <v>0.260698709482097</v>
      </c>
      <c r="AC1253" s="19" t="n">
        <v>0.297812110092197</v>
      </c>
      <c r="AD1253" s="19" t="n">
        <v>0.294121389356432</v>
      </c>
      <c r="AE1253" s="19"/>
      <c r="AF1253" s="19" t="n">
        <v>0.291690724897571</v>
      </c>
      <c r="AG1253" s="19"/>
      <c r="AH1253" s="19" t="n">
        <v>0.307296955738536</v>
      </c>
      <c r="AI1253" s="19"/>
      <c r="AJ1253" s="19" t="n">
        <v>0.212568559191664</v>
      </c>
      <c r="AK1253" s="19" t="n">
        <v>0.235846930767783</v>
      </c>
      <c r="AL1253" s="19" t="n">
        <v>0.272041155913709</v>
      </c>
      <c r="AM1253" s="19" t="n">
        <v>0.281035643904642</v>
      </c>
      <c r="AN1253" s="19" t="n">
        <v>0.302569426542948</v>
      </c>
      <c r="AO1253" s="19" t="n">
        <v>0.28128999016477</v>
      </c>
      <c r="AP1253" s="19" t="n">
        <v>0.33026960629674</v>
      </c>
      <c r="AQ1253" s="19" t="n">
        <v>0.367451631191416</v>
      </c>
      <c r="AR1253" s="19" t="n">
        <v>0.351223591894789</v>
      </c>
      <c r="AS1253" s="19" t="n">
        <v>0.365027374068225</v>
      </c>
      <c r="AT1253" s="19" t="n">
        <v>0.0969536221302689</v>
      </c>
      <c r="AU1253" s="19" t="n">
        <v>0.390514411006404</v>
      </c>
    </row>
    <row r="1254">
      <c r="B1254" t="s">
        <v>144</v>
      </c>
      <c r="C1254" s="19" t="n">
        <v>0.132207462091256</v>
      </c>
      <c r="D1254" s="19" t="n">
        <v>0.153395945351375</v>
      </c>
      <c r="E1254" s="19" t="n">
        <v>0.111603508129116</v>
      </c>
      <c r="F1254" s="19"/>
      <c r="G1254" s="19" t="n">
        <v>0.190239139990742</v>
      </c>
      <c r="H1254" s="19" t="n">
        <v>0.110650608034745</v>
      </c>
      <c r="I1254" s="19" t="n">
        <v>0.123732642853263</v>
      </c>
      <c r="J1254" s="19" t="n">
        <v>0.123632657477152</v>
      </c>
      <c r="K1254" s="19" t="n">
        <v>0.140294490599719</v>
      </c>
      <c r="L1254" s="19" t="n">
        <v>0.125509247939214</v>
      </c>
      <c r="M1254" s="19"/>
      <c r="N1254" s="19" t="n">
        <v>0.0572997422360922</v>
      </c>
      <c r="O1254" s="19" t="n">
        <v>0.116818373340486</v>
      </c>
      <c r="P1254" s="19" t="n">
        <v>0.128093699049197</v>
      </c>
      <c r="Q1254" s="19" t="n">
        <v>0.143756624835687</v>
      </c>
      <c r="R1254" s="19" t="n">
        <v>0.154549230863922</v>
      </c>
      <c r="S1254" s="19"/>
      <c r="T1254" s="19" t="n">
        <v>0.07630627055343</v>
      </c>
      <c r="U1254" s="19" t="n">
        <v>0.126632059489977</v>
      </c>
      <c r="V1254" s="19" t="n">
        <v>0.143705212746746</v>
      </c>
      <c r="W1254" s="19" t="n">
        <v>0.136266581913415</v>
      </c>
      <c r="X1254" s="19"/>
      <c r="Y1254" s="19" t="n">
        <v>0.140377780901183</v>
      </c>
      <c r="Z1254" s="19" t="n">
        <v>0.110377959871546</v>
      </c>
      <c r="AA1254" s="19" t="n">
        <v>0.132864696069362</v>
      </c>
      <c r="AB1254" s="19" t="n">
        <v>0.0921575723696132</v>
      </c>
      <c r="AC1254" s="19" t="n">
        <v>0.224239718674131</v>
      </c>
      <c r="AD1254" s="19" t="n">
        <v>0.134416339595007</v>
      </c>
      <c r="AE1254" s="19"/>
      <c r="AF1254" s="19" t="n">
        <v>0.139730669544569</v>
      </c>
      <c r="AG1254" s="19"/>
      <c r="AH1254" s="19" t="n">
        <v>0.137817993695268</v>
      </c>
      <c r="AI1254" s="19"/>
      <c r="AJ1254" s="19" t="n">
        <v>0.145704623327993</v>
      </c>
      <c r="AK1254" s="19" t="n">
        <v>0.0628790658566911</v>
      </c>
      <c r="AL1254" s="19" t="n">
        <v>0.162197626047324</v>
      </c>
      <c r="AM1254" s="19" t="n">
        <v>0.119484807277737</v>
      </c>
      <c r="AN1254" s="19" t="n">
        <v>0.14725196411026</v>
      </c>
      <c r="AO1254" s="19" t="n">
        <v>0.107750466873047</v>
      </c>
      <c r="AP1254" s="19" t="n">
        <v>0.0952863230403281</v>
      </c>
      <c r="AQ1254" s="19" t="n">
        <v>0.14915991098543</v>
      </c>
      <c r="AR1254" s="19" t="n">
        <v>0.271390922587808</v>
      </c>
      <c r="AS1254" s="19" t="n">
        <v>0.093489887757671</v>
      </c>
      <c r="AT1254" s="19" t="n">
        <v>0.203038999855237</v>
      </c>
      <c r="AU1254" s="19" t="n">
        <v>0.0767144288301116</v>
      </c>
    </row>
    <row r="1255">
      <c r="B1255" t="s">
        <v>145</v>
      </c>
      <c r="C1255" s="19" t="n">
        <v>0.083391989446773</v>
      </c>
      <c r="D1255" s="19" t="n">
        <v>0.0923985563442505</v>
      </c>
      <c r="E1255" s="19" t="n">
        <v>0.0747418504315934</v>
      </c>
      <c r="F1255" s="19"/>
      <c r="G1255" s="19" t="n">
        <v>0.046642913761026</v>
      </c>
      <c r="H1255" s="19" t="n">
        <v>0.0881881744315908</v>
      </c>
      <c r="I1255" s="19" t="n">
        <v>0.0722742472688355</v>
      </c>
      <c r="J1255" s="19" t="n">
        <v>0.15248208981373</v>
      </c>
      <c r="K1255" s="19" t="n">
        <v>0.0865690959128722</v>
      </c>
      <c r="L1255" s="19" t="n">
        <v>0.0548777578836333</v>
      </c>
      <c r="M1255" s="19"/>
      <c r="N1255" s="19" t="n">
        <v>0.124865329750796</v>
      </c>
      <c r="O1255" s="19" t="n">
        <v>0.0768855894607595</v>
      </c>
      <c r="P1255" s="19" t="n">
        <v>0.0846195829758971</v>
      </c>
      <c r="Q1255" s="19" t="n">
        <v>0.0487278403562117</v>
      </c>
      <c r="R1255" s="19" t="n">
        <v>0.159086823655325</v>
      </c>
      <c r="S1255" s="19"/>
      <c r="T1255" s="19" t="n">
        <v>0.0961110957510446</v>
      </c>
      <c r="U1255" s="19" t="n">
        <v>0.0861894923460773</v>
      </c>
      <c r="V1255" s="19" t="n">
        <v>0.098114911424975</v>
      </c>
      <c r="W1255" s="19" t="n">
        <v>0.063081019210144</v>
      </c>
      <c r="X1255" s="19"/>
      <c r="Y1255" s="19" t="n">
        <v>0.075172320893439</v>
      </c>
      <c r="Z1255" s="19" t="n">
        <v>0.121008095628615</v>
      </c>
      <c r="AA1255" s="19" t="n">
        <v>0.0550388912504148</v>
      </c>
      <c r="AB1255" s="19" t="n">
        <v>0.125895765757225</v>
      </c>
      <c r="AC1255" s="19" t="n">
        <v>0.0744984492674265</v>
      </c>
      <c r="AD1255" s="19" t="n">
        <v>0.0575586917622935</v>
      </c>
      <c r="AE1255" s="19"/>
      <c r="AF1255" s="19" t="n">
        <v>0.0801915901553522</v>
      </c>
      <c r="AG1255" s="19"/>
      <c r="AH1255" s="19" t="n">
        <v>0.0784822476061486</v>
      </c>
      <c r="AI1255" s="19"/>
      <c r="AJ1255" s="19" t="n">
        <v>0.142320651416133</v>
      </c>
      <c r="AK1255" s="19" t="n">
        <v>0.161247875770973</v>
      </c>
      <c r="AL1255" s="19" t="n">
        <v>0.0822349169229819</v>
      </c>
      <c r="AM1255" s="19" t="n">
        <v>0.0571192993368488</v>
      </c>
      <c r="AN1255" s="19" t="n">
        <v>0.0762218717139128</v>
      </c>
      <c r="AO1255" s="19" t="n">
        <v>0.0585166875459222</v>
      </c>
      <c r="AP1255" s="19" t="n">
        <v>0.104545247005078</v>
      </c>
      <c r="AQ1255" s="19" t="n">
        <v>0.164261113085879</v>
      </c>
      <c r="AR1255" s="19" t="n">
        <v>0</v>
      </c>
      <c r="AS1255" s="19" t="n">
        <v>0.0621960843779163</v>
      </c>
      <c r="AT1255" s="19" t="n">
        <v>0.0679077842746092</v>
      </c>
      <c r="AU1255" s="19" t="n">
        <v>0.052378217618634</v>
      </c>
    </row>
    <row r="1256">
      <c r="B1256" t="s">
        <v>66</v>
      </c>
      <c r="C1256" s="19" t="n">
        <v>0.326552467444239</v>
      </c>
      <c r="D1256" s="19" t="n">
        <v>0.272053580392342</v>
      </c>
      <c r="E1256" s="19" t="n">
        <v>0.378224305943235</v>
      </c>
      <c r="F1256" s="19"/>
      <c r="G1256" s="19" t="n">
        <v>0.153980673623894</v>
      </c>
      <c r="H1256" s="19" t="n">
        <v>0.199454044748797</v>
      </c>
      <c r="I1256" s="19" t="n">
        <v>0.331871068728382</v>
      </c>
      <c r="J1256" s="19" t="n">
        <v>0.354946728318994</v>
      </c>
      <c r="K1256" s="19" t="n">
        <v>0.390960666597166</v>
      </c>
      <c r="L1256" s="19" t="n">
        <v>0.419530913127077</v>
      </c>
      <c r="M1256" s="19"/>
      <c r="N1256" s="19" t="n">
        <v>0.495974556976515</v>
      </c>
      <c r="O1256" s="19" t="n">
        <v>0.341328931751806</v>
      </c>
      <c r="P1256" s="19" t="n">
        <v>0.332384143757153</v>
      </c>
      <c r="Q1256" s="19" t="n">
        <v>0.352637536254328</v>
      </c>
      <c r="R1256" s="19" t="n">
        <v>0.212597993024265</v>
      </c>
      <c r="S1256" s="19"/>
      <c r="T1256" s="19" t="n">
        <v>0.373958703269835</v>
      </c>
      <c r="U1256" s="19" t="n">
        <v>0.323599882530834</v>
      </c>
      <c r="V1256" s="19" t="n">
        <v>0.300648863906688</v>
      </c>
      <c r="W1256" s="19" t="n">
        <v>0.260765266115046</v>
      </c>
      <c r="X1256" s="19"/>
      <c r="Y1256" s="19" t="n">
        <v>0.240246939264017</v>
      </c>
      <c r="Z1256" s="19" t="n">
        <v>0.32708301604821</v>
      </c>
      <c r="AA1256" s="19" t="n">
        <v>0.4359037441846</v>
      </c>
      <c r="AB1256" s="19" t="n">
        <v>0.41680816619414</v>
      </c>
      <c r="AC1256" s="19" t="n">
        <v>0.13136317623993</v>
      </c>
      <c r="AD1256" s="19" t="n">
        <v>0.471915028494623</v>
      </c>
      <c r="AE1256" s="19"/>
      <c r="AF1256" s="19" t="n">
        <v>0.341965082364353</v>
      </c>
      <c r="AG1256" s="19"/>
      <c r="AH1256" s="19" t="n">
        <v>0.299463287593462</v>
      </c>
      <c r="AI1256" s="19"/>
      <c r="AJ1256" s="19" t="n">
        <v>0.251622018375691</v>
      </c>
      <c r="AK1256" s="19" t="n">
        <v>0.313563215033693</v>
      </c>
      <c r="AL1256" s="19" t="n">
        <v>0.323354269687491</v>
      </c>
      <c r="AM1256" s="19" t="n">
        <v>0.386261585602968</v>
      </c>
      <c r="AN1256" s="19" t="n">
        <v>0.328020596486958</v>
      </c>
      <c r="AO1256" s="19" t="n">
        <v>0.332829294126164</v>
      </c>
      <c r="AP1256" s="19" t="n">
        <v>0.332875293691455</v>
      </c>
      <c r="AQ1256" s="19" t="n">
        <v>0.252668484720472</v>
      </c>
      <c r="AR1256" s="19" t="n">
        <v>0.264205759054057</v>
      </c>
      <c r="AS1256" s="19" t="n">
        <v>0.319824764694315</v>
      </c>
      <c r="AT1256" s="19" t="n">
        <v>0.525486287495869</v>
      </c>
      <c r="AU1256" s="19" t="n">
        <v>0.199078971351759</v>
      </c>
    </row>
    <row r="1257">
      <c r="C1257" s="19"/>
      <c r="D1257" s="19"/>
      <c r="E1257" s="19"/>
      <c r="F1257" s="19"/>
      <c r="G1257" s="19"/>
      <c r="H1257" s="19"/>
      <c r="I1257" s="19"/>
      <c r="J1257" s="19"/>
      <c r="K1257" s="19"/>
      <c r="L1257" s="19"/>
      <c r="M1257" s="19"/>
      <c r="N1257" s="19"/>
      <c r="O1257" s="19"/>
      <c r="P1257" s="19"/>
      <c r="Q1257" s="19"/>
      <c r="R1257" s="19"/>
      <c r="S1257" s="19"/>
      <c r="T1257" s="19"/>
      <c r="U1257" s="19"/>
      <c r="V1257" s="19"/>
      <c r="W1257" s="19"/>
      <c r="X1257" s="19"/>
      <c r="Y1257" s="19"/>
      <c r="Z1257" s="19"/>
      <c r="AA1257" s="19"/>
      <c r="AB1257" s="19"/>
      <c r="AC1257" s="19"/>
      <c r="AD1257" s="19"/>
      <c r="AE1257" s="19"/>
      <c r="AF1257" s="19"/>
      <c r="AG1257" s="19"/>
      <c r="AH1257" s="19"/>
      <c r="AI1257" s="19"/>
      <c r="AJ1257" s="19"/>
      <c r="AK1257" s="19"/>
      <c r="AL1257" s="19"/>
      <c r="AM1257" s="19"/>
      <c r="AN1257" s="19"/>
      <c r="AO1257" s="19"/>
      <c r="AP1257" s="19"/>
      <c r="AQ1257" s="19"/>
      <c r="AR1257" s="19"/>
      <c r="AS1257" s="19"/>
      <c r="AT1257" s="19"/>
      <c r="AU1257" s="19"/>
    </row>
    <row r="1258">
      <c r="B1258" s="7" t="s">
        <v>521</v>
      </c>
      <c r="C1258" s="19"/>
      <c r="D1258" s="19"/>
      <c r="E1258" s="19"/>
      <c r="F1258" s="19"/>
      <c r="G1258" s="19"/>
      <c r="H1258" s="19"/>
      <c r="I1258" s="19"/>
      <c r="J1258" s="19"/>
      <c r="K1258" s="19"/>
      <c r="L1258" s="19"/>
      <c r="M1258" s="19"/>
      <c r="N1258" s="19"/>
      <c r="O1258" s="19"/>
      <c r="P1258" s="19"/>
      <c r="Q1258" s="19"/>
      <c r="R1258" s="19"/>
      <c r="S1258" s="19"/>
      <c r="T1258" s="19"/>
      <c r="U1258" s="19"/>
      <c r="V1258" s="19"/>
      <c r="W1258" s="19"/>
      <c r="X1258" s="19"/>
      <c r="Y1258" s="19"/>
      <c r="Z1258" s="19"/>
      <c r="AA1258" s="19"/>
      <c r="AB1258" s="19"/>
      <c r="AC1258" s="19"/>
      <c r="AD1258" s="19"/>
      <c r="AE1258" s="19"/>
      <c r="AF1258" s="19"/>
      <c r="AG1258" s="19"/>
      <c r="AH1258" s="19"/>
      <c r="AI1258" s="19"/>
      <c r="AJ1258" s="19"/>
      <c r="AK1258" s="19"/>
      <c r="AL1258" s="19"/>
      <c r="AM1258" s="19"/>
      <c r="AN1258" s="19"/>
      <c r="AO1258" s="19"/>
      <c r="AP1258" s="19"/>
      <c r="AQ1258" s="19"/>
      <c r="AR1258" s="19"/>
      <c r="AS1258" s="19"/>
      <c r="AT1258" s="19"/>
      <c r="AU1258" s="19"/>
    </row>
    <row r="1259">
      <c r="B1259" s="26" t="s">
        <v>69</v>
      </c>
      <c r="C1259" s="19"/>
      <c r="D1259" s="19"/>
      <c r="E1259" s="19"/>
      <c r="F1259" s="19"/>
      <c r="G1259" s="19"/>
      <c r="H1259" s="19"/>
      <c r="I1259" s="19"/>
      <c r="J1259" s="19"/>
      <c r="K1259" s="19"/>
      <c r="L1259" s="19"/>
      <c r="M1259" s="19"/>
      <c r="N1259" s="19"/>
      <c r="O1259" s="19"/>
      <c r="P1259" s="19"/>
      <c r="Q1259" s="19"/>
      <c r="R1259" s="19"/>
      <c r="S1259" s="19"/>
      <c r="T1259" s="19"/>
      <c r="U1259" s="19"/>
      <c r="V1259" s="19"/>
      <c r="W1259" s="19"/>
      <c r="X1259" s="19"/>
      <c r="Y1259" s="19"/>
      <c r="Z1259" s="19"/>
      <c r="AA1259" s="19"/>
      <c r="AB1259" s="19"/>
      <c r="AC1259" s="19"/>
      <c r="AD1259" s="19"/>
      <c r="AE1259" s="19"/>
      <c r="AF1259" s="19"/>
      <c r="AG1259" s="19"/>
      <c r="AH1259" s="19"/>
      <c r="AI1259" s="19"/>
      <c r="AJ1259" s="19"/>
      <c r="AK1259" s="19"/>
      <c r="AL1259" s="19"/>
      <c r="AM1259" s="19"/>
      <c r="AN1259" s="19"/>
      <c r="AO1259" s="19"/>
      <c r="AP1259" s="19"/>
      <c r="AQ1259" s="19"/>
      <c r="AR1259" s="19"/>
      <c r="AS1259" s="19"/>
      <c r="AT1259" s="19"/>
      <c r="AU1259" s="19"/>
    </row>
    <row r="1260">
      <c r="B1260" t="s">
        <v>141</v>
      </c>
      <c r="C1260" s="19" t="n">
        <v>0.0245193232657773</v>
      </c>
      <c r="D1260" s="19" t="n">
        <v>0.0246509080278841</v>
      </c>
      <c r="E1260" s="19" t="n">
        <v>0.0244854504543922</v>
      </c>
      <c r="F1260" s="19"/>
      <c r="G1260" s="19" t="n">
        <v>0.0516892156714028</v>
      </c>
      <c r="H1260" s="19" t="n">
        <v>0.0207282934988422</v>
      </c>
      <c r="I1260" s="19" t="n">
        <v>0.061688680340421</v>
      </c>
      <c r="J1260" s="19" t="n">
        <v>0.0225501091313446</v>
      </c>
      <c r="K1260" s="19" t="n">
        <v>0.009973280290638</v>
      </c>
      <c r="L1260" s="19" t="n">
        <v>0.00387478884189903</v>
      </c>
      <c r="M1260" s="19"/>
      <c r="N1260" s="19" t="n">
        <v>0.0572997422360922</v>
      </c>
      <c r="O1260" s="19" t="n">
        <v>0.00819742264964024</v>
      </c>
      <c r="P1260" s="19" t="n">
        <v>0.0305152274525352</v>
      </c>
      <c r="Q1260" s="19" t="n">
        <v>0.020821492772876</v>
      </c>
      <c r="R1260" s="19" t="n">
        <v>0.0432254967977183</v>
      </c>
      <c r="S1260" s="19"/>
      <c r="T1260" s="19" t="n">
        <v>0.0569682024740374</v>
      </c>
      <c r="U1260" s="19" t="n">
        <v>0.0204338011763734</v>
      </c>
      <c r="V1260" s="19" t="n">
        <v>0.0172168508212717</v>
      </c>
      <c r="W1260" s="19" t="n">
        <v>0.0342648664434302</v>
      </c>
      <c r="X1260" s="19"/>
      <c r="Y1260" s="19" t="n">
        <v>0.0349388578602787</v>
      </c>
      <c r="Z1260" s="19" t="n">
        <v>0.0319585557073094</v>
      </c>
      <c r="AA1260" s="19" t="n">
        <v>0.00441191035268067</v>
      </c>
      <c r="AB1260" s="19" t="n">
        <v>0.0180885371412953</v>
      </c>
      <c r="AC1260" s="19" t="n">
        <v>0.0337264248794022</v>
      </c>
      <c r="AD1260" s="19" t="n">
        <v>0.0146099848762002</v>
      </c>
      <c r="AE1260" s="19"/>
      <c r="AF1260" s="19" t="n">
        <v>0.0172597831255555</v>
      </c>
      <c r="AG1260" s="19"/>
      <c r="AH1260" s="19" t="n">
        <v>0.0272894040024333</v>
      </c>
      <c r="AI1260" s="19"/>
      <c r="AJ1260" s="19" t="n">
        <v>0.0626789897791778</v>
      </c>
      <c r="AK1260" s="19" t="n">
        <v>0</v>
      </c>
      <c r="AL1260" s="19" t="n">
        <v>0.0259573271722948</v>
      </c>
      <c r="AM1260" s="19" t="n">
        <v>0.0294276088674651</v>
      </c>
      <c r="AN1260" s="19" t="n">
        <v>0.0142874880530373</v>
      </c>
      <c r="AO1260" s="19" t="n">
        <v>0.0595536450554524</v>
      </c>
      <c r="AP1260" s="19" t="n">
        <v>0</v>
      </c>
      <c r="AQ1260" s="19" t="n">
        <v>0</v>
      </c>
      <c r="AR1260" s="19" t="n">
        <v>0</v>
      </c>
      <c r="AS1260" s="19" t="n">
        <v>0.0505037920845396</v>
      </c>
      <c r="AT1260" s="19" t="n">
        <v>0</v>
      </c>
      <c r="AU1260" s="19" t="n">
        <v>0</v>
      </c>
    </row>
    <row r="1261">
      <c r="B1261" t="s">
        <v>142</v>
      </c>
      <c r="C1261" s="19" t="n">
        <v>0.135310457847569</v>
      </c>
      <c r="D1261" s="19" t="n">
        <v>0.166461557995648</v>
      </c>
      <c r="E1261" s="19" t="n">
        <v>0.104784260848724</v>
      </c>
      <c r="F1261" s="19"/>
      <c r="G1261" s="19" t="n">
        <v>0.201159131352685</v>
      </c>
      <c r="H1261" s="19" t="n">
        <v>0.206420866274879</v>
      </c>
      <c r="I1261" s="19" t="n">
        <v>0.12883837437625</v>
      </c>
      <c r="J1261" s="19" t="n">
        <v>0.0981402465427448</v>
      </c>
      <c r="K1261" s="19" t="n">
        <v>0.0891237668925442</v>
      </c>
      <c r="L1261" s="19" t="n">
        <v>0.12037085308719</v>
      </c>
      <c r="M1261" s="19"/>
      <c r="N1261" s="19" t="n">
        <v>0.0905809413079366</v>
      </c>
      <c r="O1261" s="19" t="n">
        <v>0.120979253332538</v>
      </c>
      <c r="P1261" s="19" t="n">
        <v>0.128437921665923</v>
      </c>
      <c r="Q1261" s="19" t="n">
        <v>0.156509577080939</v>
      </c>
      <c r="R1261" s="19" t="n">
        <v>0.148020356041168</v>
      </c>
      <c r="S1261" s="19"/>
      <c r="T1261" s="19" t="n">
        <v>0.0965202757243846</v>
      </c>
      <c r="U1261" s="19" t="n">
        <v>0.110912998938734</v>
      </c>
      <c r="V1261" s="19" t="n">
        <v>0.166941269414559</v>
      </c>
      <c r="W1261" s="19" t="n">
        <v>0.193749733515188</v>
      </c>
      <c r="X1261" s="19"/>
      <c r="Y1261" s="19" t="n">
        <v>0.201666009032399</v>
      </c>
      <c r="Z1261" s="19" t="n">
        <v>0.0949999844004297</v>
      </c>
      <c r="AA1261" s="19" t="n">
        <v>0.111235150556912</v>
      </c>
      <c r="AB1261" s="19" t="n">
        <v>0.0496083271086477</v>
      </c>
      <c r="AC1261" s="19" t="n">
        <v>0.169561543269319</v>
      </c>
      <c r="AD1261" s="19" t="n">
        <v>0.0455120211841097</v>
      </c>
      <c r="AE1261" s="19"/>
      <c r="AF1261" s="19" t="n">
        <v>0.142466087390982</v>
      </c>
      <c r="AG1261" s="19"/>
      <c r="AH1261" s="19" t="n">
        <v>0.150447324871482</v>
      </c>
      <c r="AI1261" s="19"/>
      <c r="AJ1261" s="19" t="n">
        <v>0.185681216054015</v>
      </c>
      <c r="AK1261" s="19" t="n">
        <v>0.187131977892312</v>
      </c>
      <c r="AL1261" s="19" t="n">
        <v>0.127929025919725</v>
      </c>
      <c r="AM1261" s="19" t="n">
        <v>0.154372040219544</v>
      </c>
      <c r="AN1261" s="19" t="n">
        <v>0.102535498412752</v>
      </c>
      <c r="AO1261" s="19" t="n">
        <v>0.115172369363099</v>
      </c>
      <c r="AP1261" s="19" t="n">
        <v>0.122909500466745</v>
      </c>
      <c r="AQ1261" s="19" t="n">
        <v>0.056814051693619</v>
      </c>
      <c r="AR1261" s="19" t="n">
        <v>0.181790578373458</v>
      </c>
      <c r="AS1261" s="19" t="n">
        <v>0.128501031481903</v>
      </c>
      <c r="AT1261" s="19" t="n">
        <v>0.0752520472465807</v>
      </c>
      <c r="AU1261" s="19" t="n">
        <v>0.250315802993053</v>
      </c>
    </row>
    <row r="1262">
      <c r="B1262" t="s">
        <v>143</v>
      </c>
      <c r="C1262" s="19" t="n">
        <v>0.299901326068061</v>
      </c>
      <c r="D1262" s="19" t="n">
        <v>0.299612600986144</v>
      </c>
      <c r="E1262" s="19" t="n">
        <v>0.301379842578968</v>
      </c>
      <c r="F1262" s="19"/>
      <c r="G1262" s="19" t="n">
        <v>0.352837289715349</v>
      </c>
      <c r="H1262" s="19" t="n">
        <v>0.363246082164565</v>
      </c>
      <c r="I1262" s="19" t="n">
        <v>0.310299169283685</v>
      </c>
      <c r="J1262" s="19" t="n">
        <v>0.302510999481694</v>
      </c>
      <c r="K1262" s="19" t="n">
        <v>0.2960376737831</v>
      </c>
      <c r="L1262" s="19" t="n">
        <v>0.229831422009685</v>
      </c>
      <c r="M1262" s="19"/>
      <c r="N1262" s="19" t="n">
        <v>0.210430955951625</v>
      </c>
      <c r="O1262" s="19" t="n">
        <v>0.304020490362483</v>
      </c>
      <c r="P1262" s="19" t="n">
        <v>0.289877008258126</v>
      </c>
      <c r="Q1262" s="19" t="n">
        <v>0.292728285868527</v>
      </c>
      <c r="R1262" s="19" t="n">
        <v>0.335179019833837</v>
      </c>
      <c r="S1262" s="19"/>
      <c r="T1262" s="19" t="n">
        <v>0.301082905863192</v>
      </c>
      <c r="U1262" s="19" t="n">
        <v>0.314329642495283</v>
      </c>
      <c r="V1262" s="19" t="n">
        <v>0.327678086433861</v>
      </c>
      <c r="W1262" s="19" t="n">
        <v>0.320517311962835</v>
      </c>
      <c r="X1262" s="19"/>
      <c r="Y1262" s="19" t="n">
        <v>0.333615662052179</v>
      </c>
      <c r="Z1262" s="19" t="n">
        <v>0.318461577846963</v>
      </c>
      <c r="AA1262" s="19" t="n">
        <v>0.229725514846295</v>
      </c>
      <c r="AB1262" s="19" t="n">
        <v>0.320277559551792</v>
      </c>
      <c r="AC1262" s="19" t="n">
        <v>0.335207174416411</v>
      </c>
      <c r="AD1262" s="19" t="n">
        <v>0.231679754863505</v>
      </c>
      <c r="AE1262" s="19"/>
      <c r="AF1262" s="19" t="n">
        <v>0.285168849253842</v>
      </c>
      <c r="AG1262" s="19"/>
      <c r="AH1262" s="19" t="n">
        <v>0.31861293014767</v>
      </c>
      <c r="AI1262" s="19"/>
      <c r="AJ1262" s="19" t="n">
        <v>0.249194635090904</v>
      </c>
      <c r="AK1262" s="19" t="n">
        <v>0.260022641079407</v>
      </c>
      <c r="AL1262" s="19" t="n">
        <v>0.318510077054976</v>
      </c>
      <c r="AM1262" s="19" t="n">
        <v>0.310333044190315</v>
      </c>
      <c r="AN1262" s="19" t="n">
        <v>0.333167134229252</v>
      </c>
      <c r="AO1262" s="19" t="n">
        <v>0.237569104497587</v>
      </c>
      <c r="AP1262" s="19" t="n">
        <v>0.281240349071514</v>
      </c>
      <c r="AQ1262" s="19" t="n">
        <v>0.264293867035566</v>
      </c>
      <c r="AR1262" s="19" t="n">
        <v>0.275196145941239</v>
      </c>
      <c r="AS1262" s="19" t="n">
        <v>0.330423094095134</v>
      </c>
      <c r="AT1262" s="19" t="n">
        <v>0.164879988188794</v>
      </c>
      <c r="AU1262" s="19" t="n">
        <v>0.394527235827498</v>
      </c>
    </row>
    <row r="1263">
      <c r="B1263" t="s">
        <v>144</v>
      </c>
      <c r="C1263" s="19" t="n">
        <v>0.103390837377796</v>
      </c>
      <c r="D1263" s="19" t="n">
        <v>0.116226371361259</v>
      </c>
      <c r="E1263" s="19" t="n">
        <v>0.0910019089253168</v>
      </c>
      <c r="F1263" s="19"/>
      <c r="G1263" s="19" t="n">
        <v>0.128951254376857</v>
      </c>
      <c r="H1263" s="19" t="n">
        <v>0.100480545271068</v>
      </c>
      <c r="I1263" s="19" t="n">
        <v>0.0815494979665325</v>
      </c>
      <c r="J1263" s="19" t="n">
        <v>0.111618386969497</v>
      </c>
      <c r="K1263" s="19" t="n">
        <v>0.107797709360196</v>
      </c>
      <c r="L1263" s="19" t="n">
        <v>0.0984049885492266</v>
      </c>
      <c r="M1263" s="19"/>
      <c r="N1263" s="19" t="n">
        <v>0</v>
      </c>
      <c r="O1263" s="19" t="n">
        <v>0.0976544144584458</v>
      </c>
      <c r="P1263" s="19" t="n">
        <v>0.0995312802939445</v>
      </c>
      <c r="Q1263" s="19" t="n">
        <v>0.109024470583352</v>
      </c>
      <c r="R1263" s="19" t="n">
        <v>0.122100197112513</v>
      </c>
      <c r="S1263" s="19"/>
      <c r="T1263" s="19" t="n">
        <v>0.0938120766067069</v>
      </c>
      <c r="U1263" s="19" t="n">
        <v>0.103589986811686</v>
      </c>
      <c r="V1263" s="19" t="n">
        <v>0.111947954492843</v>
      </c>
      <c r="W1263" s="19" t="n">
        <v>0.0989640841208188</v>
      </c>
      <c r="X1263" s="19"/>
      <c r="Y1263" s="19" t="n">
        <v>0.1074579728368</v>
      </c>
      <c r="Z1263" s="19" t="n">
        <v>0.0684369449887876</v>
      </c>
      <c r="AA1263" s="19" t="n">
        <v>0.099190952588071</v>
      </c>
      <c r="AB1263" s="19" t="n">
        <v>0.134667032091239</v>
      </c>
      <c r="AC1263" s="19" t="n">
        <v>0.128275778476571</v>
      </c>
      <c r="AD1263" s="19" t="n">
        <v>0.122098282334958</v>
      </c>
      <c r="AE1263" s="19"/>
      <c r="AF1263" s="19" t="n">
        <v>0.10503532804908</v>
      </c>
      <c r="AG1263" s="19"/>
      <c r="AH1263" s="19" t="n">
        <v>0.102726521516265</v>
      </c>
      <c r="AI1263" s="19"/>
      <c r="AJ1263" s="19" t="n">
        <v>0.0710541895016272</v>
      </c>
      <c r="AK1263" s="19" t="n">
        <v>0.0285394416245662</v>
      </c>
      <c r="AL1263" s="19" t="n">
        <v>0.0999670375270368</v>
      </c>
      <c r="AM1263" s="19" t="n">
        <v>0.0837298555370752</v>
      </c>
      <c r="AN1263" s="19" t="n">
        <v>0.101828092450279</v>
      </c>
      <c r="AO1263" s="19" t="n">
        <v>0.169458758165852</v>
      </c>
      <c r="AP1263" s="19" t="n">
        <v>0.121936222053453</v>
      </c>
      <c r="AQ1263" s="19" t="n">
        <v>0.278344958876008</v>
      </c>
      <c r="AR1263" s="19" t="n">
        <v>0.171071547816411</v>
      </c>
      <c r="AS1263" s="19" t="n">
        <v>0.0538068169183568</v>
      </c>
      <c r="AT1263" s="19" t="n">
        <v>0.13998326975058</v>
      </c>
      <c r="AU1263" s="19" t="n">
        <v>0.0274937395508101</v>
      </c>
    </row>
    <row r="1264">
      <c r="B1264" t="s">
        <v>145</v>
      </c>
      <c r="C1264" s="19" t="n">
        <v>0.0460042923069636</v>
      </c>
      <c r="D1264" s="19" t="n">
        <v>0.0362648216664206</v>
      </c>
      <c r="E1264" s="19" t="n">
        <v>0.0558989727970879</v>
      </c>
      <c r="F1264" s="19"/>
      <c r="G1264" s="19" t="n">
        <v>0.0431225478474503</v>
      </c>
      <c r="H1264" s="19" t="n">
        <v>0.0481020650674774</v>
      </c>
      <c r="I1264" s="19" t="n">
        <v>0.0506229708566161</v>
      </c>
      <c r="J1264" s="19" t="n">
        <v>0.0760527525984512</v>
      </c>
      <c r="K1264" s="19" t="n">
        <v>0.0329459866075936</v>
      </c>
      <c r="L1264" s="19" t="n">
        <v>0.032014486913465</v>
      </c>
      <c r="M1264" s="19"/>
      <c r="N1264" s="19" t="n">
        <v>0.0366828166777686</v>
      </c>
      <c r="O1264" s="19" t="n">
        <v>0.0443459639769252</v>
      </c>
      <c r="P1264" s="19" t="n">
        <v>0.0552803829460586</v>
      </c>
      <c r="Q1264" s="19" t="n">
        <v>0.0313171912294571</v>
      </c>
      <c r="R1264" s="19" t="n">
        <v>0.0581637399195281</v>
      </c>
      <c r="S1264" s="19"/>
      <c r="T1264" s="19" t="n">
        <v>0.0515234829218943</v>
      </c>
      <c r="U1264" s="19" t="n">
        <v>0.0565580942811747</v>
      </c>
      <c r="V1264" s="19" t="n">
        <v>0.0406098495009428</v>
      </c>
      <c r="W1264" s="19" t="n">
        <v>0.0249721923514675</v>
      </c>
      <c r="X1264" s="19"/>
      <c r="Y1264" s="19" t="n">
        <v>0.0319058369573418</v>
      </c>
      <c r="Z1264" s="19" t="n">
        <v>0.0687144678921569</v>
      </c>
      <c r="AA1264" s="19" t="n">
        <v>0.032911422867587</v>
      </c>
      <c r="AB1264" s="19" t="n">
        <v>0.060542975349037</v>
      </c>
      <c r="AC1264" s="19" t="n">
        <v>0.0903282685484559</v>
      </c>
      <c r="AD1264" s="19" t="n">
        <v>0.0386525027924198</v>
      </c>
      <c r="AE1264" s="19"/>
      <c r="AF1264" s="19" t="n">
        <v>0.0415008305453046</v>
      </c>
      <c r="AG1264" s="19"/>
      <c r="AH1264" s="19" t="n">
        <v>0.0411515777979353</v>
      </c>
      <c r="AI1264" s="19"/>
      <c r="AJ1264" s="19" t="n">
        <v>0.0558812029457492</v>
      </c>
      <c r="AK1264" s="19" t="n">
        <v>0.185464681692237</v>
      </c>
      <c r="AL1264" s="19" t="n">
        <v>0.0572840477206184</v>
      </c>
      <c r="AM1264" s="19" t="n">
        <v>0.0262168936288544</v>
      </c>
      <c r="AN1264" s="19" t="n">
        <v>0.0143315602767929</v>
      </c>
      <c r="AO1264" s="19" t="n">
        <v>0.0299643152722441</v>
      </c>
      <c r="AP1264" s="19" t="n">
        <v>0.0525329168071772</v>
      </c>
      <c r="AQ1264" s="19" t="n">
        <v>0.0926260426110224</v>
      </c>
      <c r="AR1264" s="19" t="n">
        <v>0</v>
      </c>
      <c r="AS1264" s="19" t="n">
        <v>0.0663701500232143</v>
      </c>
      <c r="AT1264" s="19" t="n">
        <v>0</v>
      </c>
      <c r="AU1264" s="19" t="n">
        <v>0.052378217618634</v>
      </c>
    </row>
    <row r="1265">
      <c r="B1265" t="s">
        <v>66</v>
      </c>
      <c r="C1265" s="19" t="n">
        <v>0.390873763133833</v>
      </c>
      <c r="D1265" s="19" t="n">
        <v>0.356783739962644</v>
      </c>
      <c r="E1265" s="19" t="n">
        <v>0.422449564395511</v>
      </c>
      <c r="F1265" s="19"/>
      <c r="G1265" s="19" t="n">
        <v>0.222240561036256</v>
      </c>
      <c r="H1265" s="19" t="n">
        <v>0.261022147723169</v>
      </c>
      <c r="I1265" s="19" t="n">
        <v>0.367001307176496</v>
      </c>
      <c r="J1265" s="19" t="n">
        <v>0.389127505276269</v>
      </c>
      <c r="K1265" s="19" t="n">
        <v>0.464121583065928</v>
      </c>
      <c r="L1265" s="19" t="n">
        <v>0.515503460598534</v>
      </c>
      <c r="M1265" s="19"/>
      <c r="N1265" s="19" t="n">
        <v>0.605005543826578</v>
      </c>
      <c r="O1265" s="19" t="n">
        <v>0.424802455219968</v>
      </c>
      <c r="P1265" s="19" t="n">
        <v>0.396358179383414</v>
      </c>
      <c r="Q1265" s="19" t="n">
        <v>0.389598982464849</v>
      </c>
      <c r="R1265" s="19" t="n">
        <v>0.293311190295236</v>
      </c>
      <c r="S1265" s="19"/>
      <c r="T1265" s="19" t="n">
        <v>0.400093056409785</v>
      </c>
      <c r="U1265" s="19" t="n">
        <v>0.394175476296749</v>
      </c>
      <c r="V1265" s="19" t="n">
        <v>0.335605989336522</v>
      </c>
      <c r="W1265" s="19" t="n">
        <v>0.327531811606261</v>
      </c>
      <c r="X1265" s="19"/>
      <c r="Y1265" s="19" t="n">
        <v>0.290415661261002</v>
      </c>
      <c r="Z1265" s="19" t="n">
        <v>0.417428469164353</v>
      </c>
      <c r="AA1265" s="19" t="n">
        <v>0.522525048788455</v>
      </c>
      <c r="AB1265" s="19" t="n">
        <v>0.416815568757988</v>
      </c>
      <c r="AC1265" s="19" t="n">
        <v>0.242900810409841</v>
      </c>
      <c r="AD1265" s="19" t="n">
        <v>0.547447453948807</v>
      </c>
      <c r="AE1265" s="19"/>
      <c r="AF1265" s="19" t="n">
        <v>0.408569121635236</v>
      </c>
      <c r="AG1265" s="19"/>
      <c r="AH1265" s="19" t="n">
        <v>0.359772241664214</v>
      </c>
      <c r="AI1265" s="19"/>
      <c r="AJ1265" s="19" t="n">
        <v>0.375509766628527</v>
      </c>
      <c r="AK1265" s="19" t="n">
        <v>0.338841257711477</v>
      </c>
      <c r="AL1265" s="19" t="n">
        <v>0.37035248460535</v>
      </c>
      <c r="AM1265" s="19" t="n">
        <v>0.395920557556746</v>
      </c>
      <c r="AN1265" s="19" t="n">
        <v>0.433850226577886</v>
      </c>
      <c r="AO1265" s="19" t="n">
        <v>0.388281807645764</v>
      </c>
      <c r="AP1265" s="19" t="n">
        <v>0.421381011601112</v>
      </c>
      <c r="AQ1265" s="19" t="n">
        <v>0.307921079783785</v>
      </c>
      <c r="AR1265" s="19" t="n">
        <v>0.371941727868892</v>
      </c>
      <c r="AS1265" s="19" t="n">
        <v>0.370395115396852</v>
      </c>
      <c r="AT1265" s="19" t="n">
        <v>0.619884694814045</v>
      </c>
      <c r="AU1265" s="19" t="n">
        <v>0.275285004010004</v>
      </c>
    </row>
    <row r="1266">
      <c r="C1266" s="19"/>
      <c r="D1266" s="19"/>
      <c r="E1266" s="19"/>
      <c r="F1266" s="19"/>
      <c r="G1266" s="19"/>
      <c r="H1266" s="19"/>
      <c r="I1266" s="19"/>
      <c r="J1266" s="19"/>
      <c r="K1266" s="19"/>
      <c r="L1266" s="19"/>
      <c r="M1266" s="19"/>
      <c r="N1266" s="19"/>
      <c r="O1266" s="19"/>
      <c r="P1266" s="19"/>
      <c r="Q1266" s="19"/>
      <c r="R1266" s="19"/>
      <c r="S1266" s="19"/>
      <c r="T1266" s="19"/>
      <c r="U1266" s="19"/>
      <c r="V1266" s="19"/>
      <c r="W1266" s="19"/>
      <c r="X1266" s="19"/>
      <c r="Y1266" s="19"/>
      <c r="Z1266" s="19"/>
      <c r="AA1266" s="19"/>
      <c r="AB1266" s="19"/>
      <c r="AC1266" s="19"/>
      <c r="AD1266" s="19"/>
      <c r="AE1266" s="19"/>
      <c r="AF1266" s="19"/>
      <c r="AG1266" s="19"/>
      <c r="AH1266" s="19"/>
      <c r="AI1266" s="19"/>
      <c r="AJ1266" s="19"/>
      <c r="AK1266" s="19"/>
      <c r="AL1266" s="19"/>
      <c r="AM1266" s="19"/>
      <c r="AN1266" s="19"/>
      <c r="AO1266" s="19"/>
      <c r="AP1266" s="19"/>
      <c r="AQ1266" s="19"/>
      <c r="AR1266" s="19"/>
      <c r="AS1266" s="19"/>
      <c r="AT1266" s="19"/>
      <c r="AU1266" s="19"/>
    </row>
    <row r="1267">
      <c r="B1267" s="7" t="s">
        <v>522</v>
      </c>
      <c r="C1267" s="19"/>
      <c r="D1267" s="19"/>
      <c r="E1267" s="19"/>
      <c r="F1267" s="19"/>
      <c r="G1267" s="19"/>
      <c r="H1267" s="19"/>
      <c r="I1267" s="19"/>
      <c r="J1267" s="19"/>
      <c r="K1267" s="19"/>
      <c r="L1267" s="19"/>
      <c r="M1267" s="19"/>
      <c r="N1267" s="19"/>
      <c r="O1267" s="19"/>
      <c r="P1267" s="19"/>
      <c r="Q1267" s="19"/>
      <c r="R1267" s="19"/>
      <c r="S1267" s="19"/>
      <c r="T1267" s="19"/>
      <c r="U1267" s="19"/>
      <c r="V1267" s="19"/>
      <c r="W1267" s="19"/>
      <c r="X1267" s="19"/>
      <c r="Y1267" s="19"/>
      <c r="Z1267" s="19"/>
      <c r="AA1267" s="19"/>
      <c r="AB1267" s="19"/>
      <c r="AC1267" s="19"/>
      <c r="AD1267" s="19"/>
      <c r="AE1267" s="19"/>
      <c r="AF1267" s="19"/>
      <c r="AG1267" s="19"/>
      <c r="AH1267" s="19"/>
      <c r="AI1267" s="19"/>
      <c r="AJ1267" s="19"/>
      <c r="AK1267" s="19"/>
      <c r="AL1267" s="19"/>
      <c r="AM1267" s="19"/>
      <c r="AN1267" s="19"/>
      <c r="AO1267" s="19"/>
      <c r="AP1267" s="19"/>
      <c r="AQ1267" s="19"/>
      <c r="AR1267" s="19"/>
      <c r="AS1267" s="19"/>
      <c r="AT1267" s="19"/>
      <c r="AU1267" s="19"/>
    </row>
    <row r="1268">
      <c r="B1268" s="26" t="s">
        <v>69</v>
      </c>
      <c r="C1268" s="19"/>
      <c r="D1268" s="19"/>
      <c r="E1268" s="19"/>
      <c r="F1268" s="19"/>
      <c r="G1268" s="19"/>
      <c r="H1268" s="19"/>
      <c r="I1268" s="19"/>
      <c r="J1268" s="19"/>
      <c r="K1268" s="19"/>
      <c r="L1268" s="19"/>
      <c r="M1268" s="19"/>
      <c r="N1268" s="19"/>
      <c r="O1268" s="19"/>
      <c r="P1268" s="19"/>
      <c r="Q1268" s="19"/>
      <c r="R1268" s="19"/>
      <c r="S1268" s="19"/>
      <c r="T1268" s="19"/>
      <c r="U1268" s="19"/>
      <c r="V1268" s="19"/>
      <c r="W1268" s="19"/>
      <c r="X1268" s="19"/>
      <c r="Y1268" s="19"/>
      <c r="Z1268" s="19"/>
      <c r="AA1268" s="19"/>
      <c r="AB1268" s="19"/>
      <c r="AC1268" s="19"/>
      <c r="AD1268" s="19"/>
      <c r="AE1268" s="19"/>
      <c r="AF1268" s="19"/>
      <c r="AG1268" s="19"/>
      <c r="AH1268" s="19"/>
      <c r="AI1268" s="19"/>
      <c r="AJ1268" s="19"/>
      <c r="AK1268" s="19"/>
      <c r="AL1268" s="19"/>
      <c r="AM1268" s="19"/>
      <c r="AN1268" s="19"/>
      <c r="AO1268" s="19"/>
      <c r="AP1268" s="19"/>
      <c r="AQ1268" s="19"/>
      <c r="AR1268" s="19"/>
      <c r="AS1268" s="19"/>
      <c r="AT1268" s="19"/>
      <c r="AU1268" s="19"/>
    </row>
    <row r="1269">
      <c r="B1269" t="s">
        <v>141</v>
      </c>
      <c r="C1269" s="19" t="n">
        <v>0.0427814284410633</v>
      </c>
      <c r="D1269" s="19" t="n">
        <v>0.064283298139377</v>
      </c>
      <c r="E1269" s="19" t="n">
        <v>0.0215099503182928</v>
      </c>
      <c r="F1269" s="19"/>
      <c r="G1269" s="19" t="n">
        <v>0.0623032067079334</v>
      </c>
      <c r="H1269" s="19" t="n">
        <v>0.105932256174263</v>
      </c>
      <c r="I1269" s="19" t="n">
        <v>0.0608306445547521</v>
      </c>
      <c r="J1269" s="19" t="n">
        <v>0.0336673881044174</v>
      </c>
      <c r="K1269" s="19" t="n">
        <v>0.0146531124080701</v>
      </c>
      <c r="L1269" s="19" t="n">
        <v>0.00775609717756381</v>
      </c>
      <c r="M1269" s="19"/>
      <c r="N1269" s="19" t="n">
        <v>0</v>
      </c>
      <c r="O1269" s="19" t="n">
        <v>0.0202765218904098</v>
      </c>
      <c r="P1269" s="19" t="n">
        <v>0.0382821215475125</v>
      </c>
      <c r="Q1269" s="19" t="n">
        <v>0.0460023060104291</v>
      </c>
      <c r="R1269" s="19" t="n">
        <v>0.096980791731335</v>
      </c>
      <c r="S1269" s="19"/>
      <c r="T1269" s="19" t="n">
        <v>0.0611158821685987</v>
      </c>
      <c r="U1269" s="19" t="n">
        <v>0.0402533640642788</v>
      </c>
      <c r="V1269" s="19" t="n">
        <v>0.0316637397715406</v>
      </c>
      <c r="W1269" s="19" t="n">
        <v>0.0755245874020534</v>
      </c>
      <c r="X1269" s="19"/>
      <c r="Y1269" s="19" t="n">
        <v>0.0740218119063904</v>
      </c>
      <c r="Z1269" s="19" t="n">
        <v>0.0459416400832013</v>
      </c>
      <c r="AA1269" s="19" t="n">
        <v>0.00883124392846147</v>
      </c>
      <c r="AB1269" s="19" t="n">
        <v>0.0079628685423156</v>
      </c>
      <c r="AC1269" s="19" t="n">
        <v>0.0353570239566565</v>
      </c>
      <c r="AD1269" s="19" t="n">
        <v>0.0306448546556144</v>
      </c>
      <c r="AE1269" s="19"/>
      <c r="AF1269" s="19" t="n">
        <v>0.0279274619877449</v>
      </c>
      <c r="AG1269" s="19"/>
      <c r="AH1269" s="19" t="n">
        <v>0.0530561391981051</v>
      </c>
      <c r="AI1269" s="19"/>
      <c r="AJ1269" s="19" t="n">
        <v>0.0866374518957297</v>
      </c>
      <c r="AK1269" s="19" t="n">
        <v>0.0318798733644664</v>
      </c>
      <c r="AL1269" s="19" t="n">
        <v>0.0346109582959725</v>
      </c>
      <c r="AM1269" s="19" t="n">
        <v>0.0452041717996067</v>
      </c>
      <c r="AN1269" s="19" t="n">
        <v>0.0350032105954904</v>
      </c>
      <c r="AO1269" s="19" t="n">
        <v>0.0801162873831038</v>
      </c>
      <c r="AP1269" s="19" t="n">
        <v>0.0169265196898435</v>
      </c>
      <c r="AQ1269" s="19" t="n">
        <v>0</v>
      </c>
      <c r="AR1269" s="19" t="n">
        <v>0.0878492842063548</v>
      </c>
      <c r="AS1269" s="19" t="n">
        <v>0.026586174017926</v>
      </c>
      <c r="AT1269" s="19" t="n">
        <v>0.045694527757773</v>
      </c>
      <c r="AU1269" s="19" t="n">
        <v>0.0865605283738057</v>
      </c>
    </row>
    <row r="1270">
      <c r="B1270" t="s">
        <v>142</v>
      </c>
      <c r="C1270" s="19" t="n">
        <v>0.147672166289257</v>
      </c>
      <c r="D1270" s="19" t="n">
        <v>0.166892969728736</v>
      </c>
      <c r="E1270" s="19" t="n">
        <v>0.129091745789299</v>
      </c>
      <c r="F1270" s="19"/>
      <c r="G1270" s="19" t="n">
        <v>0.272350248714702</v>
      </c>
      <c r="H1270" s="19" t="n">
        <v>0.184790110271892</v>
      </c>
      <c r="I1270" s="19" t="n">
        <v>0.141484310952022</v>
      </c>
      <c r="J1270" s="19" t="n">
        <v>0.160384325946482</v>
      </c>
      <c r="K1270" s="19" t="n">
        <v>0.0709325759670286</v>
      </c>
      <c r="L1270" s="19" t="n">
        <v>0.115920531494641</v>
      </c>
      <c r="M1270" s="19"/>
      <c r="N1270" s="19" t="n">
        <v>0.147609286825772</v>
      </c>
      <c r="O1270" s="19" t="n">
        <v>0.15963798717623</v>
      </c>
      <c r="P1270" s="19" t="n">
        <v>0.139347843468304</v>
      </c>
      <c r="Q1270" s="19" t="n">
        <v>0.152063930846893</v>
      </c>
      <c r="R1270" s="19" t="n">
        <v>0.143246159436196</v>
      </c>
      <c r="S1270" s="19"/>
      <c r="T1270" s="19" t="n">
        <v>0.171191760526035</v>
      </c>
      <c r="U1270" s="19" t="n">
        <v>0.138555788409151</v>
      </c>
      <c r="V1270" s="19" t="n">
        <v>0.166684118536341</v>
      </c>
      <c r="W1270" s="19" t="n">
        <v>0.188982880073161</v>
      </c>
      <c r="X1270" s="19"/>
      <c r="Y1270" s="19" t="n">
        <v>0.19879540451346</v>
      </c>
      <c r="Z1270" s="19" t="n">
        <v>0.116002263171315</v>
      </c>
      <c r="AA1270" s="19" t="n">
        <v>0.111462844133967</v>
      </c>
      <c r="AB1270" s="19" t="n">
        <v>0.0780861189524844</v>
      </c>
      <c r="AC1270" s="19" t="n">
        <v>0.258441668573805</v>
      </c>
      <c r="AD1270" s="19" t="n">
        <v>0.0725112227920448</v>
      </c>
      <c r="AE1270" s="19"/>
      <c r="AF1270" s="19" t="n">
        <v>0.153573442776525</v>
      </c>
      <c r="AG1270" s="19"/>
      <c r="AH1270" s="19" t="n">
        <v>0.163346658515544</v>
      </c>
      <c r="AI1270" s="19"/>
      <c r="AJ1270" s="19" t="n">
        <v>0.198977823808234</v>
      </c>
      <c r="AK1270" s="19" t="n">
        <v>0.238572189780144</v>
      </c>
      <c r="AL1270" s="19" t="n">
        <v>0.125695349445613</v>
      </c>
      <c r="AM1270" s="19" t="n">
        <v>0.189945861121913</v>
      </c>
      <c r="AN1270" s="19" t="n">
        <v>0.134458477437496</v>
      </c>
      <c r="AO1270" s="19" t="n">
        <v>0.143366141310479</v>
      </c>
      <c r="AP1270" s="19" t="n">
        <v>0.102422367504243</v>
      </c>
      <c r="AQ1270" s="19" t="n">
        <v>0.056814051693619</v>
      </c>
      <c r="AR1270" s="19" t="n">
        <v>0.196689849410719</v>
      </c>
      <c r="AS1270" s="19" t="n">
        <v>0.147626828314165</v>
      </c>
      <c r="AT1270" s="19" t="n">
        <v>0.0609187784862428</v>
      </c>
      <c r="AU1270" s="19" t="n">
        <v>0.225136149741727</v>
      </c>
    </row>
    <row r="1271">
      <c r="B1271" t="s">
        <v>143</v>
      </c>
      <c r="C1271" s="19" t="n">
        <v>0.275820072527584</v>
      </c>
      <c r="D1271" s="19" t="n">
        <v>0.282443447797169</v>
      </c>
      <c r="E1271" s="19" t="n">
        <v>0.270310351074339</v>
      </c>
      <c r="F1271" s="19"/>
      <c r="G1271" s="19" t="n">
        <v>0.282843990742787</v>
      </c>
      <c r="H1271" s="19" t="n">
        <v>0.279958662143778</v>
      </c>
      <c r="I1271" s="19" t="n">
        <v>0.289737587620748</v>
      </c>
      <c r="J1271" s="19" t="n">
        <v>0.251204357616166</v>
      </c>
      <c r="K1271" s="19" t="n">
        <v>0.311425023972459</v>
      </c>
      <c r="L1271" s="19" t="n">
        <v>0.253621286006771</v>
      </c>
      <c r="M1271" s="19"/>
      <c r="N1271" s="19" t="n">
        <v>0.161822404605147</v>
      </c>
      <c r="O1271" s="19" t="n">
        <v>0.263320876910326</v>
      </c>
      <c r="P1271" s="19" t="n">
        <v>0.303953496778936</v>
      </c>
      <c r="Q1271" s="19" t="n">
        <v>0.261148998496365</v>
      </c>
      <c r="R1271" s="19" t="n">
        <v>0.269609544434734</v>
      </c>
      <c r="S1271" s="19"/>
      <c r="T1271" s="19" t="n">
        <v>0.227524408737231</v>
      </c>
      <c r="U1271" s="19" t="n">
        <v>0.276184176719621</v>
      </c>
      <c r="V1271" s="19" t="n">
        <v>0.297729724381083</v>
      </c>
      <c r="W1271" s="19" t="n">
        <v>0.324184898921552</v>
      </c>
      <c r="X1271" s="19"/>
      <c r="Y1271" s="19" t="n">
        <v>0.310460660652829</v>
      </c>
      <c r="Z1271" s="19" t="n">
        <v>0.275248717627098</v>
      </c>
      <c r="AA1271" s="19" t="n">
        <v>0.243146046496679</v>
      </c>
      <c r="AB1271" s="19" t="n">
        <v>0.284689766482029</v>
      </c>
      <c r="AC1271" s="19" t="n">
        <v>0.289115925609126</v>
      </c>
      <c r="AD1271" s="19" t="n">
        <v>0.174002923098964</v>
      </c>
      <c r="AE1271" s="19"/>
      <c r="AF1271" s="19" t="n">
        <v>0.272835788192798</v>
      </c>
      <c r="AG1271" s="19"/>
      <c r="AH1271" s="19" t="n">
        <v>0.279498626769625</v>
      </c>
      <c r="AI1271" s="19"/>
      <c r="AJ1271" s="19" t="n">
        <v>0.257642717467915</v>
      </c>
      <c r="AK1271" s="19" t="n">
        <v>0.203505536080888</v>
      </c>
      <c r="AL1271" s="19" t="n">
        <v>0.268945921314355</v>
      </c>
      <c r="AM1271" s="19" t="n">
        <v>0.245147397230422</v>
      </c>
      <c r="AN1271" s="19" t="n">
        <v>0.264026791332653</v>
      </c>
      <c r="AO1271" s="19" t="n">
        <v>0.291476590017332</v>
      </c>
      <c r="AP1271" s="19" t="n">
        <v>0.306383032262023</v>
      </c>
      <c r="AQ1271" s="19" t="n">
        <v>0.378456700242418</v>
      </c>
      <c r="AR1271" s="19" t="n">
        <v>0.222811242254994</v>
      </c>
      <c r="AS1271" s="19" t="n">
        <v>0.297239776864492</v>
      </c>
      <c r="AT1271" s="19" t="n">
        <v>0.227917136509535</v>
      </c>
      <c r="AU1271" s="19" t="n">
        <v>0.390859991151758</v>
      </c>
    </row>
    <row r="1272">
      <c r="B1272" t="s">
        <v>144</v>
      </c>
      <c r="C1272" s="19" t="n">
        <v>0.0953057611814393</v>
      </c>
      <c r="D1272" s="19" t="n">
        <v>0.0895863900989957</v>
      </c>
      <c r="E1272" s="19" t="n">
        <v>0.10138738903235</v>
      </c>
      <c r="F1272" s="19"/>
      <c r="G1272" s="19" t="n">
        <v>0.118046762887939</v>
      </c>
      <c r="H1272" s="19" t="n">
        <v>0.1291447034901</v>
      </c>
      <c r="I1272" s="19" t="n">
        <v>0.0871667665890467</v>
      </c>
      <c r="J1272" s="19" t="n">
        <v>0.0963544014750065</v>
      </c>
      <c r="K1272" s="19" t="n">
        <v>0.085846709914023</v>
      </c>
      <c r="L1272" s="19" t="n">
        <v>0.073889874328161</v>
      </c>
      <c r="M1272" s="19"/>
      <c r="N1272" s="19" t="n">
        <v>0.0488799480647346</v>
      </c>
      <c r="O1272" s="19" t="n">
        <v>0.0698351583149852</v>
      </c>
      <c r="P1272" s="19" t="n">
        <v>0.0849733629347483</v>
      </c>
      <c r="Q1272" s="19" t="n">
        <v>0.112103517260307</v>
      </c>
      <c r="R1272" s="19" t="n">
        <v>0.12954808317878</v>
      </c>
      <c r="S1272" s="19"/>
      <c r="T1272" s="19" t="n">
        <v>0.10337499146438</v>
      </c>
      <c r="U1272" s="19" t="n">
        <v>0.107715511248591</v>
      </c>
      <c r="V1272" s="19" t="n">
        <v>0.0878941474946765</v>
      </c>
      <c r="W1272" s="19" t="n">
        <v>0.0905400155044584</v>
      </c>
      <c r="X1272" s="19"/>
      <c r="Y1272" s="19" t="n">
        <v>0.0955252725855242</v>
      </c>
      <c r="Z1272" s="19" t="n">
        <v>0.0817356690317127</v>
      </c>
      <c r="AA1272" s="19" t="n">
        <v>0.0834645560026167</v>
      </c>
      <c r="AB1272" s="19" t="n">
        <v>0.1092725832231</v>
      </c>
      <c r="AC1272" s="19" t="n">
        <v>0.120122642347407</v>
      </c>
      <c r="AD1272" s="19" t="n">
        <v>0.121490385553075</v>
      </c>
      <c r="AE1272" s="19"/>
      <c r="AF1272" s="19" t="n">
        <v>0.0958963580041914</v>
      </c>
      <c r="AG1272" s="19"/>
      <c r="AH1272" s="19" t="n">
        <v>0.104279064467804</v>
      </c>
      <c r="AI1272" s="19"/>
      <c r="AJ1272" s="19" t="n">
        <v>0.0646022973226849</v>
      </c>
      <c r="AK1272" s="19" t="n">
        <v>0.0611071141961508</v>
      </c>
      <c r="AL1272" s="19" t="n">
        <v>0.127248996288659</v>
      </c>
      <c r="AM1272" s="19" t="n">
        <v>0.0770873258734514</v>
      </c>
      <c r="AN1272" s="19" t="n">
        <v>0.109419781901826</v>
      </c>
      <c r="AO1272" s="19" t="n">
        <v>0.0390464590496205</v>
      </c>
      <c r="AP1272" s="19" t="n">
        <v>0.10587071476865</v>
      </c>
      <c r="AQ1272" s="19" t="n">
        <v>0.157202621337373</v>
      </c>
      <c r="AR1272" s="19" t="n">
        <v>0.122603443235853</v>
      </c>
      <c r="AS1272" s="19" t="n">
        <v>0.0789044952219998</v>
      </c>
      <c r="AT1272" s="19" t="n">
        <v>0.13998326975058</v>
      </c>
      <c r="AU1272" s="19" t="n">
        <v>0.0218867436303662</v>
      </c>
    </row>
    <row r="1273">
      <c r="B1273" t="s">
        <v>145</v>
      </c>
      <c r="C1273" s="19" t="n">
        <v>0.0511848031183559</v>
      </c>
      <c r="D1273" s="19" t="n">
        <v>0.0549200697046504</v>
      </c>
      <c r="E1273" s="19" t="n">
        <v>0.0456782644654356</v>
      </c>
      <c r="F1273" s="19"/>
      <c r="G1273" s="19" t="n">
        <v>0.0303774949482421</v>
      </c>
      <c r="H1273" s="19" t="n">
        <v>0.0807338282129397</v>
      </c>
      <c r="I1273" s="19" t="n">
        <v>0.0594788006861685</v>
      </c>
      <c r="J1273" s="19" t="n">
        <v>0.0710855212647495</v>
      </c>
      <c r="K1273" s="19" t="n">
        <v>0.0364682271758109</v>
      </c>
      <c r="L1273" s="19" t="n">
        <v>0.0331437982978139</v>
      </c>
      <c r="M1273" s="19"/>
      <c r="N1273" s="19" t="n">
        <v>0.100672860054841</v>
      </c>
      <c r="O1273" s="19" t="n">
        <v>0.052647224925483</v>
      </c>
      <c r="P1273" s="19" t="n">
        <v>0.0453856099013768</v>
      </c>
      <c r="Q1273" s="19" t="n">
        <v>0.043284097411757</v>
      </c>
      <c r="R1273" s="19" t="n">
        <v>0.0738320961656965</v>
      </c>
      <c r="S1273" s="19"/>
      <c r="T1273" s="19" t="n">
        <v>0.0379029397990639</v>
      </c>
      <c r="U1273" s="19" t="n">
        <v>0.0498153951918608</v>
      </c>
      <c r="V1273" s="19" t="n">
        <v>0.0684317125786668</v>
      </c>
      <c r="W1273" s="19" t="n">
        <v>0.0177728981818825</v>
      </c>
      <c r="X1273" s="19"/>
      <c r="Y1273" s="19" t="n">
        <v>0.0415002836747823</v>
      </c>
      <c r="Z1273" s="19" t="n">
        <v>0.0799330838635249</v>
      </c>
      <c r="AA1273" s="19" t="n">
        <v>0.0302921798258963</v>
      </c>
      <c r="AB1273" s="19" t="n">
        <v>0.0636553742296346</v>
      </c>
      <c r="AC1273" s="19" t="n">
        <v>0.0761565416834127</v>
      </c>
      <c r="AD1273" s="19" t="n">
        <v>0.0498640261847935</v>
      </c>
      <c r="AE1273" s="19"/>
      <c r="AF1273" s="19" t="n">
        <v>0.0504946219680506</v>
      </c>
      <c r="AG1273" s="19"/>
      <c r="AH1273" s="19" t="n">
        <v>0.0458865150477283</v>
      </c>
      <c r="AI1273" s="19"/>
      <c r="AJ1273" s="19" t="n">
        <v>0.0606714733651927</v>
      </c>
      <c r="AK1273" s="19" t="n">
        <v>0.177968819789023</v>
      </c>
      <c r="AL1273" s="19" t="n">
        <v>0.0447844307394647</v>
      </c>
      <c r="AM1273" s="19" t="n">
        <v>0.044957415703879</v>
      </c>
      <c r="AN1273" s="19" t="n">
        <v>0.0290645801001727</v>
      </c>
      <c r="AO1273" s="19" t="n">
        <v>0.045398552836205</v>
      </c>
      <c r="AP1273" s="19" t="n">
        <v>0.0607288199451949</v>
      </c>
      <c r="AQ1273" s="19" t="n">
        <v>0.132808066384211</v>
      </c>
      <c r="AR1273" s="19" t="n">
        <v>0.0340400198271115</v>
      </c>
      <c r="AS1273" s="19" t="n">
        <v>0.0537683661391381</v>
      </c>
      <c r="AT1273" s="19" t="n">
        <v>0</v>
      </c>
      <c r="AU1273" s="19" t="n">
        <v>0.0274937395508101</v>
      </c>
    </row>
    <row r="1274">
      <c r="B1274" t="s">
        <v>66</v>
      </c>
      <c r="C1274" s="19" t="n">
        <v>0.387235768442301</v>
      </c>
      <c r="D1274" s="19" t="n">
        <v>0.341873824531072</v>
      </c>
      <c r="E1274" s="19" t="n">
        <v>0.432022299320283</v>
      </c>
      <c r="F1274" s="19"/>
      <c r="G1274" s="19" t="n">
        <v>0.234078295998397</v>
      </c>
      <c r="H1274" s="19" t="n">
        <v>0.219440439707027</v>
      </c>
      <c r="I1274" s="19" t="n">
        <v>0.361301889597263</v>
      </c>
      <c r="J1274" s="19" t="n">
        <v>0.387304005593178</v>
      </c>
      <c r="K1274" s="19" t="n">
        <v>0.480674350562608</v>
      </c>
      <c r="L1274" s="19" t="n">
        <v>0.515668412695049</v>
      </c>
      <c r="M1274" s="19"/>
      <c r="N1274" s="19" t="n">
        <v>0.541015500449505</v>
      </c>
      <c r="O1274" s="19" t="n">
        <v>0.434282230782566</v>
      </c>
      <c r="P1274" s="19" t="n">
        <v>0.388057565369122</v>
      </c>
      <c r="Q1274" s="19" t="n">
        <v>0.385397149974249</v>
      </c>
      <c r="R1274" s="19" t="n">
        <v>0.286783325053259</v>
      </c>
      <c r="S1274" s="19"/>
      <c r="T1274" s="19" t="n">
        <v>0.398890017304691</v>
      </c>
      <c r="U1274" s="19" t="n">
        <v>0.387475764366497</v>
      </c>
      <c r="V1274" s="19" t="n">
        <v>0.347596557237692</v>
      </c>
      <c r="W1274" s="19" t="n">
        <v>0.302994719916893</v>
      </c>
      <c r="X1274" s="19"/>
      <c r="Y1274" s="19" t="n">
        <v>0.279696566667014</v>
      </c>
      <c r="Z1274" s="19" t="n">
        <v>0.401138626223148</v>
      </c>
      <c r="AA1274" s="19" t="n">
        <v>0.522803129612379</v>
      </c>
      <c r="AB1274" s="19" t="n">
        <v>0.456333288570436</v>
      </c>
      <c r="AC1274" s="19" t="n">
        <v>0.220806197829593</v>
      </c>
      <c r="AD1274" s="19" t="n">
        <v>0.551486587715508</v>
      </c>
      <c r="AE1274" s="19"/>
      <c r="AF1274" s="19" t="n">
        <v>0.39927232707069</v>
      </c>
      <c r="AG1274" s="19"/>
      <c r="AH1274" s="19" t="n">
        <v>0.353932996001193</v>
      </c>
      <c r="AI1274" s="19"/>
      <c r="AJ1274" s="19" t="n">
        <v>0.331468236140244</v>
      </c>
      <c r="AK1274" s="19" t="n">
        <v>0.286966466789328</v>
      </c>
      <c r="AL1274" s="19" t="n">
        <v>0.398714343915937</v>
      </c>
      <c r="AM1274" s="19" t="n">
        <v>0.397657828270727</v>
      </c>
      <c r="AN1274" s="19" t="n">
        <v>0.428027158632361</v>
      </c>
      <c r="AO1274" s="19" t="n">
        <v>0.40059596940326</v>
      </c>
      <c r="AP1274" s="19" t="n">
        <v>0.407668545830046</v>
      </c>
      <c r="AQ1274" s="19" t="n">
        <v>0.27471856034238</v>
      </c>
      <c r="AR1274" s="19" t="n">
        <v>0.336006161064967</v>
      </c>
      <c r="AS1274" s="19" t="n">
        <v>0.395874359442279</v>
      </c>
      <c r="AT1274" s="19" t="n">
        <v>0.525486287495869</v>
      </c>
      <c r="AU1274" s="19" t="n">
        <v>0.248062847551533</v>
      </c>
    </row>
    <row r="1275">
      <c r="C1275" s="19"/>
      <c r="D1275" s="19"/>
      <c r="E1275" s="19"/>
      <c r="F1275" s="19"/>
      <c r="G1275" s="19"/>
      <c r="H1275" s="19"/>
      <c r="I1275" s="19"/>
      <c r="J1275" s="19"/>
      <c r="K1275" s="19"/>
      <c r="L1275" s="19"/>
      <c r="M1275" s="19"/>
      <c r="N1275" s="19"/>
      <c r="O1275" s="19"/>
      <c r="P1275" s="19"/>
      <c r="Q1275" s="19"/>
      <c r="R1275" s="19"/>
      <c r="S1275" s="19"/>
      <c r="T1275" s="19"/>
      <c r="U1275" s="19"/>
      <c r="V1275" s="19"/>
      <c r="W1275" s="19"/>
      <c r="X1275" s="19"/>
      <c r="Y1275" s="19"/>
      <c r="Z1275" s="19"/>
      <c r="AA1275" s="19"/>
      <c r="AB1275" s="19"/>
      <c r="AC1275" s="19"/>
      <c r="AD1275" s="19"/>
      <c r="AE1275" s="19"/>
      <c r="AF1275" s="19"/>
      <c r="AG1275" s="19"/>
      <c r="AH1275" s="19"/>
      <c r="AI1275" s="19"/>
      <c r="AJ1275" s="19"/>
      <c r="AK1275" s="19"/>
      <c r="AL1275" s="19"/>
      <c r="AM1275" s="19"/>
      <c r="AN1275" s="19"/>
      <c r="AO1275" s="19"/>
      <c r="AP1275" s="19"/>
      <c r="AQ1275" s="19"/>
      <c r="AR1275" s="19"/>
      <c r="AS1275" s="19"/>
      <c r="AT1275" s="19"/>
      <c r="AU1275" s="19"/>
    </row>
    <row r="1276">
      <c r="B1276" s="7" t="s">
        <v>523</v>
      </c>
      <c r="C1276" s="19"/>
      <c r="D1276" s="19"/>
      <c r="E1276" s="19"/>
      <c r="F1276" s="19"/>
      <c r="G1276" s="19"/>
      <c r="H1276" s="19"/>
      <c r="I1276" s="19"/>
      <c r="J1276" s="19"/>
      <c r="K1276" s="19"/>
      <c r="L1276" s="19"/>
      <c r="M1276" s="19"/>
      <c r="N1276" s="19"/>
      <c r="O1276" s="19"/>
      <c r="P1276" s="19"/>
      <c r="Q1276" s="19"/>
      <c r="R1276" s="19"/>
      <c r="S1276" s="19"/>
      <c r="T1276" s="19"/>
      <c r="U1276" s="19"/>
      <c r="V1276" s="19"/>
      <c r="W1276" s="19"/>
      <c r="X1276" s="19"/>
      <c r="Y1276" s="19"/>
      <c r="Z1276" s="19"/>
      <c r="AA1276" s="19"/>
      <c r="AB1276" s="19"/>
      <c r="AC1276" s="19"/>
      <c r="AD1276" s="19"/>
      <c r="AE1276" s="19"/>
      <c r="AF1276" s="19"/>
      <c r="AG1276" s="19"/>
      <c r="AH1276" s="19"/>
      <c r="AI1276" s="19"/>
      <c r="AJ1276" s="19"/>
      <c r="AK1276" s="19"/>
      <c r="AL1276" s="19"/>
      <c r="AM1276" s="19"/>
      <c r="AN1276" s="19"/>
      <c r="AO1276" s="19"/>
      <c r="AP1276" s="19"/>
      <c r="AQ1276" s="19"/>
      <c r="AR1276" s="19"/>
      <c r="AS1276" s="19"/>
      <c r="AT1276" s="19"/>
      <c r="AU1276" s="19"/>
    </row>
    <row r="1277">
      <c r="B1277" s="26" t="s">
        <v>69</v>
      </c>
      <c r="C1277" s="19"/>
      <c r="D1277" s="19"/>
      <c r="E1277" s="19"/>
      <c r="F1277" s="19"/>
      <c r="G1277" s="19"/>
      <c r="H1277" s="19"/>
      <c r="I1277" s="19"/>
      <c r="J1277" s="19"/>
      <c r="K1277" s="19"/>
      <c r="L1277" s="19"/>
      <c r="M1277" s="19"/>
      <c r="N1277" s="19"/>
      <c r="O1277" s="19"/>
      <c r="P1277" s="19"/>
      <c r="Q1277" s="19"/>
      <c r="R1277" s="19"/>
      <c r="S1277" s="19"/>
      <c r="T1277" s="19"/>
      <c r="U1277" s="19"/>
      <c r="V1277" s="19"/>
      <c r="W1277" s="19"/>
      <c r="X1277" s="19"/>
      <c r="Y1277" s="19"/>
      <c r="Z1277" s="19"/>
      <c r="AA1277" s="19"/>
      <c r="AB1277" s="19"/>
      <c r="AC1277" s="19"/>
      <c r="AD1277" s="19"/>
      <c r="AE1277" s="19"/>
      <c r="AF1277" s="19"/>
      <c r="AG1277" s="19"/>
      <c r="AH1277" s="19"/>
      <c r="AI1277" s="19"/>
      <c r="AJ1277" s="19"/>
      <c r="AK1277" s="19"/>
      <c r="AL1277" s="19"/>
      <c r="AM1277" s="19"/>
      <c r="AN1277" s="19"/>
      <c r="AO1277" s="19"/>
      <c r="AP1277" s="19"/>
      <c r="AQ1277" s="19"/>
      <c r="AR1277" s="19"/>
      <c r="AS1277" s="19"/>
      <c r="AT1277" s="19"/>
      <c r="AU1277" s="19"/>
    </row>
    <row r="1278">
      <c r="B1278" t="s">
        <v>141</v>
      </c>
      <c r="C1278" s="19" t="n">
        <v>0.0335243064487837</v>
      </c>
      <c r="D1278" s="19" t="n">
        <v>0.0479701744323477</v>
      </c>
      <c r="E1278" s="19" t="n">
        <v>0.0192522094924037</v>
      </c>
      <c r="F1278" s="19"/>
      <c r="G1278" s="19" t="n">
        <v>0.028161436076123</v>
      </c>
      <c r="H1278" s="19" t="n">
        <v>0.0782624986954875</v>
      </c>
      <c r="I1278" s="19" t="n">
        <v>0.0703701498230163</v>
      </c>
      <c r="J1278" s="19" t="n">
        <v>0.022954489718696</v>
      </c>
      <c r="K1278" s="19" t="n">
        <v>0.01622389825866</v>
      </c>
      <c r="L1278" s="19" t="n">
        <v>0.00380480589271768</v>
      </c>
      <c r="M1278" s="19"/>
      <c r="N1278" s="19" t="n">
        <v>0</v>
      </c>
      <c r="O1278" s="19" t="n">
        <v>0.00724887564775701</v>
      </c>
      <c r="P1278" s="19" t="n">
        <v>0.0327563072567185</v>
      </c>
      <c r="Q1278" s="19" t="n">
        <v>0.0472389886243696</v>
      </c>
      <c r="R1278" s="19" t="n">
        <v>0.0625502758670448</v>
      </c>
      <c r="S1278" s="19"/>
      <c r="T1278" s="19" t="n">
        <v>0.0193443139654215</v>
      </c>
      <c r="U1278" s="19" t="n">
        <v>0.0395238417878788</v>
      </c>
      <c r="V1278" s="19" t="n">
        <v>0.00887728531638114</v>
      </c>
      <c r="W1278" s="19" t="n">
        <v>0.0736127417013693</v>
      </c>
      <c r="X1278" s="19"/>
      <c r="Y1278" s="19" t="n">
        <v>0.0592437661559894</v>
      </c>
      <c r="Z1278" s="19" t="n">
        <v>0.0389002907639253</v>
      </c>
      <c r="AA1278" s="19" t="n">
        <v>0.00433222639812148</v>
      </c>
      <c r="AB1278" s="19" t="n">
        <v>0.0079628685423156</v>
      </c>
      <c r="AC1278" s="19" t="n">
        <v>0.0272851797131113</v>
      </c>
      <c r="AD1278" s="19" t="n">
        <v>0.0146099848762002</v>
      </c>
      <c r="AE1278" s="19"/>
      <c r="AF1278" s="19" t="n">
        <v>0.0160389937643392</v>
      </c>
      <c r="AG1278" s="19"/>
      <c r="AH1278" s="19" t="n">
        <v>0.0435843139995276</v>
      </c>
      <c r="AI1278" s="19"/>
      <c r="AJ1278" s="19" t="n">
        <v>0.0506271913906914</v>
      </c>
      <c r="AK1278" s="19" t="n">
        <v>0</v>
      </c>
      <c r="AL1278" s="19" t="n">
        <v>0.0341851542340304</v>
      </c>
      <c r="AM1278" s="19" t="n">
        <v>0.0387359568977409</v>
      </c>
      <c r="AN1278" s="19" t="n">
        <v>0.0242387113443461</v>
      </c>
      <c r="AO1278" s="19" t="n">
        <v>0.0477752624735324</v>
      </c>
      <c r="AP1278" s="19" t="n">
        <v>0.0134522582700962</v>
      </c>
      <c r="AQ1278" s="19" t="n">
        <v>0.0374595781948201</v>
      </c>
      <c r="AR1278" s="19" t="n">
        <v>0</v>
      </c>
      <c r="AS1278" s="19" t="n">
        <v>0.0469254271997042</v>
      </c>
      <c r="AT1278" s="19" t="n">
        <v>0.045694527757773</v>
      </c>
      <c r="AU1278" s="19" t="n">
        <v>0.0590667888229955</v>
      </c>
    </row>
    <row r="1279">
      <c r="B1279" t="s">
        <v>142</v>
      </c>
      <c r="C1279" s="19" t="n">
        <v>0.135977965368936</v>
      </c>
      <c r="D1279" s="19" t="n">
        <v>0.146620478833614</v>
      </c>
      <c r="E1279" s="19" t="n">
        <v>0.125905252318081</v>
      </c>
      <c r="F1279" s="19"/>
      <c r="G1279" s="19" t="n">
        <v>0.264130265780135</v>
      </c>
      <c r="H1279" s="19" t="n">
        <v>0.15875082110487</v>
      </c>
      <c r="I1279" s="19" t="n">
        <v>0.123412430177734</v>
      </c>
      <c r="J1279" s="19" t="n">
        <v>0.132735575674508</v>
      </c>
      <c r="K1279" s="19" t="n">
        <v>0.0602297793801209</v>
      </c>
      <c r="L1279" s="19" t="n">
        <v>0.125814351349408</v>
      </c>
      <c r="M1279" s="19"/>
      <c r="N1279" s="19" t="n">
        <v>0.041700993243202</v>
      </c>
      <c r="O1279" s="19" t="n">
        <v>0.108740447326747</v>
      </c>
      <c r="P1279" s="19" t="n">
        <v>0.157450714465338</v>
      </c>
      <c r="Q1279" s="19" t="n">
        <v>0.147905829878873</v>
      </c>
      <c r="R1279" s="19" t="n">
        <v>0.118113548679684</v>
      </c>
      <c r="S1279" s="19"/>
      <c r="T1279" s="19" t="n">
        <v>0.0983952715328049</v>
      </c>
      <c r="U1279" s="19" t="n">
        <v>0.128588751956211</v>
      </c>
      <c r="V1279" s="19" t="n">
        <v>0.176245243548353</v>
      </c>
      <c r="W1279" s="19" t="n">
        <v>0.1684337959323</v>
      </c>
      <c r="X1279" s="19"/>
      <c r="Y1279" s="19" t="n">
        <v>0.181444273075846</v>
      </c>
      <c r="Z1279" s="19" t="n">
        <v>0.111798061706669</v>
      </c>
      <c r="AA1279" s="19" t="n">
        <v>0.104870867571599</v>
      </c>
      <c r="AB1279" s="19" t="n">
        <v>0.0843703384966396</v>
      </c>
      <c r="AC1279" s="19" t="n">
        <v>0.233822571114101</v>
      </c>
      <c r="AD1279" s="19" t="n">
        <v>0.0367668049613901</v>
      </c>
      <c r="AE1279" s="19"/>
      <c r="AF1279" s="19" t="n">
        <v>0.132112185526192</v>
      </c>
      <c r="AG1279" s="19"/>
      <c r="AH1279" s="19" t="n">
        <v>0.146352334319836</v>
      </c>
      <c r="AI1279" s="19"/>
      <c r="AJ1279" s="19" t="n">
        <v>0.223391106480828</v>
      </c>
      <c r="AK1279" s="19" t="n">
        <v>0.186864604397982</v>
      </c>
      <c r="AL1279" s="19" t="n">
        <v>0.1326759140468</v>
      </c>
      <c r="AM1279" s="19" t="n">
        <v>0.137952399471571</v>
      </c>
      <c r="AN1279" s="19" t="n">
        <v>0.0872453387278774</v>
      </c>
      <c r="AO1279" s="19" t="n">
        <v>0.119113406550799</v>
      </c>
      <c r="AP1279" s="19" t="n">
        <v>0.107708245908179</v>
      </c>
      <c r="AQ1279" s="19" t="n">
        <v>0.150338426592405</v>
      </c>
      <c r="AR1279" s="19" t="n">
        <v>0.231936719023868</v>
      </c>
      <c r="AS1279" s="19" t="n">
        <v>0.126916161033904</v>
      </c>
      <c r="AT1279" s="19" t="n">
        <v>0.096282720298342</v>
      </c>
      <c r="AU1279" s="19" t="n">
        <v>0.216027639963286</v>
      </c>
    </row>
    <row r="1280">
      <c r="B1280" t="s">
        <v>143</v>
      </c>
      <c r="C1280" s="19" t="n">
        <v>0.287890556452721</v>
      </c>
      <c r="D1280" s="19" t="n">
        <v>0.315480907421896</v>
      </c>
      <c r="E1280" s="19" t="n">
        <v>0.261520822536681</v>
      </c>
      <c r="F1280" s="19"/>
      <c r="G1280" s="19" t="n">
        <v>0.258322668669003</v>
      </c>
      <c r="H1280" s="19" t="n">
        <v>0.317833514004535</v>
      </c>
      <c r="I1280" s="19" t="n">
        <v>0.259951842129807</v>
      </c>
      <c r="J1280" s="19" t="n">
        <v>0.262811573095893</v>
      </c>
      <c r="K1280" s="19" t="n">
        <v>0.370352418806514</v>
      </c>
      <c r="L1280" s="19" t="n">
        <v>0.258456549056827</v>
      </c>
      <c r="M1280" s="19"/>
      <c r="N1280" s="19" t="n">
        <v>0.210430955951625</v>
      </c>
      <c r="O1280" s="19" t="n">
        <v>0.311182860677288</v>
      </c>
      <c r="P1280" s="19" t="n">
        <v>0.283808666370065</v>
      </c>
      <c r="Q1280" s="19" t="n">
        <v>0.278494359116188</v>
      </c>
      <c r="R1280" s="19" t="n">
        <v>0.281142775572444</v>
      </c>
      <c r="S1280" s="19"/>
      <c r="T1280" s="19" t="n">
        <v>0.285764882415064</v>
      </c>
      <c r="U1280" s="19" t="n">
        <v>0.284789323371029</v>
      </c>
      <c r="V1280" s="19" t="n">
        <v>0.304187022428554</v>
      </c>
      <c r="W1280" s="19" t="n">
        <v>0.330476780263481</v>
      </c>
      <c r="X1280" s="19"/>
      <c r="Y1280" s="19" t="n">
        <v>0.307845436742977</v>
      </c>
      <c r="Z1280" s="19" t="n">
        <v>0.30061922623373</v>
      </c>
      <c r="AA1280" s="19" t="n">
        <v>0.270743090777894</v>
      </c>
      <c r="AB1280" s="19" t="n">
        <v>0.29236934128867</v>
      </c>
      <c r="AC1280" s="19" t="n">
        <v>0.283329409801141</v>
      </c>
      <c r="AD1280" s="19" t="n">
        <v>0.212628266412219</v>
      </c>
      <c r="AE1280" s="19"/>
      <c r="AF1280" s="19" t="n">
        <v>0.280025463379891</v>
      </c>
      <c r="AG1280" s="19"/>
      <c r="AH1280" s="19" t="n">
        <v>0.307043365600074</v>
      </c>
      <c r="AI1280" s="19"/>
      <c r="AJ1280" s="19" t="n">
        <v>0.205295786938962</v>
      </c>
      <c r="AK1280" s="19" t="n">
        <v>0.241662089469482</v>
      </c>
      <c r="AL1280" s="19" t="n">
        <v>0.301716685294842</v>
      </c>
      <c r="AM1280" s="19" t="n">
        <v>0.310581990186802</v>
      </c>
      <c r="AN1280" s="19" t="n">
        <v>0.312321409897027</v>
      </c>
      <c r="AO1280" s="19" t="n">
        <v>0.279298667783583</v>
      </c>
      <c r="AP1280" s="19" t="n">
        <v>0.293702195416131</v>
      </c>
      <c r="AQ1280" s="19" t="n">
        <v>0.284348001138472</v>
      </c>
      <c r="AR1280" s="19" t="n">
        <v>0.363799346763503</v>
      </c>
      <c r="AS1280" s="19" t="n">
        <v>0.261177206612887</v>
      </c>
      <c r="AT1280" s="19" t="n">
        <v>0.165873178871179</v>
      </c>
      <c r="AU1280" s="19" t="n">
        <v>0.290914478663402</v>
      </c>
    </row>
    <row r="1281">
      <c r="B1281" t="s">
        <v>144</v>
      </c>
      <c r="C1281" s="19" t="n">
        <v>0.122470451389855</v>
      </c>
      <c r="D1281" s="19" t="n">
        <v>0.130792347764855</v>
      </c>
      <c r="E1281" s="19" t="n">
        <v>0.114658195848178</v>
      </c>
      <c r="F1281" s="19"/>
      <c r="G1281" s="19" t="n">
        <v>0.205989959357182</v>
      </c>
      <c r="H1281" s="19" t="n">
        <v>0.155329081841697</v>
      </c>
      <c r="I1281" s="19" t="n">
        <v>0.11296731429416</v>
      </c>
      <c r="J1281" s="19" t="n">
        <v>0.156853161653727</v>
      </c>
      <c r="K1281" s="19" t="n">
        <v>0.0782976571548966</v>
      </c>
      <c r="L1281" s="19" t="n">
        <v>0.076908798686799</v>
      </c>
      <c r="M1281" s="19"/>
      <c r="N1281" s="19" t="n">
        <v>0.206852550355668</v>
      </c>
      <c r="O1281" s="19" t="n">
        <v>0.10099730844267</v>
      </c>
      <c r="P1281" s="19" t="n">
        <v>0.101442436899373</v>
      </c>
      <c r="Q1281" s="19" t="n">
        <v>0.123095699840216</v>
      </c>
      <c r="R1281" s="19" t="n">
        <v>0.200069411594706</v>
      </c>
      <c r="S1281" s="19"/>
      <c r="T1281" s="19" t="n">
        <v>0.131767943004154</v>
      </c>
      <c r="U1281" s="19" t="n">
        <v>0.134376079788353</v>
      </c>
      <c r="V1281" s="19" t="n">
        <v>0.119002645537669</v>
      </c>
      <c r="W1281" s="19" t="n">
        <v>0.10361934129431</v>
      </c>
      <c r="X1281" s="19"/>
      <c r="Y1281" s="19" t="n">
        <v>0.128461913202129</v>
      </c>
      <c r="Z1281" s="19" t="n">
        <v>0.135933698153391</v>
      </c>
      <c r="AA1281" s="19" t="n">
        <v>0.0819523845499084</v>
      </c>
      <c r="AB1281" s="19" t="n">
        <v>0.120074987483193</v>
      </c>
      <c r="AC1281" s="19" t="n">
        <v>0.214745434148654</v>
      </c>
      <c r="AD1281" s="19" t="n">
        <v>0.105133800761669</v>
      </c>
      <c r="AE1281" s="19"/>
      <c r="AF1281" s="19" t="n">
        <v>0.135631260053504</v>
      </c>
      <c r="AG1281" s="19"/>
      <c r="AH1281" s="19" t="n">
        <v>0.127340687698245</v>
      </c>
      <c r="AI1281" s="19"/>
      <c r="AJ1281" s="19" t="n">
        <v>0.146966152777179</v>
      </c>
      <c r="AK1281" s="19" t="n">
        <v>0.120879021249136</v>
      </c>
      <c r="AL1281" s="19" t="n">
        <v>0.123904664689113</v>
      </c>
      <c r="AM1281" s="19" t="n">
        <v>0.0920291057023159</v>
      </c>
      <c r="AN1281" s="19" t="n">
        <v>0.143366676914532</v>
      </c>
      <c r="AO1281" s="19" t="n">
        <v>0.146288516629088</v>
      </c>
      <c r="AP1281" s="19" t="n">
        <v>0.112830963411754</v>
      </c>
      <c r="AQ1281" s="19" t="n">
        <v>0.118568136868223</v>
      </c>
      <c r="AR1281" s="19" t="n">
        <v>0.181081625474085</v>
      </c>
      <c r="AS1281" s="19" t="n">
        <v>0.0952543608129903</v>
      </c>
      <c r="AT1281" s="19" t="n">
        <v>0.166663285576836</v>
      </c>
      <c r="AU1281" s="19" t="n">
        <v>0.0983891010192063</v>
      </c>
    </row>
    <row r="1282">
      <c r="B1282" t="s">
        <v>145</v>
      </c>
      <c r="C1282" s="19" t="n">
        <v>0.0415063045083247</v>
      </c>
      <c r="D1282" s="19" t="n">
        <v>0.036128534960565</v>
      </c>
      <c r="E1282" s="19" t="n">
        <v>0.0470337096183914</v>
      </c>
      <c r="F1282" s="19"/>
      <c r="G1282" s="19" t="n">
        <v>0.0486321830838017</v>
      </c>
      <c r="H1282" s="19" t="n">
        <v>0.0496509787304645</v>
      </c>
      <c r="I1282" s="19" t="n">
        <v>0.0435405200456714</v>
      </c>
      <c r="J1282" s="19" t="n">
        <v>0.0391713259254478</v>
      </c>
      <c r="K1282" s="19" t="n">
        <v>0.0378727974702453</v>
      </c>
      <c r="L1282" s="19" t="n">
        <v>0.0358865470771754</v>
      </c>
      <c r="M1282" s="19"/>
      <c r="N1282" s="19" t="n">
        <v>0</v>
      </c>
      <c r="O1282" s="19" t="n">
        <v>0.0454564103288872</v>
      </c>
      <c r="P1282" s="19" t="n">
        <v>0.0407642436159449</v>
      </c>
      <c r="Q1282" s="19" t="n">
        <v>0.0341290152816608</v>
      </c>
      <c r="R1282" s="19" t="n">
        <v>0.0583378672585766</v>
      </c>
      <c r="S1282" s="19"/>
      <c r="T1282" s="19" t="n">
        <v>0.0306175828492184</v>
      </c>
      <c r="U1282" s="19" t="n">
        <v>0.0491821425216103</v>
      </c>
      <c r="V1282" s="19" t="n">
        <v>0.0561236913616981</v>
      </c>
      <c r="W1282" s="19" t="n">
        <v>0.022519539553001</v>
      </c>
      <c r="X1282" s="19"/>
      <c r="Y1282" s="19" t="n">
        <v>0.0397438069520376</v>
      </c>
      <c r="Z1282" s="19" t="n">
        <v>0.0603641761292043</v>
      </c>
      <c r="AA1282" s="19" t="n">
        <v>0.0285676712242007</v>
      </c>
      <c r="AB1282" s="19" t="n">
        <v>0.0532400181937824</v>
      </c>
      <c r="AC1282" s="19" t="n">
        <v>0.0292164041633316</v>
      </c>
      <c r="AD1282" s="19" t="n">
        <v>0.0254794806949852</v>
      </c>
      <c r="AE1282" s="19"/>
      <c r="AF1282" s="19" t="n">
        <v>0.0460167491702404</v>
      </c>
      <c r="AG1282" s="19"/>
      <c r="AH1282" s="19" t="n">
        <v>0.0417823085676067</v>
      </c>
      <c r="AI1282" s="19"/>
      <c r="AJ1282" s="19" t="n">
        <v>0.0319477865138494</v>
      </c>
      <c r="AK1282" s="19" t="n">
        <v>0.108484308042735</v>
      </c>
      <c r="AL1282" s="19" t="n">
        <v>0.0325706863673528</v>
      </c>
      <c r="AM1282" s="19" t="n">
        <v>0.0336373546426002</v>
      </c>
      <c r="AN1282" s="19" t="n">
        <v>0.0227921922015971</v>
      </c>
      <c r="AO1282" s="19" t="n">
        <v>0.0510572835403509</v>
      </c>
      <c r="AP1282" s="19" t="n">
        <v>0.0651933126169539</v>
      </c>
      <c r="AQ1282" s="19" t="n">
        <v>0.090974718797814</v>
      </c>
      <c r="AR1282" s="19" t="n">
        <v>0</v>
      </c>
      <c r="AS1282" s="19" t="n">
        <v>0.0588570368015015</v>
      </c>
      <c r="AT1282" s="19" t="n">
        <v>0</v>
      </c>
      <c r="AU1282" s="19" t="n">
        <v>0.0491630864978381</v>
      </c>
    </row>
    <row r="1283">
      <c r="B1283" t="s">
        <v>66</v>
      </c>
      <c r="C1283" s="19" t="n">
        <v>0.37863041583138</v>
      </c>
      <c r="D1283" s="19" t="n">
        <v>0.323007556586723</v>
      </c>
      <c r="E1283" s="19" t="n">
        <v>0.431629810186265</v>
      </c>
      <c r="F1283" s="19"/>
      <c r="G1283" s="19" t="n">
        <v>0.194763487033755</v>
      </c>
      <c r="H1283" s="19" t="n">
        <v>0.240173105622946</v>
      </c>
      <c r="I1283" s="19" t="n">
        <v>0.389757743529612</v>
      </c>
      <c r="J1283" s="19" t="n">
        <v>0.385473873931727</v>
      </c>
      <c r="K1283" s="19" t="n">
        <v>0.437023448929563</v>
      </c>
      <c r="L1283" s="19" t="n">
        <v>0.499128947937072</v>
      </c>
      <c r="M1283" s="19"/>
      <c r="N1283" s="19" t="n">
        <v>0.541015500449505</v>
      </c>
      <c r="O1283" s="19" t="n">
        <v>0.426374097576652</v>
      </c>
      <c r="P1283" s="19" t="n">
        <v>0.38377763139256</v>
      </c>
      <c r="Q1283" s="19" t="n">
        <v>0.369136107258693</v>
      </c>
      <c r="R1283" s="19" t="n">
        <v>0.279786121027544</v>
      </c>
      <c r="S1283" s="19"/>
      <c r="T1283" s="19" t="n">
        <v>0.434110006233337</v>
      </c>
      <c r="U1283" s="19" t="n">
        <v>0.363539860574917</v>
      </c>
      <c r="V1283" s="19" t="n">
        <v>0.335564111807344</v>
      </c>
      <c r="W1283" s="19" t="n">
        <v>0.301337801255538</v>
      </c>
      <c r="X1283" s="19"/>
      <c r="Y1283" s="19" t="n">
        <v>0.283260803871021</v>
      </c>
      <c r="Z1283" s="19" t="n">
        <v>0.352384547013081</v>
      </c>
      <c r="AA1283" s="19" t="n">
        <v>0.509533759478277</v>
      </c>
      <c r="AB1283" s="19" t="n">
        <v>0.4419824459954</v>
      </c>
      <c r="AC1283" s="19" t="n">
        <v>0.211601001059661</v>
      </c>
      <c r="AD1283" s="19" t="n">
        <v>0.605381662293536</v>
      </c>
      <c r="AE1283" s="19"/>
      <c r="AF1283" s="19" t="n">
        <v>0.390175348105833</v>
      </c>
      <c r="AG1283" s="19"/>
      <c r="AH1283" s="19" t="n">
        <v>0.333896989814711</v>
      </c>
      <c r="AI1283" s="19"/>
      <c r="AJ1283" s="19" t="n">
        <v>0.341771975898491</v>
      </c>
      <c r="AK1283" s="19" t="n">
        <v>0.342109976840666</v>
      </c>
      <c r="AL1283" s="19" t="n">
        <v>0.374946895367862</v>
      </c>
      <c r="AM1283" s="19" t="n">
        <v>0.387063193098969</v>
      </c>
      <c r="AN1283" s="19" t="n">
        <v>0.410035670914621</v>
      </c>
      <c r="AO1283" s="19" t="n">
        <v>0.356466863022647</v>
      </c>
      <c r="AP1283" s="19" t="n">
        <v>0.407113024376886</v>
      </c>
      <c r="AQ1283" s="19" t="n">
        <v>0.318311138408266</v>
      </c>
      <c r="AR1283" s="19" t="n">
        <v>0.223182308738545</v>
      </c>
      <c r="AS1283" s="19" t="n">
        <v>0.410869807539012</v>
      </c>
      <c r="AT1283" s="19" t="n">
        <v>0.525486287495869</v>
      </c>
      <c r="AU1283" s="19" t="n">
        <v>0.286438905033272</v>
      </c>
    </row>
    <row r="1284">
      <c r="C1284" s="19"/>
      <c r="D1284" s="19"/>
      <c r="E1284" s="19"/>
      <c r="F1284" s="19"/>
      <c r="G1284" s="19"/>
      <c r="H1284" s="19"/>
      <c r="I1284" s="19"/>
      <c r="J1284" s="19"/>
      <c r="K1284" s="19"/>
      <c r="L1284" s="19"/>
      <c r="M1284" s="19"/>
      <c r="N1284" s="19"/>
      <c r="O1284" s="19"/>
      <c r="P1284" s="19"/>
      <c r="Q1284" s="19"/>
      <c r="R1284" s="19"/>
      <c r="S1284" s="19"/>
      <c r="T1284" s="19"/>
      <c r="U1284" s="19"/>
      <c r="V1284" s="19"/>
      <c r="W1284" s="19"/>
      <c r="X1284" s="19"/>
      <c r="Y1284" s="19"/>
      <c r="Z1284" s="19"/>
      <c r="AA1284" s="19"/>
      <c r="AB1284" s="19"/>
      <c r="AC1284" s="19"/>
      <c r="AD1284" s="19"/>
      <c r="AE1284" s="19"/>
      <c r="AF1284" s="19"/>
      <c r="AG1284" s="19"/>
      <c r="AH1284" s="19"/>
      <c r="AI1284" s="19"/>
      <c r="AJ1284" s="19"/>
      <c r="AK1284" s="19"/>
      <c r="AL1284" s="19"/>
      <c r="AM1284" s="19"/>
      <c r="AN1284" s="19"/>
      <c r="AO1284" s="19"/>
      <c r="AP1284" s="19"/>
      <c r="AQ1284" s="19"/>
      <c r="AR1284" s="19"/>
      <c r="AS1284" s="19"/>
      <c r="AT1284" s="19"/>
      <c r="AU1284" s="19"/>
    </row>
    <row r="1285">
      <c r="B1285" s="7" t="s">
        <v>524</v>
      </c>
      <c r="C1285" s="19"/>
      <c r="D1285" s="19"/>
      <c r="E1285" s="19"/>
      <c r="F1285" s="19"/>
      <c r="G1285" s="19"/>
      <c r="H1285" s="19"/>
      <c r="I1285" s="19"/>
      <c r="J1285" s="19"/>
      <c r="K1285" s="19"/>
      <c r="L1285" s="19"/>
      <c r="M1285" s="19"/>
      <c r="N1285" s="19"/>
      <c r="O1285" s="19"/>
      <c r="P1285" s="19"/>
      <c r="Q1285" s="19"/>
      <c r="R1285" s="19"/>
      <c r="S1285" s="19"/>
      <c r="T1285" s="19"/>
      <c r="U1285" s="19"/>
      <c r="V1285" s="19"/>
      <c r="W1285" s="19"/>
      <c r="X1285" s="19"/>
      <c r="Y1285" s="19"/>
      <c r="Z1285" s="19"/>
      <c r="AA1285" s="19"/>
      <c r="AB1285" s="19"/>
      <c r="AC1285" s="19"/>
      <c r="AD1285" s="19"/>
      <c r="AE1285" s="19"/>
      <c r="AF1285" s="19"/>
      <c r="AG1285" s="19"/>
      <c r="AH1285" s="19"/>
      <c r="AI1285" s="19"/>
      <c r="AJ1285" s="19"/>
      <c r="AK1285" s="19"/>
      <c r="AL1285" s="19"/>
      <c r="AM1285" s="19"/>
      <c r="AN1285" s="19"/>
      <c r="AO1285" s="19"/>
      <c r="AP1285" s="19"/>
      <c r="AQ1285" s="19"/>
      <c r="AR1285" s="19"/>
      <c r="AS1285" s="19"/>
      <c r="AT1285" s="19"/>
      <c r="AU1285" s="19"/>
    </row>
    <row r="1286">
      <c r="B1286" s="26" t="s">
        <v>69</v>
      </c>
      <c r="C1286" s="19"/>
      <c r="D1286" s="19"/>
      <c r="E1286" s="19"/>
      <c r="F1286" s="19"/>
      <c r="G1286" s="19"/>
      <c r="H1286" s="19"/>
      <c r="I1286" s="19"/>
      <c r="J1286" s="19"/>
      <c r="K1286" s="19"/>
      <c r="L1286" s="19"/>
      <c r="M1286" s="19"/>
      <c r="N1286" s="19"/>
      <c r="O1286" s="19"/>
      <c r="P1286" s="19"/>
      <c r="Q1286" s="19"/>
      <c r="R1286" s="19"/>
      <c r="S1286" s="19"/>
      <c r="T1286" s="19"/>
      <c r="U1286" s="19"/>
      <c r="V1286" s="19"/>
      <c r="W1286" s="19"/>
      <c r="X1286" s="19"/>
      <c r="Y1286" s="19"/>
      <c r="Z1286" s="19"/>
      <c r="AA1286" s="19"/>
      <c r="AB1286" s="19"/>
      <c r="AC1286" s="19"/>
      <c r="AD1286" s="19"/>
      <c r="AE1286" s="19"/>
      <c r="AF1286" s="19"/>
      <c r="AG1286" s="19"/>
      <c r="AH1286" s="19"/>
      <c r="AI1286" s="19"/>
      <c r="AJ1286" s="19"/>
      <c r="AK1286" s="19"/>
      <c r="AL1286" s="19"/>
      <c r="AM1286" s="19"/>
      <c r="AN1286" s="19"/>
      <c r="AO1286" s="19"/>
      <c r="AP1286" s="19"/>
      <c r="AQ1286" s="19"/>
      <c r="AR1286" s="19"/>
      <c r="AS1286" s="19"/>
      <c r="AT1286" s="19"/>
      <c r="AU1286" s="19"/>
    </row>
    <row r="1287">
      <c r="B1287" t="s">
        <v>141</v>
      </c>
      <c r="C1287" s="19" t="n">
        <v>0.026298085615705</v>
      </c>
      <c r="D1287" s="19" t="n">
        <v>0.0305021729027928</v>
      </c>
      <c r="E1287" s="19" t="n">
        <v>0.0222102402201377</v>
      </c>
      <c r="F1287" s="19"/>
      <c r="G1287" s="19" t="n">
        <v>0.0315297977419215</v>
      </c>
      <c r="H1287" s="19" t="n">
        <v>0.021943716608007</v>
      </c>
      <c r="I1287" s="19" t="n">
        <v>0.0538726972332054</v>
      </c>
      <c r="J1287" s="19" t="n">
        <v>0.0433608207852244</v>
      </c>
      <c r="K1287" s="19" t="n">
        <v>0.00945873850231494</v>
      </c>
      <c r="L1287" s="19" t="n">
        <v>0.0104036367018288</v>
      </c>
      <c r="M1287" s="19"/>
      <c r="N1287" s="19" t="n">
        <v>0</v>
      </c>
      <c r="O1287" s="19" t="n">
        <v>0.00816519038894817</v>
      </c>
      <c r="P1287" s="19" t="n">
        <v>0.029809340112737</v>
      </c>
      <c r="Q1287" s="19" t="n">
        <v>0.0244878865218226</v>
      </c>
      <c r="R1287" s="19" t="n">
        <v>0.0593218764264615</v>
      </c>
      <c r="S1287" s="19"/>
      <c r="T1287" s="19" t="n">
        <v>0.0459050063850657</v>
      </c>
      <c r="U1287" s="19" t="n">
        <v>0.0222097389438537</v>
      </c>
      <c r="V1287" s="19" t="n">
        <v>0.0136480573875247</v>
      </c>
      <c r="W1287" s="19" t="n">
        <v>0.0403397413916217</v>
      </c>
      <c r="X1287" s="19"/>
      <c r="Y1287" s="19" t="n">
        <v>0.0314656372616593</v>
      </c>
      <c r="Z1287" s="19" t="n">
        <v>0.0496248312040516</v>
      </c>
      <c r="AA1287" s="19" t="n">
        <v>0.0081122013219309</v>
      </c>
      <c r="AB1287" s="19" t="n">
        <v>0.027011783086692</v>
      </c>
      <c r="AC1287" s="19" t="n">
        <v>0.020710354594204</v>
      </c>
      <c r="AD1287" s="19" t="n">
        <v>0</v>
      </c>
      <c r="AE1287" s="19"/>
      <c r="AF1287" s="19" t="n">
        <v>0.0158386731050748</v>
      </c>
      <c r="AG1287" s="19"/>
      <c r="AH1287" s="19" t="n">
        <v>0.0219567360502875</v>
      </c>
      <c r="AI1287" s="19"/>
      <c r="AJ1287" s="19" t="n">
        <v>0.0516751809578899</v>
      </c>
      <c r="AK1287" s="19" t="n">
        <v>0.0568799714221251</v>
      </c>
      <c r="AL1287" s="19" t="n">
        <v>0.0156527515570909</v>
      </c>
      <c r="AM1287" s="19" t="n">
        <v>0.0201915266590957</v>
      </c>
      <c r="AN1287" s="19" t="n">
        <v>0.0221069321982149</v>
      </c>
      <c r="AO1287" s="19" t="n">
        <v>0.0461161081517759</v>
      </c>
      <c r="AP1287" s="19" t="n">
        <v>0.0310720647168655</v>
      </c>
      <c r="AQ1287" s="19" t="n">
        <v>0.0374595781948201</v>
      </c>
      <c r="AR1287" s="19" t="n">
        <v>0</v>
      </c>
      <c r="AS1287" s="19" t="n">
        <v>0.041071075900042</v>
      </c>
      <c r="AT1287" s="19" t="n">
        <v>0</v>
      </c>
      <c r="AU1287" s="19" t="n">
        <v>0</v>
      </c>
    </row>
    <row r="1288">
      <c r="B1288" t="s">
        <v>142</v>
      </c>
      <c r="C1288" s="19" t="n">
        <v>0.110483846896695</v>
      </c>
      <c r="D1288" s="19" t="n">
        <v>0.132344063513748</v>
      </c>
      <c r="E1288" s="19" t="n">
        <v>0.0891238087181602</v>
      </c>
      <c r="F1288" s="19"/>
      <c r="G1288" s="19" t="n">
        <v>0.228983379579783</v>
      </c>
      <c r="H1288" s="19" t="n">
        <v>0.165476827077235</v>
      </c>
      <c r="I1288" s="19" t="n">
        <v>0.127706860609913</v>
      </c>
      <c r="J1288" s="19" t="n">
        <v>0.0633704473103643</v>
      </c>
      <c r="K1288" s="19" t="n">
        <v>0.0739410286675773</v>
      </c>
      <c r="L1288" s="19" t="n">
        <v>0.0682694455109936</v>
      </c>
      <c r="M1288" s="19"/>
      <c r="N1288" s="19" t="n">
        <v>0.0366828166777686</v>
      </c>
      <c r="O1288" s="19" t="n">
        <v>0.0921356903282808</v>
      </c>
      <c r="P1288" s="19" t="n">
        <v>0.102209686894274</v>
      </c>
      <c r="Q1288" s="19" t="n">
        <v>0.118467101024404</v>
      </c>
      <c r="R1288" s="19" t="n">
        <v>0.163905319028556</v>
      </c>
      <c r="S1288" s="19"/>
      <c r="T1288" s="19" t="n">
        <v>0.0904732388497901</v>
      </c>
      <c r="U1288" s="19" t="n">
        <v>0.106912881071993</v>
      </c>
      <c r="V1288" s="19" t="n">
        <v>0.116070686782885</v>
      </c>
      <c r="W1288" s="19" t="n">
        <v>0.153058080191561</v>
      </c>
      <c r="X1288" s="19"/>
      <c r="Y1288" s="19" t="n">
        <v>0.146052868243466</v>
      </c>
      <c r="Z1288" s="19" t="n">
        <v>0.0667503510394318</v>
      </c>
      <c r="AA1288" s="19" t="n">
        <v>0.0732437945211546</v>
      </c>
      <c r="AB1288" s="19" t="n">
        <v>0.0930447824320913</v>
      </c>
      <c r="AC1288" s="19" t="n">
        <v>0.215958963202203</v>
      </c>
      <c r="AD1288" s="19" t="n">
        <v>0.081014262519713</v>
      </c>
      <c r="AE1288" s="19"/>
      <c r="AF1288" s="19" t="n">
        <v>0.10668172978997</v>
      </c>
      <c r="AG1288" s="19"/>
      <c r="AH1288" s="19" t="n">
        <v>0.121205830688795</v>
      </c>
      <c r="AI1288" s="19"/>
      <c r="AJ1288" s="19" t="n">
        <v>0.147101853722134</v>
      </c>
      <c r="AK1288" s="19" t="n">
        <v>0.237121889664348</v>
      </c>
      <c r="AL1288" s="19" t="n">
        <v>0.105617903704512</v>
      </c>
      <c r="AM1288" s="19" t="n">
        <v>0.0967498835349378</v>
      </c>
      <c r="AN1288" s="19" t="n">
        <v>0.0893344345167277</v>
      </c>
      <c r="AO1288" s="19" t="n">
        <v>0.0430899879848082</v>
      </c>
      <c r="AP1288" s="19" t="n">
        <v>0.107789244917729</v>
      </c>
      <c r="AQ1288" s="19" t="n">
        <v>0.151099278913093</v>
      </c>
      <c r="AR1288" s="19" t="n">
        <v>0.206061138752092</v>
      </c>
      <c r="AS1288" s="19" t="n">
        <v>0.10054186024187</v>
      </c>
      <c r="AT1288" s="19" t="n">
        <v>0.135519520007264</v>
      </c>
      <c r="AU1288" s="19" t="n">
        <v>0.149472419829788</v>
      </c>
    </row>
    <row r="1289">
      <c r="B1289" t="s">
        <v>143</v>
      </c>
      <c r="C1289" s="19" t="n">
        <v>0.271272639853303</v>
      </c>
      <c r="D1289" s="19" t="n">
        <v>0.278375309458087</v>
      </c>
      <c r="E1289" s="19" t="n">
        <v>0.265266920520172</v>
      </c>
      <c r="F1289" s="19"/>
      <c r="G1289" s="19" t="n">
        <v>0.296816926418707</v>
      </c>
      <c r="H1289" s="19" t="n">
        <v>0.362640234546881</v>
      </c>
      <c r="I1289" s="19" t="n">
        <v>0.252565999459805</v>
      </c>
      <c r="J1289" s="19" t="n">
        <v>0.243683594827071</v>
      </c>
      <c r="K1289" s="19" t="n">
        <v>0.275542868110062</v>
      </c>
      <c r="L1289" s="19" t="n">
        <v>0.227372078315083</v>
      </c>
      <c r="M1289" s="19"/>
      <c r="N1289" s="19" t="n">
        <v>0.323300947393432</v>
      </c>
      <c r="O1289" s="19" t="n">
        <v>0.275550919154279</v>
      </c>
      <c r="P1289" s="19" t="n">
        <v>0.293050394285322</v>
      </c>
      <c r="Q1289" s="19" t="n">
        <v>0.234665408347809</v>
      </c>
      <c r="R1289" s="19" t="n">
        <v>0.261377091075809</v>
      </c>
      <c r="S1289" s="19"/>
      <c r="T1289" s="19" t="n">
        <v>0.294325358601457</v>
      </c>
      <c r="U1289" s="19" t="n">
        <v>0.286977035348219</v>
      </c>
      <c r="V1289" s="19" t="n">
        <v>0.295470139963619</v>
      </c>
      <c r="W1289" s="19" t="n">
        <v>0.262861089197522</v>
      </c>
      <c r="X1289" s="19"/>
      <c r="Y1289" s="19" t="n">
        <v>0.280070168837514</v>
      </c>
      <c r="Z1289" s="19" t="n">
        <v>0.292340449711621</v>
      </c>
      <c r="AA1289" s="19" t="n">
        <v>0.222511790600265</v>
      </c>
      <c r="AB1289" s="19" t="n">
        <v>0.299108122430911</v>
      </c>
      <c r="AC1289" s="19" t="n">
        <v>0.359818739103683</v>
      </c>
      <c r="AD1289" s="19" t="n">
        <v>0.207672991546007</v>
      </c>
      <c r="AE1289" s="19"/>
      <c r="AF1289" s="19" t="n">
        <v>0.274930414316408</v>
      </c>
      <c r="AG1289" s="19"/>
      <c r="AH1289" s="19" t="n">
        <v>0.280735322643759</v>
      </c>
      <c r="AI1289" s="19"/>
      <c r="AJ1289" s="19" t="n">
        <v>0.239546414815226</v>
      </c>
      <c r="AK1289" s="19" t="n">
        <v>0.239648268465383</v>
      </c>
      <c r="AL1289" s="19" t="n">
        <v>0.270708958432826</v>
      </c>
      <c r="AM1289" s="19" t="n">
        <v>0.260539066959932</v>
      </c>
      <c r="AN1289" s="19" t="n">
        <v>0.308773798366162</v>
      </c>
      <c r="AO1289" s="19" t="n">
        <v>0.237437369684818</v>
      </c>
      <c r="AP1289" s="19" t="n">
        <v>0.290356499320746</v>
      </c>
      <c r="AQ1289" s="19" t="n">
        <v>0.309493932456946</v>
      </c>
      <c r="AR1289" s="19" t="n">
        <v>0.270925102623296</v>
      </c>
      <c r="AS1289" s="19" t="n">
        <v>0.277979295166649</v>
      </c>
      <c r="AT1289" s="19" t="n">
        <v>0.227366430971886</v>
      </c>
      <c r="AU1289" s="19" t="n">
        <v>0.239234806961896</v>
      </c>
    </row>
    <row r="1290">
      <c r="B1290" t="s">
        <v>144</v>
      </c>
      <c r="C1290" s="19" t="n">
        <v>0.169479341351333</v>
      </c>
      <c r="D1290" s="19" t="n">
        <v>0.176289201970148</v>
      </c>
      <c r="E1290" s="19" t="n">
        <v>0.163361488333439</v>
      </c>
      <c r="F1290" s="19"/>
      <c r="G1290" s="19" t="n">
        <v>0.208100785571841</v>
      </c>
      <c r="H1290" s="19" t="n">
        <v>0.169905851280764</v>
      </c>
      <c r="I1290" s="19" t="n">
        <v>0.143595263300343</v>
      </c>
      <c r="J1290" s="19" t="n">
        <v>0.201112322440291</v>
      </c>
      <c r="K1290" s="19" t="n">
        <v>0.141842663630252</v>
      </c>
      <c r="L1290" s="19" t="n">
        <v>0.165300316602804</v>
      </c>
      <c r="M1290" s="19"/>
      <c r="N1290" s="19" t="n">
        <v>0.0990007354792942</v>
      </c>
      <c r="O1290" s="19" t="n">
        <v>0.156818892752766</v>
      </c>
      <c r="P1290" s="19" t="n">
        <v>0.161346781137777</v>
      </c>
      <c r="Q1290" s="19" t="n">
        <v>0.193302253682643</v>
      </c>
      <c r="R1290" s="19" t="n">
        <v>0.175471867469586</v>
      </c>
      <c r="S1290" s="19"/>
      <c r="T1290" s="19" t="n">
        <v>0.114765244242189</v>
      </c>
      <c r="U1290" s="19" t="n">
        <v>0.184876108127238</v>
      </c>
      <c r="V1290" s="19" t="n">
        <v>0.180863760676147</v>
      </c>
      <c r="W1290" s="19" t="n">
        <v>0.195180634829317</v>
      </c>
      <c r="X1290" s="19"/>
      <c r="Y1290" s="19" t="n">
        <v>0.190661543334716</v>
      </c>
      <c r="Z1290" s="19" t="n">
        <v>0.169284588661418</v>
      </c>
      <c r="AA1290" s="19" t="n">
        <v>0.158501181741101</v>
      </c>
      <c r="AB1290" s="19" t="n">
        <v>0.126605142581988</v>
      </c>
      <c r="AC1290" s="19" t="n">
        <v>0.200827004883429</v>
      </c>
      <c r="AD1290" s="19" t="n">
        <v>0.123297879662728</v>
      </c>
      <c r="AE1290" s="19"/>
      <c r="AF1290" s="19" t="n">
        <v>0.162087961168648</v>
      </c>
      <c r="AG1290" s="19"/>
      <c r="AH1290" s="19" t="n">
        <v>0.188289262979428</v>
      </c>
      <c r="AI1290" s="19"/>
      <c r="AJ1290" s="19" t="n">
        <v>0.176407379704627</v>
      </c>
      <c r="AK1290" s="19" t="n">
        <v>0.104353043571922</v>
      </c>
      <c r="AL1290" s="19" t="n">
        <v>0.15311774524145</v>
      </c>
      <c r="AM1290" s="19" t="n">
        <v>0.190526714216516</v>
      </c>
      <c r="AN1290" s="19" t="n">
        <v>0.176781194735426</v>
      </c>
      <c r="AO1290" s="19" t="n">
        <v>0.175118869496273</v>
      </c>
      <c r="AP1290" s="19" t="n">
        <v>0.148878935102993</v>
      </c>
      <c r="AQ1290" s="19" t="n">
        <v>0.127576876310571</v>
      </c>
      <c r="AR1290" s="19" t="n">
        <v>0.331808626822027</v>
      </c>
      <c r="AS1290" s="19" t="n">
        <v>0.179236706352052</v>
      </c>
      <c r="AT1290" s="19" t="n">
        <v>0.0659332337672084</v>
      </c>
      <c r="AU1290" s="19" t="n">
        <v>0.221914119485614</v>
      </c>
    </row>
    <row r="1291">
      <c r="B1291" t="s">
        <v>145</v>
      </c>
      <c r="C1291" s="19" t="n">
        <v>0.0538624450481278</v>
      </c>
      <c r="D1291" s="19" t="n">
        <v>0.0660108528151765</v>
      </c>
      <c r="E1291" s="19" t="n">
        <v>0.0419620807525192</v>
      </c>
      <c r="F1291" s="19"/>
      <c r="G1291" s="19" t="n">
        <v>0.0434207321203353</v>
      </c>
      <c r="H1291" s="19" t="n">
        <v>0.0459797809506046</v>
      </c>
      <c r="I1291" s="19" t="n">
        <v>0.0530308586351304</v>
      </c>
      <c r="J1291" s="19" t="n">
        <v>0.0720189686715984</v>
      </c>
      <c r="K1291" s="19" t="n">
        <v>0.0506491976413375</v>
      </c>
      <c r="L1291" s="19" t="n">
        <v>0.054183981457815</v>
      </c>
      <c r="M1291" s="19"/>
      <c r="N1291" s="19" t="n">
        <v>0.0393025650082924</v>
      </c>
      <c r="O1291" s="19" t="n">
        <v>0.057810143967569</v>
      </c>
      <c r="P1291" s="19" t="n">
        <v>0.0576614468001367</v>
      </c>
      <c r="Q1291" s="19" t="n">
        <v>0.0470248679402264</v>
      </c>
      <c r="R1291" s="19" t="n">
        <v>0.0547688694682249</v>
      </c>
      <c r="S1291" s="19"/>
      <c r="T1291" s="19" t="n">
        <v>0.0390454854053638</v>
      </c>
      <c r="U1291" s="19" t="n">
        <v>0.0665361342836512</v>
      </c>
      <c r="V1291" s="19" t="n">
        <v>0.0521341426561029</v>
      </c>
      <c r="W1291" s="19" t="n">
        <v>0.0411065788124918</v>
      </c>
      <c r="X1291" s="19"/>
      <c r="Y1291" s="19" t="n">
        <v>0.0646740807188037</v>
      </c>
      <c r="Z1291" s="19" t="n">
        <v>0.0437112059161604</v>
      </c>
      <c r="AA1291" s="19" t="n">
        <v>0.0566962503335992</v>
      </c>
      <c r="AB1291" s="19" t="n">
        <v>0.0532980058309894</v>
      </c>
      <c r="AC1291" s="19" t="n">
        <v>0.020710354594204</v>
      </c>
      <c r="AD1291" s="19" t="n">
        <v>0.0421733013416379</v>
      </c>
      <c r="AE1291" s="19"/>
      <c r="AF1291" s="19" t="n">
        <v>0.0543631285520058</v>
      </c>
      <c r="AG1291" s="19"/>
      <c r="AH1291" s="19" t="n">
        <v>0.054618906051182</v>
      </c>
      <c r="AI1291" s="19"/>
      <c r="AJ1291" s="19" t="n">
        <v>0.0770250756916</v>
      </c>
      <c r="AK1291" s="19" t="n">
        <v>0.0242168059212648</v>
      </c>
      <c r="AL1291" s="19" t="n">
        <v>0.0684715379753088</v>
      </c>
      <c r="AM1291" s="19" t="n">
        <v>0.0485800336231031</v>
      </c>
      <c r="AN1291" s="19" t="n">
        <v>0.0311032385049259</v>
      </c>
      <c r="AO1291" s="19" t="n">
        <v>0.115202727285766</v>
      </c>
      <c r="AP1291" s="19" t="n">
        <v>0.0443811676961931</v>
      </c>
      <c r="AQ1291" s="19" t="n">
        <v>0.0289992818219832</v>
      </c>
      <c r="AR1291" s="19" t="n">
        <v>0</v>
      </c>
      <c r="AS1291" s="19" t="n">
        <v>0.0147788306841787</v>
      </c>
      <c r="AT1291" s="19" t="n">
        <v>0.108731676078514</v>
      </c>
      <c r="AU1291" s="19" t="n">
        <v>0.0731468206182902</v>
      </c>
    </row>
    <row r="1292">
      <c r="B1292" t="s">
        <v>66</v>
      </c>
      <c r="C1292" s="19" t="n">
        <v>0.368603641234836</v>
      </c>
      <c r="D1292" s="19" t="n">
        <v>0.316478399340047</v>
      </c>
      <c r="E1292" s="19" t="n">
        <v>0.418075461455572</v>
      </c>
      <c r="F1292" s="19"/>
      <c r="G1292" s="19" t="n">
        <v>0.191148378567412</v>
      </c>
      <c r="H1292" s="19" t="n">
        <v>0.234053589536509</v>
      </c>
      <c r="I1292" s="19" t="n">
        <v>0.369228320761603</v>
      </c>
      <c r="J1292" s="19" t="n">
        <v>0.376453845965451</v>
      </c>
      <c r="K1292" s="19" t="n">
        <v>0.448565503448456</v>
      </c>
      <c r="L1292" s="19" t="n">
        <v>0.474470541411475</v>
      </c>
      <c r="M1292" s="19"/>
      <c r="N1292" s="19" t="n">
        <v>0.501712935441212</v>
      </c>
      <c r="O1292" s="19" t="n">
        <v>0.409519163408157</v>
      </c>
      <c r="P1292" s="19" t="n">
        <v>0.355922350769753</v>
      </c>
      <c r="Q1292" s="19" t="n">
        <v>0.382052482483095</v>
      </c>
      <c r="R1292" s="19" t="n">
        <v>0.285154976531363</v>
      </c>
      <c r="S1292" s="19"/>
      <c r="T1292" s="19" t="n">
        <v>0.415485666516134</v>
      </c>
      <c r="U1292" s="19" t="n">
        <v>0.332488102225045</v>
      </c>
      <c r="V1292" s="19" t="n">
        <v>0.34181321253372</v>
      </c>
      <c r="W1292" s="19" t="n">
        <v>0.307453875577487</v>
      </c>
      <c r="X1292" s="19"/>
      <c r="Y1292" s="19" t="n">
        <v>0.287075701603841</v>
      </c>
      <c r="Z1292" s="19" t="n">
        <v>0.378288573467317</v>
      </c>
      <c r="AA1292" s="19" t="n">
        <v>0.480934781481949</v>
      </c>
      <c r="AB1292" s="19" t="n">
        <v>0.400932163637328</v>
      </c>
      <c r="AC1292" s="19" t="n">
        <v>0.181974583622277</v>
      </c>
      <c r="AD1292" s="19" t="n">
        <v>0.545841564929914</v>
      </c>
      <c r="AE1292" s="19"/>
      <c r="AF1292" s="19" t="n">
        <v>0.386098093067894</v>
      </c>
      <c r="AG1292" s="19"/>
      <c r="AH1292" s="19" t="n">
        <v>0.333193941586548</v>
      </c>
      <c r="AI1292" s="19"/>
      <c r="AJ1292" s="19" t="n">
        <v>0.308244095108524</v>
      </c>
      <c r="AK1292" s="19" t="n">
        <v>0.337780020954958</v>
      </c>
      <c r="AL1292" s="19" t="n">
        <v>0.386431103088813</v>
      </c>
      <c r="AM1292" s="19" t="n">
        <v>0.383412775006415</v>
      </c>
      <c r="AN1292" s="19" t="n">
        <v>0.371900401678543</v>
      </c>
      <c r="AO1292" s="19" t="n">
        <v>0.383034937396559</v>
      </c>
      <c r="AP1292" s="19" t="n">
        <v>0.377522088245474</v>
      </c>
      <c r="AQ1292" s="19" t="n">
        <v>0.345371052302587</v>
      </c>
      <c r="AR1292" s="19" t="n">
        <v>0.191205131802585</v>
      </c>
      <c r="AS1292" s="19" t="n">
        <v>0.386392231655208</v>
      </c>
      <c r="AT1292" s="19" t="n">
        <v>0.462449139175128</v>
      </c>
      <c r="AU1292" s="19" t="n">
        <v>0.316231833104412</v>
      </c>
    </row>
    <row r="1293">
      <c r="C1293" s="19"/>
      <c r="D1293" s="19"/>
      <c r="E1293" s="19"/>
      <c r="F1293" s="19"/>
      <c r="G1293" s="19"/>
      <c r="H1293" s="19"/>
      <c r="I1293" s="19"/>
      <c r="J1293" s="19"/>
      <c r="K1293" s="19"/>
      <c r="L1293" s="19"/>
      <c r="M1293" s="19"/>
      <c r="N1293" s="19"/>
      <c r="O1293" s="19"/>
      <c r="P1293" s="19"/>
      <c r="Q1293" s="19"/>
      <c r="R1293" s="19"/>
      <c r="S1293" s="19"/>
      <c r="T1293" s="19"/>
      <c r="U1293" s="19"/>
      <c r="V1293" s="19"/>
      <c r="W1293" s="19"/>
      <c r="X1293" s="19"/>
      <c r="Y1293" s="19"/>
      <c r="Z1293" s="19"/>
      <c r="AA1293" s="19"/>
      <c r="AB1293" s="19"/>
      <c r="AC1293" s="19"/>
      <c r="AD1293" s="19"/>
      <c r="AE1293" s="19"/>
      <c r="AF1293" s="19"/>
      <c r="AG1293" s="19"/>
      <c r="AH1293" s="19"/>
      <c r="AI1293" s="19"/>
      <c r="AJ1293" s="19"/>
      <c r="AK1293" s="19"/>
      <c r="AL1293" s="19"/>
      <c r="AM1293" s="19"/>
      <c r="AN1293" s="19"/>
      <c r="AO1293" s="19"/>
      <c r="AP1293" s="19"/>
      <c r="AQ1293" s="19"/>
      <c r="AR1293" s="19"/>
      <c r="AS1293" s="19"/>
      <c r="AT1293" s="19"/>
      <c r="AU1293" s="19"/>
    </row>
    <row r="1294">
      <c r="B1294" s="7" t="s">
        <v>525</v>
      </c>
      <c r="C1294" s="19"/>
      <c r="D1294" s="19"/>
      <c r="E1294" s="19"/>
      <c r="F1294" s="19"/>
      <c r="G1294" s="19"/>
      <c r="H1294" s="19"/>
      <c r="I1294" s="19"/>
      <c r="J1294" s="19"/>
      <c r="K1294" s="19"/>
      <c r="L1294" s="19"/>
      <c r="M1294" s="19"/>
      <c r="N1294" s="19"/>
      <c r="O1294" s="19"/>
      <c r="P1294" s="19"/>
      <c r="Q1294" s="19"/>
      <c r="R1294" s="19"/>
      <c r="S1294" s="19"/>
      <c r="T1294" s="19"/>
      <c r="U1294" s="19"/>
      <c r="V1294" s="19"/>
      <c r="W1294" s="19"/>
      <c r="X1294" s="19"/>
      <c r="Y1294" s="19"/>
      <c r="Z1294" s="19"/>
      <c r="AA1294" s="19"/>
      <c r="AB1294" s="19"/>
      <c r="AC1294" s="19"/>
      <c r="AD1294" s="19"/>
      <c r="AE1294" s="19"/>
      <c r="AF1294" s="19"/>
      <c r="AG1294" s="19"/>
      <c r="AH1294" s="19"/>
      <c r="AI1294" s="19"/>
      <c r="AJ1294" s="19"/>
      <c r="AK1294" s="19"/>
      <c r="AL1294" s="19"/>
      <c r="AM1294" s="19"/>
      <c r="AN1294" s="19"/>
      <c r="AO1294" s="19"/>
      <c r="AP1294" s="19"/>
      <c r="AQ1294" s="19"/>
      <c r="AR1294" s="19"/>
      <c r="AS1294" s="19"/>
      <c r="AT1294" s="19"/>
      <c r="AU1294" s="19"/>
    </row>
    <row r="1295">
      <c r="B1295" s="26" t="s">
        <v>69</v>
      </c>
      <c r="C1295" s="19"/>
      <c r="D1295" s="19"/>
      <c r="E1295" s="19"/>
      <c r="F1295" s="19"/>
      <c r="G1295" s="19"/>
      <c r="H1295" s="19"/>
      <c r="I1295" s="19"/>
      <c r="J1295" s="19"/>
      <c r="K1295" s="19"/>
      <c r="L1295" s="19"/>
      <c r="M1295" s="19"/>
      <c r="N1295" s="19"/>
      <c r="O1295" s="19"/>
      <c r="P1295" s="19"/>
      <c r="Q1295" s="19"/>
      <c r="R1295" s="19"/>
      <c r="S1295" s="19"/>
      <c r="T1295" s="19"/>
      <c r="U1295" s="19"/>
      <c r="V1295" s="19"/>
      <c r="W1295" s="19"/>
      <c r="X1295" s="19"/>
      <c r="Y1295" s="19"/>
      <c r="Z1295" s="19"/>
      <c r="AA1295" s="19"/>
      <c r="AB1295" s="19"/>
      <c r="AC1295" s="19"/>
      <c r="AD1295" s="19"/>
      <c r="AE1295" s="19"/>
      <c r="AF1295" s="19"/>
      <c r="AG1295" s="19"/>
      <c r="AH1295" s="19"/>
      <c r="AI1295" s="19"/>
      <c r="AJ1295" s="19"/>
      <c r="AK1295" s="19"/>
      <c r="AL1295" s="19"/>
      <c r="AM1295" s="19"/>
      <c r="AN1295" s="19"/>
      <c r="AO1295" s="19"/>
      <c r="AP1295" s="19"/>
      <c r="AQ1295" s="19"/>
      <c r="AR1295" s="19"/>
      <c r="AS1295" s="19"/>
      <c r="AT1295" s="19"/>
      <c r="AU1295" s="19"/>
    </row>
    <row r="1296">
      <c r="B1296" t="s">
        <v>141</v>
      </c>
      <c r="C1296" s="19" t="n">
        <v>0.0159262177632202</v>
      </c>
      <c r="D1296" s="19" t="n">
        <v>0.0167268212121597</v>
      </c>
      <c r="E1296" s="19" t="n">
        <v>0.0151910957190273</v>
      </c>
      <c r="F1296" s="19"/>
      <c r="G1296" s="19" t="n">
        <v>0.0386039817323138</v>
      </c>
      <c r="H1296" s="19" t="n">
        <v>0.0323128718407407</v>
      </c>
      <c r="I1296" s="19" t="n">
        <v>0.0248511683022774</v>
      </c>
      <c r="J1296" s="19" t="n">
        <v>0.0122779760584343</v>
      </c>
      <c r="K1296" s="19" t="n">
        <v>0.00467983211743207</v>
      </c>
      <c r="L1296" s="19" t="n">
        <v>0</v>
      </c>
      <c r="M1296" s="19"/>
      <c r="N1296" s="19" t="n">
        <v>0</v>
      </c>
      <c r="O1296" s="19" t="n">
        <v>0.00946451569841305</v>
      </c>
      <c r="P1296" s="19" t="n">
        <v>0.0159262710964157</v>
      </c>
      <c r="Q1296" s="19" t="n">
        <v>0.0259949822667471</v>
      </c>
      <c r="R1296" s="19" t="n">
        <v>0.010528107050497</v>
      </c>
      <c r="S1296" s="19"/>
      <c r="T1296" s="19" t="n">
        <v>0.00866653416958824</v>
      </c>
      <c r="U1296" s="19" t="n">
        <v>0.0208648309221984</v>
      </c>
      <c r="V1296" s="19" t="n">
        <v>0.0112989216237825</v>
      </c>
      <c r="W1296" s="19" t="n">
        <v>0.0249866650937579</v>
      </c>
      <c r="X1296" s="19"/>
      <c r="Y1296" s="19" t="n">
        <v>0.0276902243546699</v>
      </c>
      <c r="Z1296" s="19" t="n">
        <v>0.0145531994982518</v>
      </c>
      <c r="AA1296" s="19" t="n">
        <v>0</v>
      </c>
      <c r="AB1296" s="19" t="n">
        <v>0.00938662647406029</v>
      </c>
      <c r="AC1296" s="19" t="n">
        <v>0.0318301930873585</v>
      </c>
      <c r="AD1296" s="19" t="n">
        <v>0</v>
      </c>
      <c r="AE1296" s="19"/>
      <c r="AF1296" s="19" t="n">
        <v>0.0111968201509908</v>
      </c>
      <c r="AG1296" s="19"/>
      <c r="AH1296" s="19" t="n">
        <v>0.0213016371916467</v>
      </c>
      <c r="AI1296" s="19"/>
      <c r="AJ1296" s="19" t="n">
        <v>0.0394068456910343</v>
      </c>
      <c r="AK1296" s="19" t="n">
        <v>0</v>
      </c>
      <c r="AL1296" s="19" t="n">
        <v>0.0186795915357003</v>
      </c>
      <c r="AM1296" s="19" t="n">
        <v>0.0196385597199953</v>
      </c>
      <c r="AN1296" s="19" t="n">
        <v>0.00680915419053344</v>
      </c>
      <c r="AO1296" s="19" t="n">
        <v>0.0306122839627207</v>
      </c>
      <c r="AP1296" s="19" t="n">
        <v>0.00655884983520072</v>
      </c>
      <c r="AQ1296" s="19" t="n">
        <v>0.0319417116041524</v>
      </c>
      <c r="AR1296" s="19" t="n">
        <v>0</v>
      </c>
      <c r="AS1296" s="19" t="n">
        <v>0.0120563822719322</v>
      </c>
      <c r="AT1296" s="19" t="n">
        <v>0</v>
      </c>
      <c r="AU1296" s="19" t="n">
        <v>0</v>
      </c>
    </row>
    <row r="1297">
      <c r="B1297" t="s">
        <v>142</v>
      </c>
      <c r="C1297" s="19" t="n">
        <v>0.0604682053098653</v>
      </c>
      <c r="D1297" s="19" t="n">
        <v>0.0961218051588655</v>
      </c>
      <c r="E1297" s="19" t="n">
        <v>0.0251550649706165</v>
      </c>
      <c r="F1297" s="19"/>
      <c r="G1297" s="19" t="n">
        <v>0.126614925321404</v>
      </c>
      <c r="H1297" s="19" t="n">
        <v>0.139920180800393</v>
      </c>
      <c r="I1297" s="19" t="n">
        <v>0.0699278096100406</v>
      </c>
      <c r="J1297" s="19" t="n">
        <v>0.0377290322297273</v>
      </c>
      <c r="K1297" s="19" t="n">
        <v>0.0161786499420463</v>
      </c>
      <c r="L1297" s="19" t="n">
        <v>0.0194479416927698</v>
      </c>
      <c r="M1297" s="19"/>
      <c r="N1297" s="19" t="n">
        <v>0.100672860054841</v>
      </c>
      <c r="O1297" s="19" t="n">
        <v>0.0430513563706992</v>
      </c>
      <c r="P1297" s="19" t="n">
        <v>0.0414397229324707</v>
      </c>
      <c r="Q1297" s="19" t="n">
        <v>0.101156532700755</v>
      </c>
      <c r="R1297" s="19" t="n">
        <v>0.0555806797692644</v>
      </c>
      <c r="S1297" s="19"/>
      <c r="T1297" s="19" t="n">
        <v>0.0707224667111582</v>
      </c>
      <c r="U1297" s="19" t="n">
        <v>0.0555197513071496</v>
      </c>
      <c r="V1297" s="19" t="n">
        <v>0.043502157218045</v>
      </c>
      <c r="W1297" s="19" t="n">
        <v>0.11080713886242</v>
      </c>
      <c r="X1297" s="19"/>
      <c r="Y1297" s="19" t="n">
        <v>0.101588393878389</v>
      </c>
      <c r="Z1297" s="19" t="n">
        <v>0.0402819956846216</v>
      </c>
      <c r="AA1297" s="19" t="n">
        <v>0.0221438067449914</v>
      </c>
      <c r="AB1297" s="19" t="n">
        <v>0.0519110479213421</v>
      </c>
      <c r="AC1297" s="19" t="n">
        <v>0.0757374744609622</v>
      </c>
      <c r="AD1297" s="19" t="n">
        <v>0</v>
      </c>
      <c r="AE1297" s="19"/>
      <c r="AF1297" s="19" t="n">
        <v>0.0474031944955511</v>
      </c>
      <c r="AG1297" s="19"/>
      <c r="AH1297" s="19" t="n">
        <v>0.0697476439297045</v>
      </c>
      <c r="AI1297" s="19"/>
      <c r="AJ1297" s="19" t="n">
        <v>0.0833481185733287</v>
      </c>
      <c r="AK1297" s="19" t="n">
        <v>0.0242168059212648</v>
      </c>
      <c r="AL1297" s="19" t="n">
        <v>0.044088061916922</v>
      </c>
      <c r="AM1297" s="19" t="n">
        <v>0.0757455722936373</v>
      </c>
      <c r="AN1297" s="19" t="n">
        <v>0.070155009885323</v>
      </c>
      <c r="AO1297" s="19" t="n">
        <v>0.0210929682681068</v>
      </c>
      <c r="AP1297" s="19" t="n">
        <v>0.0409589701288364</v>
      </c>
      <c r="AQ1297" s="19" t="n">
        <v>0.0661708159023494</v>
      </c>
      <c r="AR1297" s="19" t="n">
        <v>0</v>
      </c>
      <c r="AS1297" s="19" t="n">
        <v>0.046147264612438</v>
      </c>
      <c r="AT1297" s="19" t="n">
        <v>0.0363757142784006</v>
      </c>
      <c r="AU1297" s="19" t="n">
        <v>0.230173517281173</v>
      </c>
    </row>
    <row r="1298">
      <c r="B1298" t="s">
        <v>143</v>
      </c>
      <c r="C1298" s="19" t="n">
        <v>0.272902131908653</v>
      </c>
      <c r="D1298" s="19" t="n">
        <v>0.283788882319259</v>
      </c>
      <c r="E1298" s="19" t="n">
        <v>0.263129456905989</v>
      </c>
      <c r="F1298" s="19"/>
      <c r="G1298" s="19" t="n">
        <v>0.248285680082398</v>
      </c>
      <c r="H1298" s="19" t="n">
        <v>0.304728342736162</v>
      </c>
      <c r="I1298" s="19" t="n">
        <v>0.298001072700869</v>
      </c>
      <c r="J1298" s="19" t="n">
        <v>0.225534802539263</v>
      </c>
      <c r="K1298" s="19" t="n">
        <v>0.292313321813788</v>
      </c>
      <c r="L1298" s="19" t="n">
        <v>0.266587395961763</v>
      </c>
      <c r="M1298" s="19"/>
      <c r="N1298" s="19" t="n">
        <v>0.25931090401636</v>
      </c>
      <c r="O1298" s="19" t="n">
        <v>0.27350502699052</v>
      </c>
      <c r="P1298" s="19" t="n">
        <v>0.257523707096921</v>
      </c>
      <c r="Q1298" s="19" t="n">
        <v>0.257341639502936</v>
      </c>
      <c r="R1298" s="19" t="n">
        <v>0.339352741797447</v>
      </c>
      <c r="S1298" s="19"/>
      <c r="T1298" s="19" t="n">
        <v>0.262119514178875</v>
      </c>
      <c r="U1298" s="19" t="n">
        <v>0.285871363944343</v>
      </c>
      <c r="V1298" s="19" t="n">
        <v>0.330118957489894</v>
      </c>
      <c r="W1298" s="19" t="n">
        <v>0.254347927055464</v>
      </c>
      <c r="X1298" s="19"/>
      <c r="Y1298" s="19" t="n">
        <v>0.289294505143598</v>
      </c>
      <c r="Z1298" s="19" t="n">
        <v>0.302640220991023</v>
      </c>
      <c r="AA1298" s="19" t="n">
        <v>0.256543921842983</v>
      </c>
      <c r="AB1298" s="19" t="n">
        <v>0.29847881533356</v>
      </c>
      <c r="AC1298" s="19" t="n">
        <v>0.231604059523784</v>
      </c>
      <c r="AD1298" s="19" t="n">
        <v>0.166248030763153</v>
      </c>
      <c r="AE1298" s="19"/>
      <c r="AF1298" s="19" t="n">
        <v>0.281080628833252</v>
      </c>
      <c r="AG1298" s="19"/>
      <c r="AH1298" s="19" t="n">
        <v>0.280451034860762</v>
      </c>
      <c r="AI1298" s="19"/>
      <c r="AJ1298" s="19" t="n">
        <v>0.252987612182384</v>
      </c>
      <c r="AK1298" s="19" t="n">
        <v>0.393870272633971</v>
      </c>
      <c r="AL1298" s="19" t="n">
        <v>0.318240814185721</v>
      </c>
      <c r="AM1298" s="19" t="n">
        <v>0.228125764243589</v>
      </c>
      <c r="AN1298" s="19" t="n">
        <v>0.278130749632986</v>
      </c>
      <c r="AO1298" s="19" t="n">
        <v>0.158244631141514</v>
      </c>
      <c r="AP1298" s="19" t="n">
        <v>0.290250286042781</v>
      </c>
      <c r="AQ1298" s="19" t="n">
        <v>0.248654499154352</v>
      </c>
      <c r="AR1298" s="19" t="n">
        <v>0.279527378796393</v>
      </c>
      <c r="AS1298" s="19" t="n">
        <v>0.318165047425056</v>
      </c>
      <c r="AT1298" s="19" t="n">
        <v>0.161191935700001</v>
      </c>
      <c r="AU1298" s="19" t="n">
        <v>0.295088200022113</v>
      </c>
    </row>
    <row r="1299">
      <c r="B1299" t="s">
        <v>144</v>
      </c>
      <c r="C1299" s="19" t="n">
        <v>0.224113303081346</v>
      </c>
      <c r="D1299" s="19" t="n">
        <v>0.218283619547625</v>
      </c>
      <c r="E1299" s="19" t="n">
        <v>0.230816297059437</v>
      </c>
      <c r="F1299" s="19"/>
      <c r="G1299" s="19" t="n">
        <v>0.264206585225745</v>
      </c>
      <c r="H1299" s="19" t="n">
        <v>0.27724831750357</v>
      </c>
      <c r="I1299" s="19" t="n">
        <v>0.180765882564947</v>
      </c>
      <c r="J1299" s="19" t="n">
        <v>0.23574227781862</v>
      </c>
      <c r="K1299" s="19" t="n">
        <v>0.222539155381014</v>
      </c>
      <c r="L1299" s="19" t="n">
        <v>0.191024834522374</v>
      </c>
      <c r="M1299" s="19"/>
      <c r="N1299" s="19" t="n">
        <v>0.041700993243202</v>
      </c>
      <c r="O1299" s="19" t="n">
        <v>0.199804567034956</v>
      </c>
      <c r="P1299" s="19" t="n">
        <v>0.249736291370345</v>
      </c>
      <c r="Q1299" s="19" t="n">
        <v>0.209623922934415</v>
      </c>
      <c r="R1299" s="19" t="n">
        <v>0.252724380192703</v>
      </c>
      <c r="S1299" s="19"/>
      <c r="T1299" s="19" t="n">
        <v>0.170397418708637</v>
      </c>
      <c r="U1299" s="19" t="n">
        <v>0.219714474320897</v>
      </c>
      <c r="V1299" s="19" t="n">
        <v>0.238883794026762</v>
      </c>
      <c r="W1299" s="19" t="n">
        <v>0.257778562947048</v>
      </c>
      <c r="X1299" s="19"/>
      <c r="Y1299" s="19" t="n">
        <v>0.249937167116583</v>
      </c>
      <c r="Z1299" s="19" t="n">
        <v>0.203160125345037</v>
      </c>
      <c r="AA1299" s="19" t="n">
        <v>0.177943271138713</v>
      </c>
      <c r="AB1299" s="19" t="n">
        <v>0.217807913844458</v>
      </c>
      <c r="AC1299" s="19" t="n">
        <v>0.297719385038056</v>
      </c>
      <c r="AD1299" s="19" t="n">
        <v>0.217308961280036</v>
      </c>
      <c r="AE1299" s="19"/>
      <c r="AF1299" s="19" t="n">
        <v>0.219839291601435</v>
      </c>
      <c r="AG1299" s="19"/>
      <c r="AH1299" s="19" t="n">
        <v>0.242467758585505</v>
      </c>
      <c r="AI1299" s="19"/>
      <c r="AJ1299" s="19" t="n">
        <v>0.258386450932844</v>
      </c>
      <c r="AK1299" s="19" t="n">
        <v>0.111591260984759</v>
      </c>
      <c r="AL1299" s="19" t="n">
        <v>0.204858441726538</v>
      </c>
      <c r="AM1299" s="19" t="n">
        <v>0.212520823442401</v>
      </c>
      <c r="AN1299" s="19" t="n">
        <v>0.250219395352341</v>
      </c>
      <c r="AO1299" s="19" t="n">
        <v>0.300338825451272</v>
      </c>
      <c r="AP1299" s="19" t="n">
        <v>0.176635717098673</v>
      </c>
      <c r="AQ1299" s="19" t="n">
        <v>0.24847115844428</v>
      </c>
      <c r="AR1299" s="19" t="n">
        <v>0.488383274778241</v>
      </c>
      <c r="AS1299" s="19" t="n">
        <v>0.209145269870086</v>
      </c>
      <c r="AT1299" s="19" t="n">
        <v>0.233833312782968</v>
      </c>
      <c r="AU1299" s="19" t="n">
        <v>0.161652195651002</v>
      </c>
    </row>
    <row r="1300">
      <c r="B1300" t="s">
        <v>145</v>
      </c>
      <c r="C1300" s="19" t="n">
        <v>0.072980509108929</v>
      </c>
      <c r="D1300" s="19" t="n">
        <v>0.085290088532405</v>
      </c>
      <c r="E1300" s="19" t="n">
        <v>0.060995325494102</v>
      </c>
      <c r="F1300" s="19"/>
      <c r="G1300" s="19" t="n">
        <v>0.130728007811316</v>
      </c>
      <c r="H1300" s="19" t="n">
        <v>0.068217834450343</v>
      </c>
      <c r="I1300" s="19" t="n">
        <v>0.0722346355383565</v>
      </c>
      <c r="J1300" s="19" t="n">
        <v>0.100840266118902</v>
      </c>
      <c r="K1300" s="19" t="n">
        <v>0.0500981184424806</v>
      </c>
      <c r="L1300" s="19" t="n">
        <v>0.0477913578790544</v>
      </c>
      <c r="M1300" s="19"/>
      <c r="N1300" s="19" t="n">
        <v>0.0572997422360922</v>
      </c>
      <c r="O1300" s="19" t="n">
        <v>0.0710268753465651</v>
      </c>
      <c r="P1300" s="19" t="n">
        <v>0.0811856578284797</v>
      </c>
      <c r="Q1300" s="19" t="n">
        <v>0.0619254966384451</v>
      </c>
      <c r="R1300" s="19" t="n">
        <v>0.0830090991636231</v>
      </c>
      <c r="S1300" s="19"/>
      <c r="T1300" s="19" t="n">
        <v>0.0892624721032475</v>
      </c>
      <c r="U1300" s="19" t="n">
        <v>0.0881032862644628</v>
      </c>
      <c r="V1300" s="19" t="n">
        <v>0.0575494601764492</v>
      </c>
      <c r="W1300" s="19" t="n">
        <v>0.062390787463559</v>
      </c>
      <c r="X1300" s="19"/>
      <c r="Y1300" s="19" t="n">
        <v>0.0737413548572831</v>
      </c>
      <c r="Z1300" s="19" t="n">
        <v>0.0848579250003971</v>
      </c>
      <c r="AA1300" s="19" t="n">
        <v>0.046335076103596</v>
      </c>
      <c r="AB1300" s="19" t="n">
        <v>0.0356473225050123</v>
      </c>
      <c r="AC1300" s="19" t="n">
        <v>0.192070855918359</v>
      </c>
      <c r="AD1300" s="19" t="n">
        <v>0.0885758827350369</v>
      </c>
      <c r="AE1300" s="19"/>
      <c r="AF1300" s="19" t="n">
        <v>0.070811990255979</v>
      </c>
      <c r="AG1300" s="19"/>
      <c r="AH1300" s="19" t="n">
        <v>0.0704890982420174</v>
      </c>
      <c r="AI1300" s="19"/>
      <c r="AJ1300" s="19" t="n">
        <v>0.0506237225538142</v>
      </c>
      <c r="AK1300" s="19" t="n">
        <v>0.0810967773433899</v>
      </c>
      <c r="AL1300" s="19" t="n">
        <v>0.059255867356979</v>
      </c>
      <c r="AM1300" s="19" t="n">
        <v>0.0845366643958477</v>
      </c>
      <c r="AN1300" s="19" t="n">
        <v>0.0549432057980146</v>
      </c>
      <c r="AO1300" s="19" t="n">
        <v>0.140694860162528</v>
      </c>
      <c r="AP1300" s="19" t="n">
        <v>0.0953859973693688</v>
      </c>
      <c r="AQ1300" s="19" t="n">
        <v>0.0593907625922793</v>
      </c>
      <c r="AR1300" s="19" t="n">
        <v>0.0401810774625347</v>
      </c>
      <c r="AS1300" s="19" t="n">
        <v>0.0689997792652211</v>
      </c>
      <c r="AT1300" s="19" t="n">
        <v>0.045694527757773</v>
      </c>
      <c r="AU1300" s="19" t="n">
        <v>0.0731468206182902</v>
      </c>
    </row>
    <row r="1301">
      <c r="B1301" t="s">
        <v>66</v>
      </c>
      <c r="C1301" s="19" t="n">
        <v>0.353609632827987</v>
      </c>
      <c r="D1301" s="19" t="n">
        <v>0.299788783229686</v>
      </c>
      <c r="E1301" s="19" t="n">
        <v>0.404712759850829</v>
      </c>
      <c r="F1301" s="19"/>
      <c r="G1301" s="19" t="n">
        <v>0.191560819826823</v>
      </c>
      <c r="H1301" s="19" t="n">
        <v>0.177572452668792</v>
      </c>
      <c r="I1301" s="19" t="n">
        <v>0.35421943128351</v>
      </c>
      <c r="J1301" s="19" t="n">
        <v>0.387875645235053</v>
      </c>
      <c r="K1301" s="19" t="n">
        <v>0.41419092230324</v>
      </c>
      <c r="L1301" s="19" t="n">
        <v>0.475148469944039</v>
      </c>
      <c r="M1301" s="19"/>
      <c r="N1301" s="19" t="n">
        <v>0.541015500449505</v>
      </c>
      <c r="O1301" s="19" t="n">
        <v>0.403147658558847</v>
      </c>
      <c r="P1301" s="19" t="n">
        <v>0.354188349675368</v>
      </c>
      <c r="Q1301" s="19" t="n">
        <v>0.343957425956702</v>
      </c>
      <c r="R1301" s="19" t="n">
        <v>0.258804992026465</v>
      </c>
      <c r="S1301" s="19"/>
      <c r="T1301" s="19" t="n">
        <v>0.398831594128494</v>
      </c>
      <c r="U1301" s="19" t="n">
        <v>0.329926293240949</v>
      </c>
      <c r="V1301" s="19" t="n">
        <v>0.318646709465067</v>
      </c>
      <c r="W1301" s="19" t="n">
        <v>0.289688918577752</v>
      </c>
      <c r="X1301" s="19"/>
      <c r="Y1301" s="19" t="n">
        <v>0.257748354649478</v>
      </c>
      <c r="Z1301" s="19" t="n">
        <v>0.35450653348067</v>
      </c>
      <c r="AA1301" s="19" t="n">
        <v>0.497033924169716</v>
      </c>
      <c r="AB1301" s="19" t="n">
        <v>0.386768273921568</v>
      </c>
      <c r="AC1301" s="19" t="n">
        <v>0.17103803197148</v>
      </c>
      <c r="AD1301" s="19" t="n">
        <v>0.527867125221774</v>
      </c>
      <c r="AE1301" s="19"/>
      <c r="AF1301" s="19" t="n">
        <v>0.369668074662793</v>
      </c>
      <c r="AG1301" s="19"/>
      <c r="AH1301" s="19" t="n">
        <v>0.315542827190364</v>
      </c>
      <c r="AI1301" s="19"/>
      <c r="AJ1301" s="19" t="n">
        <v>0.315247250066595</v>
      </c>
      <c r="AK1301" s="19" t="n">
        <v>0.389224883116616</v>
      </c>
      <c r="AL1301" s="19" t="n">
        <v>0.35487722327814</v>
      </c>
      <c r="AM1301" s="19" t="n">
        <v>0.379432615904529</v>
      </c>
      <c r="AN1301" s="19" t="n">
        <v>0.339742485140802</v>
      </c>
      <c r="AO1301" s="19" t="n">
        <v>0.349016431013858</v>
      </c>
      <c r="AP1301" s="19" t="n">
        <v>0.39021017952514</v>
      </c>
      <c r="AQ1301" s="19" t="n">
        <v>0.345371052302587</v>
      </c>
      <c r="AR1301" s="19" t="n">
        <v>0.191908268962832</v>
      </c>
      <c r="AS1301" s="19" t="n">
        <v>0.345486256555266</v>
      </c>
      <c r="AT1301" s="19" t="n">
        <v>0.522904509480858</v>
      </c>
      <c r="AU1301" s="19" t="n">
        <v>0.239939266427421</v>
      </c>
    </row>
    <row r="1302">
      <c r="C1302" s="19"/>
      <c r="D1302" s="19"/>
      <c r="E1302" s="19"/>
      <c r="F1302" s="19"/>
      <c r="G1302" s="19"/>
      <c r="H1302" s="19"/>
      <c r="I1302" s="19"/>
      <c r="J1302" s="19"/>
      <c r="K1302" s="19"/>
      <c r="L1302" s="19"/>
      <c r="M1302" s="19"/>
      <c r="N1302" s="19"/>
      <c r="O1302" s="19"/>
      <c r="P1302" s="19"/>
      <c r="Q1302" s="19"/>
      <c r="R1302" s="19"/>
      <c r="S1302" s="19"/>
      <c r="T1302" s="19"/>
      <c r="U1302" s="19"/>
      <c r="V1302" s="19"/>
      <c r="W1302" s="19"/>
      <c r="X1302" s="19"/>
      <c r="Y1302" s="19"/>
      <c r="Z1302" s="19"/>
      <c r="AA1302" s="19"/>
      <c r="AB1302" s="19"/>
      <c r="AC1302" s="19"/>
      <c r="AD1302" s="19"/>
      <c r="AE1302" s="19"/>
      <c r="AF1302" s="19"/>
      <c r="AG1302" s="19"/>
      <c r="AH1302" s="19"/>
      <c r="AI1302" s="19"/>
      <c r="AJ1302" s="19"/>
      <c r="AK1302" s="19"/>
      <c r="AL1302" s="19"/>
      <c r="AM1302" s="19"/>
      <c r="AN1302" s="19"/>
      <c r="AO1302" s="19"/>
      <c r="AP1302" s="19"/>
      <c r="AQ1302" s="19"/>
      <c r="AR1302" s="19"/>
      <c r="AS1302" s="19"/>
      <c r="AT1302" s="19"/>
      <c r="AU1302" s="19"/>
    </row>
    <row r="1303">
      <c r="B1303" s="7" t="s">
        <v>531</v>
      </c>
      <c r="C1303" s="19"/>
      <c r="D1303" s="19"/>
      <c r="E1303" s="19"/>
      <c r="F1303" s="19"/>
      <c r="G1303" s="19"/>
      <c r="H1303" s="19"/>
      <c r="I1303" s="19"/>
      <c r="J1303" s="19"/>
      <c r="K1303" s="19"/>
      <c r="L1303" s="19"/>
      <c r="M1303" s="19"/>
      <c r="N1303" s="19"/>
      <c r="O1303" s="19"/>
      <c r="P1303" s="19"/>
      <c r="Q1303" s="19"/>
      <c r="R1303" s="19"/>
      <c r="S1303" s="19"/>
      <c r="T1303" s="19"/>
      <c r="U1303" s="19"/>
      <c r="V1303" s="19"/>
      <c r="W1303" s="19"/>
      <c r="X1303" s="19"/>
      <c r="Y1303" s="19"/>
      <c r="Z1303" s="19"/>
      <c r="AA1303" s="19"/>
      <c r="AB1303" s="19"/>
      <c r="AC1303" s="19"/>
      <c r="AD1303" s="19"/>
      <c r="AE1303" s="19"/>
      <c r="AF1303" s="19"/>
      <c r="AG1303" s="19"/>
      <c r="AH1303" s="19"/>
      <c r="AI1303" s="19"/>
      <c r="AJ1303" s="19"/>
      <c r="AK1303" s="19"/>
      <c r="AL1303" s="19"/>
      <c r="AM1303" s="19"/>
      <c r="AN1303" s="19"/>
      <c r="AO1303" s="19"/>
      <c r="AP1303" s="19"/>
      <c r="AQ1303" s="19"/>
      <c r="AR1303" s="19"/>
      <c r="AS1303" s="19"/>
      <c r="AT1303" s="19"/>
      <c r="AU1303" s="19"/>
    </row>
    <row r="1304">
      <c r="B1304" s="26" t="s">
        <v>532</v>
      </c>
      <c r="C1304" s="19"/>
      <c r="D1304" s="19"/>
      <c r="E1304" s="19"/>
      <c r="F1304" s="19"/>
      <c r="G1304" s="19"/>
      <c r="H1304" s="19"/>
      <c r="I1304" s="19"/>
      <c r="J1304" s="19"/>
      <c r="K1304" s="19"/>
      <c r="L1304" s="19"/>
      <c r="M1304" s="19"/>
      <c r="N1304" s="19"/>
      <c r="O1304" s="19"/>
      <c r="P1304" s="19"/>
      <c r="Q1304" s="19"/>
      <c r="R1304" s="19"/>
      <c r="S1304" s="19"/>
      <c r="T1304" s="19"/>
      <c r="U1304" s="19"/>
      <c r="V1304" s="19"/>
      <c r="W1304" s="19"/>
      <c r="X1304" s="19"/>
      <c r="Y1304" s="19"/>
      <c r="Z1304" s="19"/>
      <c r="AA1304" s="19"/>
      <c r="AB1304" s="19"/>
      <c r="AC1304" s="19"/>
      <c r="AD1304" s="19"/>
      <c r="AE1304" s="19"/>
      <c r="AF1304" s="19"/>
      <c r="AG1304" s="19"/>
      <c r="AH1304" s="19"/>
      <c r="AI1304" s="19"/>
      <c r="AJ1304" s="19"/>
      <c r="AK1304" s="19"/>
      <c r="AL1304" s="19"/>
      <c r="AM1304" s="19"/>
      <c r="AN1304" s="19"/>
      <c r="AO1304" s="19"/>
      <c r="AP1304" s="19"/>
      <c r="AQ1304" s="19"/>
      <c r="AR1304" s="19"/>
      <c r="AS1304" s="19"/>
      <c r="AT1304" s="19"/>
      <c r="AU1304" s="19"/>
    </row>
    <row r="1305">
      <c r="B1305" t="s">
        <v>526</v>
      </c>
      <c r="C1305" s="19" t="n">
        <v>0.177983209113723</v>
      </c>
      <c r="D1305" s="19" t="n">
        <v>0.205474980066002</v>
      </c>
      <c r="E1305" s="19" t="n">
        <v>0.119642886160412</v>
      </c>
      <c r="F1305" s="19"/>
      <c r="G1305" s="19" t="n">
        <v>0.136639729450101</v>
      </c>
      <c r="H1305" s="19" t="n">
        <v>0.174640036061874</v>
      </c>
      <c r="I1305" s="19" t="n">
        <v>0.271173392269765</v>
      </c>
      <c r="J1305" s="19" t="n">
        <v>0.145344999372512</v>
      </c>
      <c r="K1305" s="19" t="n">
        <v>0.138888698568634</v>
      </c>
      <c r="L1305" s="19" t="n">
        <v>0</v>
      </c>
      <c r="M1305" s="19"/>
      <c r="N1305" s="19" t="s">
        <v>124</v>
      </c>
      <c r="O1305" s="19" t="n">
        <v>0.196906425814442</v>
      </c>
      <c r="P1305" s="19" t="n">
        <v>0.137414823963958</v>
      </c>
      <c r="Q1305" s="19" t="n">
        <v>0.190543642345329</v>
      </c>
      <c r="R1305" s="19" t="n">
        <v>0.193335731067251</v>
      </c>
      <c r="S1305" s="19"/>
      <c r="T1305" s="19" t="n">
        <v>0.411157320060219</v>
      </c>
      <c r="U1305" s="19" t="n">
        <v>0.125529587525007</v>
      </c>
      <c r="V1305" s="19" t="n">
        <v>0.0794999891243191</v>
      </c>
      <c r="W1305" s="19" t="n">
        <v>0.227989338625132</v>
      </c>
      <c r="X1305" s="19"/>
      <c r="Y1305" s="19" t="n">
        <v>0.177122741865561</v>
      </c>
      <c r="Z1305" s="19" t="n">
        <v>0.182796965280356</v>
      </c>
      <c r="AA1305" s="19" t="s">
        <v>124</v>
      </c>
      <c r="AB1305" s="19" t="s">
        <v>124</v>
      </c>
      <c r="AC1305" s="19" t="s">
        <v>124</v>
      </c>
      <c r="AD1305" s="19" t="s">
        <v>124</v>
      </c>
      <c r="AE1305" s="19"/>
      <c r="AF1305" s="19" t="n">
        <v>0.147852411456754</v>
      </c>
      <c r="AG1305" s="19"/>
      <c r="AH1305" s="19" t="n">
        <v>0.190890998930408</v>
      </c>
      <c r="AI1305" s="19"/>
      <c r="AJ1305" s="19" t="n">
        <v>0.311935500959465</v>
      </c>
      <c r="AK1305" s="19" t="n">
        <v>0.259055919307515</v>
      </c>
      <c r="AL1305" s="19" t="n">
        <v>0.104448412664517</v>
      </c>
      <c r="AM1305" s="19" t="n">
        <v>0.245170491879986</v>
      </c>
      <c r="AN1305" s="19" t="n">
        <v>0.1382493326631</v>
      </c>
      <c r="AO1305" s="19" t="n">
        <v>0.139791185235709</v>
      </c>
      <c r="AP1305" s="19" t="n">
        <v>0.173922214835961</v>
      </c>
      <c r="AQ1305" s="19" t="n">
        <v>0</v>
      </c>
      <c r="AR1305" s="19" t="n">
        <v>0.607219729292471</v>
      </c>
      <c r="AS1305" s="19" t="n">
        <v>0.196962425181591</v>
      </c>
      <c r="AT1305" s="19" t="n">
        <v>0</v>
      </c>
      <c r="AU1305" s="19" t="n">
        <v>0.175927398204174</v>
      </c>
    </row>
    <row r="1306">
      <c r="B1306" t="s">
        <v>527</v>
      </c>
      <c r="C1306" s="19" t="n">
        <v>0.523952323536549</v>
      </c>
      <c r="D1306" s="19" t="n">
        <v>0.475921626788973</v>
      </c>
      <c r="E1306" s="19" t="n">
        <v>0.625878327677574</v>
      </c>
      <c r="F1306" s="19"/>
      <c r="G1306" s="19" t="n">
        <v>0.561568888114668</v>
      </c>
      <c r="H1306" s="19" t="n">
        <v>0.60741407843614</v>
      </c>
      <c r="I1306" s="19" t="n">
        <v>0.302485307166305</v>
      </c>
      <c r="J1306" s="19" t="n">
        <v>0.574365275914662</v>
      </c>
      <c r="K1306" s="19" t="n">
        <v>0.639073006925285</v>
      </c>
      <c r="L1306" s="19" t="n">
        <v>0.196061256054874</v>
      </c>
      <c r="M1306" s="19"/>
      <c r="N1306" s="19" t="s">
        <v>124</v>
      </c>
      <c r="O1306" s="19" t="n">
        <v>0.338390428410606</v>
      </c>
      <c r="P1306" s="19" t="n">
        <v>0.46096408316631</v>
      </c>
      <c r="Q1306" s="19" t="n">
        <v>0.612990348743364</v>
      </c>
      <c r="R1306" s="19" t="n">
        <v>0.492210330736941</v>
      </c>
      <c r="S1306" s="19"/>
      <c r="T1306" s="19" t="n">
        <v>0.315304383466903</v>
      </c>
      <c r="U1306" s="19" t="n">
        <v>0.515761222038359</v>
      </c>
      <c r="V1306" s="19" t="n">
        <v>0.643636188394158</v>
      </c>
      <c r="W1306" s="19" t="n">
        <v>0.52300015888298</v>
      </c>
      <c r="X1306" s="19"/>
      <c r="Y1306" s="19" t="n">
        <v>0.525425722193548</v>
      </c>
      <c r="Z1306" s="19" t="n">
        <v>0.515709613676077</v>
      </c>
      <c r="AA1306" s="19" t="s">
        <v>124</v>
      </c>
      <c r="AB1306" s="19" t="s">
        <v>124</v>
      </c>
      <c r="AC1306" s="19" t="s">
        <v>124</v>
      </c>
      <c r="AD1306" s="19" t="s">
        <v>124</v>
      </c>
      <c r="AE1306" s="19"/>
      <c r="AF1306" s="19" t="n">
        <v>0.506442741245248</v>
      </c>
      <c r="AG1306" s="19"/>
      <c r="AH1306" s="19" t="n">
        <v>0.535489899616687</v>
      </c>
      <c r="AI1306" s="19"/>
      <c r="AJ1306" s="19" t="n">
        <v>0.512092723026666</v>
      </c>
      <c r="AK1306" s="19" t="n">
        <v>0.623118445806733</v>
      </c>
      <c r="AL1306" s="19" t="n">
        <v>0.558234334039364</v>
      </c>
      <c r="AM1306" s="19" t="n">
        <v>0.399942574586852</v>
      </c>
      <c r="AN1306" s="19" t="n">
        <v>0.576776861584578</v>
      </c>
      <c r="AO1306" s="19" t="n">
        <v>0.720817756332164</v>
      </c>
      <c r="AP1306" s="19" t="n">
        <v>0.434436868691831</v>
      </c>
      <c r="AQ1306" s="19" t="n">
        <v>0.524174630925396</v>
      </c>
      <c r="AR1306" s="19" t="n">
        <v>0.392780270707529</v>
      </c>
      <c r="AS1306" s="19" t="n">
        <v>0.432321361143833</v>
      </c>
      <c r="AT1306" s="19" t="n">
        <v>1</v>
      </c>
      <c r="AU1306" s="19" t="n">
        <v>0.634565828074048</v>
      </c>
    </row>
    <row r="1307">
      <c r="B1307" t="s">
        <v>528</v>
      </c>
      <c r="C1307" s="19" t="n">
        <v>0.230047206247427</v>
      </c>
      <c r="D1307" s="19" t="n">
        <v>0.246320908012757</v>
      </c>
      <c r="E1307" s="19" t="n">
        <v>0.195512762530313</v>
      </c>
      <c r="F1307" s="19"/>
      <c r="G1307" s="19" t="n">
        <v>0.261162791952607</v>
      </c>
      <c r="H1307" s="19" t="n">
        <v>0.204968453501199</v>
      </c>
      <c r="I1307" s="19" t="n">
        <v>0.308585317801078</v>
      </c>
      <c r="J1307" s="19" t="n">
        <v>0.177031416129156</v>
      </c>
      <c r="K1307" s="19" t="n">
        <v>0.12060901359828</v>
      </c>
      <c r="L1307" s="19" t="n">
        <v>0.592412897213327</v>
      </c>
      <c r="M1307" s="19"/>
      <c r="N1307" s="19" t="s">
        <v>124</v>
      </c>
      <c r="O1307" s="19" t="n">
        <v>0.303648042748734</v>
      </c>
      <c r="P1307" s="19" t="n">
        <v>0.286060180441723</v>
      </c>
      <c r="Q1307" s="19" t="n">
        <v>0.156436954804268</v>
      </c>
      <c r="R1307" s="19" t="n">
        <v>0.277657641693908</v>
      </c>
      <c r="S1307" s="19"/>
      <c r="T1307" s="19" t="n">
        <v>0.164473238938699</v>
      </c>
      <c r="U1307" s="19" t="n">
        <v>0.268818192485632</v>
      </c>
      <c r="V1307" s="19" t="n">
        <v>0.217138427094409</v>
      </c>
      <c r="W1307" s="19" t="n">
        <v>0.194488317294326</v>
      </c>
      <c r="X1307" s="19"/>
      <c r="Y1307" s="19" t="n">
        <v>0.233522117531514</v>
      </c>
      <c r="Z1307" s="19" t="n">
        <v>0.210607331391047</v>
      </c>
      <c r="AA1307" s="19" t="s">
        <v>124</v>
      </c>
      <c r="AB1307" s="19" t="s">
        <v>124</v>
      </c>
      <c r="AC1307" s="19" t="s">
        <v>124</v>
      </c>
      <c r="AD1307" s="19" t="s">
        <v>124</v>
      </c>
      <c r="AE1307" s="19"/>
      <c r="AF1307" s="19" t="n">
        <v>0.279392972648393</v>
      </c>
      <c r="AG1307" s="19"/>
      <c r="AH1307" s="19" t="n">
        <v>0.202513958765939</v>
      </c>
      <c r="AI1307" s="19"/>
      <c r="AJ1307" s="19" t="n">
        <v>0.175971776013869</v>
      </c>
      <c r="AK1307" s="19" t="n">
        <v>0</v>
      </c>
      <c r="AL1307" s="19" t="n">
        <v>0.194010715572156</v>
      </c>
      <c r="AM1307" s="19" t="n">
        <v>0.305219883228871</v>
      </c>
      <c r="AN1307" s="19" t="n">
        <v>0.215749768069153</v>
      </c>
      <c r="AO1307" s="19" t="n">
        <v>0.0654629990332184</v>
      </c>
      <c r="AP1307" s="19" t="n">
        <v>0.353424073785295</v>
      </c>
      <c r="AQ1307" s="19" t="n">
        <v>0.475825369074604</v>
      </c>
      <c r="AR1307" s="19" t="n">
        <v>0</v>
      </c>
      <c r="AS1307" s="19" t="n">
        <v>0.265879690364022</v>
      </c>
      <c r="AT1307" s="19" t="n">
        <v>0</v>
      </c>
      <c r="AU1307" s="19" t="n">
        <v>0.189506773721778</v>
      </c>
    </row>
    <row r="1308">
      <c r="B1308" t="s">
        <v>529</v>
      </c>
      <c r="C1308" s="19" t="n">
        <v>0.0360849082329139</v>
      </c>
      <c r="D1308" s="19" t="n">
        <v>0.0408952872997959</v>
      </c>
      <c r="E1308" s="19" t="n">
        <v>0.0258767965482619</v>
      </c>
      <c r="F1308" s="19"/>
      <c r="G1308" s="19" t="n">
        <v>0.0406285904826235</v>
      </c>
      <c r="H1308" s="19" t="n">
        <v>0.0129774320007864</v>
      </c>
      <c r="I1308" s="19" t="n">
        <v>0.0637006849846049</v>
      </c>
      <c r="J1308" s="19" t="n">
        <v>0.0475902076940534</v>
      </c>
      <c r="K1308" s="19" t="n">
        <v>0.0374774862866367</v>
      </c>
      <c r="L1308" s="19" t="n">
        <v>0</v>
      </c>
      <c r="M1308" s="19"/>
      <c r="N1308" s="19" t="s">
        <v>124</v>
      </c>
      <c r="O1308" s="19" t="n">
        <v>0.112728878776942</v>
      </c>
      <c r="P1308" s="19" t="n">
        <v>0.0691137584040428</v>
      </c>
      <c r="Q1308" s="19" t="n">
        <v>0.0225019191139107</v>
      </c>
      <c r="R1308" s="19" t="n">
        <v>0</v>
      </c>
      <c r="S1308" s="19"/>
      <c r="T1308" s="19" t="n">
        <v>0.109065057534178</v>
      </c>
      <c r="U1308" s="19" t="n">
        <v>0.0316977842242193</v>
      </c>
      <c r="V1308" s="19" t="n">
        <v>0.0425862167559313</v>
      </c>
      <c r="W1308" s="19" t="n">
        <v>0.033452655785335</v>
      </c>
      <c r="X1308" s="19"/>
      <c r="Y1308" s="19" t="n">
        <v>0.0355061224514228</v>
      </c>
      <c r="Z1308" s="19" t="n">
        <v>0.0393228392881223</v>
      </c>
      <c r="AA1308" s="19" t="s">
        <v>124</v>
      </c>
      <c r="AB1308" s="19" t="s">
        <v>124</v>
      </c>
      <c r="AC1308" s="19" t="s">
        <v>124</v>
      </c>
      <c r="AD1308" s="19" t="s">
        <v>124</v>
      </c>
      <c r="AE1308" s="19"/>
      <c r="AF1308" s="19" t="n">
        <v>0.033644784759254</v>
      </c>
      <c r="AG1308" s="19"/>
      <c r="AH1308" s="19" t="n">
        <v>0.0404180810051884</v>
      </c>
      <c r="AI1308" s="19"/>
      <c r="AJ1308" s="19" t="n">
        <v>0</v>
      </c>
      <c r="AK1308" s="19" t="n">
        <v>0</v>
      </c>
      <c r="AL1308" s="19" t="n">
        <v>0.100811211497036</v>
      </c>
      <c r="AM1308" s="19" t="n">
        <v>0</v>
      </c>
      <c r="AN1308" s="19" t="n">
        <v>0.0403828141560421</v>
      </c>
      <c r="AO1308" s="19" t="n">
        <v>0.0739280593989087</v>
      </c>
      <c r="AP1308" s="19" t="n">
        <v>0.0382168426869139</v>
      </c>
      <c r="AQ1308" s="19" t="n">
        <v>0</v>
      </c>
      <c r="AR1308" s="19" t="n">
        <v>0</v>
      </c>
      <c r="AS1308" s="19" t="n">
        <v>0</v>
      </c>
      <c r="AT1308" s="19" t="n">
        <v>0</v>
      </c>
      <c r="AU1308" s="19" t="n">
        <v>0</v>
      </c>
    </row>
    <row r="1309">
      <c r="B1309" t="s">
        <v>530</v>
      </c>
      <c r="C1309" s="19" t="n">
        <v>0.00781930581577744</v>
      </c>
      <c r="D1309" s="19" t="n">
        <v>0.00667234663359324</v>
      </c>
      <c r="E1309" s="19" t="n">
        <v>0.0102532693905156</v>
      </c>
      <c r="F1309" s="19"/>
      <c r="G1309" s="19" t="n">
        <v>0</v>
      </c>
      <c r="H1309" s="19" t="n">
        <v>0</v>
      </c>
      <c r="I1309" s="19" t="n">
        <v>0</v>
      </c>
      <c r="J1309" s="19" t="n">
        <v>0.027756563664397</v>
      </c>
      <c r="K1309" s="19" t="n">
        <v>0.0308696911135431</v>
      </c>
      <c r="L1309" s="19" t="n">
        <v>0</v>
      </c>
      <c r="M1309" s="19"/>
      <c r="N1309" s="19" t="s">
        <v>124</v>
      </c>
      <c r="O1309" s="19" t="n">
        <v>0</v>
      </c>
      <c r="P1309" s="19" t="n">
        <v>0.0135425857736876</v>
      </c>
      <c r="Q1309" s="19" t="n">
        <v>0</v>
      </c>
      <c r="R1309" s="19" t="n">
        <v>0.0183469299319951</v>
      </c>
      <c r="S1309" s="19"/>
      <c r="T1309" s="19" t="n">
        <v>0</v>
      </c>
      <c r="U1309" s="19" t="n">
        <v>0.0123120753878824</v>
      </c>
      <c r="V1309" s="19" t="n">
        <v>0</v>
      </c>
      <c r="W1309" s="19" t="n">
        <v>0</v>
      </c>
      <c r="X1309" s="19"/>
      <c r="Y1309" s="19" t="n">
        <v>0</v>
      </c>
      <c r="Z1309" s="19" t="n">
        <v>0.0515632503643979</v>
      </c>
      <c r="AA1309" s="19" t="s">
        <v>124</v>
      </c>
      <c r="AB1309" s="19" t="s">
        <v>124</v>
      </c>
      <c r="AC1309" s="19" t="s">
        <v>124</v>
      </c>
      <c r="AD1309" s="19" t="s">
        <v>124</v>
      </c>
      <c r="AE1309" s="19"/>
      <c r="AF1309" s="19" t="n">
        <v>0.0088759110419821</v>
      </c>
      <c r="AG1309" s="19"/>
      <c r="AH1309" s="19" t="n">
        <v>0.00367845512515127</v>
      </c>
      <c r="AI1309" s="19"/>
      <c r="AJ1309" s="19" t="n">
        <v>0</v>
      </c>
      <c r="AK1309" s="19" t="n">
        <v>0</v>
      </c>
      <c r="AL1309" s="19" t="n">
        <v>0</v>
      </c>
      <c r="AM1309" s="19" t="n">
        <v>0.025041354458594</v>
      </c>
      <c r="AN1309" s="19" t="n">
        <v>0</v>
      </c>
      <c r="AO1309" s="19" t="n">
        <v>0</v>
      </c>
      <c r="AP1309" s="19" t="n">
        <v>0</v>
      </c>
      <c r="AQ1309" s="19" t="n">
        <v>0</v>
      </c>
      <c r="AR1309" s="19" t="n">
        <v>0</v>
      </c>
      <c r="AS1309" s="19" t="n">
        <v>0.0506048518448238</v>
      </c>
      <c r="AT1309" s="19" t="n">
        <v>0</v>
      </c>
      <c r="AU1309" s="19" t="n">
        <v>0</v>
      </c>
    </row>
    <row r="1310">
      <c r="B1310" t="s">
        <v>96</v>
      </c>
      <c r="C1310" s="19" t="n">
        <v>0.0241130470536098</v>
      </c>
      <c r="D1310" s="19" t="n">
        <v>0.0247148511988775</v>
      </c>
      <c r="E1310" s="19" t="n">
        <v>0.0228359576929243</v>
      </c>
      <c r="F1310" s="19"/>
      <c r="G1310" s="19" t="n">
        <v>0</v>
      </c>
      <c r="H1310" s="19" t="n">
        <v>0</v>
      </c>
      <c r="I1310" s="19" t="n">
        <v>0.0540552977782469</v>
      </c>
      <c r="J1310" s="19" t="n">
        <v>0.0279115372252196</v>
      </c>
      <c r="K1310" s="19" t="n">
        <v>0.0330821035076199</v>
      </c>
      <c r="L1310" s="19" t="n">
        <v>0.211525846731799</v>
      </c>
      <c r="M1310" s="19"/>
      <c r="N1310" s="19" t="s">
        <v>124</v>
      </c>
      <c r="O1310" s="19" t="n">
        <v>0.0483262242492768</v>
      </c>
      <c r="P1310" s="19" t="n">
        <v>0.0329045682502786</v>
      </c>
      <c r="Q1310" s="19" t="n">
        <v>0.017527134993128</v>
      </c>
      <c r="R1310" s="19" t="n">
        <v>0.0184493665699054</v>
      </c>
      <c r="S1310" s="19"/>
      <c r="T1310" s="19" t="n">
        <v>0</v>
      </c>
      <c r="U1310" s="19" t="n">
        <v>0.045881138338901</v>
      </c>
      <c r="V1310" s="19" t="n">
        <v>0.0171391786311826</v>
      </c>
      <c r="W1310" s="19" t="n">
        <v>0.0210695294122277</v>
      </c>
      <c r="X1310" s="19"/>
      <c r="Y1310" s="19" t="n">
        <v>0.0284232959579545</v>
      </c>
      <c r="Z1310" s="19" t="n">
        <v>0</v>
      </c>
      <c r="AA1310" s="19" t="s">
        <v>124</v>
      </c>
      <c r="AB1310" s="19" t="s">
        <v>124</v>
      </c>
      <c r="AC1310" s="19" t="s">
        <v>124</v>
      </c>
      <c r="AD1310" s="19" t="s">
        <v>124</v>
      </c>
      <c r="AE1310" s="19"/>
      <c r="AF1310" s="19" t="n">
        <v>0.0237911788483687</v>
      </c>
      <c r="AG1310" s="19"/>
      <c r="AH1310" s="19" t="n">
        <v>0.0270086065566258</v>
      </c>
      <c r="AI1310" s="19"/>
      <c r="AJ1310" s="19" t="n">
        <v>0</v>
      </c>
      <c r="AK1310" s="19" t="n">
        <v>0.117825634885752</v>
      </c>
      <c r="AL1310" s="19" t="n">
        <v>0.0424953262269276</v>
      </c>
      <c r="AM1310" s="19" t="n">
        <v>0.0246256958456968</v>
      </c>
      <c r="AN1310" s="19" t="n">
        <v>0.0288412235271275</v>
      </c>
      <c r="AO1310" s="19" t="n">
        <v>0</v>
      </c>
      <c r="AP1310" s="19" t="n">
        <v>0</v>
      </c>
      <c r="AQ1310" s="19" t="n">
        <v>0</v>
      </c>
      <c r="AR1310" s="19" t="n">
        <v>0</v>
      </c>
      <c r="AS1310" s="19" t="n">
        <v>0.05423167146573</v>
      </c>
      <c r="AT1310" s="19" t="n">
        <v>0</v>
      </c>
      <c r="AU1310" s="19" t="n">
        <v>0</v>
      </c>
    </row>
    <row r="1311">
      <c r="C1311" s="19"/>
      <c r="D1311" s="19"/>
      <c r="E1311" s="19"/>
      <c r="F1311" s="19"/>
      <c r="G1311" s="19"/>
      <c r="H1311" s="19"/>
      <c r="I1311" s="19"/>
      <c r="J1311" s="19"/>
      <c r="K1311" s="19"/>
      <c r="L1311" s="19"/>
      <c r="M1311" s="19"/>
      <c r="N1311" s="19"/>
      <c r="O1311" s="19"/>
      <c r="P1311" s="19"/>
      <c r="Q1311" s="19"/>
      <c r="R1311" s="19"/>
      <c r="S1311" s="19"/>
      <c r="T1311" s="19"/>
      <c r="U1311" s="19"/>
      <c r="V1311" s="19"/>
      <c r="W1311" s="19"/>
      <c r="X1311" s="19"/>
      <c r="Y1311" s="19"/>
      <c r="Z1311" s="19"/>
      <c r="AA1311" s="19"/>
      <c r="AB1311" s="19"/>
      <c r="AC1311" s="19"/>
      <c r="AD1311" s="19"/>
      <c r="AE1311" s="19"/>
      <c r="AF1311" s="19"/>
      <c r="AG1311" s="19"/>
      <c r="AH1311" s="19"/>
      <c r="AI1311" s="19"/>
      <c r="AJ1311" s="19"/>
      <c r="AK1311" s="19"/>
      <c r="AL1311" s="19"/>
      <c r="AM1311" s="19"/>
      <c r="AN1311" s="19"/>
      <c r="AO1311" s="19"/>
      <c r="AP1311" s="19"/>
      <c r="AQ1311" s="19"/>
      <c r="AR1311" s="19"/>
      <c r="AS1311" s="19"/>
      <c r="AT1311" s="19"/>
      <c r="AU1311" s="19"/>
    </row>
    <row r="1312">
      <c r="B1312" s="7" t="s">
        <v>548</v>
      </c>
      <c r="C1312" s="19"/>
      <c r="D1312" s="19"/>
      <c r="E1312" s="19"/>
      <c r="F1312" s="19"/>
      <c r="G1312" s="19"/>
      <c r="H1312" s="19"/>
      <c r="I1312" s="19"/>
      <c r="J1312" s="19"/>
      <c r="K1312" s="19"/>
      <c r="L1312" s="19"/>
      <c r="M1312" s="19"/>
      <c r="N1312" s="19"/>
      <c r="O1312" s="19"/>
      <c r="P1312" s="19"/>
      <c r="Q1312" s="19"/>
      <c r="R1312" s="19"/>
      <c r="S1312" s="19"/>
      <c r="T1312" s="19"/>
      <c r="U1312" s="19"/>
      <c r="V1312" s="19"/>
      <c r="W1312" s="19"/>
      <c r="X1312" s="19"/>
      <c r="Y1312" s="19"/>
      <c r="Z1312" s="19"/>
      <c r="AA1312" s="19"/>
      <c r="AB1312" s="19"/>
      <c r="AC1312" s="19"/>
      <c r="AD1312" s="19"/>
      <c r="AE1312" s="19"/>
      <c r="AF1312" s="19"/>
      <c r="AG1312" s="19"/>
      <c r="AH1312" s="19"/>
      <c r="AI1312" s="19"/>
      <c r="AJ1312" s="19"/>
      <c r="AK1312" s="19"/>
      <c r="AL1312" s="19"/>
      <c r="AM1312" s="19"/>
      <c r="AN1312" s="19"/>
      <c r="AO1312" s="19"/>
      <c r="AP1312" s="19"/>
      <c r="AQ1312" s="19"/>
      <c r="AR1312" s="19"/>
      <c r="AS1312" s="19"/>
      <c r="AT1312" s="19"/>
      <c r="AU1312" s="19"/>
    </row>
    <row r="1313">
      <c r="B1313" s="26" t="s">
        <v>229</v>
      </c>
      <c r="C1313" s="19"/>
      <c r="D1313" s="19"/>
      <c r="E1313" s="19"/>
      <c r="F1313" s="19"/>
      <c r="G1313" s="19"/>
      <c r="H1313" s="19"/>
      <c r="I1313" s="19"/>
      <c r="J1313" s="19"/>
      <c r="K1313" s="19"/>
      <c r="L1313" s="19"/>
      <c r="M1313" s="19"/>
      <c r="N1313" s="19"/>
      <c r="O1313" s="19"/>
      <c r="P1313" s="19"/>
      <c r="Q1313" s="19"/>
      <c r="R1313" s="19"/>
      <c r="S1313" s="19"/>
      <c r="T1313" s="19"/>
      <c r="U1313" s="19"/>
      <c r="V1313" s="19"/>
      <c r="W1313" s="19"/>
      <c r="X1313" s="19"/>
      <c r="Y1313" s="19"/>
      <c r="Z1313" s="19"/>
      <c r="AA1313" s="19"/>
      <c r="AB1313" s="19"/>
      <c r="AC1313" s="19"/>
      <c r="AD1313" s="19"/>
      <c r="AE1313" s="19"/>
      <c r="AF1313" s="19"/>
      <c r="AG1313" s="19"/>
      <c r="AH1313" s="19"/>
      <c r="AI1313" s="19"/>
      <c r="AJ1313" s="19"/>
      <c r="AK1313" s="19"/>
      <c r="AL1313" s="19"/>
      <c r="AM1313" s="19"/>
      <c r="AN1313" s="19"/>
      <c r="AO1313" s="19"/>
      <c r="AP1313" s="19"/>
      <c r="AQ1313" s="19"/>
      <c r="AR1313" s="19"/>
      <c r="AS1313" s="19"/>
      <c r="AT1313" s="19"/>
      <c r="AU1313" s="19"/>
    </row>
    <row r="1314">
      <c r="B1314" t="s">
        <v>539</v>
      </c>
      <c r="C1314" s="19" t="n">
        <v>0.123530092536256</v>
      </c>
      <c r="D1314" s="19" t="n">
        <v>0.121283976117572</v>
      </c>
      <c r="E1314" s="19" t="n">
        <v>0.127343153565433</v>
      </c>
      <c r="F1314" s="19"/>
      <c r="G1314" s="19" t="n">
        <v>0.158211153841907</v>
      </c>
      <c r="H1314" s="19" t="n">
        <v>0.0814032646463846</v>
      </c>
      <c r="I1314" s="19" t="n">
        <v>0.0974149587044604</v>
      </c>
      <c r="J1314" s="19" t="n">
        <v>0.150854637661652</v>
      </c>
      <c r="K1314" s="19" t="n">
        <v>0.140035143854271</v>
      </c>
      <c r="L1314" s="19" t="n">
        <v>0.178919791562184</v>
      </c>
      <c r="M1314" s="19"/>
      <c r="N1314" s="19" t="n">
        <v>0.232437150837428</v>
      </c>
      <c r="O1314" s="19" t="n">
        <v>0.215996257354696</v>
      </c>
      <c r="P1314" s="19" t="n">
        <v>0.185379784272397</v>
      </c>
      <c r="Q1314" s="19" t="n">
        <v>0.0650369841109313</v>
      </c>
      <c r="R1314" s="19" t="n">
        <v>0.0350147680288467</v>
      </c>
      <c r="S1314" s="19"/>
      <c r="T1314" s="19" t="n">
        <v>0.206244905043252</v>
      </c>
      <c r="U1314" s="19" t="n">
        <v>0.116010928996848</v>
      </c>
      <c r="V1314" s="19" t="n">
        <v>0.126272586768772</v>
      </c>
      <c r="W1314" s="19" t="n">
        <v>0.0669939923814815</v>
      </c>
      <c r="X1314" s="19"/>
      <c r="Y1314" s="19" t="n">
        <v>0.0996691746073483</v>
      </c>
      <c r="Z1314" s="19" t="n">
        <v>0.177448463458629</v>
      </c>
      <c r="AA1314" s="19" t="s">
        <v>124</v>
      </c>
      <c r="AB1314" s="19" t="s">
        <v>124</v>
      </c>
      <c r="AC1314" s="19" t="s">
        <v>124</v>
      </c>
      <c r="AD1314" s="19" t="s">
        <v>124</v>
      </c>
      <c r="AE1314" s="19"/>
      <c r="AF1314" s="19" t="n">
        <v>0.135029809913936</v>
      </c>
      <c r="AG1314" s="19"/>
      <c r="AH1314" s="19" t="n">
        <v>0.106256842445528</v>
      </c>
      <c r="AI1314" s="19"/>
      <c r="AJ1314" s="19" t="n">
        <v>0.143527230707722</v>
      </c>
      <c r="AK1314" s="19" t="n">
        <v>0.314877096764808</v>
      </c>
      <c r="AL1314" s="19" t="n">
        <v>0.103326870350521</v>
      </c>
      <c r="AM1314" s="19" t="n">
        <v>0.0988397000428681</v>
      </c>
      <c r="AN1314" s="19" t="n">
        <v>0.128568418751907</v>
      </c>
      <c r="AO1314" s="19" t="n">
        <v>0.124798062408274</v>
      </c>
      <c r="AP1314" s="19" t="n">
        <v>0.0974399967793496</v>
      </c>
      <c r="AQ1314" s="19" t="n">
        <v>0.138944671485891</v>
      </c>
      <c r="AR1314" s="19" t="n">
        <v>0.16516502954342</v>
      </c>
      <c r="AS1314" s="19" t="n">
        <v>0.15383424099619</v>
      </c>
      <c r="AT1314" s="19" t="n">
        <v>0</v>
      </c>
      <c r="AU1314" s="19" t="n">
        <v>0.178425861775739</v>
      </c>
    </row>
    <row r="1315">
      <c r="B1315" t="s">
        <v>540</v>
      </c>
      <c r="C1315" s="19" t="n">
        <v>0.201976164963877</v>
      </c>
      <c r="D1315" s="19" t="n">
        <v>0.222237615327618</v>
      </c>
      <c r="E1315" s="19" t="n">
        <v>0.178265120160834</v>
      </c>
      <c r="F1315" s="19"/>
      <c r="G1315" s="19" t="n">
        <v>0.269115488453497</v>
      </c>
      <c r="H1315" s="19" t="n">
        <v>0.189730193623686</v>
      </c>
      <c r="I1315" s="19" t="n">
        <v>0.235981144423809</v>
      </c>
      <c r="J1315" s="19" t="n">
        <v>0.183555252356991</v>
      </c>
      <c r="K1315" s="19" t="n">
        <v>0.169686526273139</v>
      </c>
      <c r="L1315" s="19" t="n">
        <v>0.176504395905196</v>
      </c>
      <c r="M1315" s="19"/>
      <c r="N1315" s="19" t="n">
        <v>0.537977299407378</v>
      </c>
      <c r="O1315" s="19" t="n">
        <v>0.256751968214364</v>
      </c>
      <c r="P1315" s="19" t="n">
        <v>0.199073407993432</v>
      </c>
      <c r="Q1315" s="19" t="n">
        <v>0.162444968156042</v>
      </c>
      <c r="R1315" s="19" t="n">
        <v>0.22572377714798</v>
      </c>
      <c r="S1315" s="19"/>
      <c r="T1315" s="19" t="n">
        <v>0.303469314479583</v>
      </c>
      <c r="U1315" s="19" t="n">
        <v>0.226553160523759</v>
      </c>
      <c r="V1315" s="19" t="n">
        <v>0.189572881721256</v>
      </c>
      <c r="W1315" s="19" t="n">
        <v>0.185241563810595</v>
      </c>
      <c r="X1315" s="19"/>
      <c r="Y1315" s="19" t="n">
        <v>0.207307956251318</v>
      </c>
      <c r="Z1315" s="19" t="n">
        <v>0.189927948664175</v>
      </c>
      <c r="AA1315" s="19" t="s">
        <v>124</v>
      </c>
      <c r="AB1315" s="19" t="s">
        <v>124</v>
      </c>
      <c r="AC1315" s="19" t="s">
        <v>124</v>
      </c>
      <c r="AD1315" s="19" t="s">
        <v>124</v>
      </c>
      <c r="AE1315" s="19"/>
      <c r="AF1315" s="19" t="n">
        <v>0.239346446382046</v>
      </c>
      <c r="AG1315" s="19"/>
      <c r="AH1315" s="19" t="n">
        <v>0.211610574719182</v>
      </c>
      <c r="AI1315" s="19"/>
      <c r="AJ1315" s="19" t="n">
        <v>0.155915553155747</v>
      </c>
      <c r="AK1315" s="19" t="n">
        <v>0.159916295651529</v>
      </c>
      <c r="AL1315" s="19" t="n">
        <v>0.250756257595072</v>
      </c>
      <c r="AM1315" s="19" t="n">
        <v>0.22229717891397</v>
      </c>
      <c r="AN1315" s="19" t="n">
        <v>0.203667190722297</v>
      </c>
      <c r="AO1315" s="19" t="n">
        <v>0.166426235128525</v>
      </c>
      <c r="AP1315" s="19" t="n">
        <v>0.181341407637857</v>
      </c>
      <c r="AQ1315" s="19" t="n">
        <v>0.128840775720226</v>
      </c>
      <c r="AR1315" s="19" t="n">
        <v>0.145539918811461</v>
      </c>
      <c r="AS1315" s="19" t="n">
        <v>0.135728561547147</v>
      </c>
      <c r="AT1315" s="19" t="n">
        <v>0.212517513584774</v>
      </c>
      <c r="AU1315" s="19" t="n">
        <v>0.236815000114077</v>
      </c>
    </row>
    <row r="1316">
      <c r="B1316" t="s">
        <v>541</v>
      </c>
      <c r="C1316" s="19" t="n">
        <v>0.276218559460332</v>
      </c>
      <c r="D1316" s="19" t="n">
        <v>0.270699004333092</v>
      </c>
      <c r="E1316" s="19" t="n">
        <v>0.281307905399922</v>
      </c>
      <c r="F1316" s="19"/>
      <c r="G1316" s="19" t="n">
        <v>0.200075745538313</v>
      </c>
      <c r="H1316" s="19" t="n">
        <v>0.277552001574878</v>
      </c>
      <c r="I1316" s="19" t="n">
        <v>0.284435347582813</v>
      </c>
      <c r="J1316" s="19" t="n">
        <v>0.276703535382742</v>
      </c>
      <c r="K1316" s="19" t="n">
        <v>0.289580244012278</v>
      </c>
      <c r="L1316" s="19" t="n">
        <v>0.34881462340435</v>
      </c>
      <c r="M1316" s="19"/>
      <c r="N1316" s="19" t="n">
        <v>0</v>
      </c>
      <c r="O1316" s="19" t="n">
        <v>0.275965528695723</v>
      </c>
      <c r="P1316" s="19" t="n">
        <v>0.281997085577212</v>
      </c>
      <c r="Q1316" s="19" t="n">
        <v>0.276587017407718</v>
      </c>
      <c r="R1316" s="19" t="n">
        <v>0.278707157031965</v>
      </c>
      <c r="S1316" s="19"/>
      <c r="T1316" s="19" t="n">
        <v>0.228238463562781</v>
      </c>
      <c r="U1316" s="19" t="n">
        <v>0.267995854878004</v>
      </c>
      <c r="V1316" s="19" t="n">
        <v>0.300122320759903</v>
      </c>
      <c r="W1316" s="19" t="n">
        <v>0.297145528698092</v>
      </c>
      <c r="X1316" s="19"/>
      <c r="Y1316" s="19" t="n">
        <v>0.258779409684003</v>
      </c>
      <c r="Z1316" s="19" t="n">
        <v>0.315625699999204</v>
      </c>
      <c r="AA1316" s="19" t="s">
        <v>124</v>
      </c>
      <c r="AB1316" s="19" t="s">
        <v>124</v>
      </c>
      <c r="AC1316" s="19" t="s">
        <v>124</v>
      </c>
      <c r="AD1316" s="19" t="s">
        <v>124</v>
      </c>
      <c r="AE1316" s="19"/>
      <c r="AF1316" s="19" t="n">
        <v>0.300846901525092</v>
      </c>
      <c r="AG1316" s="19"/>
      <c r="AH1316" s="19" t="n">
        <v>0.263385677893715</v>
      </c>
      <c r="AI1316" s="19"/>
      <c r="AJ1316" s="19" t="n">
        <v>0.215817742032911</v>
      </c>
      <c r="AK1316" s="19" t="n">
        <v>0.215853805998405</v>
      </c>
      <c r="AL1316" s="19" t="n">
        <v>0.251822429423277</v>
      </c>
      <c r="AM1316" s="19" t="n">
        <v>0.312531641657705</v>
      </c>
      <c r="AN1316" s="19" t="n">
        <v>0.280814862927173</v>
      </c>
      <c r="AO1316" s="19" t="n">
        <v>0.306654447316982</v>
      </c>
      <c r="AP1316" s="19" t="n">
        <v>0.287628614411634</v>
      </c>
      <c r="AQ1316" s="19" t="n">
        <v>0.178758095750522</v>
      </c>
      <c r="AR1316" s="19" t="n">
        <v>0.324887139738072</v>
      </c>
      <c r="AS1316" s="19" t="n">
        <v>0.320704782694118</v>
      </c>
      <c r="AT1316" s="19" t="n">
        <v>0.207426996803295</v>
      </c>
      <c r="AU1316" s="19" t="n">
        <v>0.30810883545926</v>
      </c>
    </row>
    <row r="1317">
      <c r="B1317" t="s">
        <v>542</v>
      </c>
      <c r="C1317" s="19" t="n">
        <v>0.174066767185395</v>
      </c>
      <c r="D1317" s="19" t="n">
        <v>0.196897347411234</v>
      </c>
      <c r="E1317" s="19" t="n">
        <v>0.146914732079086</v>
      </c>
      <c r="F1317" s="19"/>
      <c r="G1317" s="19" t="n">
        <v>0.147874554953322</v>
      </c>
      <c r="H1317" s="19" t="n">
        <v>0.238752589279569</v>
      </c>
      <c r="I1317" s="19" t="n">
        <v>0.108795395219896</v>
      </c>
      <c r="J1317" s="19" t="n">
        <v>0.13464260409285</v>
      </c>
      <c r="K1317" s="19" t="n">
        <v>0.233954686286671</v>
      </c>
      <c r="L1317" s="19" t="n">
        <v>0.154623771100218</v>
      </c>
      <c r="M1317" s="19"/>
      <c r="N1317" s="19" t="n">
        <v>0.229585549755194</v>
      </c>
      <c r="O1317" s="19" t="n">
        <v>0.128176568579054</v>
      </c>
      <c r="P1317" s="19" t="n">
        <v>0.118292766180418</v>
      </c>
      <c r="Q1317" s="19" t="n">
        <v>0.23522538301267</v>
      </c>
      <c r="R1317" s="19" t="n">
        <v>0.192679590390093</v>
      </c>
      <c r="S1317" s="19"/>
      <c r="T1317" s="19" t="n">
        <v>0.137673917147251</v>
      </c>
      <c r="U1317" s="19" t="n">
        <v>0.16387288619192</v>
      </c>
      <c r="V1317" s="19" t="n">
        <v>0.182065558430267</v>
      </c>
      <c r="W1317" s="19" t="n">
        <v>0.187764315005651</v>
      </c>
      <c r="X1317" s="19"/>
      <c r="Y1317" s="19" t="n">
        <v>0.188859325580675</v>
      </c>
      <c r="Z1317" s="19" t="n">
        <v>0.140640113071587</v>
      </c>
      <c r="AA1317" s="19" t="s">
        <v>124</v>
      </c>
      <c r="AB1317" s="19" t="s">
        <v>124</v>
      </c>
      <c r="AC1317" s="19" t="s">
        <v>124</v>
      </c>
      <c r="AD1317" s="19" t="s">
        <v>124</v>
      </c>
      <c r="AE1317" s="19"/>
      <c r="AF1317" s="19" t="n">
        <v>0.155747160581469</v>
      </c>
      <c r="AG1317" s="19"/>
      <c r="AH1317" s="19" t="n">
        <v>0.182580169754028</v>
      </c>
      <c r="AI1317" s="19"/>
      <c r="AJ1317" s="19" t="n">
        <v>0.210789989828263</v>
      </c>
      <c r="AK1317" s="19" t="n">
        <v>0.111296971139873</v>
      </c>
      <c r="AL1317" s="19" t="n">
        <v>0.204311760228766</v>
      </c>
      <c r="AM1317" s="19" t="n">
        <v>0.118656403522282</v>
      </c>
      <c r="AN1317" s="19" t="n">
        <v>0.123102202840789</v>
      </c>
      <c r="AO1317" s="19" t="n">
        <v>0.118171664888516</v>
      </c>
      <c r="AP1317" s="19" t="n">
        <v>0.226208044686013</v>
      </c>
      <c r="AQ1317" s="19" t="n">
        <v>0.369320553110103</v>
      </c>
      <c r="AR1317" s="19" t="n">
        <v>0.187893144155794</v>
      </c>
      <c r="AS1317" s="19" t="n">
        <v>0.234581790944942</v>
      </c>
      <c r="AT1317" s="19" t="n">
        <v>0.353117782361081</v>
      </c>
      <c r="AU1317" s="19" t="n">
        <v>0.0785287320133989</v>
      </c>
    </row>
    <row r="1318">
      <c r="B1318" t="s">
        <v>543</v>
      </c>
      <c r="C1318" s="19" t="n">
        <v>0.114642970417098</v>
      </c>
      <c r="D1318" s="19" t="n">
        <v>0.12566746495434</v>
      </c>
      <c r="E1318" s="19" t="n">
        <v>0.101780031985953</v>
      </c>
      <c r="F1318" s="19"/>
      <c r="G1318" s="19" t="n">
        <v>0.146079075887673</v>
      </c>
      <c r="H1318" s="19" t="n">
        <v>0.115031120232808</v>
      </c>
      <c r="I1318" s="19" t="n">
        <v>0.0932005656891072</v>
      </c>
      <c r="J1318" s="19" t="n">
        <v>0.14846664376247</v>
      </c>
      <c r="K1318" s="19" t="n">
        <v>0.0710226082298135</v>
      </c>
      <c r="L1318" s="19" t="n">
        <v>0.141137418028051</v>
      </c>
      <c r="M1318" s="19"/>
      <c r="N1318" s="19" t="n">
        <v>0</v>
      </c>
      <c r="O1318" s="19" t="n">
        <v>0.0589092839749091</v>
      </c>
      <c r="P1318" s="19" t="n">
        <v>0.105145027296118</v>
      </c>
      <c r="Q1318" s="19" t="n">
        <v>0.135063638867084</v>
      </c>
      <c r="R1318" s="19" t="n">
        <v>0.146474718874722</v>
      </c>
      <c r="S1318" s="19"/>
      <c r="T1318" s="19" t="n">
        <v>0.092453831389018</v>
      </c>
      <c r="U1318" s="19" t="n">
        <v>0.101897597927387</v>
      </c>
      <c r="V1318" s="19" t="n">
        <v>0.0988282993583382</v>
      </c>
      <c r="W1318" s="19" t="n">
        <v>0.159968804033996</v>
      </c>
      <c r="X1318" s="19"/>
      <c r="Y1318" s="19" t="n">
        <v>0.135246519660886</v>
      </c>
      <c r="Z1318" s="19" t="n">
        <v>0.0680852556739422</v>
      </c>
      <c r="AA1318" s="19" t="s">
        <v>124</v>
      </c>
      <c r="AB1318" s="19" t="s">
        <v>124</v>
      </c>
      <c r="AC1318" s="19" t="s">
        <v>124</v>
      </c>
      <c r="AD1318" s="19" t="s">
        <v>124</v>
      </c>
      <c r="AE1318" s="19"/>
      <c r="AF1318" s="19" t="n">
        <v>0.0783238991456609</v>
      </c>
      <c r="AG1318" s="19"/>
      <c r="AH1318" s="19" t="n">
        <v>0.125560494097947</v>
      </c>
      <c r="AI1318" s="19"/>
      <c r="AJ1318" s="19" t="n">
        <v>0.206459941185416</v>
      </c>
      <c r="AK1318" s="19" t="n">
        <v>0.150248243455037</v>
      </c>
      <c r="AL1318" s="19" t="n">
        <v>0.0836693794813193</v>
      </c>
      <c r="AM1318" s="19" t="n">
        <v>0.139215279395209</v>
      </c>
      <c r="AN1318" s="19" t="n">
        <v>0.0839385414414215</v>
      </c>
      <c r="AO1318" s="19" t="n">
        <v>0.196097057874844</v>
      </c>
      <c r="AP1318" s="19" t="n">
        <v>0.120541542175326</v>
      </c>
      <c r="AQ1318" s="19" t="n">
        <v>0.0671637763410703</v>
      </c>
      <c r="AR1318" s="19" t="n">
        <v>0.0974512239892687</v>
      </c>
      <c r="AS1318" s="19" t="n">
        <v>0.0297637881412483</v>
      </c>
      <c r="AT1318" s="19" t="n">
        <v>0.22693770725085</v>
      </c>
      <c r="AU1318" s="19" t="n">
        <v>0.0928663654998663</v>
      </c>
    </row>
    <row r="1319">
      <c r="B1319" t="s">
        <v>544</v>
      </c>
      <c r="C1319" s="19" t="n">
        <v>0.0476739887585321</v>
      </c>
      <c r="D1319" s="19" t="n">
        <v>0.0252807900661579</v>
      </c>
      <c r="E1319" s="19" t="n">
        <v>0.0760788009050473</v>
      </c>
      <c r="F1319" s="19"/>
      <c r="G1319" s="19" t="n">
        <v>0.0227745328976651</v>
      </c>
      <c r="H1319" s="19" t="n">
        <v>0.0630569923293295</v>
      </c>
      <c r="I1319" s="19" t="n">
        <v>0.0575244249081087</v>
      </c>
      <c r="J1319" s="19" t="n">
        <v>0.0494940331857353</v>
      </c>
      <c r="K1319" s="19" t="n">
        <v>0.0408237169127707</v>
      </c>
      <c r="L1319" s="19" t="n">
        <v>0</v>
      </c>
      <c r="M1319" s="19"/>
      <c r="N1319" s="19" t="n">
        <v>0</v>
      </c>
      <c r="O1319" s="19" t="n">
        <v>0.0288356146772379</v>
      </c>
      <c r="P1319" s="19" t="n">
        <v>0.0361144823472996</v>
      </c>
      <c r="Q1319" s="19" t="n">
        <v>0.0644554043359616</v>
      </c>
      <c r="R1319" s="19" t="n">
        <v>0.0564852044250713</v>
      </c>
      <c r="S1319" s="19"/>
      <c r="T1319" s="19" t="n">
        <v>0.0319195683781154</v>
      </c>
      <c r="U1319" s="19" t="n">
        <v>0.0636341334382493</v>
      </c>
      <c r="V1319" s="19" t="n">
        <v>0.0227795759320062</v>
      </c>
      <c r="W1319" s="19" t="n">
        <v>0.062084506330463</v>
      </c>
      <c r="X1319" s="19"/>
      <c r="Y1319" s="19" t="n">
        <v>0.0502072917239815</v>
      </c>
      <c r="Z1319" s="19" t="n">
        <v>0.0419494994762332</v>
      </c>
      <c r="AA1319" s="19" t="s">
        <v>124</v>
      </c>
      <c r="AB1319" s="19" t="s">
        <v>124</v>
      </c>
      <c r="AC1319" s="19" t="s">
        <v>124</v>
      </c>
      <c r="AD1319" s="19" t="s">
        <v>124</v>
      </c>
      <c r="AE1319" s="19"/>
      <c r="AF1319" s="19" t="n">
        <v>0.0409336614870588</v>
      </c>
      <c r="AG1319" s="19"/>
      <c r="AH1319" s="19" t="n">
        <v>0.0432887717496587</v>
      </c>
      <c r="AI1319" s="19"/>
      <c r="AJ1319" s="19" t="n">
        <v>0.0478202094935534</v>
      </c>
      <c r="AK1319" s="19" t="n">
        <v>0</v>
      </c>
      <c r="AL1319" s="19" t="n">
        <v>0.0369033324041564</v>
      </c>
      <c r="AM1319" s="19" t="n">
        <v>0.00855939047179897</v>
      </c>
      <c r="AN1319" s="19" t="n">
        <v>0.0984420220931763</v>
      </c>
      <c r="AO1319" s="19" t="n">
        <v>0.0599836823739354</v>
      </c>
      <c r="AP1319" s="19" t="n">
        <v>0.0297157101703634</v>
      </c>
      <c r="AQ1319" s="19" t="n">
        <v>0.0584860637960937</v>
      </c>
      <c r="AR1319" s="19" t="n">
        <v>0.0790635437619855</v>
      </c>
      <c r="AS1319" s="19" t="n">
        <v>0.0723418920841782</v>
      </c>
      <c r="AT1319" s="19" t="n">
        <v>0</v>
      </c>
      <c r="AU1319" s="19" t="n">
        <v>0.105255205137659</v>
      </c>
    </row>
    <row r="1320">
      <c r="B1320" t="s">
        <v>545</v>
      </c>
      <c r="C1320" s="19" t="n">
        <v>0.0260193769188021</v>
      </c>
      <c r="D1320" s="19" t="n">
        <v>0.0153784107755401</v>
      </c>
      <c r="E1320" s="19" t="n">
        <v>0.039544304473009</v>
      </c>
      <c r="F1320" s="19"/>
      <c r="G1320" s="19" t="n">
        <v>0.0202476944902082</v>
      </c>
      <c r="H1320" s="19" t="n">
        <v>0.0249309181587254</v>
      </c>
      <c r="I1320" s="19" t="n">
        <v>0.0602338184997774</v>
      </c>
      <c r="J1320" s="19" t="n">
        <v>0.0182287253053271</v>
      </c>
      <c r="K1320" s="19" t="n">
        <v>0.00802905150090768</v>
      </c>
      <c r="L1320" s="19" t="n">
        <v>0</v>
      </c>
      <c r="M1320" s="19"/>
      <c r="N1320" s="19" t="n">
        <v>0</v>
      </c>
      <c r="O1320" s="19" t="n">
        <v>0.023444994836868</v>
      </c>
      <c r="P1320" s="19" t="n">
        <v>0.0329842624967847</v>
      </c>
      <c r="Q1320" s="19" t="n">
        <v>0.0213927532741271</v>
      </c>
      <c r="R1320" s="19" t="n">
        <v>0.024714665550561</v>
      </c>
      <c r="S1320" s="19"/>
      <c r="T1320" s="19" t="n">
        <v>0</v>
      </c>
      <c r="U1320" s="19" t="n">
        <v>0.0212933431025746</v>
      </c>
      <c r="V1320" s="19" t="n">
        <v>0.0332740771839291</v>
      </c>
      <c r="W1320" s="19" t="n">
        <v>0.0231792696808032</v>
      </c>
      <c r="X1320" s="19"/>
      <c r="Y1320" s="19" t="n">
        <v>0.0305990050092703</v>
      </c>
      <c r="Z1320" s="19" t="n">
        <v>0.0156708192143546</v>
      </c>
      <c r="AA1320" s="19" t="s">
        <v>124</v>
      </c>
      <c r="AB1320" s="19" t="s">
        <v>124</v>
      </c>
      <c r="AC1320" s="19" t="s">
        <v>124</v>
      </c>
      <c r="AD1320" s="19" t="s">
        <v>124</v>
      </c>
      <c r="AE1320" s="19"/>
      <c r="AF1320" s="19" t="n">
        <v>0.0145541681693034</v>
      </c>
      <c r="AG1320" s="19"/>
      <c r="AH1320" s="19" t="n">
        <v>0.0289938273494902</v>
      </c>
      <c r="AI1320" s="19"/>
      <c r="AJ1320" s="19" t="n">
        <v>0</v>
      </c>
      <c r="AK1320" s="19" t="n">
        <v>0.0478075869903486</v>
      </c>
      <c r="AL1320" s="19" t="n">
        <v>0.0326808266200295</v>
      </c>
      <c r="AM1320" s="19" t="n">
        <v>0.0121153669903395</v>
      </c>
      <c r="AN1320" s="19" t="n">
        <v>0.0684095622742055</v>
      </c>
      <c r="AO1320" s="19" t="n">
        <v>0</v>
      </c>
      <c r="AP1320" s="19" t="n">
        <v>0.0290759522093362</v>
      </c>
      <c r="AQ1320" s="19" t="n">
        <v>0</v>
      </c>
      <c r="AR1320" s="19" t="n">
        <v>0</v>
      </c>
      <c r="AS1320" s="19" t="n">
        <v>0.0246907592688181</v>
      </c>
      <c r="AT1320" s="19" t="n">
        <v>0</v>
      </c>
      <c r="AU1320" s="19" t="n">
        <v>0</v>
      </c>
    </row>
    <row r="1321">
      <c r="B1321" t="s">
        <v>546</v>
      </c>
      <c r="C1321" s="19" t="n">
        <v>0.0358720797597075</v>
      </c>
      <c r="D1321" s="19" t="n">
        <v>0.0225553910144463</v>
      </c>
      <c r="E1321" s="19" t="n">
        <v>0.0487659514307146</v>
      </c>
      <c r="F1321" s="19"/>
      <c r="G1321" s="19" t="n">
        <v>0.0356217539374145</v>
      </c>
      <c r="H1321" s="19" t="n">
        <v>0.00954292015461949</v>
      </c>
      <c r="I1321" s="19" t="n">
        <v>0.0624143449720279</v>
      </c>
      <c r="J1321" s="19" t="n">
        <v>0.0380545682522333</v>
      </c>
      <c r="K1321" s="19" t="n">
        <v>0.0468680229301499</v>
      </c>
      <c r="L1321" s="19" t="n">
        <v>0</v>
      </c>
      <c r="M1321" s="19"/>
      <c r="N1321" s="19" t="n">
        <v>0</v>
      </c>
      <c r="O1321" s="19" t="n">
        <v>0.0119197836671474</v>
      </c>
      <c r="P1321" s="19" t="n">
        <v>0.0410131838363382</v>
      </c>
      <c r="Q1321" s="19" t="n">
        <v>0.039793850835466</v>
      </c>
      <c r="R1321" s="19" t="n">
        <v>0.0402001185507612</v>
      </c>
      <c r="S1321" s="19"/>
      <c r="T1321" s="19" t="n">
        <v>0</v>
      </c>
      <c r="U1321" s="19" t="n">
        <v>0.0387420949412578</v>
      </c>
      <c r="V1321" s="19" t="n">
        <v>0.0470846998455302</v>
      </c>
      <c r="W1321" s="19" t="n">
        <v>0.0176220200589178</v>
      </c>
      <c r="X1321" s="19"/>
      <c r="Y1321" s="19" t="n">
        <v>0.0293313174825185</v>
      </c>
      <c r="Z1321" s="19" t="n">
        <v>0.0506522004418748</v>
      </c>
      <c r="AA1321" s="19" t="s">
        <v>124</v>
      </c>
      <c r="AB1321" s="19" t="s">
        <v>124</v>
      </c>
      <c r="AC1321" s="19" t="s">
        <v>124</v>
      </c>
      <c r="AD1321" s="19" t="s">
        <v>124</v>
      </c>
      <c r="AE1321" s="19"/>
      <c r="AF1321" s="19" t="n">
        <v>0.0352179527954332</v>
      </c>
      <c r="AG1321" s="19"/>
      <c r="AH1321" s="19" t="n">
        <v>0.0383236419904519</v>
      </c>
      <c r="AI1321" s="19"/>
      <c r="AJ1321" s="19" t="n">
        <v>0.0196693335963868</v>
      </c>
      <c r="AK1321" s="19" t="n">
        <v>0</v>
      </c>
      <c r="AL1321" s="19" t="n">
        <v>0.0365291438968582</v>
      </c>
      <c r="AM1321" s="19" t="n">
        <v>0.0877850390058279</v>
      </c>
      <c r="AN1321" s="19" t="n">
        <v>0.0130571989490313</v>
      </c>
      <c r="AO1321" s="19" t="n">
        <v>0.0278688500089236</v>
      </c>
      <c r="AP1321" s="19" t="n">
        <v>0.0280487319301203</v>
      </c>
      <c r="AQ1321" s="19" t="n">
        <v>0.0584860637960937</v>
      </c>
      <c r="AR1321" s="19" t="n">
        <v>0</v>
      </c>
      <c r="AS1321" s="19" t="n">
        <v>0.0283541843233578</v>
      </c>
      <c r="AT1321" s="19" t="n">
        <v>0</v>
      </c>
      <c r="AU1321" s="19" t="n">
        <v>0</v>
      </c>
    </row>
    <row r="1322">
      <c r="C1322" s="19"/>
      <c r="D1322" s="19"/>
      <c r="E1322" s="19"/>
      <c r="F1322" s="19"/>
      <c r="G1322" s="19"/>
      <c r="H1322" s="19"/>
      <c r="I1322" s="19"/>
      <c r="J1322" s="19"/>
      <c r="K1322" s="19"/>
      <c r="L1322" s="19"/>
      <c r="M1322" s="19"/>
      <c r="N1322" s="19"/>
      <c r="O1322" s="19"/>
      <c r="P1322" s="19"/>
      <c r="Q1322" s="19"/>
      <c r="R1322" s="19"/>
      <c r="S1322" s="19"/>
      <c r="T1322" s="19"/>
      <c r="U1322" s="19"/>
      <c r="V1322" s="19"/>
      <c r="W1322" s="19"/>
      <c r="X1322" s="19"/>
      <c r="Y1322" s="19"/>
      <c r="Z1322" s="19"/>
      <c r="AA1322" s="19"/>
      <c r="AB1322" s="19"/>
      <c r="AC1322" s="19"/>
      <c r="AD1322" s="19"/>
      <c r="AE1322" s="19"/>
      <c r="AF1322" s="19"/>
      <c r="AG1322" s="19"/>
      <c r="AH1322" s="19"/>
      <c r="AI1322" s="19"/>
      <c r="AJ1322" s="19"/>
      <c r="AK1322" s="19"/>
      <c r="AL1322" s="19"/>
      <c r="AM1322" s="19"/>
      <c r="AN1322" s="19"/>
      <c r="AO1322" s="19"/>
      <c r="AP1322" s="19"/>
      <c r="AQ1322" s="19"/>
      <c r="AR1322" s="19"/>
      <c r="AS1322" s="19"/>
      <c r="AT1322" s="19"/>
      <c r="AU1322" s="19"/>
    </row>
    <row r="1323">
      <c r="B1323" s="7" t="s">
        <v>549</v>
      </c>
      <c r="C1323" s="19"/>
      <c r="D1323" s="19"/>
      <c r="E1323" s="19"/>
      <c r="F1323" s="19"/>
      <c r="G1323" s="19"/>
      <c r="H1323" s="19"/>
      <c r="I1323" s="19"/>
      <c r="J1323" s="19"/>
      <c r="K1323" s="19"/>
      <c r="L1323" s="19"/>
      <c r="M1323" s="19"/>
      <c r="N1323" s="19"/>
      <c r="O1323" s="19"/>
      <c r="P1323" s="19"/>
      <c r="Q1323" s="19"/>
      <c r="R1323" s="19"/>
      <c r="S1323" s="19"/>
      <c r="T1323" s="19"/>
      <c r="U1323" s="19"/>
      <c r="V1323" s="19"/>
      <c r="W1323" s="19"/>
      <c r="X1323" s="19"/>
      <c r="Y1323" s="19"/>
      <c r="Z1323" s="19"/>
      <c r="AA1323" s="19"/>
      <c r="AB1323" s="19"/>
      <c r="AC1323" s="19"/>
      <c r="AD1323" s="19"/>
      <c r="AE1323" s="19"/>
      <c r="AF1323" s="19"/>
      <c r="AG1323" s="19"/>
      <c r="AH1323" s="19"/>
      <c r="AI1323" s="19"/>
      <c r="AJ1323" s="19"/>
      <c r="AK1323" s="19"/>
      <c r="AL1323" s="19"/>
      <c r="AM1323" s="19"/>
      <c r="AN1323" s="19"/>
      <c r="AO1323" s="19"/>
      <c r="AP1323" s="19"/>
      <c r="AQ1323" s="19"/>
      <c r="AR1323" s="19"/>
      <c r="AS1323" s="19"/>
      <c r="AT1323" s="19"/>
      <c r="AU1323" s="19"/>
    </row>
    <row r="1324">
      <c r="B1324" s="26" t="s">
        <v>229</v>
      </c>
      <c r="C1324" s="19"/>
      <c r="D1324" s="19"/>
      <c r="E1324" s="19"/>
      <c r="F1324" s="19"/>
      <c r="G1324" s="19"/>
      <c r="H1324" s="19"/>
      <c r="I1324" s="19"/>
      <c r="J1324" s="19"/>
      <c r="K1324" s="19"/>
      <c r="L1324" s="19"/>
      <c r="M1324" s="19"/>
      <c r="N1324" s="19"/>
      <c r="O1324" s="19"/>
      <c r="P1324" s="19"/>
      <c r="Q1324" s="19"/>
      <c r="R1324" s="19"/>
      <c r="S1324" s="19"/>
      <c r="T1324" s="19"/>
      <c r="U1324" s="19"/>
      <c r="V1324" s="19"/>
      <c r="W1324" s="19"/>
      <c r="X1324" s="19"/>
      <c r="Y1324" s="19"/>
      <c r="Z1324" s="19"/>
      <c r="AA1324" s="19"/>
      <c r="AB1324" s="19"/>
      <c r="AC1324" s="19"/>
      <c r="AD1324" s="19"/>
      <c r="AE1324" s="19"/>
      <c r="AF1324" s="19"/>
      <c r="AG1324" s="19"/>
      <c r="AH1324" s="19"/>
      <c r="AI1324" s="19"/>
      <c r="AJ1324" s="19"/>
      <c r="AK1324" s="19"/>
      <c r="AL1324" s="19"/>
      <c r="AM1324" s="19"/>
      <c r="AN1324" s="19"/>
      <c r="AO1324" s="19"/>
      <c r="AP1324" s="19"/>
      <c r="AQ1324" s="19"/>
      <c r="AR1324" s="19"/>
      <c r="AS1324" s="19"/>
      <c r="AT1324" s="19"/>
      <c r="AU1324" s="19"/>
    </row>
    <row r="1325">
      <c r="B1325" t="s">
        <v>539</v>
      </c>
      <c r="C1325" s="19" t="n">
        <v>0.371510042720692</v>
      </c>
      <c r="D1325" s="19" t="n">
        <v>0.338079890553448</v>
      </c>
      <c r="E1325" s="19" t="n">
        <v>0.416352808842491</v>
      </c>
      <c r="F1325" s="19"/>
      <c r="G1325" s="19" t="n">
        <v>0.288929043187519</v>
      </c>
      <c r="H1325" s="19" t="n">
        <v>0.236267947620075</v>
      </c>
      <c r="I1325" s="19" t="n">
        <v>0.328508300892383</v>
      </c>
      <c r="J1325" s="19" t="n">
        <v>0.43659177253289</v>
      </c>
      <c r="K1325" s="19" t="n">
        <v>0.519184604563108</v>
      </c>
      <c r="L1325" s="19" t="n">
        <v>0.548086183446732</v>
      </c>
      <c r="M1325" s="19"/>
      <c r="N1325" s="19" t="n">
        <v>0.547214708782617</v>
      </c>
      <c r="O1325" s="19" t="n">
        <v>0.545731749491085</v>
      </c>
      <c r="P1325" s="19" t="n">
        <v>0.471509381581314</v>
      </c>
      <c r="Q1325" s="19" t="n">
        <v>0.234316396272396</v>
      </c>
      <c r="R1325" s="19" t="n">
        <v>0.289796480934137</v>
      </c>
      <c r="S1325" s="19"/>
      <c r="T1325" s="19" t="n">
        <v>0.492414214494599</v>
      </c>
      <c r="U1325" s="19" t="n">
        <v>0.376923013738322</v>
      </c>
      <c r="V1325" s="19" t="n">
        <v>0.351227698260507</v>
      </c>
      <c r="W1325" s="19" t="n">
        <v>0.297960959546151</v>
      </c>
      <c r="X1325" s="19"/>
      <c r="Y1325" s="19" t="n">
        <v>0.309113346382701</v>
      </c>
      <c r="Z1325" s="19" t="n">
        <v>0.512507477417309</v>
      </c>
      <c r="AA1325" s="19" t="s">
        <v>124</v>
      </c>
      <c r="AB1325" s="19" t="s">
        <v>124</v>
      </c>
      <c r="AC1325" s="19" t="s">
        <v>124</v>
      </c>
      <c r="AD1325" s="19" t="s">
        <v>124</v>
      </c>
      <c r="AE1325" s="19"/>
      <c r="AF1325" s="19" t="n">
        <v>0.409174840103807</v>
      </c>
      <c r="AG1325" s="19"/>
      <c r="AH1325" s="19" t="n">
        <v>0.339311277332532</v>
      </c>
      <c r="AI1325" s="19"/>
      <c r="AJ1325" s="19" t="n">
        <v>0.318213154900443</v>
      </c>
      <c r="AK1325" s="19" t="n">
        <v>0.637231446644986</v>
      </c>
      <c r="AL1325" s="19" t="n">
        <v>0.360863159604216</v>
      </c>
      <c r="AM1325" s="19" t="n">
        <v>0.376266151974859</v>
      </c>
      <c r="AN1325" s="19" t="n">
        <v>0.419124318028584</v>
      </c>
      <c r="AO1325" s="19" t="n">
        <v>0.234581154209075</v>
      </c>
      <c r="AP1325" s="19" t="n">
        <v>0.308362404658663</v>
      </c>
      <c r="AQ1325" s="19" t="n">
        <v>0.379262936131157</v>
      </c>
      <c r="AR1325" s="19" t="n">
        <v>0.483274118859676</v>
      </c>
      <c r="AS1325" s="19" t="n">
        <v>0.3817454210242</v>
      </c>
      <c r="AT1325" s="19" t="n">
        <v>0.51344531692038</v>
      </c>
      <c r="AU1325" s="19" t="n">
        <v>0.382315757062535</v>
      </c>
    </row>
    <row r="1326">
      <c r="B1326" t="s">
        <v>540</v>
      </c>
      <c r="C1326" s="19" t="n">
        <v>0.224546378318797</v>
      </c>
      <c r="D1326" s="19" t="n">
        <v>0.239606172372297</v>
      </c>
      <c r="E1326" s="19" t="n">
        <v>0.203467899287577</v>
      </c>
      <c r="F1326" s="19"/>
      <c r="G1326" s="19" t="n">
        <v>0.285129709018346</v>
      </c>
      <c r="H1326" s="19" t="n">
        <v>0.20146669916375</v>
      </c>
      <c r="I1326" s="19" t="n">
        <v>0.231413043947267</v>
      </c>
      <c r="J1326" s="19" t="n">
        <v>0.22759304318705</v>
      </c>
      <c r="K1326" s="19" t="n">
        <v>0.207949726538736</v>
      </c>
      <c r="L1326" s="19" t="n">
        <v>0.224533948856602</v>
      </c>
      <c r="M1326" s="19"/>
      <c r="N1326" s="19" t="n">
        <v>0.223199741462189</v>
      </c>
      <c r="O1326" s="19" t="n">
        <v>0.222513159854391</v>
      </c>
      <c r="P1326" s="19" t="n">
        <v>0.176231549226496</v>
      </c>
      <c r="Q1326" s="19" t="n">
        <v>0.26411054869019</v>
      </c>
      <c r="R1326" s="19" t="n">
        <v>0.247983437488443</v>
      </c>
      <c r="S1326" s="19"/>
      <c r="T1326" s="19" t="n">
        <v>0.254065981148448</v>
      </c>
      <c r="U1326" s="19" t="n">
        <v>0.207506855018499</v>
      </c>
      <c r="V1326" s="19" t="n">
        <v>0.246156912094955</v>
      </c>
      <c r="W1326" s="19" t="n">
        <v>0.245925797616485</v>
      </c>
      <c r="X1326" s="19"/>
      <c r="Y1326" s="19" t="n">
        <v>0.23718858093438</v>
      </c>
      <c r="Z1326" s="19" t="n">
        <v>0.195978870063928</v>
      </c>
      <c r="AA1326" s="19" t="s">
        <v>124</v>
      </c>
      <c r="AB1326" s="19" t="s">
        <v>124</v>
      </c>
      <c r="AC1326" s="19" t="s">
        <v>124</v>
      </c>
      <c r="AD1326" s="19" t="s">
        <v>124</v>
      </c>
      <c r="AE1326" s="19"/>
      <c r="AF1326" s="19" t="n">
        <v>0.237308918812514</v>
      </c>
      <c r="AG1326" s="19"/>
      <c r="AH1326" s="19" t="n">
        <v>0.240765542822474</v>
      </c>
      <c r="AI1326" s="19"/>
      <c r="AJ1326" s="19" t="n">
        <v>0.237778069879637</v>
      </c>
      <c r="AK1326" s="19" t="n">
        <v>0.18885997807596</v>
      </c>
      <c r="AL1326" s="19" t="n">
        <v>0.217117762722639</v>
      </c>
      <c r="AM1326" s="19" t="n">
        <v>0.207980870492985</v>
      </c>
      <c r="AN1326" s="19" t="n">
        <v>0.248370737600906</v>
      </c>
      <c r="AO1326" s="19" t="n">
        <v>0.155335490439925</v>
      </c>
      <c r="AP1326" s="19" t="n">
        <v>0.243485616403834</v>
      </c>
      <c r="AQ1326" s="19" t="n">
        <v>0.207133044808847</v>
      </c>
      <c r="AR1326" s="19" t="n">
        <v>0.265518727845005</v>
      </c>
      <c r="AS1326" s="19" t="n">
        <v>0.252666981506091</v>
      </c>
      <c r="AT1326" s="19" t="n">
        <v>0</v>
      </c>
      <c r="AU1326" s="19" t="n">
        <v>0.297613151177796</v>
      </c>
    </row>
    <row r="1327">
      <c r="B1327" t="s">
        <v>541</v>
      </c>
      <c r="C1327" s="19" t="n">
        <v>0.19695856958754</v>
      </c>
      <c r="D1327" s="19" t="n">
        <v>0.195226354644287</v>
      </c>
      <c r="E1327" s="19" t="n">
        <v>0.200724717947918</v>
      </c>
      <c r="F1327" s="19"/>
      <c r="G1327" s="19" t="n">
        <v>0.149043624280734</v>
      </c>
      <c r="H1327" s="19" t="n">
        <v>0.272208856285907</v>
      </c>
      <c r="I1327" s="19" t="n">
        <v>0.180550694538325</v>
      </c>
      <c r="J1327" s="19" t="n">
        <v>0.176952017439578</v>
      </c>
      <c r="K1327" s="19" t="n">
        <v>0.169691104295401</v>
      </c>
      <c r="L1327" s="19" t="n">
        <v>0.19692511853479</v>
      </c>
      <c r="M1327" s="19"/>
      <c r="N1327" s="19" t="n">
        <v>0.229585549755194</v>
      </c>
      <c r="O1327" s="19" t="n">
        <v>0.110196355271628</v>
      </c>
      <c r="P1327" s="19" t="n">
        <v>0.187817026347554</v>
      </c>
      <c r="Q1327" s="19" t="n">
        <v>0.259897119752502</v>
      </c>
      <c r="R1327" s="19" t="n">
        <v>0.169451068336238</v>
      </c>
      <c r="S1327" s="19"/>
      <c r="T1327" s="19" t="n">
        <v>0.183355687322173</v>
      </c>
      <c r="U1327" s="19" t="n">
        <v>0.177746917695697</v>
      </c>
      <c r="V1327" s="19" t="n">
        <v>0.254582093242264</v>
      </c>
      <c r="W1327" s="19" t="n">
        <v>0.204869780145662</v>
      </c>
      <c r="X1327" s="19"/>
      <c r="Y1327" s="19" t="n">
        <v>0.219863507611743</v>
      </c>
      <c r="Z1327" s="19" t="n">
        <v>0.145200420633566</v>
      </c>
      <c r="AA1327" s="19" t="s">
        <v>124</v>
      </c>
      <c r="AB1327" s="19" t="s">
        <v>124</v>
      </c>
      <c r="AC1327" s="19" t="s">
        <v>124</v>
      </c>
      <c r="AD1327" s="19" t="s">
        <v>124</v>
      </c>
      <c r="AE1327" s="19"/>
      <c r="AF1327" s="19" t="n">
        <v>0.190168449238775</v>
      </c>
      <c r="AG1327" s="19"/>
      <c r="AH1327" s="19" t="n">
        <v>0.191062859852072</v>
      </c>
      <c r="AI1327" s="19"/>
      <c r="AJ1327" s="19" t="n">
        <v>0.227138808870862</v>
      </c>
      <c r="AK1327" s="19" t="n">
        <v>0.0512995733759116</v>
      </c>
      <c r="AL1327" s="19" t="n">
        <v>0.245078407238765</v>
      </c>
      <c r="AM1327" s="19" t="n">
        <v>0.194397197913736</v>
      </c>
      <c r="AN1327" s="19" t="n">
        <v>0.108254998662059</v>
      </c>
      <c r="AO1327" s="19" t="n">
        <v>0.2034721647806</v>
      </c>
      <c r="AP1327" s="19" t="n">
        <v>0.272139712876852</v>
      </c>
      <c r="AQ1327" s="19" t="n">
        <v>0.204039566879386</v>
      </c>
      <c r="AR1327" s="19" t="n">
        <v>0.0746923855440654</v>
      </c>
      <c r="AS1327" s="19" t="n">
        <v>0.177130919814839</v>
      </c>
      <c r="AT1327" s="19" t="n">
        <v>0.22693770725085</v>
      </c>
      <c r="AU1327" s="19" t="n">
        <v>0.184571705004556</v>
      </c>
    </row>
    <row r="1328">
      <c r="B1328" t="s">
        <v>542</v>
      </c>
      <c r="C1328" s="19" t="n">
        <v>0.0972665897561077</v>
      </c>
      <c r="D1328" s="19" t="n">
        <v>0.126723926304559</v>
      </c>
      <c r="E1328" s="19" t="n">
        <v>0.0611998844053443</v>
      </c>
      <c r="F1328" s="19"/>
      <c r="G1328" s="19" t="n">
        <v>0.12790672950069</v>
      </c>
      <c r="H1328" s="19" t="n">
        <v>0.187218542973423</v>
      </c>
      <c r="I1328" s="19" t="n">
        <v>0.0836028093450684</v>
      </c>
      <c r="J1328" s="19" t="n">
        <v>0.0565000555563755</v>
      </c>
      <c r="K1328" s="19" t="n">
        <v>0.0453971102175299</v>
      </c>
      <c r="L1328" s="19" t="n">
        <v>0.0304547491618763</v>
      </c>
      <c r="M1328" s="19"/>
      <c r="N1328" s="19" t="n">
        <v>0</v>
      </c>
      <c r="O1328" s="19" t="n">
        <v>0.073470097264278</v>
      </c>
      <c r="P1328" s="19" t="n">
        <v>0.0603662395072931</v>
      </c>
      <c r="Q1328" s="19" t="n">
        <v>0.119874325585662</v>
      </c>
      <c r="R1328" s="19" t="n">
        <v>0.138449847802007</v>
      </c>
      <c r="S1328" s="19"/>
      <c r="T1328" s="19" t="n">
        <v>0.0382445486566643</v>
      </c>
      <c r="U1328" s="19" t="n">
        <v>0.121185293077993</v>
      </c>
      <c r="V1328" s="19" t="n">
        <v>0.0574526496707576</v>
      </c>
      <c r="W1328" s="19" t="n">
        <v>0.132808204287721</v>
      </c>
      <c r="X1328" s="19"/>
      <c r="Y1328" s="19" t="n">
        <v>0.112153904655661</v>
      </c>
      <c r="Z1328" s="19" t="n">
        <v>0.0636258149466928</v>
      </c>
      <c r="AA1328" s="19" t="s">
        <v>124</v>
      </c>
      <c r="AB1328" s="19" t="s">
        <v>124</v>
      </c>
      <c r="AC1328" s="19" t="s">
        <v>124</v>
      </c>
      <c r="AD1328" s="19" t="s">
        <v>124</v>
      </c>
      <c r="AE1328" s="19"/>
      <c r="AF1328" s="19" t="n">
        <v>0.0728712581043272</v>
      </c>
      <c r="AG1328" s="19"/>
      <c r="AH1328" s="19" t="n">
        <v>0.103368376588085</v>
      </c>
      <c r="AI1328" s="19"/>
      <c r="AJ1328" s="19" t="n">
        <v>0.0777254057963058</v>
      </c>
      <c r="AK1328" s="19" t="n">
        <v>0.122609001903142</v>
      </c>
      <c r="AL1328" s="19" t="n">
        <v>0.0767293732255285</v>
      </c>
      <c r="AM1328" s="19" t="n">
        <v>0.0876845409543916</v>
      </c>
      <c r="AN1328" s="19" t="n">
        <v>0.09738789050785</v>
      </c>
      <c r="AO1328" s="19" t="n">
        <v>0.193279875108619</v>
      </c>
      <c r="AP1328" s="19" t="n">
        <v>0.118300737503119</v>
      </c>
      <c r="AQ1328" s="19" t="n">
        <v>0.0755488806076639</v>
      </c>
      <c r="AR1328" s="19" t="n">
        <v>0.0790635437619855</v>
      </c>
      <c r="AS1328" s="19" t="n">
        <v>0.0982007076070783</v>
      </c>
      <c r="AT1328" s="19" t="n">
        <v>0.25961697582877</v>
      </c>
      <c r="AU1328" s="19" t="n">
        <v>0.0583729180511593</v>
      </c>
    </row>
    <row r="1329">
      <c r="B1329" t="s">
        <v>543</v>
      </c>
      <c r="C1329" s="19" t="n">
        <v>0.0424625128954257</v>
      </c>
      <c r="D1329" s="19" t="n">
        <v>0.0440229475890962</v>
      </c>
      <c r="E1329" s="19" t="n">
        <v>0.0408548325977589</v>
      </c>
      <c r="F1329" s="19"/>
      <c r="G1329" s="19" t="n">
        <v>0.0873607102452391</v>
      </c>
      <c r="H1329" s="19" t="n">
        <v>0.0452481257532676</v>
      </c>
      <c r="I1329" s="19" t="n">
        <v>0.064151242950694</v>
      </c>
      <c r="J1329" s="19" t="n">
        <v>0.0330112890370065</v>
      </c>
      <c r="K1329" s="19" t="n">
        <v>0.0107100034356029</v>
      </c>
      <c r="L1329" s="19" t="n">
        <v>0</v>
      </c>
      <c r="M1329" s="19"/>
      <c r="N1329" s="19" t="n">
        <v>0</v>
      </c>
      <c r="O1329" s="19" t="n">
        <v>0.0115423739633207</v>
      </c>
      <c r="P1329" s="19" t="n">
        <v>0.0270815727845135</v>
      </c>
      <c r="Q1329" s="19" t="n">
        <v>0.0515515712919157</v>
      </c>
      <c r="R1329" s="19" t="n">
        <v>0.0826816893600647</v>
      </c>
      <c r="S1329" s="19"/>
      <c r="T1329" s="19" t="n">
        <v>0</v>
      </c>
      <c r="U1329" s="19" t="n">
        <v>0.0300878556930233</v>
      </c>
      <c r="V1329" s="19" t="n">
        <v>0.036515134986919</v>
      </c>
      <c r="W1329" s="19" t="n">
        <v>0.0587306159447662</v>
      </c>
      <c r="X1329" s="19"/>
      <c r="Y1329" s="19" t="n">
        <v>0.0493938603545859</v>
      </c>
      <c r="Z1329" s="19" t="n">
        <v>0.0267997892563622</v>
      </c>
      <c r="AA1329" s="19" t="s">
        <v>124</v>
      </c>
      <c r="AB1329" s="19" t="s">
        <v>124</v>
      </c>
      <c r="AC1329" s="19" t="s">
        <v>124</v>
      </c>
      <c r="AD1329" s="19" t="s">
        <v>124</v>
      </c>
      <c r="AE1329" s="19"/>
      <c r="AF1329" s="19" t="n">
        <v>0.0254018356855387</v>
      </c>
      <c r="AG1329" s="19"/>
      <c r="AH1329" s="19" t="n">
        <v>0.0480417407034322</v>
      </c>
      <c r="AI1329" s="19"/>
      <c r="AJ1329" s="19" t="n">
        <v>0.0681569308584452</v>
      </c>
      <c r="AK1329" s="19" t="n">
        <v>0</v>
      </c>
      <c r="AL1329" s="19" t="n">
        <v>0.0196334774099408</v>
      </c>
      <c r="AM1329" s="19" t="n">
        <v>0.0121153669903395</v>
      </c>
      <c r="AN1329" s="19" t="n">
        <v>0.073416479909802</v>
      </c>
      <c r="AO1329" s="19" t="n">
        <v>0.112512346970251</v>
      </c>
      <c r="AP1329" s="19" t="n">
        <v>0.0297157101703634</v>
      </c>
      <c r="AQ1329" s="19" t="n">
        <v>0.0755295077768526</v>
      </c>
      <c r="AR1329" s="19" t="n">
        <v>0.0974512239892687</v>
      </c>
      <c r="AS1329" s="19" t="n">
        <v>0.0341711455438024</v>
      </c>
      <c r="AT1329" s="19" t="n">
        <v>0</v>
      </c>
      <c r="AU1329" s="19" t="n">
        <v>0.0771264687039532</v>
      </c>
    </row>
    <row r="1330">
      <c r="B1330" t="s">
        <v>544</v>
      </c>
      <c r="C1330" s="19" t="n">
        <v>0.0185021346597744</v>
      </c>
      <c r="D1330" s="19" t="n">
        <v>0.0227563572054191</v>
      </c>
      <c r="E1330" s="19" t="n">
        <v>0.0133295519278892</v>
      </c>
      <c r="F1330" s="19"/>
      <c r="G1330" s="19" t="n">
        <v>0.0260084298300582</v>
      </c>
      <c r="H1330" s="19" t="n">
        <v>0.0309718657889312</v>
      </c>
      <c r="I1330" s="19" t="n">
        <v>0.0166516830799731</v>
      </c>
      <c r="J1330" s="19" t="n">
        <v>0.0150898243303455</v>
      </c>
      <c r="K1330" s="19" t="n">
        <v>0.00898607797742312</v>
      </c>
      <c r="L1330" s="19" t="n">
        <v>0</v>
      </c>
      <c r="M1330" s="19"/>
      <c r="N1330" s="19" t="n">
        <v>0</v>
      </c>
      <c r="O1330" s="19" t="n">
        <v>0.0110936556638251</v>
      </c>
      <c r="P1330" s="19" t="n">
        <v>0.0146970797202054</v>
      </c>
      <c r="Q1330" s="19" t="n">
        <v>0.0304561875718679</v>
      </c>
      <c r="R1330" s="19" t="n">
        <v>0.0105221239253713</v>
      </c>
      <c r="S1330" s="19"/>
      <c r="T1330" s="19" t="n">
        <v>0.0319195683781154</v>
      </c>
      <c r="U1330" s="19" t="n">
        <v>0.0388459867586466</v>
      </c>
      <c r="V1330" s="19" t="n">
        <v>0</v>
      </c>
      <c r="W1330" s="19" t="n">
        <v>0.019072194683259</v>
      </c>
      <c r="X1330" s="19"/>
      <c r="Y1330" s="19" t="n">
        <v>0.024401388756778</v>
      </c>
      <c r="Z1330" s="19" t="n">
        <v>0.0051716261053562</v>
      </c>
      <c r="AA1330" s="19" t="s">
        <v>124</v>
      </c>
      <c r="AB1330" s="19" t="s">
        <v>124</v>
      </c>
      <c r="AC1330" s="19" t="s">
        <v>124</v>
      </c>
      <c r="AD1330" s="19" t="s">
        <v>124</v>
      </c>
      <c r="AE1330" s="19"/>
      <c r="AF1330" s="19" t="n">
        <v>0.0143435889773022</v>
      </c>
      <c r="AG1330" s="19"/>
      <c r="AH1330" s="19" t="n">
        <v>0.0219639741835126</v>
      </c>
      <c r="AI1330" s="19"/>
      <c r="AJ1330" s="19" t="n">
        <v>0.0242437986310292</v>
      </c>
      <c r="AK1330" s="19" t="n">
        <v>0</v>
      </c>
      <c r="AL1330" s="19" t="n">
        <v>0.0117926243349597</v>
      </c>
      <c r="AM1330" s="19" t="n">
        <v>0.0232207986270147</v>
      </c>
      <c r="AN1330" s="19" t="n">
        <v>0.0279785723592124</v>
      </c>
      <c r="AO1330" s="19" t="n">
        <v>0.0729501184826057</v>
      </c>
      <c r="AP1330" s="19" t="n">
        <v>0.0133303219281568</v>
      </c>
      <c r="AQ1330" s="19" t="n">
        <v>0</v>
      </c>
      <c r="AR1330" s="19" t="n">
        <v>0</v>
      </c>
      <c r="AS1330" s="19" t="n">
        <v>0</v>
      </c>
      <c r="AT1330" s="19" t="n">
        <v>0</v>
      </c>
      <c r="AU1330" s="19" t="n">
        <v>0</v>
      </c>
    </row>
    <row r="1331">
      <c r="B1331" t="s">
        <v>545</v>
      </c>
      <c r="C1331" s="19" t="n">
        <v>0.00558216740666547</v>
      </c>
      <c r="D1331" s="19" t="n">
        <v>0.00719906054452245</v>
      </c>
      <c r="E1331" s="19" t="n">
        <v>0.00360446530691965</v>
      </c>
      <c r="F1331" s="19"/>
      <c r="G1331" s="19" t="n">
        <v>0</v>
      </c>
      <c r="H1331" s="19" t="n">
        <v>0.00876508907737911</v>
      </c>
      <c r="I1331" s="19" t="n">
        <v>0.00771518668783385</v>
      </c>
      <c r="J1331" s="19" t="n">
        <v>0.00848490049780408</v>
      </c>
      <c r="K1331" s="19" t="n">
        <v>0</v>
      </c>
      <c r="L1331" s="19" t="n">
        <v>0</v>
      </c>
      <c r="M1331" s="19"/>
      <c r="N1331" s="19" t="n">
        <v>0</v>
      </c>
      <c r="O1331" s="19" t="n">
        <v>0</v>
      </c>
      <c r="P1331" s="19" t="n">
        <v>0.0103359120577935</v>
      </c>
      <c r="Q1331" s="19" t="n">
        <v>0</v>
      </c>
      <c r="R1331" s="19" t="n">
        <v>0.0117506840367484</v>
      </c>
      <c r="S1331" s="19"/>
      <c r="T1331" s="19" t="n">
        <v>0</v>
      </c>
      <c r="U1331" s="19" t="n">
        <v>0.00754293148926298</v>
      </c>
      <c r="V1331" s="19" t="n">
        <v>0.00698081189906629</v>
      </c>
      <c r="W1331" s="19" t="n">
        <v>0.00609127694870984</v>
      </c>
      <c r="X1331" s="19"/>
      <c r="Y1331" s="19" t="n">
        <v>0.00575106926390377</v>
      </c>
      <c r="Z1331" s="19" t="n">
        <v>0.0052005009085372</v>
      </c>
      <c r="AA1331" s="19" t="s">
        <v>124</v>
      </c>
      <c r="AB1331" s="19" t="s">
        <v>124</v>
      </c>
      <c r="AC1331" s="19" t="s">
        <v>124</v>
      </c>
      <c r="AD1331" s="19" t="s">
        <v>124</v>
      </c>
      <c r="AE1331" s="19"/>
      <c r="AF1331" s="19" t="n">
        <v>0.00607243961498062</v>
      </c>
      <c r="AG1331" s="19"/>
      <c r="AH1331" s="19" t="n">
        <v>0.00662661812069748</v>
      </c>
      <c r="AI1331" s="19"/>
      <c r="AJ1331" s="19" t="n">
        <v>0.0270744974668908</v>
      </c>
      <c r="AK1331" s="19" t="n">
        <v>0</v>
      </c>
      <c r="AL1331" s="19" t="n">
        <v>0.00746031203349881</v>
      </c>
      <c r="AM1331" s="19" t="n">
        <v>0</v>
      </c>
      <c r="AN1331" s="19" t="n">
        <v>0.0124098039825554</v>
      </c>
      <c r="AO1331" s="19" t="n">
        <v>0</v>
      </c>
      <c r="AP1331" s="19" t="n">
        <v>0</v>
      </c>
      <c r="AQ1331" s="19" t="n">
        <v>0</v>
      </c>
      <c r="AR1331" s="19" t="n">
        <v>0</v>
      </c>
      <c r="AS1331" s="19" t="n">
        <v>0</v>
      </c>
      <c r="AT1331" s="19" t="n">
        <v>0</v>
      </c>
      <c r="AU1331" s="19" t="n">
        <v>0</v>
      </c>
    </row>
    <row r="1332">
      <c r="B1332" t="s">
        <v>546</v>
      </c>
      <c r="C1332" s="19" t="n">
        <v>0.0431716046549981</v>
      </c>
      <c r="D1332" s="19" t="n">
        <v>0.0263852907863717</v>
      </c>
      <c r="E1332" s="19" t="n">
        <v>0.0604658396841014</v>
      </c>
      <c r="F1332" s="19"/>
      <c r="G1332" s="19" t="n">
        <v>0.0356217539374145</v>
      </c>
      <c r="H1332" s="19" t="n">
        <v>0.017852873337267</v>
      </c>
      <c r="I1332" s="19" t="n">
        <v>0.0874070385584551</v>
      </c>
      <c r="J1332" s="19" t="n">
        <v>0.0457770974189507</v>
      </c>
      <c r="K1332" s="19" t="n">
        <v>0.0380813729721992</v>
      </c>
      <c r="L1332" s="19" t="n">
        <v>0</v>
      </c>
      <c r="M1332" s="19"/>
      <c r="N1332" s="19" t="n">
        <v>0</v>
      </c>
      <c r="O1332" s="19" t="n">
        <v>0.0254526084914722</v>
      </c>
      <c r="P1332" s="19" t="n">
        <v>0.0519612387748309</v>
      </c>
      <c r="Q1332" s="19" t="n">
        <v>0.039793850835466</v>
      </c>
      <c r="R1332" s="19" t="n">
        <v>0.0493646681169914</v>
      </c>
      <c r="S1332" s="19"/>
      <c r="T1332" s="19" t="n">
        <v>0</v>
      </c>
      <c r="U1332" s="19" t="n">
        <v>0.0401611465285565</v>
      </c>
      <c r="V1332" s="19" t="n">
        <v>0.0470846998455302</v>
      </c>
      <c r="W1332" s="19" t="n">
        <v>0.0345411708272457</v>
      </c>
      <c r="X1332" s="19"/>
      <c r="Y1332" s="19" t="n">
        <v>0.0421343420402468</v>
      </c>
      <c r="Z1332" s="19" t="n">
        <v>0.0455155006682488</v>
      </c>
      <c r="AA1332" s="19" t="s">
        <v>124</v>
      </c>
      <c r="AB1332" s="19" t="s">
        <v>124</v>
      </c>
      <c r="AC1332" s="19" t="s">
        <v>124</v>
      </c>
      <c r="AD1332" s="19" t="s">
        <v>124</v>
      </c>
      <c r="AE1332" s="19"/>
      <c r="AF1332" s="19" t="n">
        <v>0.0446586694627551</v>
      </c>
      <c r="AG1332" s="19"/>
      <c r="AH1332" s="19" t="n">
        <v>0.0488596103971946</v>
      </c>
      <c r="AI1332" s="19"/>
      <c r="AJ1332" s="19" t="n">
        <v>0.0196693335963868</v>
      </c>
      <c r="AK1332" s="19" t="n">
        <v>0</v>
      </c>
      <c r="AL1332" s="19" t="n">
        <v>0.0613248834304528</v>
      </c>
      <c r="AM1332" s="19" t="n">
        <v>0.0983350730466743</v>
      </c>
      <c r="AN1332" s="19" t="n">
        <v>0.0130571989490313</v>
      </c>
      <c r="AO1332" s="19" t="n">
        <v>0.0278688500089236</v>
      </c>
      <c r="AP1332" s="19" t="n">
        <v>0.0146654964590125</v>
      </c>
      <c r="AQ1332" s="19" t="n">
        <v>0.0584860637960937</v>
      </c>
      <c r="AR1332" s="19" t="n">
        <v>0</v>
      </c>
      <c r="AS1332" s="19" t="n">
        <v>0.0560848245039898</v>
      </c>
      <c r="AT1332" s="19" t="n">
        <v>0</v>
      </c>
      <c r="AU1332" s="19" t="n">
        <v>0</v>
      </c>
    </row>
    <row r="1333">
      <c r="C1333" s="19"/>
      <c r="D1333" s="19"/>
      <c r="E1333" s="19"/>
      <c r="F1333" s="19"/>
      <c r="G1333" s="19"/>
      <c r="H1333" s="19"/>
      <c r="I1333" s="19"/>
      <c r="J1333" s="19"/>
      <c r="K1333" s="19"/>
      <c r="L1333" s="19"/>
      <c r="M1333" s="19"/>
      <c r="N1333" s="19"/>
      <c r="O1333" s="19"/>
      <c r="P1333" s="19"/>
      <c r="Q1333" s="19"/>
      <c r="R1333" s="19"/>
      <c r="S1333" s="19"/>
      <c r="T1333" s="19"/>
      <c r="U1333" s="19"/>
      <c r="V1333" s="19"/>
      <c r="W1333" s="19"/>
      <c r="X1333" s="19"/>
      <c r="Y1333" s="19"/>
      <c r="Z1333" s="19"/>
      <c r="AA1333" s="19"/>
      <c r="AB1333" s="19"/>
      <c r="AC1333" s="19"/>
      <c r="AD1333" s="19"/>
      <c r="AE1333" s="19"/>
      <c r="AF1333" s="19"/>
      <c r="AG1333" s="19"/>
      <c r="AH1333" s="19"/>
      <c r="AI1333" s="19"/>
      <c r="AJ1333" s="19"/>
      <c r="AK1333" s="19"/>
      <c r="AL1333" s="19"/>
      <c r="AM1333" s="19"/>
      <c r="AN1333" s="19"/>
      <c r="AO1333" s="19"/>
      <c r="AP1333" s="19"/>
      <c r="AQ1333" s="19"/>
      <c r="AR1333" s="19"/>
      <c r="AS1333" s="19"/>
      <c r="AT1333" s="19"/>
      <c r="AU1333" s="19"/>
    </row>
    <row r="1334">
      <c r="B1334" s="7" t="s">
        <v>550</v>
      </c>
      <c r="C1334" s="19"/>
      <c r="D1334" s="19"/>
      <c r="E1334" s="19"/>
      <c r="F1334" s="19"/>
      <c r="G1334" s="19"/>
      <c r="H1334" s="19"/>
      <c r="I1334" s="19"/>
      <c r="J1334" s="19"/>
      <c r="K1334" s="19"/>
      <c r="L1334" s="19"/>
      <c r="M1334" s="19"/>
      <c r="N1334" s="19"/>
      <c r="O1334" s="19"/>
      <c r="P1334" s="19"/>
      <c r="Q1334" s="19"/>
      <c r="R1334" s="19"/>
      <c r="S1334" s="19"/>
      <c r="T1334" s="19"/>
      <c r="U1334" s="19"/>
      <c r="V1334" s="19"/>
      <c r="W1334" s="19"/>
      <c r="X1334" s="19"/>
      <c r="Y1334" s="19"/>
      <c r="Z1334" s="19"/>
      <c r="AA1334" s="19"/>
      <c r="AB1334" s="19"/>
      <c r="AC1334" s="19"/>
      <c r="AD1334" s="19"/>
      <c r="AE1334" s="19"/>
      <c r="AF1334" s="19"/>
      <c r="AG1334" s="19"/>
      <c r="AH1334" s="19"/>
      <c r="AI1334" s="19"/>
      <c r="AJ1334" s="19"/>
      <c r="AK1334" s="19"/>
      <c r="AL1334" s="19"/>
      <c r="AM1334" s="19"/>
      <c r="AN1334" s="19"/>
      <c r="AO1334" s="19"/>
      <c r="AP1334" s="19"/>
      <c r="AQ1334" s="19"/>
      <c r="AR1334" s="19"/>
      <c r="AS1334" s="19"/>
      <c r="AT1334" s="19"/>
      <c r="AU1334" s="19"/>
    </row>
    <row r="1335">
      <c r="B1335" s="26" t="s">
        <v>229</v>
      </c>
      <c r="C1335" s="19"/>
      <c r="D1335" s="19"/>
      <c r="E1335" s="19"/>
      <c r="F1335" s="19"/>
      <c r="G1335" s="19"/>
      <c r="H1335" s="19"/>
      <c r="I1335" s="19"/>
      <c r="J1335" s="19"/>
      <c r="K1335" s="19"/>
      <c r="L1335" s="19"/>
      <c r="M1335" s="19"/>
      <c r="N1335" s="19"/>
      <c r="O1335" s="19"/>
      <c r="P1335" s="19"/>
      <c r="Q1335" s="19"/>
      <c r="R1335" s="19"/>
      <c r="S1335" s="19"/>
      <c r="T1335" s="19"/>
      <c r="U1335" s="19"/>
      <c r="V1335" s="19"/>
      <c r="W1335" s="19"/>
      <c r="X1335" s="19"/>
      <c r="Y1335" s="19"/>
      <c r="Z1335" s="19"/>
      <c r="AA1335" s="19"/>
      <c r="AB1335" s="19"/>
      <c r="AC1335" s="19"/>
      <c r="AD1335" s="19"/>
      <c r="AE1335" s="19"/>
      <c r="AF1335" s="19"/>
      <c r="AG1335" s="19"/>
      <c r="AH1335" s="19"/>
      <c r="AI1335" s="19"/>
      <c r="AJ1335" s="19"/>
      <c r="AK1335" s="19"/>
      <c r="AL1335" s="19"/>
      <c r="AM1335" s="19"/>
      <c r="AN1335" s="19"/>
      <c r="AO1335" s="19"/>
      <c r="AP1335" s="19"/>
      <c r="AQ1335" s="19"/>
      <c r="AR1335" s="19"/>
      <c r="AS1335" s="19"/>
      <c r="AT1335" s="19"/>
      <c r="AU1335" s="19"/>
    </row>
    <row r="1336">
      <c r="B1336" t="s">
        <v>539</v>
      </c>
      <c r="C1336" s="19" t="n">
        <v>0.33392094505078</v>
      </c>
      <c r="D1336" s="19" t="n">
        <v>0.304108480294806</v>
      </c>
      <c r="E1336" s="19" t="n">
        <v>0.373932215278703</v>
      </c>
      <c r="F1336" s="19"/>
      <c r="G1336" s="19" t="n">
        <v>0.248462117369017</v>
      </c>
      <c r="H1336" s="19" t="n">
        <v>0.150152903510866</v>
      </c>
      <c r="I1336" s="19" t="n">
        <v>0.359742233080242</v>
      </c>
      <c r="J1336" s="19" t="n">
        <v>0.422895463622857</v>
      </c>
      <c r="K1336" s="19" t="n">
        <v>0.470554553655347</v>
      </c>
      <c r="L1336" s="19" t="n">
        <v>0.386718947022713</v>
      </c>
      <c r="M1336" s="19"/>
      <c r="N1336" s="19" t="n">
        <v>0.770414450244806</v>
      </c>
      <c r="O1336" s="19" t="n">
        <v>0.507399263066618</v>
      </c>
      <c r="P1336" s="19" t="n">
        <v>0.435478107012575</v>
      </c>
      <c r="Q1336" s="19" t="n">
        <v>0.23915098125981</v>
      </c>
      <c r="R1336" s="19" t="n">
        <v>0.159936074229412</v>
      </c>
      <c r="S1336" s="19"/>
      <c r="T1336" s="19" t="n">
        <v>0.395858485832911</v>
      </c>
      <c r="U1336" s="19" t="n">
        <v>0.352538163225905</v>
      </c>
      <c r="V1336" s="19" t="n">
        <v>0.357381920994596</v>
      </c>
      <c r="W1336" s="19" t="n">
        <v>0.21192408353687</v>
      </c>
      <c r="X1336" s="19"/>
      <c r="Y1336" s="19" t="n">
        <v>0.283973460447945</v>
      </c>
      <c r="Z1336" s="19" t="n">
        <v>0.446786971809645</v>
      </c>
      <c r="AA1336" s="19" t="s">
        <v>124</v>
      </c>
      <c r="AB1336" s="19" t="s">
        <v>124</v>
      </c>
      <c r="AC1336" s="19" t="s">
        <v>124</v>
      </c>
      <c r="AD1336" s="19" t="s">
        <v>124</v>
      </c>
      <c r="AE1336" s="19"/>
      <c r="AF1336" s="19" t="n">
        <v>0.39099883345782</v>
      </c>
      <c r="AG1336" s="19"/>
      <c r="AH1336" s="19" t="n">
        <v>0.296799757548269</v>
      </c>
      <c r="AI1336" s="19"/>
      <c r="AJ1336" s="19" t="n">
        <v>0.336913471034585</v>
      </c>
      <c r="AK1336" s="19" t="n">
        <v>0.47000426618294</v>
      </c>
      <c r="AL1336" s="19" t="n">
        <v>0.358417131999049</v>
      </c>
      <c r="AM1336" s="19" t="n">
        <v>0.380057793829327</v>
      </c>
      <c r="AN1336" s="19" t="n">
        <v>0.367166577948178</v>
      </c>
      <c r="AO1336" s="19" t="n">
        <v>0.168226427548008</v>
      </c>
      <c r="AP1336" s="19" t="n">
        <v>0.267526643384256</v>
      </c>
      <c r="AQ1336" s="19" t="n">
        <v>0.236406926528769</v>
      </c>
      <c r="AR1336" s="19" t="n">
        <v>0.31070494835488</v>
      </c>
      <c r="AS1336" s="19" t="n">
        <v>0.320820387411244</v>
      </c>
      <c r="AT1336" s="19" t="n">
        <v>0.320138726983991</v>
      </c>
      <c r="AU1336" s="19" t="n">
        <v>0.294650038809088</v>
      </c>
    </row>
    <row r="1337">
      <c r="B1337" t="s">
        <v>540</v>
      </c>
      <c r="C1337" s="19" t="n">
        <v>0.113843355374803</v>
      </c>
      <c r="D1337" s="19" t="n">
        <v>0.141307414039763</v>
      </c>
      <c r="E1337" s="19" t="n">
        <v>0.0804051541764016</v>
      </c>
      <c r="F1337" s="19"/>
      <c r="G1337" s="19" t="n">
        <v>0.0771298607777198</v>
      </c>
      <c r="H1337" s="19" t="n">
        <v>0.170685763519096</v>
      </c>
      <c r="I1337" s="19" t="n">
        <v>0.0669396036973163</v>
      </c>
      <c r="J1337" s="19" t="n">
        <v>0.105218823301962</v>
      </c>
      <c r="K1337" s="19" t="n">
        <v>0.114709571175289</v>
      </c>
      <c r="L1337" s="19" t="n">
        <v>0.153502831260721</v>
      </c>
      <c r="M1337" s="19"/>
      <c r="N1337" s="19" t="n">
        <v>0</v>
      </c>
      <c r="O1337" s="19" t="n">
        <v>0.0970213035904568</v>
      </c>
      <c r="P1337" s="19" t="n">
        <v>0.0790749025052029</v>
      </c>
      <c r="Q1337" s="19" t="n">
        <v>0.134472996392655</v>
      </c>
      <c r="R1337" s="19" t="n">
        <v>0.16182156653554</v>
      </c>
      <c r="S1337" s="19"/>
      <c r="T1337" s="19" t="n">
        <v>0.135125450578042</v>
      </c>
      <c r="U1337" s="19" t="n">
        <v>0.0944144754864408</v>
      </c>
      <c r="V1337" s="19" t="n">
        <v>0.0954629241732197</v>
      </c>
      <c r="W1337" s="19" t="n">
        <v>0.165048958833685</v>
      </c>
      <c r="X1337" s="19"/>
      <c r="Y1337" s="19" t="n">
        <v>0.126190563322474</v>
      </c>
      <c r="Z1337" s="19" t="n">
        <v>0.0859424447743913</v>
      </c>
      <c r="AA1337" s="19" t="s">
        <v>124</v>
      </c>
      <c r="AB1337" s="19" t="s">
        <v>124</v>
      </c>
      <c r="AC1337" s="19" t="s">
        <v>124</v>
      </c>
      <c r="AD1337" s="19" t="s">
        <v>124</v>
      </c>
      <c r="AE1337" s="19"/>
      <c r="AF1337" s="19" t="n">
        <v>0.0966646791226691</v>
      </c>
      <c r="AG1337" s="19"/>
      <c r="AH1337" s="19" t="n">
        <v>0.116563014092034</v>
      </c>
      <c r="AI1337" s="19"/>
      <c r="AJ1337" s="19" t="n">
        <v>0.110514307599641</v>
      </c>
      <c r="AK1337" s="19" t="n">
        <v>0.119117015517579</v>
      </c>
      <c r="AL1337" s="19" t="n">
        <v>0.0803974846624402</v>
      </c>
      <c r="AM1337" s="19" t="n">
        <v>0.099723088925606</v>
      </c>
      <c r="AN1337" s="19" t="n">
        <v>0.152270576440542</v>
      </c>
      <c r="AO1337" s="19" t="n">
        <v>0.156555412499061</v>
      </c>
      <c r="AP1337" s="19" t="n">
        <v>0.0596281472541003</v>
      </c>
      <c r="AQ1337" s="19" t="n">
        <v>0.215954110007477</v>
      </c>
      <c r="AR1337" s="19" t="n">
        <v>0.195122266989756</v>
      </c>
      <c r="AS1337" s="19" t="n">
        <v>0.13600826861594</v>
      </c>
      <c r="AT1337" s="19" t="n">
        <v>0.0998057834040778</v>
      </c>
      <c r="AU1337" s="19" t="n">
        <v>0.159652732745745</v>
      </c>
    </row>
    <row r="1338">
      <c r="B1338" t="s">
        <v>541</v>
      </c>
      <c r="C1338" s="19" t="n">
        <v>0.195320777260738</v>
      </c>
      <c r="D1338" s="19" t="n">
        <v>0.180195486328251</v>
      </c>
      <c r="E1338" s="19" t="n">
        <v>0.215830712507</v>
      </c>
      <c r="F1338" s="19"/>
      <c r="G1338" s="19" t="n">
        <v>0.292333391871826</v>
      </c>
      <c r="H1338" s="19" t="n">
        <v>0.224127414154545</v>
      </c>
      <c r="I1338" s="19" t="n">
        <v>0.192679609271385</v>
      </c>
      <c r="J1338" s="19" t="n">
        <v>0.119827855712996</v>
      </c>
      <c r="K1338" s="19" t="n">
        <v>0.185450477604745</v>
      </c>
      <c r="L1338" s="19" t="n">
        <v>0.245751127309883</v>
      </c>
      <c r="M1338" s="19"/>
      <c r="N1338" s="19" t="n">
        <v>0.229585549755194</v>
      </c>
      <c r="O1338" s="19" t="n">
        <v>0.17562770526676</v>
      </c>
      <c r="P1338" s="19" t="n">
        <v>0.175775963119106</v>
      </c>
      <c r="Q1338" s="19" t="n">
        <v>0.219996430152941</v>
      </c>
      <c r="R1338" s="19" t="n">
        <v>0.204040938317485</v>
      </c>
      <c r="S1338" s="19"/>
      <c r="T1338" s="19" t="n">
        <v>0.206282326556461</v>
      </c>
      <c r="U1338" s="19" t="n">
        <v>0.156987188786899</v>
      </c>
      <c r="V1338" s="19" t="n">
        <v>0.225216866613899</v>
      </c>
      <c r="W1338" s="19" t="n">
        <v>0.24965591784606</v>
      </c>
      <c r="X1338" s="19"/>
      <c r="Y1338" s="19" t="n">
        <v>0.195459068444436</v>
      </c>
      <c r="Z1338" s="19" t="n">
        <v>0.195008281515178</v>
      </c>
      <c r="AA1338" s="19" t="s">
        <v>124</v>
      </c>
      <c r="AB1338" s="19" t="s">
        <v>124</v>
      </c>
      <c r="AC1338" s="19" t="s">
        <v>124</v>
      </c>
      <c r="AD1338" s="19" t="s">
        <v>124</v>
      </c>
      <c r="AE1338" s="19"/>
      <c r="AF1338" s="19" t="n">
        <v>0.189467919997019</v>
      </c>
      <c r="AG1338" s="19"/>
      <c r="AH1338" s="19" t="n">
        <v>0.198901015020866</v>
      </c>
      <c r="AI1338" s="19"/>
      <c r="AJ1338" s="19" t="n">
        <v>0.175804509795027</v>
      </c>
      <c r="AK1338" s="19" t="n">
        <v>0.150419891751339</v>
      </c>
      <c r="AL1338" s="19" t="n">
        <v>0.181819797633989</v>
      </c>
      <c r="AM1338" s="19" t="n">
        <v>0.195915920896186</v>
      </c>
      <c r="AN1338" s="19" t="n">
        <v>0.135322758664689</v>
      </c>
      <c r="AO1338" s="19" t="n">
        <v>0.244263195279763</v>
      </c>
      <c r="AP1338" s="19" t="n">
        <v>0.286035760218455</v>
      </c>
      <c r="AQ1338" s="19" t="n">
        <v>0.139949895636966</v>
      </c>
      <c r="AR1338" s="19" t="n">
        <v>0.238594473142124</v>
      </c>
      <c r="AS1338" s="19" t="n">
        <v>0.204922990433751</v>
      </c>
      <c r="AT1338" s="19" t="n">
        <v>0.0935008065323109</v>
      </c>
      <c r="AU1338" s="19" t="n">
        <v>0.260255377059245</v>
      </c>
    </row>
    <row r="1339">
      <c r="B1339" t="s">
        <v>542</v>
      </c>
      <c r="C1339" s="19" t="n">
        <v>0.175207932146061</v>
      </c>
      <c r="D1339" s="19" t="n">
        <v>0.21471339938988</v>
      </c>
      <c r="E1339" s="19" t="n">
        <v>0.127201958761811</v>
      </c>
      <c r="F1339" s="19"/>
      <c r="G1339" s="19" t="n">
        <v>0.143483495653621</v>
      </c>
      <c r="H1339" s="19" t="n">
        <v>0.261495390386748</v>
      </c>
      <c r="I1339" s="19" t="n">
        <v>0.171985799920089</v>
      </c>
      <c r="J1339" s="19" t="n">
        <v>0.172957773666189</v>
      </c>
      <c r="K1339" s="19" t="n">
        <v>0.113528463821245</v>
      </c>
      <c r="L1339" s="19" t="n">
        <v>0.0724517725161184</v>
      </c>
      <c r="M1339" s="19"/>
      <c r="N1339" s="19" t="n">
        <v>0</v>
      </c>
      <c r="O1339" s="19" t="n">
        <v>0.134051155259091</v>
      </c>
      <c r="P1339" s="19" t="n">
        <v>0.133491799858268</v>
      </c>
      <c r="Q1339" s="19" t="n">
        <v>0.191525796868711</v>
      </c>
      <c r="R1339" s="19" t="n">
        <v>0.255676109919894</v>
      </c>
      <c r="S1339" s="19"/>
      <c r="T1339" s="19" t="n">
        <v>0.198729888373679</v>
      </c>
      <c r="U1339" s="19" t="n">
        <v>0.164310517344024</v>
      </c>
      <c r="V1339" s="19" t="n">
        <v>0.16765878842562</v>
      </c>
      <c r="W1339" s="19" t="n">
        <v>0.188331808590169</v>
      </c>
      <c r="X1339" s="19"/>
      <c r="Y1339" s="19" t="n">
        <v>0.20028577170406</v>
      </c>
      <c r="Z1339" s="19" t="n">
        <v>0.118539690829921</v>
      </c>
      <c r="AA1339" s="19" t="s">
        <v>124</v>
      </c>
      <c r="AB1339" s="19" t="s">
        <v>124</v>
      </c>
      <c r="AC1339" s="19" t="s">
        <v>124</v>
      </c>
      <c r="AD1339" s="19" t="s">
        <v>124</v>
      </c>
      <c r="AE1339" s="19"/>
      <c r="AF1339" s="19" t="n">
        <v>0.15430718848777</v>
      </c>
      <c r="AG1339" s="19"/>
      <c r="AH1339" s="19" t="n">
        <v>0.186070184608685</v>
      </c>
      <c r="AI1339" s="19"/>
      <c r="AJ1339" s="19" t="n">
        <v>0.188083565524423</v>
      </c>
      <c r="AK1339" s="19" t="n">
        <v>0.1537402298406</v>
      </c>
      <c r="AL1339" s="19" t="n">
        <v>0.181362075326018</v>
      </c>
      <c r="AM1339" s="19" t="n">
        <v>0.116117240632941</v>
      </c>
      <c r="AN1339" s="19" t="n">
        <v>0.179600424539723</v>
      </c>
      <c r="AO1339" s="19" t="n">
        <v>0.259796092627984</v>
      </c>
      <c r="AP1339" s="19" t="n">
        <v>0.195134243762153</v>
      </c>
      <c r="AQ1339" s="19" t="n">
        <v>0.273673496253842</v>
      </c>
      <c r="AR1339" s="19" t="n">
        <v>0.0790635437619855</v>
      </c>
      <c r="AS1339" s="19" t="n">
        <v>0.215638598171342</v>
      </c>
      <c r="AT1339" s="19" t="n">
        <v>0.115069149307581</v>
      </c>
      <c r="AU1339" s="19" t="n">
        <v>0.152041358252694</v>
      </c>
    </row>
    <row r="1340">
      <c r="B1340" t="s">
        <v>543</v>
      </c>
      <c r="C1340" s="19" t="n">
        <v>0.082614600894059</v>
      </c>
      <c r="D1340" s="19" t="n">
        <v>0.0825211917688292</v>
      </c>
      <c r="E1340" s="19" t="n">
        <v>0.0834021099755149</v>
      </c>
      <c r="F1340" s="19"/>
      <c r="G1340" s="19" t="n">
        <v>0.103136381584183</v>
      </c>
      <c r="H1340" s="19" t="n">
        <v>0.0969847317584568</v>
      </c>
      <c r="I1340" s="19" t="n">
        <v>0.0768465875745561</v>
      </c>
      <c r="J1340" s="19" t="n">
        <v>0.0779735873100585</v>
      </c>
      <c r="K1340" s="19" t="n">
        <v>0.0584380566669234</v>
      </c>
      <c r="L1340" s="19" t="n">
        <v>0.10440264073812</v>
      </c>
      <c r="M1340" s="19"/>
      <c r="N1340" s="19" t="n">
        <v>0</v>
      </c>
      <c r="O1340" s="19" t="n">
        <v>0.060447964325602</v>
      </c>
      <c r="P1340" s="19" t="n">
        <v>0.0788897932204307</v>
      </c>
      <c r="Q1340" s="19" t="n">
        <v>0.108478050995639</v>
      </c>
      <c r="R1340" s="19" t="n">
        <v>0.0639024045922441</v>
      </c>
      <c r="S1340" s="19"/>
      <c r="T1340" s="19" t="n">
        <v>0.0320842802807914</v>
      </c>
      <c r="U1340" s="19" t="n">
        <v>0.113646223437693</v>
      </c>
      <c r="V1340" s="19" t="n">
        <v>0.0665704773629357</v>
      </c>
      <c r="W1340" s="19" t="n">
        <v>0.0965703770612382</v>
      </c>
      <c r="X1340" s="19"/>
      <c r="Y1340" s="19" t="n">
        <v>0.0955142873126814</v>
      </c>
      <c r="Z1340" s="19" t="n">
        <v>0.0534652580576315</v>
      </c>
      <c r="AA1340" s="19" t="s">
        <v>124</v>
      </c>
      <c r="AB1340" s="19" t="s">
        <v>124</v>
      </c>
      <c r="AC1340" s="19" t="s">
        <v>124</v>
      </c>
      <c r="AD1340" s="19" t="s">
        <v>124</v>
      </c>
      <c r="AE1340" s="19"/>
      <c r="AF1340" s="19" t="n">
        <v>0.0668566188040245</v>
      </c>
      <c r="AG1340" s="19"/>
      <c r="AH1340" s="19" t="n">
        <v>0.0902545305589226</v>
      </c>
      <c r="AI1340" s="19"/>
      <c r="AJ1340" s="19" t="n">
        <v>0.0513120793147549</v>
      </c>
      <c r="AK1340" s="19" t="n">
        <v>0.106718596707542</v>
      </c>
      <c r="AL1340" s="19" t="n">
        <v>0.106490382769672</v>
      </c>
      <c r="AM1340" s="19" t="n">
        <v>0.0488538759294864</v>
      </c>
      <c r="AN1340" s="19" t="n">
        <v>0.0805724971650904</v>
      </c>
      <c r="AO1340" s="19" t="n">
        <v>0.14329002203626</v>
      </c>
      <c r="AP1340" s="19" t="n">
        <v>0.0893035907510206</v>
      </c>
      <c r="AQ1340" s="19" t="n">
        <v>0</v>
      </c>
      <c r="AR1340" s="19" t="n">
        <v>0.0974512239892687</v>
      </c>
      <c r="AS1340" s="19" t="n">
        <v>0</v>
      </c>
      <c r="AT1340" s="19" t="n">
        <v>0.371485533772039</v>
      </c>
      <c r="AU1340" s="19" t="n">
        <v>0.133400493133227</v>
      </c>
    </row>
    <row r="1341">
      <c r="B1341" t="s">
        <v>544</v>
      </c>
      <c r="C1341" s="19" t="n">
        <v>0.0512337996621027</v>
      </c>
      <c r="D1341" s="19" t="n">
        <v>0.0458289407854629</v>
      </c>
      <c r="E1341" s="19" t="n">
        <v>0.0584121229896041</v>
      </c>
      <c r="F1341" s="19"/>
      <c r="G1341" s="19" t="n">
        <v>0.0738245689761612</v>
      </c>
      <c r="H1341" s="19" t="n">
        <v>0.0712102736168786</v>
      </c>
      <c r="I1341" s="19" t="n">
        <v>0.0522199393287025</v>
      </c>
      <c r="J1341" s="19" t="n">
        <v>0.0630719281337044</v>
      </c>
      <c r="K1341" s="19" t="n">
        <v>0.0092203404407242</v>
      </c>
      <c r="L1341" s="19" t="n">
        <v>0</v>
      </c>
      <c r="M1341" s="19"/>
      <c r="N1341" s="19" t="n">
        <v>0</v>
      </c>
      <c r="O1341" s="19" t="n">
        <v>0</v>
      </c>
      <c r="P1341" s="19" t="n">
        <v>0.0452373631308925</v>
      </c>
      <c r="Q1341" s="19" t="n">
        <v>0.047560689119608</v>
      </c>
      <c r="R1341" s="19" t="n">
        <v>0.114422787854665</v>
      </c>
      <c r="S1341" s="19"/>
      <c r="T1341" s="19" t="n">
        <v>0.0319195683781154</v>
      </c>
      <c r="U1341" s="19" t="n">
        <v>0.0779422851904816</v>
      </c>
      <c r="V1341" s="19" t="n">
        <v>0.0251723299463564</v>
      </c>
      <c r="W1341" s="19" t="n">
        <v>0.0559682936533645</v>
      </c>
      <c r="X1341" s="19"/>
      <c r="Y1341" s="19" t="n">
        <v>0.0536015728806115</v>
      </c>
      <c r="Z1341" s="19" t="n">
        <v>0.0458833569408294</v>
      </c>
      <c r="AA1341" s="19" t="s">
        <v>124</v>
      </c>
      <c r="AB1341" s="19" t="s">
        <v>124</v>
      </c>
      <c r="AC1341" s="19" t="s">
        <v>124</v>
      </c>
      <c r="AD1341" s="19" t="s">
        <v>124</v>
      </c>
      <c r="AE1341" s="19"/>
      <c r="AF1341" s="19" t="n">
        <v>0.0537866017538174</v>
      </c>
      <c r="AG1341" s="19"/>
      <c r="AH1341" s="19" t="n">
        <v>0.0569879451006471</v>
      </c>
      <c r="AI1341" s="19"/>
      <c r="AJ1341" s="19" t="n">
        <v>0.117702733135183</v>
      </c>
      <c r="AK1341" s="19" t="n">
        <v>0</v>
      </c>
      <c r="AL1341" s="19" t="n">
        <v>0.0299299468514135</v>
      </c>
      <c r="AM1341" s="19" t="n">
        <v>0.0463355985845635</v>
      </c>
      <c r="AN1341" s="19" t="n">
        <v>0.0720099662927464</v>
      </c>
      <c r="AO1341" s="19" t="n">
        <v>0</v>
      </c>
      <c r="AP1341" s="19" t="n">
        <v>0.0577144467588994</v>
      </c>
      <c r="AQ1341" s="19" t="n">
        <v>0.0755295077768526</v>
      </c>
      <c r="AR1341" s="19" t="n">
        <v>0.0790635437619855</v>
      </c>
      <c r="AS1341" s="19" t="n">
        <v>0.0942555710443656</v>
      </c>
      <c r="AT1341" s="19" t="n">
        <v>0</v>
      </c>
      <c r="AU1341" s="19" t="n">
        <v>0</v>
      </c>
    </row>
    <row r="1342">
      <c r="B1342" t="s">
        <v>545</v>
      </c>
      <c r="C1342" s="19" t="n">
        <v>0.00515119923270847</v>
      </c>
      <c r="D1342" s="19" t="n">
        <v>0.0031768275940476</v>
      </c>
      <c r="E1342" s="19" t="n">
        <v>0.00360446530691965</v>
      </c>
      <c r="F1342" s="19"/>
      <c r="G1342" s="19" t="n">
        <v>0</v>
      </c>
      <c r="H1342" s="19" t="n">
        <v>0</v>
      </c>
      <c r="I1342" s="19" t="n">
        <v>0.00771518668783385</v>
      </c>
      <c r="J1342" s="19" t="n">
        <v>0</v>
      </c>
      <c r="K1342" s="19" t="n">
        <v>0.0100171636635267</v>
      </c>
      <c r="L1342" s="19" t="n">
        <v>0.0371726811524449</v>
      </c>
      <c r="M1342" s="19"/>
      <c r="N1342" s="19" t="n">
        <v>0</v>
      </c>
      <c r="O1342" s="19" t="n">
        <v>0</v>
      </c>
      <c r="P1342" s="19" t="n">
        <v>0.0046998910667477</v>
      </c>
      <c r="Q1342" s="19" t="n">
        <v>0.0107813611088569</v>
      </c>
      <c r="R1342" s="19" t="n">
        <v>0</v>
      </c>
      <c r="S1342" s="19"/>
      <c r="T1342" s="19" t="n">
        <v>0</v>
      </c>
      <c r="U1342" s="19" t="n">
        <v>0</v>
      </c>
      <c r="V1342" s="19" t="n">
        <v>0.00769798025652846</v>
      </c>
      <c r="W1342" s="19" t="n">
        <v>0</v>
      </c>
      <c r="X1342" s="19"/>
      <c r="Y1342" s="19" t="n">
        <v>0.00743079967360579</v>
      </c>
      <c r="Z1342" s="19" t="n">
        <v>0</v>
      </c>
      <c r="AA1342" s="19" t="s">
        <v>124</v>
      </c>
      <c r="AB1342" s="19" t="s">
        <v>124</v>
      </c>
      <c r="AC1342" s="19" t="s">
        <v>124</v>
      </c>
      <c r="AD1342" s="19" t="s">
        <v>124</v>
      </c>
      <c r="AE1342" s="19"/>
      <c r="AF1342" s="19" t="n">
        <v>0.00588509364583043</v>
      </c>
      <c r="AG1342" s="19"/>
      <c r="AH1342" s="19" t="n">
        <v>0.00611501370203076</v>
      </c>
      <c r="AI1342" s="19"/>
      <c r="AJ1342" s="19" t="n">
        <v>0</v>
      </c>
      <c r="AK1342" s="19" t="n">
        <v>0</v>
      </c>
      <c r="AL1342" s="19" t="n">
        <v>0.0158610500907518</v>
      </c>
      <c r="AM1342" s="19" t="n">
        <v>0</v>
      </c>
      <c r="AN1342" s="19" t="n">
        <v>0</v>
      </c>
      <c r="AO1342" s="19" t="n">
        <v>0</v>
      </c>
      <c r="AP1342" s="19" t="n">
        <v>0.014941457700752</v>
      </c>
      <c r="AQ1342" s="19" t="n">
        <v>0</v>
      </c>
      <c r="AR1342" s="19" t="n">
        <v>0</v>
      </c>
      <c r="AS1342" s="19" t="n">
        <v>0</v>
      </c>
      <c r="AT1342" s="19" t="n">
        <v>0</v>
      </c>
      <c r="AU1342" s="19" t="n">
        <v>0</v>
      </c>
    </row>
    <row r="1343">
      <c r="B1343" t="s">
        <v>546</v>
      </c>
      <c r="C1343" s="19" t="n">
        <v>0.0427073903787479</v>
      </c>
      <c r="D1343" s="19" t="n">
        <v>0.0281482597989604</v>
      </c>
      <c r="E1343" s="19" t="n">
        <v>0.057211261004046</v>
      </c>
      <c r="F1343" s="19"/>
      <c r="G1343" s="19" t="n">
        <v>0.0616301837674727</v>
      </c>
      <c r="H1343" s="19" t="n">
        <v>0.0253435230534097</v>
      </c>
      <c r="I1343" s="19" t="n">
        <v>0.0718710404398754</v>
      </c>
      <c r="J1343" s="19" t="n">
        <v>0.0380545682522333</v>
      </c>
      <c r="K1343" s="19" t="n">
        <v>0.0380813729721992</v>
      </c>
      <c r="L1343" s="19" t="n">
        <v>0</v>
      </c>
      <c r="M1343" s="19"/>
      <c r="N1343" s="19" t="n">
        <v>0</v>
      </c>
      <c r="O1343" s="19" t="n">
        <v>0.0254526084914722</v>
      </c>
      <c r="P1343" s="19" t="n">
        <v>0.0473521800867778</v>
      </c>
      <c r="Q1343" s="19" t="n">
        <v>0.0480336941017783</v>
      </c>
      <c r="R1343" s="19" t="n">
        <v>0.0402001185507612</v>
      </c>
      <c r="S1343" s="19"/>
      <c r="T1343" s="19" t="n">
        <v>0</v>
      </c>
      <c r="U1343" s="19" t="n">
        <v>0.0401611465285565</v>
      </c>
      <c r="V1343" s="19" t="n">
        <v>0.0548387122268444</v>
      </c>
      <c r="W1343" s="19" t="n">
        <v>0.0325005604786128</v>
      </c>
      <c r="X1343" s="19"/>
      <c r="Y1343" s="19" t="n">
        <v>0.0375444762141857</v>
      </c>
      <c r="Z1343" s="19" t="n">
        <v>0.0543739960724034</v>
      </c>
      <c r="AA1343" s="19" t="s">
        <v>124</v>
      </c>
      <c r="AB1343" s="19" t="s">
        <v>124</v>
      </c>
      <c r="AC1343" s="19" t="s">
        <v>124</v>
      </c>
      <c r="AD1343" s="19" t="s">
        <v>124</v>
      </c>
      <c r="AE1343" s="19"/>
      <c r="AF1343" s="19" t="n">
        <v>0.0420330647310486</v>
      </c>
      <c r="AG1343" s="19"/>
      <c r="AH1343" s="19" t="n">
        <v>0.048308539368545</v>
      </c>
      <c r="AI1343" s="19"/>
      <c r="AJ1343" s="19" t="n">
        <v>0.0196693335963868</v>
      </c>
      <c r="AK1343" s="19" t="n">
        <v>0</v>
      </c>
      <c r="AL1343" s="19" t="n">
        <v>0.0457221306666667</v>
      </c>
      <c r="AM1343" s="19" t="n">
        <v>0.11299648120189</v>
      </c>
      <c r="AN1343" s="19" t="n">
        <v>0.0130571989490313</v>
      </c>
      <c r="AO1343" s="19" t="n">
        <v>0.0278688500089236</v>
      </c>
      <c r="AP1343" s="19" t="n">
        <v>0.0297157101703634</v>
      </c>
      <c r="AQ1343" s="19" t="n">
        <v>0.0584860637960937</v>
      </c>
      <c r="AR1343" s="19" t="n">
        <v>0</v>
      </c>
      <c r="AS1343" s="19" t="n">
        <v>0.0283541843233578</v>
      </c>
      <c r="AT1343" s="19" t="n">
        <v>0</v>
      </c>
      <c r="AU1343" s="19" t="n">
        <v>0</v>
      </c>
    </row>
    <row r="1344">
      <c r="C1344" s="19"/>
      <c r="D1344" s="19"/>
      <c r="E1344" s="19"/>
      <c r="F1344" s="19"/>
      <c r="G1344" s="19"/>
      <c r="H1344" s="19"/>
      <c r="I1344" s="19"/>
      <c r="J1344" s="19"/>
      <c r="K1344" s="19"/>
      <c r="L1344" s="19"/>
      <c r="M1344" s="19"/>
      <c r="N1344" s="19"/>
      <c r="O1344" s="19"/>
      <c r="P1344" s="19"/>
      <c r="Q1344" s="19"/>
      <c r="R1344" s="19"/>
      <c r="S1344" s="19"/>
      <c r="T1344" s="19"/>
      <c r="U1344" s="19"/>
      <c r="V1344" s="19"/>
      <c r="W1344" s="19"/>
      <c r="X1344" s="19"/>
      <c r="Y1344" s="19"/>
      <c r="Z1344" s="19"/>
      <c r="AA1344" s="19"/>
      <c r="AB1344" s="19"/>
      <c r="AC1344" s="19"/>
      <c r="AD1344" s="19"/>
      <c r="AE1344" s="19"/>
      <c r="AF1344" s="19"/>
      <c r="AG1344" s="19"/>
      <c r="AH1344" s="19"/>
      <c r="AI1344" s="19"/>
      <c r="AJ1344" s="19"/>
      <c r="AK1344" s="19"/>
      <c r="AL1344" s="19"/>
      <c r="AM1344" s="19"/>
      <c r="AN1344" s="19"/>
      <c r="AO1344" s="19"/>
      <c r="AP1344" s="19"/>
      <c r="AQ1344" s="19"/>
      <c r="AR1344" s="19"/>
      <c r="AS1344" s="19"/>
      <c r="AT1344" s="19"/>
      <c r="AU1344" s="19"/>
    </row>
    <row r="1345">
      <c r="B1345" s="7" t="s">
        <v>551</v>
      </c>
      <c r="C1345" s="19"/>
      <c r="D1345" s="19"/>
      <c r="E1345" s="19"/>
      <c r="F1345" s="19"/>
      <c r="G1345" s="19"/>
      <c r="H1345" s="19"/>
      <c r="I1345" s="19"/>
      <c r="J1345" s="19"/>
      <c r="K1345" s="19"/>
      <c r="L1345" s="19"/>
      <c r="M1345" s="19"/>
      <c r="N1345" s="19"/>
      <c r="O1345" s="19"/>
      <c r="P1345" s="19"/>
      <c r="Q1345" s="19"/>
      <c r="R1345" s="19"/>
      <c r="S1345" s="19"/>
      <c r="T1345" s="19"/>
      <c r="U1345" s="19"/>
      <c r="V1345" s="19"/>
      <c r="W1345" s="19"/>
      <c r="X1345" s="19"/>
      <c r="Y1345" s="19"/>
      <c r="Z1345" s="19"/>
      <c r="AA1345" s="19"/>
      <c r="AB1345" s="19"/>
      <c r="AC1345" s="19"/>
      <c r="AD1345" s="19"/>
      <c r="AE1345" s="19"/>
      <c r="AF1345" s="19"/>
      <c r="AG1345" s="19"/>
      <c r="AH1345" s="19"/>
      <c r="AI1345" s="19"/>
      <c r="AJ1345" s="19"/>
      <c r="AK1345" s="19"/>
      <c r="AL1345" s="19"/>
      <c r="AM1345" s="19"/>
      <c r="AN1345" s="19"/>
      <c r="AO1345" s="19"/>
      <c r="AP1345" s="19"/>
      <c r="AQ1345" s="19"/>
      <c r="AR1345" s="19"/>
      <c r="AS1345" s="19"/>
      <c r="AT1345" s="19"/>
      <c r="AU1345" s="19"/>
    </row>
    <row r="1346">
      <c r="B1346" s="26" t="s">
        <v>229</v>
      </c>
      <c r="C1346" s="19"/>
      <c r="D1346" s="19"/>
      <c r="E1346" s="19"/>
      <c r="F1346" s="19"/>
      <c r="G1346" s="19"/>
      <c r="H1346" s="19"/>
      <c r="I1346" s="19"/>
      <c r="J1346" s="19"/>
      <c r="K1346" s="19"/>
      <c r="L1346" s="19"/>
      <c r="M1346" s="19"/>
      <c r="N1346" s="19"/>
      <c r="O1346" s="19"/>
      <c r="P1346" s="19"/>
      <c r="Q1346" s="19"/>
      <c r="R1346" s="19"/>
      <c r="S1346" s="19"/>
      <c r="T1346" s="19"/>
      <c r="U1346" s="19"/>
      <c r="V1346" s="19"/>
      <c r="W1346" s="19"/>
      <c r="X1346" s="19"/>
      <c r="Y1346" s="19"/>
      <c r="Z1346" s="19"/>
      <c r="AA1346" s="19"/>
      <c r="AB1346" s="19"/>
      <c r="AC1346" s="19"/>
      <c r="AD1346" s="19"/>
      <c r="AE1346" s="19"/>
      <c r="AF1346" s="19"/>
      <c r="AG1346" s="19"/>
      <c r="AH1346" s="19"/>
      <c r="AI1346" s="19"/>
      <c r="AJ1346" s="19"/>
      <c r="AK1346" s="19"/>
      <c r="AL1346" s="19"/>
      <c r="AM1346" s="19"/>
      <c r="AN1346" s="19"/>
      <c r="AO1346" s="19"/>
      <c r="AP1346" s="19"/>
      <c r="AQ1346" s="19"/>
      <c r="AR1346" s="19"/>
      <c r="AS1346" s="19"/>
      <c r="AT1346" s="19"/>
      <c r="AU1346" s="19"/>
    </row>
    <row r="1347">
      <c r="B1347" t="s">
        <v>539</v>
      </c>
      <c r="C1347" s="19" t="n">
        <v>0.55486840428309</v>
      </c>
      <c r="D1347" s="19" t="n">
        <v>0.48761117874445</v>
      </c>
      <c r="E1347" s="19" t="n">
        <v>0.643523201497951</v>
      </c>
      <c r="F1347" s="19"/>
      <c r="G1347" s="19" t="n">
        <v>0.33018760478732</v>
      </c>
      <c r="H1347" s="19" t="n">
        <v>0.40471920017543</v>
      </c>
      <c r="I1347" s="19" t="n">
        <v>0.544333740945058</v>
      </c>
      <c r="J1347" s="19" t="n">
        <v>0.644348262430969</v>
      </c>
      <c r="K1347" s="19" t="n">
        <v>0.741423264125696</v>
      </c>
      <c r="L1347" s="19" t="n">
        <v>0.714256819043977</v>
      </c>
      <c r="M1347" s="19"/>
      <c r="N1347" s="19" t="n">
        <v>1</v>
      </c>
      <c r="O1347" s="19" t="n">
        <v>0.717394540506824</v>
      </c>
      <c r="P1347" s="19" t="n">
        <v>0.645761928270726</v>
      </c>
      <c r="Q1347" s="19" t="n">
        <v>0.451060734369627</v>
      </c>
      <c r="R1347" s="19" t="n">
        <v>0.417544759438274</v>
      </c>
      <c r="S1347" s="19"/>
      <c r="T1347" s="19" t="n">
        <v>0.610289873492573</v>
      </c>
      <c r="U1347" s="19" t="n">
        <v>0.561509494557648</v>
      </c>
      <c r="V1347" s="19" t="n">
        <v>0.601979565235821</v>
      </c>
      <c r="W1347" s="19" t="n">
        <v>0.408954888785244</v>
      </c>
      <c r="X1347" s="19"/>
      <c r="Y1347" s="19" t="n">
        <v>0.474881379761246</v>
      </c>
      <c r="Z1347" s="19" t="n">
        <v>0.73561459644533</v>
      </c>
      <c r="AA1347" s="19" t="s">
        <v>124</v>
      </c>
      <c r="AB1347" s="19" t="s">
        <v>124</v>
      </c>
      <c r="AC1347" s="19" t="s">
        <v>124</v>
      </c>
      <c r="AD1347" s="19" t="s">
        <v>124</v>
      </c>
      <c r="AE1347" s="19"/>
      <c r="AF1347" s="19" t="n">
        <v>0.621612458107163</v>
      </c>
      <c r="AG1347" s="19"/>
      <c r="AH1347" s="19" t="n">
        <v>0.516640359389387</v>
      </c>
      <c r="AI1347" s="19"/>
      <c r="AJ1347" s="19" t="n">
        <v>0.500602934731327</v>
      </c>
      <c r="AK1347" s="19" t="n">
        <v>0.713368410498777</v>
      </c>
      <c r="AL1347" s="19" t="n">
        <v>0.513586124287346</v>
      </c>
      <c r="AM1347" s="19" t="n">
        <v>0.526019219592403</v>
      </c>
      <c r="AN1347" s="19" t="n">
        <v>0.494213767046119</v>
      </c>
      <c r="AO1347" s="19" t="n">
        <v>0.507568151029426</v>
      </c>
      <c r="AP1347" s="19" t="n">
        <v>0.698941000864083</v>
      </c>
      <c r="AQ1347" s="19" t="n">
        <v>0.656419976246443</v>
      </c>
      <c r="AR1347" s="19" t="n">
        <v>0.714655631854938</v>
      </c>
      <c r="AS1347" s="19" t="n">
        <v>0.547826978930458</v>
      </c>
      <c r="AT1347" s="19" t="n">
        <v>0.422301929514954</v>
      </c>
      <c r="AU1347" s="19" t="n">
        <v>0.651365857131592</v>
      </c>
    </row>
    <row r="1348">
      <c r="B1348" t="s">
        <v>540</v>
      </c>
      <c r="C1348" s="19" t="n">
        <v>0.0945413107787476</v>
      </c>
      <c r="D1348" s="19" t="n">
        <v>0.117523358408965</v>
      </c>
      <c r="E1348" s="19" t="n">
        <v>0.0665542021731516</v>
      </c>
      <c r="F1348" s="19"/>
      <c r="G1348" s="19" t="n">
        <v>0.132745870906604</v>
      </c>
      <c r="H1348" s="19" t="n">
        <v>0.170086420182146</v>
      </c>
      <c r="I1348" s="19" t="n">
        <v>0.120104220938232</v>
      </c>
      <c r="J1348" s="19" t="n">
        <v>0.0373474478651502</v>
      </c>
      <c r="K1348" s="19" t="n">
        <v>0.0180636544293127</v>
      </c>
      <c r="L1348" s="19" t="n">
        <v>0.0831660036279088</v>
      </c>
      <c r="M1348" s="19"/>
      <c r="N1348" s="19" t="n">
        <v>0</v>
      </c>
      <c r="O1348" s="19" t="n">
        <v>0.0924119160543792</v>
      </c>
      <c r="P1348" s="19" t="n">
        <v>0.0599717202351453</v>
      </c>
      <c r="Q1348" s="19" t="n">
        <v>0.102019648307771</v>
      </c>
      <c r="R1348" s="19" t="n">
        <v>0.15363679416791</v>
      </c>
      <c r="S1348" s="19"/>
      <c r="T1348" s="19" t="n">
        <v>0.0779683154367297</v>
      </c>
      <c r="U1348" s="19" t="n">
        <v>0.0841607075990706</v>
      </c>
      <c r="V1348" s="19" t="n">
        <v>0.0722866142294005</v>
      </c>
      <c r="W1348" s="19" t="n">
        <v>0.150848841917119</v>
      </c>
      <c r="X1348" s="19"/>
      <c r="Y1348" s="19" t="n">
        <v>0.11515116083461</v>
      </c>
      <c r="Z1348" s="19" t="n">
        <v>0.0479693581289209</v>
      </c>
      <c r="AA1348" s="19" t="s">
        <v>124</v>
      </c>
      <c r="AB1348" s="19" t="s">
        <v>124</v>
      </c>
      <c r="AC1348" s="19" t="s">
        <v>124</v>
      </c>
      <c r="AD1348" s="19" t="s">
        <v>124</v>
      </c>
      <c r="AE1348" s="19"/>
      <c r="AF1348" s="19" t="n">
        <v>0.0850605816546774</v>
      </c>
      <c r="AG1348" s="19"/>
      <c r="AH1348" s="19" t="n">
        <v>0.0994357081758001</v>
      </c>
      <c r="AI1348" s="19"/>
      <c r="AJ1348" s="19" t="n">
        <v>0.162451179210672</v>
      </c>
      <c r="AK1348" s="19" t="n">
        <v>0.0478075869903486</v>
      </c>
      <c r="AL1348" s="19" t="n">
        <v>0.0953515704592619</v>
      </c>
      <c r="AM1348" s="19" t="n">
        <v>0.0804770553027376</v>
      </c>
      <c r="AN1348" s="19" t="n">
        <v>0.109977391434458</v>
      </c>
      <c r="AO1348" s="19" t="n">
        <v>0.0802817140724898</v>
      </c>
      <c r="AP1348" s="19" t="n">
        <v>0.0746544792902362</v>
      </c>
      <c r="AQ1348" s="19" t="n">
        <v>0</v>
      </c>
      <c r="AR1348" s="19" t="n">
        <v>0</v>
      </c>
      <c r="AS1348" s="19" t="n">
        <v>0.0566218875236411</v>
      </c>
      <c r="AT1348" s="19" t="n">
        <v>0.227780879488277</v>
      </c>
      <c r="AU1348" s="19" t="n">
        <v>0.187736777008224</v>
      </c>
    </row>
    <row r="1349">
      <c r="B1349" t="s">
        <v>541</v>
      </c>
      <c r="C1349" s="19" t="n">
        <v>0.111366439819848</v>
      </c>
      <c r="D1349" s="19" t="n">
        <v>0.13594163362758</v>
      </c>
      <c r="E1349" s="19" t="n">
        <v>0.0815226073499114</v>
      </c>
      <c r="F1349" s="19"/>
      <c r="G1349" s="19" t="n">
        <v>0.202100463865236</v>
      </c>
      <c r="H1349" s="19" t="n">
        <v>0.145705734059592</v>
      </c>
      <c r="I1349" s="19" t="n">
        <v>0.0958458964049246</v>
      </c>
      <c r="J1349" s="19" t="n">
        <v>0.0752229480491597</v>
      </c>
      <c r="K1349" s="19" t="n">
        <v>0.0700334504766938</v>
      </c>
      <c r="L1349" s="19" t="n">
        <v>0.136030946145248</v>
      </c>
      <c r="M1349" s="19"/>
      <c r="N1349" s="19" t="n">
        <v>0</v>
      </c>
      <c r="O1349" s="19" t="n">
        <v>0.121209285936146</v>
      </c>
      <c r="P1349" s="19" t="n">
        <v>0.0770194240484119</v>
      </c>
      <c r="Q1349" s="19" t="n">
        <v>0.123320164708688</v>
      </c>
      <c r="R1349" s="19" t="n">
        <v>0.152671539325307</v>
      </c>
      <c r="S1349" s="19"/>
      <c r="T1349" s="19" t="n">
        <v>0.131679816146215</v>
      </c>
      <c r="U1349" s="19" t="n">
        <v>0.0874708366798314</v>
      </c>
      <c r="V1349" s="19" t="n">
        <v>0.14922963490798</v>
      </c>
      <c r="W1349" s="19" t="n">
        <v>0.127312566389789</v>
      </c>
      <c r="X1349" s="19"/>
      <c r="Y1349" s="19" t="n">
        <v>0.13134809301648</v>
      </c>
      <c r="Z1349" s="19" t="n">
        <v>0.0662140197868778</v>
      </c>
      <c r="AA1349" s="19" t="s">
        <v>124</v>
      </c>
      <c r="AB1349" s="19" t="s">
        <v>124</v>
      </c>
      <c r="AC1349" s="19" t="s">
        <v>124</v>
      </c>
      <c r="AD1349" s="19" t="s">
        <v>124</v>
      </c>
      <c r="AE1349" s="19"/>
      <c r="AF1349" s="19" t="n">
        <v>0.102251621133503</v>
      </c>
      <c r="AG1349" s="19"/>
      <c r="AH1349" s="19" t="n">
        <v>0.124918529246352</v>
      </c>
      <c r="AI1349" s="19"/>
      <c r="AJ1349" s="19" t="n">
        <v>0.144633781600043</v>
      </c>
      <c r="AK1349" s="19" t="n">
        <v>0.179912992793681</v>
      </c>
      <c r="AL1349" s="19" t="n">
        <v>0.102327125874657</v>
      </c>
      <c r="AM1349" s="19" t="n">
        <v>0.143512915999872</v>
      </c>
      <c r="AN1349" s="19" t="n">
        <v>0.0446829862275365</v>
      </c>
      <c r="AO1349" s="19" t="n">
        <v>0.195515822604201</v>
      </c>
      <c r="AP1349" s="19" t="n">
        <v>0.129148568607255</v>
      </c>
      <c r="AQ1349" s="19" t="n">
        <v>0.134015571572946</v>
      </c>
      <c r="AR1349" s="19" t="n">
        <v>0</v>
      </c>
      <c r="AS1349" s="19" t="n">
        <v>0.115103778945633</v>
      </c>
      <c r="AT1349" s="19" t="n">
        <v>0.0935008065323109</v>
      </c>
      <c r="AU1349" s="19" t="n">
        <v>0.0395750622335772</v>
      </c>
    </row>
    <row r="1350">
      <c r="B1350" t="s">
        <v>542</v>
      </c>
      <c r="C1350" s="19" t="n">
        <v>0.118569891696058</v>
      </c>
      <c r="D1350" s="19" t="n">
        <v>0.157927923691427</v>
      </c>
      <c r="E1350" s="19" t="n">
        <v>0.066229782689652</v>
      </c>
      <c r="F1350" s="19"/>
      <c r="G1350" s="19" t="n">
        <v>0.154718374413033</v>
      </c>
      <c r="H1350" s="19" t="n">
        <v>0.16356754845054</v>
      </c>
      <c r="I1350" s="19" t="n">
        <v>0.118143825879528</v>
      </c>
      <c r="J1350" s="19" t="n">
        <v>0.10308787015458</v>
      </c>
      <c r="K1350" s="19" t="n">
        <v>0.079921126855562</v>
      </c>
      <c r="L1350" s="19" t="n">
        <v>0.0359104015794754</v>
      </c>
      <c r="M1350" s="19"/>
      <c r="N1350" s="19" t="n">
        <v>0</v>
      </c>
      <c r="O1350" s="19" t="n">
        <v>0.0163809449068072</v>
      </c>
      <c r="P1350" s="19" t="n">
        <v>0.0867115625393098</v>
      </c>
      <c r="Q1350" s="19" t="n">
        <v>0.198535838712532</v>
      </c>
      <c r="R1350" s="19" t="n">
        <v>0.120569471731322</v>
      </c>
      <c r="S1350" s="19"/>
      <c r="T1350" s="19" t="n">
        <v>0.0320842802807914</v>
      </c>
      <c r="U1350" s="19" t="n">
        <v>0.123650553007532</v>
      </c>
      <c r="V1350" s="19" t="n">
        <v>0.0967635568297723</v>
      </c>
      <c r="W1350" s="19" t="n">
        <v>0.17307635729182</v>
      </c>
      <c r="X1350" s="19"/>
      <c r="Y1350" s="19" t="n">
        <v>0.160656689906677</v>
      </c>
      <c r="Z1350" s="19" t="n">
        <v>0.0234666101032703</v>
      </c>
      <c r="AA1350" s="19" t="s">
        <v>124</v>
      </c>
      <c r="AB1350" s="19" t="s">
        <v>124</v>
      </c>
      <c r="AC1350" s="19" t="s">
        <v>124</v>
      </c>
      <c r="AD1350" s="19" t="s">
        <v>124</v>
      </c>
      <c r="AE1350" s="19"/>
      <c r="AF1350" s="19" t="n">
        <v>0.0841930373047502</v>
      </c>
      <c r="AG1350" s="19"/>
      <c r="AH1350" s="19" t="n">
        <v>0.125180317966106</v>
      </c>
      <c r="AI1350" s="19"/>
      <c r="AJ1350" s="19" t="n">
        <v>0.105467291031702</v>
      </c>
      <c r="AK1350" s="19" t="n">
        <v>0</v>
      </c>
      <c r="AL1350" s="19" t="n">
        <v>0.121394531512222</v>
      </c>
      <c r="AM1350" s="19" t="n">
        <v>0.0889413405292315</v>
      </c>
      <c r="AN1350" s="19" t="n">
        <v>0.216935835936111</v>
      </c>
      <c r="AO1350" s="19" t="n">
        <v>0.18876546228496</v>
      </c>
      <c r="AP1350" s="19" t="n">
        <v>0.0564894518647156</v>
      </c>
      <c r="AQ1350" s="19" t="n">
        <v>0.0755488806076639</v>
      </c>
      <c r="AR1350" s="19" t="n">
        <v>0.0974512239892687</v>
      </c>
      <c r="AS1350" s="19" t="n">
        <v>0.156435627676408</v>
      </c>
      <c r="AT1350" s="19" t="n">
        <v>0</v>
      </c>
      <c r="AU1350" s="19" t="n">
        <v>0.0920875860051592</v>
      </c>
    </row>
    <row r="1351">
      <c r="B1351" t="s">
        <v>543</v>
      </c>
      <c r="C1351" s="19" t="n">
        <v>0.0529983787176315</v>
      </c>
      <c r="D1351" s="19" t="n">
        <v>0.0547999155562747</v>
      </c>
      <c r="E1351" s="19" t="n">
        <v>0.0511745641050621</v>
      </c>
      <c r="F1351" s="19"/>
      <c r="G1351" s="19" t="n">
        <v>0.110150063517042</v>
      </c>
      <c r="H1351" s="19" t="n">
        <v>0.0538776123603037</v>
      </c>
      <c r="I1351" s="19" t="n">
        <v>0.0257827324470383</v>
      </c>
      <c r="J1351" s="19" t="n">
        <v>0.063412423089932</v>
      </c>
      <c r="K1351" s="19" t="n">
        <v>0.0427294253273101</v>
      </c>
      <c r="L1351" s="19" t="n">
        <v>0.0306358296033906</v>
      </c>
      <c r="M1351" s="19"/>
      <c r="N1351" s="19" t="n">
        <v>0</v>
      </c>
      <c r="O1351" s="19" t="n">
        <v>0.0151167898565899</v>
      </c>
      <c r="P1351" s="19" t="n">
        <v>0.0546254988254021</v>
      </c>
      <c r="Q1351" s="19" t="n">
        <v>0.0601965104397541</v>
      </c>
      <c r="R1351" s="19" t="n">
        <v>0.0703027392881401</v>
      </c>
      <c r="S1351" s="19"/>
      <c r="T1351" s="19" t="n">
        <v>0.117755861808683</v>
      </c>
      <c r="U1351" s="19" t="n">
        <v>0.071897363617173</v>
      </c>
      <c r="V1351" s="19" t="n">
        <v>0.0269661156225362</v>
      </c>
      <c r="W1351" s="19" t="n">
        <v>0.0591627028564629</v>
      </c>
      <c r="X1351" s="19"/>
      <c r="Y1351" s="19" t="n">
        <v>0.054119576528511</v>
      </c>
      <c r="Z1351" s="19" t="n">
        <v>0.0504648148528853</v>
      </c>
      <c r="AA1351" s="19" t="s">
        <v>124</v>
      </c>
      <c r="AB1351" s="19" t="s">
        <v>124</v>
      </c>
      <c r="AC1351" s="19" t="s">
        <v>124</v>
      </c>
      <c r="AD1351" s="19" t="s">
        <v>124</v>
      </c>
      <c r="AE1351" s="19"/>
      <c r="AF1351" s="19" t="n">
        <v>0.0398506533704313</v>
      </c>
      <c r="AG1351" s="19"/>
      <c r="AH1351" s="19" t="n">
        <v>0.0579604941318189</v>
      </c>
      <c r="AI1351" s="19"/>
      <c r="AJ1351" s="19" t="n">
        <v>0.0242375818478641</v>
      </c>
      <c r="AK1351" s="19" t="n">
        <v>0</v>
      </c>
      <c r="AL1351" s="19" t="n">
        <v>0.0630781620723157</v>
      </c>
      <c r="AM1351" s="19" t="n">
        <v>0.0732644295699283</v>
      </c>
      <c r="AN1351" s="19" t="n">
        <v>0.0641336851912411</v>
      </c>
      <c r="AO1351" s="19" t="n">
        <v>0</v>
      </c>
      <c r="AP1351" s="19" t="n">
        <v>0.0407664993737103</v>
      </c>
      <c r="AQ1351" s="19" t="n">
        <v>0.0755295077768526</v>
      </c>
      <c r="AR1351" s="19" t="n">
        <v>0.0790635437619855</v>
      </c>
      <c r="AS1351" s="19" t="n">
        <v>0.0381707465403758</v>
      </c>
      <c r="AT1351" s="19" t="n">
        <v>0.256416384464458</v>
      </c>
      <c r="AU1351" s="19" t="n">
        <v>0</v>
      </c>
    </row>
    <row r="1352">
      <c r="B1352" t="s">
        <v>544</v>
      </c>
      <c r="C1352" s="19" t="n">
        <v>0.0100001821664376</v>
      </c>
      <c r="D1352" s="19" t="n">
        <v>0.00604005787802744</v>
      </c>
      <c r="E1352" s="19" t="n">
        <v>0.0150361688602959</v>
      </c>
      <c r="F1352" s="19"/>
      <c r="G1352" s="19" t="n">
        <v>0</v>
      </c>
      <c r="H1352" s="19" t="n">
        <v>0.0281316547626534</v>
      </c>
      <c r="I1352" s="19" t="n">
        <v>0</v>
      </c>
      <c r="J1352" s="19" t="n">
        <v>0.0148347507790355</v>
      </c>
      <c r="K1352" s="19" t="n">
        <v>0</v>
      </c>
      <c r="L1352" s="19" t="n">
        <v>0</v>
      </c>
      <c r="M1352" s="19"/>
      <c r="N1352" s="19" t="n">
        <v>0</v>
      </c>
      <c r="O1352" s="19" t="n">
        <v>0</v>
      </c>
      <c r="P1352" s="19" t="n">
        <v>0.00985385353773042</v>
      </c>
      <c r="Q1352" s="19" t="n">
        <v>0.0126580727469721</v>
      </c>
      <c r="R1352" s="19" t="n">
        <v>0.0140564386434001</v>
      </c>
      <c r="S1352" s="19"/>
      <c r="T1352" s="19" t="n">
        <v>0</v>
      </c>
      <c r="U1352" s="19" t="n">
        <v>0.0180460564403934</v>
      </c>
      <c r="V1352" s="19" t="n">
        <v>0.0062648038458772</v>
      </c>
      <c r="W1352" s="19" t="n">
        <v>0.0114856109245935</v>
      </c>
      <c r="X1352" s="19"/>
      <c r="Y1352" s="19" t="n">
        <v>0.0108474367704934</v>
      </c>
      <c r="Z1352" s="19" t="n">
        <v>0.008085646097738</v>
      </c>
      <c r="AA1352" s="19" t="s">
        <v>124</v>
      </c>
      <c r="AB1352" s="19" t="s">
        <v>124</v>
      </c>
      <c r="AC1352" s="19" t="s">
        <v>124</v>
      </c>
      <c r="AD1352" s="19" t="s">
        <v>124</v>
      </c>
      <c r="AE1352" s="19"/>
      <c r="AF1352" s="19" t="n">
        <v>0.0133845502799224</v>
      </c>
      <c r="AG1352" s="19"/>
      <c r="AH1352" s="19" t="n">
        <v>0.0118712649633659</v>
      </c>
      <c r="AI1352" s="19"/>
      <c r="AJ1352" s="19" t="n">
        <v>0.0186940993509761</v>
      </c>
      <c r="AK1352" s="19" t="n">
        <v>0.0589110097171931</v>
      </c>
      <c r="AL1352" s="19" t="n">
        <v>0</v>
      </c>
      <c r="AM1352" s="19" t="n">
        <v>0</v>
      </c>
      <c r="AN1352" s="19" t="n">
        <v>0.0445893312329476</v>
      </c>
      <c r="AO1352" s="19" t="n">
        <v>0</v>
      </c>
      <c r="AP1352" s="19" t="n">
        <v>0</v>
      </c>
      <c r="AQ1352" s="19" t="n">
        <v>0</v>
      </c>
      <c r="AR1352" s="19" t="n">
        <v>0</v>
      </c>
      <c r="AS1352" s="19" t="n">
        <v>0</v>
      </c>
      <c r="AT1352" s="19" t="n">
        <v>0</v>
      </c>
      <c r="AU1352" s="19" t="n">
        <v>0</v>
      </c>
    </row>
    <row r="1353">
      <c r="B1353" t="s">
        <v>545</v>
      </c>
      <c r="C1353" s="19" t="n">
        <v>0.0073480956495254</v>
      </c>
      <c r="D1353" s="19" t="n">
        <v>0.00707955734458087</v>
      </c>
      <c r="E1353" s="19" t="n">
        <v>0.0077437334674018</v>
      </c>
      <c r="F1353" s="19"/>
      <c r="G1353" s="19" t="n">
        <v>0</v>
      </c>
      <c r="H1353" s="19" t="n">
        <v>0.00872359994004841</v>
      </c>
      <c r="I1353" s="19" t="n">
        <v>0.0255544269824456</v>
      </c>
      <c r="J1353" s="19" t="n">
        <v>0</v>
      </c>
      <c r="K1353" s="19" t="n">
        <v>0</v>
      </c>
      <c r="L1353" s="19" t="n">
        <v>0</v>
      </c>
      <c r="M1353" s="19"/>
      <c r="N1353" s="19" t="n">
        <v>0</v>
      </c>
      <c r="O1353" s="19" t="n">
        <v>0</v>
      </c>
      <c r="P1353" s="19" t="n">
        <v>0.0046998910667477</v>
      </c>
      <c r="Q1353" s="19" t="n">
        <v>0.0118125375856576</v>
      </c>
      <c r="R1353" s="19" t="n">
        <v>0.0105221239253713</v>
      </c>
      <c r="S1353" s="19"/>
      <c r="T1353" s="19" t="n">
        <v>0</v>
      </c>
      <c r="U1353" s="19" t="n">
        <v>0</v>
      </c>
      <c r="V1353" s="19" t="n">
        <v>0.00698081189906629</v>
      </c>
      <c r="W1353" s="19" t="n">
        <v>0.0183158433316177</v>
      </c>
      <c r="X1353" s="19"/>
      <c r="Y1353" s="19" t="n">
        <v>0.00829848752863185</v>
      </c>
      <c r="Z1353" s="19" t="n">
        <v>0.0052005009085372</v>
      </c>
      <c r="AA1353" s="19" t="s">
        <v>124</v>
      </c>
      <c r="AB1353" s="19" t="s">
        <v>124</v>
      </c>
      <c r="AC1353" s="19" t="s">
        <v>124</v>
      </c>
      <c r="AD1353" s="19" t="s">
        <v>124</v>
      </c>
      <c r="AE1353" s="19"/>
      <c r="AF1353" s="19" t="n">
        <v>0.00571362129356692</v>
      </c>
      <c r="AG1353" s="19"/>
      <c r="AH1353" s="19" t="n">
        <v>0.00872296014010986</v>
      </c>
      <c r="AI1353" s="19"/>
      <c r="AJ1353" s="19" t="n">
        <v>0.0242437986310292</v>
      </c>
      <c r="AK1353" s="19" t="n">
        <v>0</v>
      </c>
      <c r="AL1353" s="19" t="n">
        <v>0.0160275278167223</v>
      </c>
      <c r="AM1353" s="19" t="n">
        <v>0</v>
      </c>
      <c r="AN1353" s="19" t="n">
        <v>0</v>
      </c>
      <c r="AO1353" s="19" t="n">
        <v>0</v>
      </c>
      <c r="AP1353" s="19" t="n">
        <v>0</v>
      </c>
      <c r="AQ1353" s="19" t="n">
        <v>0</v>
      </c>
      <c r="AR1353" s="19" t="n">
        <v>0.108829600393808</v>
      </c>
      <c r="AS1353" s="19" t="n">
        <v>0</v>
      </c>
      <c r="AT1353" s="19" t="n">
        <v>0</v>
      </c>
      <c r="AU1353" s="19" t="n">
        <v>0</v>
      </c>
    </row>
    <row r="1354">
      <c r="B1354" t="s">
        <v>546</v>
      </c>
      <c r="C1354" s="19" t="n">
        <v>0.0503072968886629</v>
      </c>
      <c r="D1354" s="19" t="n">
        <v>0.0330763747486949</v>
      </c>
      <c r="E1354" s="19" t="n">
        <v>0.0682157398565746</v>
      </c>
      <c r="F1354" s="19"/>
      <c r="G1354" s="19" t="n">
        <v>0.0700976225107664</v>
      </c>
      <c r="H1354" s="19" t="n">
        <v>0.0251882300692858</v>
      </c>
      <c r="I1354" s="19" t="n">
        <v>0.0702351564027738</v>
      </c>
      <c r="J1354" s="19" t="n">
        <v>0.0617462976311734</v>
      </c>
      <c r="K1354" s="19" t="n">
        <v>0.047829078785425</v>
      </c>
      <c r="L1354" s="19" t="n">
        <v>0</v>
      </c>
      <c r="M1354" s="19"/>
      <c r="N1354" s="19" t="n">
        <v>0</v>
      </c>
      <c r="O1354" s="19" t="n">
        <v>0.0374865227392543</v>
      </c>
      <c r="P1354" s="19" t="n">
        <v>0.0613561214765271</v>
      </c>
      <c r="Q1354" s="19" t="n">
        <v>0.0403964931289974</v>
      </c>
      <c r="R1354" s="19" t="n">
        <v>0.0606961334802745</v>
      </c>
      <c r="S1354" s="19"/>
      <c r="T1354" s="19" t="n">
        <v>0.0302218528350077</v>
      </c>
      <c r="U1354" s="19" t="n">
        <v>0.0532649880983518</v>
      </c>
      <c r="V1354" s="19" t="n">
        <v>0.039528897429546</v>
      </c>
      <c r="W1354" s="19" t="n">
        <v>0.0508431885033543</v>
      </c>
      <c r="X1354" s="19"/>
      <c r="Y1354" s="19" t="n">
        <v>0.0446971756533507</v>
      </c>
      <c r="Z1354" s="19" t="n">
        <v>0.0629844536764401</v>
      </c>
      <c r="AA1354" s="19" t="s">
        <v>124</v>
      </c>
      <c r="AB1354" s="19" t="s">
        <v>124</v>
      </c>
      <c r="AC1354" s="19" t="s">
        <v>124</v>
      </c>
      <c r="AD1354" s="19" t="s">
        <v>124</v>
      </c>
      <c r="AE1354" s="19"/>
      <c r="AF1354" s="19" t="n">
        <v>0.0479334768559864</v>
      </c>
      <c r="AG1354" s="19"/>
      <c r="AH1354" s="19" t="n">
        <v>0.0552703659870601</v>
      </c>
      <c r="AI1354" s="19"/>
      <c r="AJ1354" s="19" t="n">
        <v>0.0196693335963868</v>
      </c>
      <c r="AK1354" s="19" t="n">
        <v>0</v>
      </c>
      <c r="AL1354" s="19" t="n">
        <v>0.0882349579774759</v>
      </c>
      <c r="AM1354" s="19" t="n">
        <v>0.0877850390058279</v>
      </c>
      <c r="AN1354" s="19" t="n">
        <v>0.0254670029315868</v>
      </c>
      <c r="AO1354" s="19" t="n">
        <v>0.0278688500089236</v>
      </c>
      <c r="AP1354" s="19" t="n">
        <v>0</v>
      </c>
      <c r="AQ1354" s="19" t="n">
        <v>0.0584860637960937</v>
      </c>
      <c r="AR1354" s="19" t="n">
        <v>0</v>
      </c>
      <c r="AS1354" s="19" t="n">
        <v>0.0858409803834848</v>
      </c>
      <c r="AT1354" s="19" t="n">
        <v>0</v>
      </c>
      <c r="AU1354" s="19" t="n">
        <v>0.0292347176214481</v>
      </c>
    </row>
    <row r="1355">
      <c r="C1355" s="19"/>
      <c r="D1355" s="19"/>
      <c r="E1355" s="19"/>
      <c r="F1355" s="19"/>
      <c r="G1355" s="19"/>
      <c r="H1355" s="19"/>
      <c r="I1355" s="19"/>
      <c r="J1355" s="19"/>
      <c r="K1355" s="19"/>
      <c r="L1355" s="19"/>
      <c r="M1355" s="19"/>
      <c r="N1355" s="19"/>
      <c r="O1355" s="19"/>
      <c r="P1355" s="19"/>
      <c r="Q1355" s="19"/>
      <c r="R1355" s="19"/>
      <c r="S1355" s="19"/>
      <c r="T1355" s="19"/>
      <c r="U1355" s="19"/>
      <c r="V1355" s="19"/>
      <c r="W1355" s="19"/>
      <c r="X1355" s="19"/>
      <c r="Y1355" s="19"/>
      <c r="Z1355" s="19"/>
      <c r="AA1355" s="19"/>
      <c r="AB1355" s="19"/>
      <c r="AC1355" s="19"/>
      <c r="AD1355" s="19"/>
      <c r="AE1355" s="19"/>
      <c r="AF1355" s="19"/>
      <c r="AG1355" s="19"/>
      <c r="AH1355" s="19"/>
      <c r="AI1355" s="19"/>
      <c r="AJ1355" s="19"/>
      <c r="AK1355" s="19"/>
      <c r="AL1355" s="19"/>
      <c r="AM1355" s="19"/>
      <c r="AN1355" s="19"/>
      <c r="AO1355" s="19"/>
      <c r="AP1355" s="19"/>
      <c r="AQ1355" s="19"/>
      <c r="AR1355" s="19"/>
      <c r="AS1355" s="19"/>
      <c r="AT1355" s="19"/>
      <c r="AU1355" s="19"/>
    </row>
    <row r="1356">
      <c r="B1356" s="7" t="s">
        <v>552</v>
      </c>
      <c r="C1356" s="19"/>
      <c r="D1356" s="19"/>
      <c r="E1356" s="19"/>
      <c r="F1356" s="19"/>
      <c r="G1356" s="19"/>
      <c r="H1356" s="19"/>
      <c r="I1356" s="19"/>
      <c r="J1356" s="19"/>
      <c r="K1356" s="19"/>
      <c r="L1356" s="19"/>
      <c r="M1356" s="19"/>
      <c r="N1356" s="19"/>
      <c r="O1356" s="19"/>
      <c r="P1356" s="19"/>
      <c r="Q1356" s="19"/>
      <c r="R1356" s="19"/>
      <c r="S1356" s="19"/>
      <c r="T1356" s="19"/>
      <c r="U1356" s="19"/>
      <c r="V1356" s="19"/>
      <c r="W1356" s="19"/>
      <c r="X1356" s="19"/>
      <c r="Y1356" s="19"/>
      <c r="Z1356" s="19"/>
      <c r="AA1356" s="19"/>
      <c r="AB1356" s="19"/>
      <c r="AC1356" s="19"/>
      <c r="AD1356" s="19"/>
      <c r="AE1356" s="19"/>
      <c r="AF1356" s="19"/>
      <c r="AG1356" s="19"/>
      <c r="AH1356" s="19"/>
      <c r="AI1356" s="19"/>
      <c r="AJ1356" s="19"/>
      <c r="AK1356" s="19"/>
      <c r="AL1356" s="19"/>
      <c r="AM1356" s="19"/>
      <c r="AN1356" s="19"/>
      <c r="AO1356" s="19"/>
      <c r="AP1356" s="19"/>
      <c r="AQ1356" s="19"/>
      <c r="AR1356" s="19"/>
      <c r="AS1356" s="19"/>
      <c r="AT1356" s="19"/>
      <c r="AU1356" s="19"/>
    </row>
    <row r="1357">
      <c r="B1357" s="26" t="s">
        <v>229</v>
      </c>
      <c r="C1357" s="19"/>
      <c r="D1357" s="19"/>
      <c r="E1357" s="19"/>
      <c r="F1357" s="19"/>
      <c r="G1357" s="19"/>
      <c r="H1357" s="19"/>
      <c r="I1357" s="19"/>
      <c r="J1357" s="19"/>
      <c r="K1357" s="19"/>
      <c r="L1357" s="19"/>
      <c r="M1357" s="19"/>
      <c r="N1357" s="19"/>
      <c r="O1357" s="19"/>
      <c r="P1357" s="19"/>
      <c r="Q1357" s="19"/>
      <c r="R1357" s="19"/>
      <c r="S1357" s="19"/>
      <c r="T1357" s="19"/>
      <c r="U1357" s="19"/>
      <c r="V1357" s="19"/>
      <c r="W1357" s="19"/>
      <c r="X1357" s="19"/>
      <c r="Y1357" s="19"/>
      <c r="Z1357" s="19"/>
      <c r="AA1357" s="19"/>
      <c r="AB1357" s="19"/>
      <c r="AC1357" s="19"/>
      <c r="AD1357" s="19"/>
      <c r="AE1357" s="19"/>
      <c r="AF1357" s="19"/>
      <c r="AG1357" s="19"/>
      <c r="AH1357" s="19"/>
      <c r="AI1357" s="19"/>
      <c r="AJ1357" s="19"/>
      <c r="AK1357" s="19"/>
      <c r="AL1357" s="19"/>
      <c r="AM1357" s="19"/>
      <c r="AN1357" s="19"/>
      <c r="AO1357" s="19"/>
      <c r="AP1357" s="19"/>
      <c r="AQ1357" s="19"/>
      <c r="AR1357" s="19"/>
      <c r="AS1357" s="19"/>
      <c r="AT1357" s="19"/>
      <c r="AU1357" s="19"/>
    </row>
    <row r="1358">
      <c r="B1358" t="s">
        <v>539</v>
      </c>
      <c r="C1358" s="19" t="n">
        <v>0.681113977090952</v>
      </c>
      <c r="D1358" s="19" t="n">
        <v>0.642616358037931</v>
      </c>
      <c r="E1358" s="19" t="n">
        <v>0.730751459040065</v>
      </c>
      <c r="F1358" s="19"/>
      <c r="G1358" s="19" t="n">
        <v>0.4122544003685</v>
      </c>
      <c r="H1358" s="19" t="n">
        <v>0.466500129788217</v>
      </c>
      <c r="I1358" s="19" t="n">
        <v>0.681392809622399</v>
      </c>
      <c r="J1358" s="19" t="n">
        <v>0.815562598112305</v>
      </c>
      <c r="K1358" s="19" t="n">
        <v>0.897838502786787</v>
      </c>
      <c r="L1358" s="19" t="n">
        <v>0.884464110106117</v>
      </c>
      <c r="M1358" s="19"/>
      <c r="N1358" s="19" t="n">
        <v>1</v>
      </c>
      <c r="O1358" s="19" t="n">
        <v>0.782507445819299</v>
      </c>
      <c r="P1358" s="19" t="n">
        <v>0.795104427294493</v>
      </c>
      <c r="Q1358" s="19" t="n">
        <v>0.60871376734533</v>
      </c>
      <c r="R1358" s="19" t="n">
        <v>0.509519524189178</v>
      </c>
      <c r="S1358" s="19"/>
      <c r="T1358" s="19" t="n">
        <v>0.638541386120697</v>
      </c>
      <c r="U1358" s="19" t="n">
        <v>0.674861761262737</v>
      </c>
      <c r="V1358" s="19" t="n">
        <v>0.761272986180009</v>
      </c>
      <c r="W1358" s="19" t="n">
        <v>0.572716456120282</v>
      </c>
      <c r="X1358" s="19"/>
      <c r="Y1358" s="19" t="n">
        <v>0.624672781535028</v>
      </c>
      <c r="Z1358" s="19" t="n">
        <v>0.808653802941478</v>
      </c>
      <c r="AA1358" s="19" t="s">
        <v>124</v>
      </c>
      <c r="AB1358" s="19" t="s">
        <v>124</v>
      </c>
      <c r="AC1358" s="19" t="s">
        <v>124</v>
      </c>
      <c r="AD1358" s="19" t="s">
        <v>124</v>
      </c>
      <c r="AE1358" s="19"/>
      <c r="AF1358" s="19" t="n">
        <v>0.734752560000959</v>
      </c>
      <c r="AG1358" s="19"/>
      <c r="AH1358" s="19" t="n">
        <v>0.640917055787857</v>
      </c>
      <c r="AI1358" s="19"/>
      <c r="AJ1358" s="19" t="n">
        <v>0.639251677986046</v>
      </c>
      <c r="AK1358" s="19" t="n">
        <v>0.820087007206319</v>
      </c>
      <c r="AL1358" s="19" t="n">
        <v>0.642324669538462</v>
      </c>
      <c r="AM1358" s="19" t="n">
        <v>0.612009057893498</v>
      </c>
      <c r="AN1358" s="19" t="n">
        <v>0.721053125494464</v>
      </c>
      <c r="AO1358" s="19" t="n">
        <v>0.604042825329837</v>
      </c>
      <c r="AP1358" s="19" t="n">
        <v>0.774810644585225</v>
      </c>
      <c r="AQ1358" s="19" t="n">
        <v>0.726345876576969</v>
      </c>
      <c r="AR1358" s="19" t="n">
        <v>0.891170399606192</v>
      </c>
      <c r="AS1358" s="19" t="n">
        <v>0.665716504774035</v>
      </c>
      <c r="AT1358" s="19" t="n">
        <v>0.74038302417123</v>
      </c>
      <c r="AU1358" s="19" t="n">
        <v>0.723057558965249</v>
      </c>
    </row>
    <row r="1359">
      <c r="B1359" t="s">
        <v>540</v>
      </c>
      <c r="C1359" s="19" t="n">
        <v>0.0404672531239442</v>
      </c>
      <c r="D1359" s="19" t="n">
        <v>0.0524393665189083</v>
      </c>
      <c r="E1359" s="19" t="n">
        <v>0.0258165438006224</v>
      </c>
      <c r="F1359" s="19"/>
      <c r="G1359" s="19" t="n">
        <v>0.135543844450661</v>
      </c>
      <c r="H1359" s="19" t="n">
        <v>0.0725706853653719</v>
      </c>
      <c r="I1359" s="19" t="n">
        <v>0.028303079959453</v>
      </c>
      <c r="J1359" s="19" t="n">
        <v>0.00817541936799785</v>
      </c>
      <c r="K1359" s="19" t="n">
        <v>0.00802905150090768</v>
      </c>
      <c r="L1359" s="19" t="n">
        <v>0</v>
      </c>
      <c r="M1359" s="19"/>
      <c r="N1359" s="19" t="n">
        <v>0</v>
      </c>
      <c r="O1359" s="19" t="n">
        <v>0.0722404364175944</v>
      </c>
      <c r="P1359" s="19" t="n">
        <v>0.019861830027292</v>
      </c>
      <c r="Q1359" s="19" t="n">
        <v>0.0478223143728819</v>
      </c>
      <c r="R1359" s="19" t="n">
        <v>0.0422648444178542</v>
      </c>
      <c r="S1359" s="19"/>
      <c r="T1359" s="19" t="n">
        <v>0.155935529764619</v>
      </c>
      <c r="U1359" s="19" t="n">
        <v>0.0547161141201842</v>
      </c>
      <c r="V1359" s="19" t="n">
        <v>0</v>
      </c>
      <c r="W1359" s="19" t="n">
        <v>0.0524429942385285</v>
      </c>
      <c r="X1359" s="19"/>
      <c r="Y1359" s="19" t="n">
        <v>0.04283392057174</v>
      </c>
      <c r="Z1359" s="19" t="n">
        <v>0.0351193091060167</v>
      </c>
      <c r="AA1359" s="19" t="s">
        <v>124</v>
      </c>
      <c r="AB1359" s="19" t="s">
        <v>124</v>
      </c>
      <c r="AC1359" s="19" t="s">
        <v>124</v>
      </c>
      <c r="AD1359" s="19" t="s">
        <v>124</v>
      </c>
      <c r="AE1359" s="19"/>
      <c r="AF1359" s="19" t="n">
        <v>0.0432070235843583</v>
      </c>
      <c r="AG1359" s="19"/>
      <c r="AH1359" s="19" t="n">
        <v>0.0425681573967046</v>
      </c>
      <c r="AI1359" s="19"/>
      <c r="AJ1359" s="19" t="n">
        <v>0</v>
      </c>
      <c r="AK1359" s="19" t="n">
        <v>0.0713094285272308</v>
      </c>
      <c r="AL1359" s="19" t="n">
        <v>0.0455939602828616</v>
      </c>
      <c r="AM1359" s="19" t="n">
        <v>0.0354715810009513</v>
      </c>
      <c r="AN1359" s="19" t="n">
        <v>0.0340627721228087</v>
      </c>
      <c r="AO1359" s="19" t="n">
        <v>0.0808487637142348</v>
      </c>
      <c r="AP1359" s="19" t="n">
        <v>0.0301042877052918</v>
      </c>
      <c r="AQ1359" s="19" t="n">
        <v>0</v>
      </c>
      <c r="AR1359" s="19" t="n">
        <v>0</v>
      </c>
      <c r="AS1359" s="19" t="n">
        <v>0.0607093996065124</v>
      </c>
      <c r="AT1359" s="19" t="n">
        <v>0</v>
      </c>
      <c r="AU1359" s="19" t="n">
        <v>0.111424302485489</v>
      </c>
    </row>
    <row r="1360">
      <c r="B1360" t="s">
        <v>541</v>
      </c>
      <c r="C1360" s="19" t="n">
        <v>0.108651752141698</v>
      </c>
      <c r="D1360" s="19" t="n">
        <v>0.137243459299781</v>
      </c>
      <c r="E1360" s="19" t="n">
        <v>0.0737605216198841</v>
      </c>
      <c r="F1360" s="19"/>
      <c r="G1360" s="19" t="n">
        <v>0.182689196118674</v>
      </c>
      <c r="H1360" s="19" t="n">
        <v>0.235375421584479</v>
      </c>
      <c r="I1360" s="19" t="n">
        <v>0.096443316253898</v>
      </c>
      <c r="J1360" s="19" t="n">
        <v>0.0258941440901041</v>
      </c>
      <c r="K1360" s="19" t="n">
        <v>0.0266160265867668</v>
      </c>
      <c r="L1360" s="19" t="n">
        <v>0.0702262958212277</v>
      </c>
      <c r="M1360" s="19"/>
      <c r="N1360" s="19" t="n">
        <v>0</v>
      </c>
      <c r="O1360" s="19" t="n">
        <v>0.0674161035548961</v>
      </c>
      <c r="P1360" s="19" t="n">
        <v>0.0587486609057171</v>
      </c>
      <c r="Q1360" s="19" t="n">
        <v>0.155956320844521</v>
      </c>
      <c r="R1360" s="19" t="n">
        <v>0.155721697912111</v>
      </c>
      <c r="S1360" s="19"/>
      <c r="T1360" s="19" t="n">
        <v>0.173603515736569</v>
      </c>
      <c r="U1360" s="19" t="n">
        <v>0.122517296074148</v>
      </c>
      <c r="V1360" s="19" t="n">
        <v>0.0791354843051343</v>
      </c>
      <c r="W1360" s="19" t="n">
        <v>0.144628544384982</v>
      </c>
      <c r="X1360" s="19"/>
      <c r="Y1360" s="19" t="n">
        <v>0.131711060978186</v>
      </c>
      <c r="Z1360" s="19" t="n">
        <v>0.0565447724033791</v>
      </c>
      <c r="AA1360" s="19" t="s">
        <v>124</v>
      </c>
      <c r="AB1360" s="19" t="s">
        <v>124</v>
      </c>
      <c r="AC1360" s="19" t="s">
        <v>124</v>
      </c>
      <c r="AD1360" s="19" t="s">
        <v>124</v>
      </c>
      <c r="AE1360" s="19"/>
      <c r="AF1360" s="19" t="n">
        <v>0.0782130669512303</v>
      </c>
      <c r="AG1360" s="19"/>
      <c r="AH1360" s="19" t="n">
        <v>0.125987306064378</v>
      </c>
      <c r="AI1360" s="19"/>
      <c r="AJ1360" s="19" t="n">
        <v>0.125487586652946</v>
      </c>
      <c r="AK1360" s="19" t="n">
        <v>0.108603564266451</v>
      </c>
      <c r="AL1360" s="19" t="n">
        <v>0.120372183004103</v>
      </c>
      <c r="AM1360" s="19" t="n">
        <v>0.106423802580497</v>
      </c>
      <c r="AN1360" s="19" t="n">
        <v>0.105221319434447</v>
      </c>
      <c r="AO1360" s="19" t="n">
        <v>0.129251773728054</v>
      </c>
      <c r="AP1360" s="19" t="n">
        <v>0.09814862796529</v>
      </c>
      <c r="AQ1360" s="19" t="n">
        <v>0.139638551850084</v>
      </c>
      <c r="AR1360" s="19" t="n">
        <v>0</v>
      </c>
      <c r="AS1360" s="19" t="n">
        <v>0.0609696395181336</v>
      </c>
      <c r="AT1360" s="19" t="n">
        <v>0.25961697582877</v>
      </c>
      <c r="AU1360" s="19" t="n">
        <v>0.0920875860051592</v>
      </c>
    </row>
    <row r="1361">
      <c r="B1361" t="s">
        <v>542</v>
      </c>
      <c r="C1361" s="19" t="n">
        <v>0.0664318408858965</v>
      </c>
      <c r="D1361" s="19" t="n">
        <v>0.079483958109951</v>
      </c>
      <c r="E1361" s="19" t="n">
        <v>0.0506406296728888</v>
      </c>
      <c r="F1361" s="19"/>
      <c r="G1361" s="19" t="n">
        <v>0.142888000866733</v>
      </c>
      <c r="H1361" s="19" t="n">
        <v>0.0839757931921908</v>
      </c>
      <c r="I1361" s="19" t="n">
        <v>0.0724806079932361</v>
      </c>
      <c r="J1361" s="19" t="n">
        <v>0.048856019422128</v>
      </c>
      <c r="K1361" s="19" t="n">
        <v>0.0194412893232786</v>
      </c>
      <c r="L1361" s="19" t="n">
        <v>0.0453095940726549</v>
      </c>
      <c r="M1361" s="19"/>
      <c r="N1361" s="19" t="n">
        <v>0</v>
      </c>
      <c r="O1361" s="19" t="n">
        <v>0.0311468428149386</v>
      </c>
      <c r="P1361" s="19" t="n">
        <v>0.0432009989359312</v>
      </c>
      <c r="Q1361" s="19" t="n">
        <v>0.0533676426097312</v>
      </c>
      <c r="R1361" s="19" t="n">
        <v>0.16797036195468</v>
      </c>
      <c r="S1361" s="19"/>
      <c r="T1361" s="19" t="n">
        <v>0.0319195683781154</v>
      </c>
      <c r="U1361" s="19" t="n">
        <v>0.0358727120732717</v>
      </c>
      <c r="V1361" s="19" t="n">
        <v>0.08169553470206</v>
      </c>
      <c r="W1361" s="19" t="n">
        <v>0.0898621976879379</v>
      </c>
      <c r="X1361" s="19"/>
      <c r="Y1361" s="19" t="n">
        <v>0.0768212464898055</v>
      </c>
      <c r="Z1361" s="19" t="n">
        <v>0.0429549643179631</v>
      </c>
      <c r="AA1361" s="19" t="s">
        <v>124</v>
      </c>
      <c r="AB1361" s="19" t="s">
        <v>124</v>
      </c>
      <c r="AC1361" s="19" t="s">
        <v>124</v>
      </c>
      <c r="AD1361" s="19" t="s">
        <v>124</v>
      </c>
      <c r="AE1361" s="19"/>
      <c r="AF1361" s="19" t="n">
        <v>0.0519962948212053</v>
      </c>
      <c r="AG1361" s="19"/>
      <c r="AH1361" s="19" t="n">
        <v>0.0724510564636971</v>
      </c>
      <c r="AI1361" s="19"/>
      <c r="AJ1361" s="19" t="n">
        <v>0.115791725187808</v>
      </c>
      <c r="AK1361" s="19" t="n">
        <v>0</v>
      </c>
      <c r="AL1361" s="19" t="n">
        <v>0.0665933422115993</v>
      </c>
      <c r="AM1361" s="19" t="n">
        <v>0.0898875212242937</v>
      </c>
      <c r="AN1361" s="19" t="n">
        <v>0.0561393313315694</v>
      </c>
      <c r="AO1361" s="19" t="n">
        <v>0.0808487637142348</v>
      </c>
      <c r="AP1361" s="19" t="n">
        <v>0.0335258562788621</v>
      </c>
      <c r="AQ1361" s="19" t="n">
        <v>0</v>
      </c>
      <c r="AR1361" s="19" t="n">
        <v>0.108829600393808</v>
      </c>
      <c r="AS1361" s="19" t="n">
        <v>0.0942011066105048</v>
      </c>
      <c r="AT1361" s="19" t="n">
        <v>0</v>
      </c>
      <c r="AU1361" s="19" t="n">
        <v>0.044195834922654</v>
      </c>
    </row>
    <row r="1362">
      <c r="B1362" t="s">
        <v>543</v>
      </c>
      <c r="C1362" s="19" t="n">
        <v>0.0257627732391281</v>
      </c>
      <c r="D1362" s="19" t="n">
        <v>0.0363827939298371</v>
      </c>
      <c r="E1362" s="19" t="n">
        <v>0.0126844024253475</v>
      </c>
      <c r="F1362" s="19"/>
      <c r="G1362" s="19" t="n">
        <v>0.0683547226708174</v>
      </c>
      <c r="H1362" s="19" t="n">
        <v>0.0556916665791875</v>
      </c>
      <c r="I1362" s="19" t="n">
        <v>0.0179586670302921</v>
      </c>
      <c r="J1362" s="19" t="n">
        <v>0.00767965127597764</v>
      </c>
      <c r="K1362" s="19" t="n">
        <v>0</v>
      </c>
      <c r="L1362" s="19" t="n">
        <v>0</v>
      </c>
      <c r="M1362" s="19"/>
      <c r="N1362" s="19" t="n">
        <v>0</v>
      </c>
      <c r="O1362" s="19" t="n">
        <v>0.0115423739633207</v>
      </c>
      <c r="P1362" s="19" t="n">
        <v>0.00510114123395124</v>
      </c>
      <c r="Q1362" s="19" t="n">
        <v>0.0417623109665511</v>
      </c>
      <c r="R1362" s="19" t="n">
        <v>0.0365302242942427</v>
      </c>
      <c r="S1362" s="19"/>
      <c r="T1362" s="19" t="n">
        <v>0</v>
      </c>
      <c r="U1362" s="19" t="n">
        <v>0.0427589690162435</v>
      </c>
      <c r="V1362" s="19" t="n">
        <v>0</v>
      </c>
      <c r="W1362" s="19" t="n">
        <v>0.0445997598754098</v>
      </c>
      <c r="X1362" s="19"/>
      <c r="Y1362" s="19" t="n">
        <v>0.0347449638348618</v>
      </c>
      <c r="Z1362" s="19" t="n">
        <v>0.0054657718547226</v>
      </c>
      <c r="AA1362" s="19" t="s">
        <v>124</v>
      </c>
      <c r="AB1362" s="19" t="s">
        <v>124</v>
      </c>
      <c r="AC1362" s="19" t="s">
        <v>124</v>
      </c>
      <c r="AD1362" s="19" t="s">
        <v>124</v>
      </c>
      <c r="AE1362" s="19"/>
      <c r="AF1362" s="19" t="n">
        <v>0.0203338123641762</v>
      </c>
      <c r="AG1362" s="19"/>
      <c r="AH1362" s="19" t="n">
        <v>0.0283794579838657</v>
      </c>
      <c r="AI1362" s="19"/>
      <c r="AJ1362" s="19" t="n">
        <v>0.0997996765768133</v>
      </c>
      <c r="AK1362" s="19" t="n">
        <v>0</v>
      </c>
      <c r="AL1362" s="19" t="n">
        <v>0.045191063560209</v>
      </c>
      <c r="AM1362" s="19" t="n">
        <v>0.0228719663745946</v>
      </c>
      <c r="AN1362" s="19" t="n">
        <v>0</v>
      </c>
      <c r="AO1362" s="19" t="n">
        <v>0.0385695117523582</v>
      </c>
      <c r="AP1362" s="19" t="n">
        <v>0.0181270833104837</v>
      </c>
      <c r="AQ1362" s="19" t="n">
        <v>0</v>
      </c>
      <c r="AR1362" s="19" t="n">
        <v>0</v>
      </c>
      <c r="AS1362" s="19" t="n">
        <v>0</v>
      </c>
      <c r="AT1362" s="19" t="n">
        <v>0</v>
      </c>
      <c r="AU1362" s="19" t="n">
        <v>0</v>
      </c>
    </row>
    <row r="1363">
      <c r="B1363" t="s">
        <v>544</v>
      </c>
      <c r="C1363" s="19" t="n">
        <v>0.0147691336803562</v>
      </c>
      <c r="D1363" s="19" t="n">
        <v>0.00345467819846803</v>
      </c>
      <c r="E1363" s="19" t="n">
        <v>0.0290453885205476</v>
      </c>
      <c r="F1363" s="19"/>
      <c r="G1363" s="19" t="n">
        <v>0</v>
      </c>
      <c r="H1363" s="19" t="n">
        <v>0.0403365175850047</v>
      </c>
      <c r="I1363" s="19" t="n">
        <v>0.00767234956482706</v>
      </c>
      <c r="J1363" s="19" t="n">
        <v>0.0161432750098233</v>
      </c>
      <c r="K1363" s="19" t="n">
        <v>0</v>
      </c>
      <c r="L1363" s="19" t="n">
        <v>0</v>
      </c>
      <c r="M1363" s="19"/>
      <c r="N1363" s="19" t="n">
        <v>0</v>
      </c>
      <c r="O1363" s="19" t="n">
        <v>0</v>
      </c>
      <c r="P1363" s="19" t="n">
        <v>0.010309816796604</v>
      </c>
      <c r="Q1363" s="19" t="n">
        <v>0.0195639158034253</v>
      </c>
      <c r="R1363" s="19" t="n">
        <v>0.0272972137516586</v>
      </c>
      <c r="S1363" s="19"/>
      <c r="T1363" s="19" t="n">
        <v>0</v>
      </c>
      <c r="U1363" s="19" t="n">
        <v>0.0147942093637777</v>
      </c>
      <c r="V1363" s="19" t="n">
        <v>0.009823590127289</v>
      </c>
      <c r="W1363" s="19" t="n">
        <v>0.0214281247322206</v>
      </c>
      <c r="X1363" s="19"/>
      <c r="Y1363" s="19" t="n">
        <v>0.0213050337937963</v>
      </c>
      <c r="Z1363" s="19" t="n">
        <v>0</v>
      </c>
      <c r="AA1363" s="19" t="s">
        <v>124</v>
      </c>
      <c r="AB1363" s="19" t="s">
        <v>124</v>
      </c>
      <c r="AC1363" s="19" t="s">
        <v>124</v>
      </c>
      <c r="AD1363" s="19" t="s">
        <v>124</v>
      </c>
      <c r="AE1363" s="19"/>
      <c r="AF1363" s="19" t="n">
        <v>0.00673120698855437</v>
      </c>
      <c r="AG1363" s="19"/>
      <c r="AH1363" s="19" t="n">
        <v>0.0175325105363894</v>
      </c>
      <c r="AI1363" s="19"/>
      <c r="AJ1363" s="19" t="n">
        <v>0</v>
      </c>
      <c r="AK1363" s="19" t="n">
        <v>0</v>
      </c>
      <c r="AL1363" s="19" t="n">
        <v>0</v>
      </c>
      <c r="AM1363" s="19" t="n">
        <v>0.0206716507456255</v>
      </c>
      <c r="AN1363" s="19" t="n">
        <v>0.0445893312329476</v>
      </c>
      <c r="AO1363" s="19" t="n">
        <v>0</v>
      </c>
      <c r="AP1363" s="19" t="n">
        <v>0.0146654964590125</v>
      </c>
      <c r="AQ1363" s="19" t="n">
        <v>0.0755295077768526</v>
      </c>
      <c r="AR1363" s="19" t="n">
        <v>0</v>
      </c>
      <c r="AS1363" s="19" t="n">
        <v>0</v>
      </c>
      <c r="AT1363" s="19" t="n">
        <v>0</v>
      </c>
      <c r="AU1363" s="19" t="n">
        <v>0</v>
      </c>
    </row>
    <row r="1364">
      <c r="B1364" t="s">
        <v>545</v>
      </c>
      <c r="C1364" s="19" t="n">
        <v>0.00566994133408855</v>
      </c>
      <c r="D1364" s="19" t="n">
        <v>0.00769542668772896</v>
      </c>
      <c r="E1364" s="19" t="n">
        <v>0.00318173138564149</v>
      </c>
      <c r="F1364" s="19"/>
      <c r="G1364" s="19" t="n">
        <v>0</v>
      </c>
      <c r="H1364" s="19" t="n">
        <v>0.00940968462912485</v>
      </c>
      <c r="I1364" s="19" t="n">
        <v>0.0166541063936551</v>
      </c>
      <c r="J1364" s="19" t="n">
        <v>0</v>
      </c>
      <c r="K1364" s="19" t="n">
        <v>0</v>
      </c>
      <c r="L1364" s="19" t="n">
        <v>0</v>
      </c>
      <c r="M1364" s="19"/>
      <c r="N1364" s="19" t="n">
        <v>0</v>
      </c>
      <c r="O1364" s="19" t="n">
        <v>0.00969418893847882</v>
      </c>
      <c r="P1364" s="19" t="n">
        <v>0</v>
      </c>
      <c r="Q1364" s="19" t="n">
        <v>0.0129215341289931</v>
      </c>
      <c r="R1364" s="19" t="n">
        <v>0</v>
      </c>
      <c r="S1364" s="19"/>
      <c r="T1364" s="19" t="n">
        <v>0</v>
      </c>
      <c r="U1364" s="19" t="n">
        <v>0</v>
      </c>
      <c r="V1364" s="19" t="n">
        <v>0</v>
      </c>
      <c r="W1364" s="19" t="n">
        <v>0.0180523500265131</v>
      </c>
      <c r="X1364" s="19"/>
      <c r="Y1364" s="19" t="n">
        <v>0.006147598234897</v>
      </c>
      <c r="Z1364" s="19" t="n">
        <v>0.00459058294443414</v>
      </c>
      <c r="AA1364" s="19" t="s">
        <v>124</v>
      </c>
      <c r="AB1364" s="19" t="s">
        <v>124</v>
      </c>
      <c r="AC1364" s="19" t="s">
        <v>124</v>
      </c>
      <c r="AD1364" s="19" t="s">
        <v>124</v>
      </c>
      <c r="AE1364" s="19"/>
      <c r="AF1364" s="19" t="n">
        <v>0.00233080859499148</v>
      </c>
      <c r="AG1364" s="19"/>
      <c r="AH1364" s="19" t="n">
        <v>0.00673081497751191</v>
      </c>
      <c r="AI1364" s="19"/>
      <c r="AJ1364" s="19" t="n">
        <v>0</v>
      </c>
      <c r="AK1364" s="19" t="n">
        <v>0</v>
      </c>
      <c r="AL1364" s="19" t="n">
        <v>0</v>
      </c>
      <c r="AM1364" s="19" t="n">
        <v>0</v>
      </c>
      <c r="AN1364" s="19" t="n">
        <v>0</v>
      </c>
      <c r="AO1364" s="19" t="n">
        <v>0</v>
      </c>
      <c r="AP1364" s="19" t="n">
        <v>0.0172876817676778</v>
      </c>
      <c r="AQ1364" s="19" t="n">
        <v>0</v>
      </c>
      <c r="AR1364" s="19" t="n">
        <v>0</v>
      </c>
      <c r="AS1364" s="19" t="n">
        <v>0.062318524986824</v>
      </c>
      <c r="AT1364" s="19" t="n">
        <v>0</v>
      </c>
      <c r="AU1364" s="19" t="n">
        <v>0</v>
      </c>
    </row>
    <row r="1365">
      <c r="B1365" t="s">
        <v>546</v>
      </c>
      <c r="C1365" s="19" t="n">
        <v>0.0571333285039358</v>
      </c>
      <c r="D1365" s="19" t="n">
        <v>0.0406839592173946</v>
      </c>
      <c r="E1365" s="19" t="n">
        <v>0.074119323535003</v>
      </c>
      <c r="F1365" s="19"/>
      <c r="G1365" s="19" t="n">
        <v>0.0582698355246145</v>
      </c>
      <c r="H1365" s="19" t="n">
        <v>0.0361401012764238</v>
      </c>
      <c r="I1365" s="19" t="n">
        <v>0.0790950631822395</v>
      </c>
      <c r="J1365" s="19" t="n">
        <v>0.0776888927216646</v>
      </c>
      <c r="K1365" s="19" t="n">
        <v>0.0480751298022598</v>
      </c>
      <c r="L1365" s="19" t="n">
        <v>0</v>
      </c>
      <c r="M1365" s="19"/>
      <c r="N1365" s="19" t="n">
        <v>0</v>
      </c>
      <c r="O1365" s="19" t="n">
        <v>0.0254526084914722</v>
      </c>
      <c r="P1365" s="19" t="n">
        <v>0.0676731248060117</v>
      </c>
      <c r="Q1365" s="19" t="n">
        <v>0.0598921939285655</v>
      </c>
      <c r="R1365" s="19" t="n">
        <v>0.0606961334802745</v>
      </c>
      <c r="S1365" s="19"/>
      <c r="T1365" s="19" t="n">
        <v>0</v>
      </c>
      <c r="U1365" s="19" t="n">
        <v>0.0544789380896383</v>
      </c>
      <c r="V1365" s="19" t="n">
        <v>0.0680724046855078</v>
      </c>
      <c r="W1365" s="19" t="n">
        <v>0.0562695729341259</v>
      </c>
      <c r="X1365" s="19"/>
      <c r="Y1365" s="19" t="n">
        <v>0.061763394561686</v>
      </c>
      <c r="Z1365" s="19" t="n">
        <v>0.0466707964320066</v>
      </c>
      <c r="AA1365" s="19" t="s">
        <v>124</v>
      </c>
      <c r="AB1365" s="19" t="s">
        <v>124</v>
      </c>
      <c r="AC1365" s="19" t="s">
        <v>124</v>
      </c>
      <c r="AD1365" s="19" t="s">
        <v>124</v>
      </c>
      <c r="AE1365" s="19"/>
      <c r="AF1365" s="19" t="n">
        <v>0.0624352266945254</v>
      </c>
      <c r="AG1365" s="19"/>
      <c r="AH1365" s="19" t="n">
        <v>0.0654336407895959</v>
      </c>
      <c r="AI1365" s="19"/>
      <c r="AJ1365" s="19" t="n">
        <v>0.0196693335963868</v>
      </c>
      <c r="AK1365" s="19" t="n">
        <v>0</v>
      </c>
      <c r="AL1365" s="19" t="n">
        <v>0.0799247814027648</v>
      </c>
      <c r="AM1365" s="19" t="n">
        <v>0.112664420180541</v>
      </c>
      <c r="AN1365" s="19" t="n">
        <v>0.0389341203837634</v>
      </c>
      <c r="AO1365" s="19" t="n">
        <v>0.0664383617612818</v>
      </c>
      <c r="AP1365" s="19" t="n">
        <v>0.0133303219281568</v>
      </c>
      <c r="AQ1365" s="19" t="n">
        <v>0.0584860637960937</v>
      </c>
      <c r="AR1365" s="19" t="n">
        <v>0</v>
      </c>
      <c r="AS1365" s="19" t="n">
        <v>0.0560848245039898</v>
      </c>
      <c r="AT1365" s="19" t="n">
        <v>0</v>
      </c>
      <c r="AU1365" s="19" t="n">
        <v>0.0292347176214481</v>
      </c>
    </row>
    <row r="1366">
      <c r="C1366" s="19"/>
      <c r="D1366" s="19"/>
      <c r="E1366" s="19"/>
      <c r="F1366" s="19"/>
      <c r="G1366" s="19"/>
      <c r="H1366" s="19"/>
      <c r="I1366" s="19"/>
      <c r="J1366" s="19"/>
      <c r="K1366" s="19"/>
      <c r="L1366" s="19"/>
      <c r="M1366" s="19"/>
      <c r="N1366" s="19"/>
      <c r="O1366" s="19"/>
      <c r="P1366" s="19"/>
      <c r="Q1366" s="19"/>
      <c r="R1366" s="19"/>
      <c r="S1366" s="19"/>
      <c r="T1366" s="19"/>
      <c r="U1366" s="19"/>
      <c r="V1366" s="19"/>
      <c r="W1366" s="19"/>
      <c r="X1366" s="19"/>
      <c r="Y1366" s="19"/>
      <c r="Z1366" s="19"/>
      <c r="AA1366" s="19"/>
      <c r="AB1366" s="19"/>
      <c r="AC1366" s="19"/>
      <c r="AD1366" s="19"/>
      <c r="AE1366" s="19"/>
      <c r="AF1366" s="19"/>
      <c r="AG1366" s="19"/>
      <c r="AH1366" s="19"/>
      <c r="AI1366" s="19"/>
      <c r="AJ1366" s="19"/>
      <c r="AK1366" s="19"/>
      <c r="AL1366" s="19"/>
      <c r="AM1366" s="19"/>
      <c r="AN1366" s="19"/>
      <c r="AO1366" s="19"/>
      <c r="AP1366" s="19"/>
      <c r="AQ1366" s="19"/>
      <c r="AR1366" s="19"/>
      <c r="AS1366" s="19"/>
      <c r="AT1366" s="19"/>
      <c r="AU1366" s="19"/>
    </row>
    <row r="1367">
      <c r="B1367" s="7" t="s">
        <v>553</v>
      </c>
      <c r="C1367" s="19"/>
      <c r="D1367" s="19"/>
      <c r="E1367" s="19"/>
      <c r="F1367" s="19"/>
      <c r="G1367" s="19"/>
      <c r="H1367" s="19"/>
      <c r="I1367" s="19"/>
      <c r="J1367" s="19"/>
      <c r="K1367" s="19"/>
      <c r="L1367" s="19"/>
      <c r="M1367" s="19"/>
      <c r="N1367" s="19"/>
      <c r="O1367" s="19"/>
      <c r="P1367" s="19"/>
      <c r="Q1367" s="19"/>
      <c r="R1367" s="19"/>
      <c r="S1367" s="19"/>
      <c r="T1367" s="19"/>
      <c r="U1367" s="19"/>
      <c r="V1367" s="19"/>
      <c r="W1367" s="19"/>
      <c r="X1367" s="19"/>
      <c r="Y1367" s="19"/>
      <c r="Z1367" s="19"/>
      <c r="AA1367" s="19"/>
      <c r="AB1367" s="19"/>
      <c r="AC1367" s="19"/>
      <c r="AD1367" s="19"/>
      <c r="AE1367" s="19"/>
      <c r="AF1367" s="19"/>
      <c r="AG1367" s="19"/>
      <c r="AH1367" s="19"/>
      <c r="AI1367" s="19"/>
      <c r="AJ1367" s="19"/>
      <c r="AK1367" s="19"/>
      <c r="AL1367" s="19"/>
      <c r="AM1367" s="19"/>
      <c r="AN1367" s="19"/>
      <c r="AO1367" s="19"/>
      <c r="AP1367" s="19"/>
      <c r="AQ1367" s="19"/>
      <c r="AR1367" s="19"/>
      <c r="AS1367" s="19"/>
      <c r="AT1367" s="19"/>
      <c r="AU1367" s="19"/>
    </row>
    <row r="1368">
      <c r="B1368" s="26" t="s">
        <v>229</v>
      </c>
      <c r="C1368" s="19"/>
      <c r="D1368" s="19"/>
      <c r="E1368" s="19"/>
      <c r="F1368" s="19"/>
      <c r="G1368" s="19"/>
      <c r="H1368" s="19"/>
      <c r="I1368" s="19"/>
      <c r="J1368" s="19"/>
      <c r="K1368" s="19"/>
      <c r="L1368" s="19"/>
      <c r="M1368" s="19"/>
      <c r="N1368" s="19"/>
      <c r="O1368" s="19"/>
      <c r="P1368" s="19"/>
      <c r="Q1368" s="19"/>
      <c r="R1368" s="19"/>
      <c r="S1368" s="19"/>
      <c r="T1368" s="19"/>
      <c r="U1368" s="19"/>
      <c r="V1368" s="19"/>
      <c r="W1368" s="19"/>
      <c r="X1368" s="19"/>
      <c r="Y1368" s="19"/>
      <c r="Z1368" s="19"/>
      <c r="AA1368" s="19"/>
      <c r="AB1368" s="19"/>
      <c r="AC1368" s="19"/>
      <c r="AD1368" s="19"/>
      <c r="AE1368" s="19"/>
      <c r="AF1368" s="19"/>
      <c r="AG1368" s="19"/>
      <c r="AH1368" s="19"/>
      <c r="AI1368" s="19"/>
      <c r="AJ1368" s="19"/>
      <c r="AK1368" s="19"/>
      <c r="AL1368" s="19"/>
      <c r="AM1368" s="19"/>
      <c r="AN1368" s="19"/>
      <c r="AO1368" s="19"/>
      <c r="AP1368" s="19"/>
      <c r="AQ1368" s="19"/>
      <c r="AR1368" s="19"/>
      <c r="AS1368" s="19"/>
      <c r="AT1368" s="19"/>
      <c r="AU1368" s="19"/>
    </row>
    <row r="1369">
      <c r="B1369" t="s">
        <v>539</v>
      </c>
      <c r="C1369" s="19" t="n">
        <v>0.422812561813602</v>
      </c>
      <c r="D1369" s="19" t="n">
        <v>0.38141586124992</v>
      </c>
      <c r="E1369" s="19" t="n">
        <v>0.473980496906313</v>
      </c>
      <c r="F1369" s="19"/>
      <c r="G1369" s="19" t="n">
        <v>0.302918460731829</v>
      </c>
      <c r="H1369" s="19" t="n">
        <v>0.258234331540063</v>
      </c>
      <c r="I1369" s="19" t="n">
        <v>0.413083218333753</v>
      </c>
      <c r="J1369" s="19" t="n">
        <v>0.529301581264906</v>
      </c>
      <c r="K1369" s="19" t="n">
        <v>0.563413151574084</v>
      </c>
      <c r="L1369" s="19" t="n">
        <v>0.512566523201171</v>
      </c>
      <c r="M1369" s="19"/>
      <c r="N1369" s="19" t="n">
        <v>0.770414450244806</v>
      </c>
      <c r="O1369" s="19" t="n">
        <v>0.568264049428841</v>
      </c>
      <c r="P1369" s="19" t="n">
        <v>0.564363533312686</v>
      </c>
      <c r="Q1369" s="19" t="n">
        <v>0.273727009753639</v>
      </c>
      <c r="R1369" s="19" t="n">
        <v>0.301014015371729</v>
      </c>
      <c r="S1369" s="19"/>
      <c r="T1369" s="19" t="n">
        <v>0.481881312412973</v>
      </c>
      <c r="U1369" s="19" t="n">
        <v>0.46022850844606</v>
      </c>
      <c r="V1369" s="19" t="n">
        <v>0.448554473398649</v>
      </c>
      <c r="W1369" s="19" t="n">
        <v>0.284887229913139</v>
      </c>
      <c r="X1369" s="19"/>
      <c r="Y1369" s="19" t="n">
        <v>0.355263085224607</v>
      </c>
      <c r="Z1369" s="19" t="n">
        <v>0.575453702661127</v>
      </c>
      <c r="AA1369" s="19" t="s">
        <v>124</v>
      </c>
      <c r="AB1369" s="19" t="s">
        <v>124</v>
      </c>
      <c r="AC1369" s="19" t="s">
        <v>124</v>
      </c>
      <c r="AD1369" s="19" t="s">
        <v>124</v>
      </c>
      <c r="AE1369" s="19"/>
      <c r="AF1369" s="19" t="n">
        <v>0.498165876693141</v>
      </c>
      <c r="AG1369" s="19"/>
      <c r="AH1369" s="19" t="n">
        <v>0.387916524986753</v>
      </c>
      <c r="AI1369" s="19"/>
      <c r="AJ1369" s="19" t="n">
        <v>0.343386015197735</v>
      </c>
      <c r="AK1369" s="19" t="n">
        <v>0.511820593667829</v>
      </c>
      <c r="AL1369" s="19" t="n">
        <v>0.392037937407148</v>
      </c>
      <c r="AM1369" s="19" t="n">
        <v>0.428174305206259</v>
      </c>
      <c r="AN1369" s="19" t="n">
        <v>0.437308306756659</v>
      </c>
      <c r="AO1369" s="19" t="n">
        <v>0.381766955720474</v>
      </c>
      <c r="AP1369" s="19" t="n">
        <v>0.416960487494704</v>
      </c>
      <c r="AQ1369" s="19" t="n">
        <v>0.399452275178835</v>
      </c>
      <c r="AR1369" s="19" t="n">
        <v>0.635592088092952</v>
      </c>
      <c r="AS1369" s="19" t="n">
        <v>0.489007249648534</v>
      </c>
      <c r="AT1369" s="19" t="n">
        <v>0.306018320117085</v>
      </c>
      <c r="AU1369" s="19" t="n">
        <v>0.507966236898579</v>
      </c>
    </row>
    <row r="1370">
      <c r="B1370" t="s">
        <v>540</v>
      </c>
      <c r="C1370" s="19" t="n">
        <v>0.0527862114566457</v>
      </c>
      <c r="D1370" s="19" t="n">
        <v>0.0588875731418538</v>
      </c>
      <c r="E1370" s="19" t="n">
        <v>0.0455808411594361</v>
      </c>
      <c r="F1370" s="19"/>
      <c r="G1370" s="19" t="n">
        <v>0.11208963309485</v>
      </c>
      <c r="H1370" s="19" t="n">
        <v>0.0855911975086039</v>
      </c>
      <c r="I1370" s="19" t="n">
        <v>0.0469218182982097</v>
      </c>
      <c r="J1370" s="19" t="n">
        <v>0.0173151220801687</v>
      </c>
      <c r="K1370" s="19" t="n">
        <v>0.0402489666100971</v>
      </c>
      <c r="L1370" s="19" t="n">
        <v>0</v>
      </c>
      <c r="M1370" s="19"/>
      <c r="N1370" s="19" t="n">
        <v>0</v>
      </c>
      <c r="O1370" s="19" t="n">
        <v>0.0681231815515381</v>
      </c>
      <c r="P1370" s="19" t="n">
        <v>0.0361233666385068</v>
      </c>
      <c r="Q1370" s="19" t="n">
        <v>0.0583297744266062</v>
      </c>
      <c r="R1370" s="19" t="n">
        <v>0.0645442375215569</v>
      </c>
      <c r="S1370" s="19"/>
      <c r="T1370" s="19" t="n">
        <v>0.222627868628359</v>
      </c>
      <c r="U1370" s="19" t="n">
        <v>0.042315785615683</v>
      </c>
      <c r="V1370" s="19" t="n">
        <v>0.0334974715111487</v>
      </c>
      <c r="W1370" s="19" t="n">
        <v>0.0601184738444908</v>
      </c>
      <c r="X1370" s="19"/>
      <c r="Y1370" s="19" t="n">
        <v>0.0601265336235986</v>
      </c>
      <c r="Z1370" s="19" t="n">
        <v>0.0361993301611864</v>
      </c>
      <c r="AA1370" s="19" t="s">
        <v>124</v>
      </c>
      <c r="AB1370" s="19" t="s">
        <v>124</v>
      </c>
      <c r="AC1370" s="19" t="s">
        <v>124</v>
      </c>
      <c r="AD1370" s="19" t="s">
        <v>124</v>
      </c>
      <c r="AE1370" s="19"/>
      <c r="AF1370" s="19" t="n">
        <v>0.0429447843089179</v>
      </c>
      <c r="AG1370" s="19"/>
      <c r="AH1370" s="19" t="n">
        <v>0.0586044782319179</v>
      </c>
      <c r="AI1370" s="19"/>
      <c r="AJ1370" s="19" t="n">
        <v>0</v>
      </c>
      <c r="AK1370" s="19" t="n">
        <v>0.108603564266451</v>
      </c>
      <c r="AL1370" s="19" t="n">
        <v>0.0693591736907089</v>
      </c>
      <c r="AM1370" s="19" t="n">
        <v>0.0539257072549236</v>
      </c>
      <c r="AN1370" s="19" t="n">
        <v>0.0753547217612979</v>
      </c>
      <c r="AO1370" s="19" t="n">
        <v>0</v>
      </c>
      <c r="AP1370" s="19" t="n">
        <v>0.0427745668794402</v>
      </c>
      <c r="AQ1370" s="19" t="n">
        <v>0</v>
      </c>
      <c r="AR1370" s="19" t="n">
        <v>0</v>
      </c>
      <c r="AS1370" s="19" t="n">
        <v>0</v>
      </c>
      <c r="AT1370" s="19" t="n">
        <v>0</v>
      </c>
      <c r="AU1370" s="19" t="n">
        <v>0.169058851220553</v>
      </c>
    </row>
    <row r="1371">
      <c r="B1371" t="s">
        <v>541</v>
      </c>
      <c r="C1371" s="19" t="n">
        <v>0.118205769381807</v>
      </c>
      <c r="D1371" s="19" t="n">
        <v>0.150604013912224</v>
      </c>
      <c r="E1371" s="19" t="n">
        <v>0.078629450779593</v>
      </c>
      <c r="F1371" s="19"/>
      <c r="G1371" s="19" t="n">
        <v>0.19065111001386</v>
      </c>
      <c r="H1371" s="19" t="n">
        <v>0.230049708513475</v>
      </c>
      <c r="I1371" s="19" t="n">
        <v>0.0990525612302856</v>
      </c>
      <c r="J1371" s="19" t="n">
        <v>0.0378710110934723</v>
      </c>
      <c r="K1371" s="19" t="n">
        <v>0.0479685627327403</v>
      </c>
      <c r="L1371" s="19" t="n">
        <v>0.131765434184941</v>
      </c>
      <c r="M1371" s="19"/>
      <c r="N1371" s="19" t="n">
        <v>0</v>
      </c>
      <c r="O1371" s="19" t="n">
        <v>0.0627065491035464</v>
      </c>
      <c r="P1371" s="19" t="n">
        <v>0.107847893662431</v>
      </c>
      <c r="Q1371" s="19" t="n">
        <v>0.157984158194179</v>
      </c>
      <c r="R1371" s="19" t="n">
        <v>0.11550141176833</v>
      </c>
      <c r="S1371" s="19"/>
      <c r="T1371" s="19" t="n">
        <v>0.101100911457752</v>
      </c>
      <c r="U1371" s="19" t="n">
        <v>0.0964005617095027</v>
      </c>
      <c r="V1371" s="19" t="n">
        <v>0.148813281034054</v>
      </c>
      <c r="W1371" s="19" t="n">
        <v>0.146873012230913</v>
      </c>
      <c r="X1371" s="19"/>
      <c r="Y1371" s="19" t="n">
        <v>0.146049274225148</v>
      </c>
      <c r="Z1371" s="19" t="n">
        <v>0.0552879710642762</v>
      </c>
      <c r="AA1371" s="19" t="s">
        <v>124</v>
      </c>
      <c r="AB1371" s="19" t="s">
        <v>124</v>
      </c>
      <c r="AC1371" s="19" t="s">
        <v>124</v>
      </c>
      <c r="AD1371" s="19" t="s">
        <v>124</v>
      </c>
      <c r="AE1371" s="19"/>
      <c r="AF1371" s="19" t="n">
        <v>0.117065402748136</v>
      </c>
      <c r="AG1371" s="19"/>
      <c r="AH1371" s="19" t="n">
        <v>0.124031142104001</v>
      </c>
      <c r="AI1371" s="19"/>
      <c r="AJ1371" s="19" t="n">
        <v>0.140279603099598</v>
      </c>
      <c r="AK1371" s="19" t="n">
        <v>0.0713094285272308</v>
      </c>
      <c r="AL1371" s="19" t="n">
        <v>0.0890539514097418</v>
      </c>
      <c r="AM1371" s="19" t="n">
        <v>0.14496123303618</v>
      </c>
      <c r="AN1371" s="19" t="n">
        <v>0.0947577764892248</v>
      </c>
      <c r="AO1371" s="19" t="n">
        <v>0.15370196648216</v>
      </c>
      <c r="AP1371" s="19" t="n">
        <v>0.129354346568756</v>
      </c>
      <c r="AQ1371" s="19" t="n">
        <v>0.212372254008522</v>
      </c>
      <c r="AR1371" s="19" t="n">
        <v>0.176514767751254</v>
      </c>
      <c r="AS1371" s="19" t="n">
        <v>0.0662848132631484</v>
      </c>
      <c r="AT1371" s="19" t="n">
        <v>0</v>
      </c>
      <c r="AU1371" s="19" t="n">
        <v>0.156662130941771</v>
      </c>
    </row>
    <row r="1372">
      <c r="B1372" t="s">
        <v>542</v>
      </c>
      <c r="C1372" s="19" t="n">
        <v>0.163553281452794</v>
      </c>
      <c r="D1372" s="19" t="n">
        <v>0.203042041896698</v>
      </c>
      <c r="E1372" s="19" t="n">
        <v>0.115473602611719</v>
      </c>
      <c r="F1372" s="19"/>
      <c r="G1372" s="19" t="n">
        <v>0.187589787218363</v>
      </c>
      <c r="H1372" s="19" t="n">
        <v>0.15776428946665</v>
      </c>
      <c r="I1372" s="19" t="n">
        <v>0.178323211101452</v>
      </c>
      <c r="J1372" s="19" t="n">
        <v>0.165984984204561</v>
      </c>
      <c r="K1372" s="19" t="n">
        <v>0.146214820348229</v>
      </c>
      <c r="L1372" s="19" t="n">
        <v>0.1290069423902</v>
      </c>
      <c r="M1372" s="19"/>
      <c r="N1372" s="19" t="n">
        <v>0</v>
      </c>
      <c r="O1372" s="19" t="n">
        <v>0.124147563386201</v>
      </c>
      <c r="P1372" s="19" t="n">
        <v>0.121447486816706</v>
      </c>
      <c r="Q1372" s="19" t="n">
        <v>0.194372127336507</v>
      </c>
      <c r="R1372" s="19" t="n">
        <v>0.215633377697064</v>
      </c>
      <c r="S1372" s="19"/>
      <c r="T1372" s="19" t="n">
        <v>0.0566471240242572</v>
      </c>
      <c r="U1372" s="19" t="n">
        <v>0.201416954478003</v>
      </c>
      <c r="V1372" s="19" t="n">
        <v>0.150200703283779</v>
      </c>
      <c r="W1372" s="19" t="n">
        <v>0.176360259180052</v>
      </c>
      <c r="X1372" s="19"/>
      <c r="Y1372" s="19" t="n">
        <v>0.172527461628516</v>
      </c>
      <c r="Z1372" s="19" t="n">
        <v>0.143274381165701</v>
      </c>
      <c r="AA1372" s="19" t="s">
        <v>124</v>
      </c>
      <c r="AB1372" s="19" t="s">
        <v>124</v>
      </c>
      <c r="AC1372" s="19" t="s">
        <v>124</v>
      </c>
      <c r="AD1372" s="19" t="s">
        <v>124</v>
      </c>
      <c r="AE1372" s="19"/>
      <c r="AF1372" s="19" t="n">
        <v>0.164030387670512</v>
      </c>
      <c r="AG1372" s="19"/>
      <c r="AH1372" s="19" t="n">
        <v>0.170323163018697</v>
      </c>
      <c r="AI1372" s="19"/>
      <c r="AJ1372" s="19" t="n">
        <v>0.203283036981791</v>
      </c>
      <c r="AK1372" s="19" t="n">
        <v>0.106718596707542</v>
      </c>
      <c r="AL1372" s="19" t="n">
        <v>0.199173027280014</v>
      </c>
      <c r="AM1372" s="19" t="n">
        <v>0.120362853115515</v>
      </c>
      <c r="AN1372" s="19" t="n">
        <v>0.182424942426554</v>
      </c>
      <c r="AO1372" s="19" t="n">
        <v>0.21859762123864</v>
      </c>
      <c r="AP1372" s="19" t="n">
        <v>0.139491553551018</v>
      </c>
      <c r="AQ1372" s="19" t="n">
        <v>0.064420387860113</v>
      </c>
      <c r="AR1372" s="19" t="n">
        <v>0.108829600393808</v>
      </c>
      <c r="AS1372" s="19" t="n">
        <v>0.177138552076592</v>
      </c>
      <c r="AT1372" s="19" t="n">
        <v>0.351974823324484</v>
      </c>
      <c r="AU1372" s="19" t="n">
        <v>0.0975030010840708</v>
      </c>
    </row>
    <row r="1373">
      <c r="B1373" t="s">
        <v>543</v>
      </c>
      <c r="C1373" s="19" t="n">
        <v>0.107898357159997</v>
      </c>
      <c r="D1373" s="19" t="n">
        <v>0.109312870322529</v>
      </c>
      <c r="E1373" s="19" t="n">
        <v>0.107004436707186</v>
      </c>
      <c r="F1373" s="19"/>
      <c r="G1373" s="19" t="n">
        <v>0.0618191010909716</v>
      </c>
      <c r="H1373" s="19" t="n">
        <v>0.120566792706154</v>
      </c>
      <c r="I1373" s="19" t="n">
        <v>0.110943368846086</v>
      </c>
      <c r="J1373" s="19" t="n">
        <v>0.104935412436802</v>
      </c>
      <c r="K1373" s="19" t="n">
        <v>0.119223119383302</v>
      </c>
      <c r="L1373" s="19" t="n">
        <v>0.104203254987402</v>
      </c>
      <c r="M1373" s="19"/>
      <c r="N1373" s="19" t="n">
        <v>0.229585549755194</v>
      </c>
      <c r="O1373" s="19" t="n">
        <v>0.110977300938409</v>
      </c>
      <c r="P1373" s="19" t="n">
        <v>0.0875634398667476</v>
      </c>
      <c r="Q1373" s="19" t="n">
        <v>0.12465683775607</v>
      </c>
      <c r="R1373" s="19" t="n">
        <v>0.109731147742256</v>
      </c>
      <c r="S1373" s="19"/>
      <c r="T1373" s="19" t="n">
        <v>0.0756013622635353</v>
      </c>
      <c r="U1373" s="19" t="n">
        <v>0.075529515277889</v>
      </c>
      <c r="V1373" s="19" t="n">
        <v>0.105638064945227</v>
      </c>
      <c r="W1373" s="19" t="n">
        <v>0.168176030430954</v>
      </c>
      <c r="X1373" s="19"/>
      <c r="Y1373" s="19" t="n">
        <v>0.116894970518087</v>
      </c>
      <c r="Z1373" s="19" t="n">
        <v>0.0875687647473344</v>
      </c>
      <c r="AA1373" s="19" t="s">
        <v>124</v>
      </c>
      <c r="AB1373" s="19" t="s">
        <v>124</v>
      </c>
      <c r="AC1373" s="19" t="s">
        <v>124</v>
      </c>
      <c r="AD1373" s="19" t="s">
        <v>124</v>
      </c>
      <c r="AE1373" s="19"/>
      <c r="AF1373" s="19" t="n">
        <v>0.082025844217747</v>
      </c>
      <c r="AG1373" s="19"/>
      <c r="AH1373" s="19" t="n">
        <v>0.111961925439078</v>
      </c>
      <c r="AI1373" s="19"/>
      <c r="AJ1373" s="19" t="n">
        <v>0.152455524039567</v>
      </c>
      <c r="AK1373" s="19" t="n">
        <v>0.0435296467474953</v>
      </c>
      <c r="AL1373" s="19" t="n">
        <v>0.107391814203799</v>
      </c>
      <c r="AM1373" s="19" t="n">
        <v>0.0839015425472156</v>
      </c>
      <c r="AN1373" s="19" t="n">
        <v>0.0710960150147047</v>
      </c>
      <c r="AO1373" s="19" t="n">
        <v>0.149628900890856</v>
      </c>
      <c r="AP1373" s="19" t="n">
        <v>0.121017872862904</v>
      </c>
      <c r="AQ1373" s="19" t="n">
        <v>0.265269019156437</v>
      </c>
      <c r="AR1373" s="19" t="n">
        <v>0.0790635437619855</v>
      </c>
      <c r="AS1373" s="19" t="n">
        <v>0.181728404628241</v>
      </c>
      <c r="AT1373" s="19" t="n">
        <v>0.111868557943269</v>
      </c>
      <c r="AU1373" s="19" t="n">
        <v>0.0292347176214481</v>
      </c>
    </row>
    <row r="1374">
      <c r="B1374" t="s">
        <v>544</v>
      </c>
      <c r="C1374" s="19" t="n">
        <v>0.0625306042347173</v>
      </c>
      <c r="D1374" s="19" t="n">
        <v>0.043133234334742</v>
      </c>
      <c r="E1374" s="19" t="n">
        <v>0.0873077113468459</v>
      </c>
      <c r="F1374" s="19"/>
      <c r="G1374" s="19" t="n">
        <v>0.0343735481710904</v>
      </c>
      <c r="H1374" s="19" t="n">
        <v>0.0997251396987988</v>
      </c>
      <c r="I1374" s="19" t="n">
        <v>0.0379604112364716</v>
      </c>
      <c r="J1374" s="19" t="n">
        <v>0.0896035695570442</v>
      </c>
      <c r="K1374" s="19" t="n">
        <v>0.0187613298278884</v>
      </c>
      <c r="L1374" s="19" t="n">
        <v>0.0830023536919854</v>
      </c>
      <c r="M1374" s="19"/>
      <c r="N1374" s="19" t="n">
        <v>0</v>
      </c>
      <c r="O1374" s="19" t="n">
        <v>0</v>
      </c>
      <c r="P1374" s="19" t="n">
        <v>0.0265465515218138</v>
      </c>
      <c r="Q1374" s="19" t="n">
        <v>0.0976422778289841</v>
      </c>
      <c r="R1374" s="19" t="n">
        <v>0.120792530321992</v>
      </c>
      <c r="S1374" s="19"/>
      <c r="T1374" s="19" t="n">
        <v>0.0319195683781154</v>
      </c>
      <c r="U1374" s="19" t="n">
        <v>0.0585579291485475</v>
      </c>
      <c r="V1374" s="19" t="n">
        <v>0.0429833476796268</v>
      </c>
      <c r="W1374" s="19" t="n">
        <v>0.0822145046707644</v>
      </c>
      <c r="X1374" s="19"/>
      <c r="Y1374" s="19" t="n">
        <v>0.0745365021384303</v>
      </c>
      <c r="Z1374" s="19" t="n">
        <v>0.0354009498619368</v>
      </c>
      <c r="AA1374" s="19" t="s">
        <v>124</v>
      </c>
      <c r="AB1374" s="19" t="s">
        <v>124</v>
      </c>
      <c r="AC1374" s="19" t="s">
        <v>124</v>
      </c>
      <c r="AD1374" s="19" t="s">
        <v>124</v>
      </c>
      <c r="AE1374" s="19"/>
      <c r="AF1374" s="19" t="n">
        <v>0.0362933222584158</v>
      </c>
      <c r="AG1374" s="19"/>
      <c r="AH1374" s="19" t="n">
        <v>0.0698618894670929</v>
      </c>
      <c r="AI1374" s="19"/>
      <c r="AJ1374" s="19" t="n">
        <v>0.116688905237058</v>
      </c>
      <c r="AK1374" s="19" t="n">
        <v>0.0589110097171931</v>
      </c>
      <c r="AL1374" s="19" t="n">
        <v>0.0647882125158333</v>
      </c>
      <c r="AM1374" s="19" t="n">
        <v>0.0559501963620151</v>
      </c>
      <c r="AN1374" s="19" t="n">
        <v>0.0853848231441449</v>
      </c>
      <c r="AO1374" s="19" t="n">
        <v>0</v>
      </c>
      <c r="AP1374" s="19" t="n">
        <v>0.0943009637170867</v>
      </c>
      <c r="AQ1374" s="19" t="n">
        <v>0</v>
      </c>
      <c r="AR1374" s="19" t="n">
        <v>0</v>
      </c>
      <c r="AS1374" s="19" t="n">
        <v>0</v>
      </c>
      <c r="AT1374" s="19" t="n">
        <v>0.115069149307581</v>
      </c>
      <c r="AU1374" s="19" t="n">
        <v>0.0395750622335772</v>
      </c>
    </row>
    <row r="1375">
      <c r="B1375" t="s">
        <v>545</v>
      </c>
      <c r="C1375" s="19" t="n">
        <v>0.0244983293656093</v>
      </c>
      <c r="D1375" s="19" t="n">
        <v>0.0227698513260074</v>
      </c>
      <c r="E1375" s="19" t="n">
        <v>0.0268598271976456</v>
      </c>
      <c r="F1375" s="19"/>
      <c r="G1375" s="19" t="n">
        <v>0.0489281759115635</v>
      </c>
      <c r="H1375" s="19" t="n">
        <v>0.00784666692988826</v>
      </c>
      <c r="I1375" s="19" t="n">
        <v>0.0513010659817139</v>
      </c>
      <c r="J1375" s="19" t="n">
        <v>0.016933751110812</v>
      </c>
      <c r="K1375" s="19" t="n">
        <v>0.01730202659351</v>
      </c>
      <c r="L1375" s="19" t="n">
        <v>0</v>
      </c>
      <c r="M1375" s="19"/>
      <c r="N1375" s="19" t="n">
        <v>0</v>
      </c>
      <c r="O1375" s="19" t="n">
        <v>0.0274746005706324</v>
      </c>
      <c r="P1375" s="19" t="n">
        <v>0.00563602099104582</v>
      </c>
      <c r="Q1375" s="19" t="n">
        <v>0.038943758392439</v>
      </c>
      <c r="R1375" s="19" t="n">
        <v>0.032583161026311</v>
      </c>
      <c r="S1375" s="19"/>
      <c r="T1375" s="19" t="n">
        <v>0</v>
      </c>
      <c r="U1375" s="19" t="n">
        <v>0.0185969807861425</v>
      </c>
      <c r="V1375" s="19" t="n">
        <v>0.00722619306650971</v>
      </c>
      <c r="W1375" s="19" t="n">
        <v>0.0503986613408923</v>
      </c>
      <c r="X1375" s="19"/>
      <c r="Y1375" s="19" t="n">
        <v>0.0353397664563131</v>
      </c>
      <c r="Z1375" s="19" t="n">
        <v>0</v>
      </c>
      <c r="AA1375" s="19" t="s">
        <v>124</v>
      </c>
      <c r="AB1375" s="19" t="s">
        <v>124</v>
      </c>
      <c r="AC1375" s="19" t="s">
        <v>124</v>
      </c>
      <c r="AD1375" s="19" t="s">
        <v>124</v>
      </c>
      <c r="AE1375" s="19"/>
      <c r="AF1375" s="19" t="n">
        <v>0.0177243828880118</v>
      </c>
      <c r="AG1375" s="19"/>
      <c r="AH1375" s="19" t="n">
        <v>0.0251079753867149</v>
      </c>
      <c r="AI1375" s="19"/>
      <c r="AJ1375" s="19" t="n">
        <v>0.0242375818478641</v>
      </c>
      <c r="AK1375" s="19" t="n">
        <v>0.0478075869903486</v>
      </c>
      <c r="AL1375" s="19" t="n">
        <v>0.0324737528260885</v>
      </c>
      <c r="AM1375" s="19" t="n">
        <v>0.0102777153168483</v>
      </c>
      <c r="AN1375" s="19" t="n">
        <v>0.0285036945281788</v>
      </c>
      <c r="AO1375" s="19" t="n">
        <v>0.0298661939065877</v>
      </c>
      <c r="AP1375" s="19" t="n">
        <v>0.0280514769959706</v>
      </c>
      <c r="AQ1375" s="19" t="n">
        <v>0</v>
      </c>
      <c r="AR1375" s="19" t="n">
        <v>0</v>
      </c>
      <c r="AS1375" s="19" t="n">
        <v>0.027730640180632</v>
      </c>
      <c r="AT1375" s="19" t="n">
        <v>0.115069149307581</v>
      </c>
      <c r="AU1375" s="19" t="n">
        <v>0</v>
      </c>
    </row>
    <row r="1376">
      <c r="B1376" t="s">
        <v>546</v>
      </c>
      <c r="C1376" s="19" t="n">
        <v>0.0477148851348282</v>
      </c>
      <c r="D1376" s="19" t="n">
        <v>0.0308345538160267</v>
      </c>
      <c r="E1376" s="19" t="n">
        <v>0.0651636332912614</v>
      </c>
      <c r="F1376" s="19"/>
      <c r="G1376" s="19" t="n">
        <v>0.0616301837674727</v>
      </c>
      <c r="H1376" s="19" t="n">
        <v>0.0402218736363675</v>
      </c>
      <c r="I1376" s="19" t="n">
        <v>0.0624143449720279</v>
      </c>
      <c r="J1376" s="19" t="n">
        <v>0.0380545682522333</v>
      </c>
      <c r="K1376" s="19" t="n">
        <v>0.0468680229301499</v>
      </c>
      <c r="L1376" s="19" t="n">
        <v>0.0394554915443007</v>
      </c>
      <c r="M1376" s="19"/>
      <c r="N1376" s="19" t="n">
        <v>0</v>
      </c>
      <c r="O1376" s="19" t="n">
        <v>0.0383067550208316</v>
      </c>
      <c r="P1376" s="19" t="n">
        <v>0.0504717071900633</v>
      </c>
      <c r="Q1376" s="19" t="n">
        <v>0.0543440563115748</v>
      </c>
      <c r="R1376" s="19" t="n">
        <v>0.0402001185507612</v>
      </c>
      <c r="S1376" s="19"/>
      <c r="T1376" s="19" t="n">
        <v>0.0302218528350077</v>
      </c>
      <c r="U1376" s="19" t="n">
        <v>0.0469537645381719</v>
      </c>
      <c r="V1376" s="19" t="n">
        <v>0.0630864650810066</v>
      </c>
      <c r="W1376" s="19" t="n">
        <v>0.0309718283887945</v>
      </c>
      <c r="X1376" s="19"/>
      <c r="Y1376" s="19" t="n">
        <v>0.0392624061852998</v>
      </c>
      <c r="Z1376" s="19" t="n">
        <v>0.0668149003384384</v>
      </c>
      <c r="AA1376" s="19" t="s">
        <v>124</v>
      </c>
      <c r="AB1376" s="19" t="s">
        <v>124</v>
      </c>
      <c r="AC1376" s="19" t="s">
        <v>124</v>
      </c>
      <c r="AD1376" s="19" t="s">
        <v>124</v>
      </c>
      <c r="AE1376" s="19"/>
      <c r="AF1376" s="19" t="n">
        <v>0.0417499992151189</v>
      </c>
      <c r="AG1376" s="19"/>
      <c r="AH1376" s="19" t="n">
        <v>0.0521929013657452</v>
      </c>
      <c r="AI1376" s="19"/>
      <c r="AJ1376" s="19" t="n">
        <v>0.0196693335963868</v>
      </c>
      <c r="AK1376" s="19" t="n">
        <v>0.0512995733759116</v>
      </c>
      <c r="AL1376" s="19" t="n">
        <v>0.0457221306666667</v>
      </c>
      <c r="AM1376" s="19" t="n">
        <v>0.102446447161044</v>
      </c>
      <c r="AN1376" s="19" t="n">
        <v>0.0251697198792363</v>
      </c>
      <c r="AO1376" s="19" t="n">
        <v>0.0664383617612818</v>
      </c>
      <c r="AP1376" s="19" t="n">
        <v>0.0280487319301203</v>
      </c>
      <c r="AQ1376" s="19" t="n">
        <v>0.0584860637960937</v>
      </c>
      <c r="AR1376" s="19" t="n">
        <v>0</v>
      </c>
      <c r="AS1376" s="19" t="n">
        <v>0.0581103402028529</v>
      </c>
      <c r="AT1376" s="19" t="n">
        <v>0</v>
      </c>
      <c r="AU1376" s="19" t="n">
        <v>0</v>
      </c>
    </row>
    <row r="1377">
      <c r="C1377" s="19"/>
      <c r="D1377" s="19"/>
      <c r="E1377" s="19"/>
      <c r="F1377" s="19"/>
      <c r="G1377" s="19"/>
      <c r="H1377" s="19"/>
      <c r="I1377" s="19"/>
      <c r="J1377" s="19"/>
      <c r="K1377" s="19"/>
      <c r="L1377" s="19"/>
      <c r="M1377" s="19"/>
      <c r="N1377" s="19"/>
      <c r="O1377" s="19"/>
      <c r="P1377" s="19"/>
      <c r="Q1377" s="19"/>
      <c r="R1377" s="19"/>
      <c r="S1377" s="19"/>
      <c r="T1377" s="19"/>
      <c r="U1377" s="19"/>
      <c r="V1377" s="19"/>
      <c r="W1377" s="19"/>
      <c r="X1377" s="19"/>
      <c r="Y1377" s="19"/>
      <c r="Z1377" s="19"/>
      <c r="AA1377" s="19"/>
      <c r="AB1377" s="19"/>
      <c r="AC1377" s="19"/>
      <c r="AD1377" s="19"/>
      <c r="AE1377" s="19"/>
      <c r="AF1377" s="19"/>
      <c r="AG1377" s="19"/>
      <c r="AH1377" s="19"/>
      <c r="AI1377" s="19"/>
      <c r="AJ1377" s="19"/>
      <c r="AK1377" s="19"/>
      <c r="AL1377" s="19"/>
      <c r="AM1377" s="19"/>
      <c r="AN1377" s="19"/>
      <c r="AO1377" s="19"/>
      <c r="AP1377" s="19"/>
      <c r="AQ1377" s="19"/>
      <c r="AR1377" s="19"/>
      <c r="AS1377" s="19"/>
      <c r="AT1377" s="19"/>
      <c r="AU1377" s="19"/>
    </row>
    <row r="1378">
      <c r="B1378" s="7" t="s">
        <v>561</v>
      </c>
      <c r="C1378" s="19"/>
      <c r="D1378" s="19"/>
      <c r="E1378" s="19"/>
      <c r="F1378" s="19"/>
      <c r="G1378" s="19"/>
      <c r="H1378" s="19"/>
      <c r="I1378" s="19"/>
      <c r="J1378" s="19"/>
      <c r="K1378" s="19"/>
      <c r="L1378" s="19"/>
      <c r="M1378" s="19"/>
      <c r="N1378" s="19"/>
      <c r="O1378" s="19"/>
      <c r="P1378" s="19"/>
      <c r="Q1378" s="19"/>
      <c r="R1378" s="19"/>
      <c r="S1378" s="19"/>
      <c r="T1378" s="19"/>
      <c r="U1378" s="19"/>
      <c r="V1378" s="19"/>
      <c r="W1378" s="19"/>
      <c r="X1378" s="19"/>
      <c r="Y1378" s="19"/>
      <c r="Z1378" s="19"/>
      <c r="AA1378" s="19"/>
      <c r="AB1378" s="19"/>
      <c r="AC1378" s="19"/>
      <c r="AD1378" s="19"/>
      <c r="AE1378" s="19"/>
      <c r="AF1378" s="19"/>
      <c r="AG1378" s="19"/>
      <c r="AH1378" s="19"/>
      <c r="AI1378" s="19"/>
      <c r="AJ1378" s="19"/>
      <c r="AK1378" s="19"/>
      <c r="AL1378" s="19"/>
      <c r="AM1378" s="19"/>
      <c r="AN1378" s="19"/>
      <c r="AO1378" s="19"/>
      <c r="AP1378" s="19"/>
      <c r="AQ1378" s="19"/>
      <c r="AR1378" s="19"/>
      <c r="AS1378" s="19"/>
      <c r="AT1378" s="19"/>
      <c r="AU1378" s="19"/>
    </row>
    <row r="1379">
      <c r="B1379" s="26" t="s">
        <v>229</v>
      </c>
      <c r="C1379" s="19"/>
      <c r="D1379" s="19"/>
      <c r="E1379" s="19"/>
      <c r="F1379" s="19"/>
      <c r="G1379" s="19"/>
      <c r="H1379" s="19"/>
      <c r="I1379" s="19"/>
      <c r="J1379" s="19"/>
      <c r="K1379" s="19"/>
      <c r="L1379" s="19"/>
      <c r="M1379" s="19"/>
      <c r="N1379" s="19"/>
      <c r="O1379" s="19"/>
      <c r="P1379" s="19"/>
      <c r="Q1379" s="19"/>
      <c r="R1379" s="19"/>
      <c r="S1379" s="19"/>
      <c r="T1379" s="19"/>
      <c r="U1379" s="19"/>
      <c r="V1379" s="19"/>
      <c r="W1379" s="19"/>
      <c r="X1379" s="19"/>
      <c r="Y1379" s="19"/>
      <c r="Z1379" s="19"/>
      <c r="AA1379" s="19"/>
      <c r="AB1379" s="19"/>
      <c r="AC1379" s="19"/>
      <c r="AD1379" s="19"/>
      <c r="AE1379" s="19"/>
      <c r="AF1379" s="19"/>
      <c r="AG1379" s="19"/>
      <c r="AH1379" s="19"/>
      <c r="AI1379" s="19"/>
      <c r="AJ1379" s="19"/>
      <c r="AK1379" s="19"/>
      <c r="AL1379" s="19"/>
      <c r="AM1379" s="19"/>
      <c r="AN1379" s="19"/>
      <c r="AO1379" s="19"/>
      <c r="AP1379" s="19"/>
      <c r="AQ1379" s="19"/>
      <c r="AR1379" s="19"/>
      <c r="AS1379" s="19"/>
      <c r="AT1379" s="19"/>
      <c r="AU1379" s="19"/>
    </row>
    <row r="1380">
      <c r="B1380" t="s">
        <v>554</v>
      </c>
      <c r="C1380" s="19" t="n">
        <v>0.260719532678414</v>
      </c>
      <c r="D1380" s="19" t="n">
        <v>0.240240591552661</v>
      </c>
      <c r="E1380" s="19" t="n">
        <v>0.284399872538087</v>
      </c>
      <c r="F1380" s="19"/>
      <c r="G1380" s="19" t="n">
        <v>0.170068184275882</v>
      </c>
      <c r="H1380" s="19" t="n">
        <v>0.254980771340124</v>
      </c>
      <c r="I1380" s="19" t="n">
        <v>0.30438214437878</v>
      </c>
      <c r="J1380" s="19" t="n">
        <v>0.290990218484042</v>
      </c>
      <c r="K1380" s="19" t="n">
        <v>0.25632248461871</v>
      </c>
      <c r="L1380" s="19" t="n">
        <v>0.171216351077918</v>
      </c>
      <c r="M1380" s="19"/>
      <c r="N1380" s="19" t="n">
        <v>0.232437150837428</v>
      </c>
      <c r="O1380" s="19" t="n">
        <v>0.327414929459756</v>
      </c>
      <c r="P1380" s="19" t="n">
        <v>0.317864449664621</v>
      </c>
      <c r="Q1380" s="19" t="n">
        <v>0.170904993534241</v>
      </c>
      <c r="R1380" s="19" t="n">
        <v>0.268003545086896</v>
      </c>
      <c r="S1380" s="19"/>
      <c r="T1380" s="19" t="n">
        <v>0.241875480279028</v>
      </c>
      <c r="U1380" s="19" t="n">
        <v>0.256084766734677</v>
      </c>
      <c r="V1380" s="19" t="n">
        <v>0.266329280869933</v>
      </c>
      <c r="W1380" s="19" t="n">
        <v>0.174926705541576</v>
      </c>
      <c r="X1380" s="19"/>
      <c r="Y1380" s="19" t="n">
        <v>0.245566337738672</v>
      </c>
      <c r="Z1380" s="19" t="n">
        <v>0.294961114995339</v>
      </c>
      <c r="AA1380" s="19" t="s">
        <v>124</v>
      </c>
      <c r="AB1380" s="19" t="s">
        <v>124</v>
      </c>
      <c r="AC1380" s="19" t="s">
        <v>124</v>
      </c>
      <c r="AD1380" s="19" t="s">
        <v>124</v>
      </c>
      <c r="AE1380" s="19"/>
      <c r="AF1380" s="19" t="n">
        <v>0.286467028312674</v>
      </c>
      <c r="AG1380" s="19"/>
      <c r="AH1380" s="19" t="n">
        <v>0.248127723186124</v>
      </c>
      <c r="AI1380" s="19"/>
      <c r="AJ1380" s="19" t="n">
        <v>0.235113015174695</v>
      </c>
      <c r="AK1380" s="19" t="n">
        <v>0.24148784301581</v>
      </c>
      <c r="AL1380" s="19" t="n">
        <v>0.292464168797204</v>
      </c>
      <c r="AM1380" s="19" t="n">
        <v>0.353971443748513</v>
      </c>
      <c r="AN1380" s="19" t="n">
        <v>0.267427467802396</v>
      </c>
      <c r="AO1380" s="19" t="n">
        <v>0.0999088044063626</v>
      </c>
      <c r="AP1380" s="19" t="n">
        <v>0.214630671319867</v>
      </c>
      <c r="AQ1380" s="19" t="n">
        <v>0.21838551737924</v>
      </c>
      <c r="AR1380" s="19" t="n">
        <v>0.154207001718197</v>
      </c>
      <c r="AS1380" s="19" t="n">
        <v>0.158429545936028</v>
      </c>
      <c r="AT1380" s="19" t="n">
        <v>0</v>
      </c>
      <c r="AU1380" s="19" t="n">
        <v>0.347200652063464</v>
      </c>
    </row>
    <row r="1381">
      <c r="B1381" t="s">
        <v>555</v>
      </c>
      <c r="C1381" s="19" t="n">
        <v>0.209355224303759</v>
      </c>
      <c r="D1381" s="19" t="n">
        <v>0.23495779169524</v>
      </c>
      <c r="E1381" s="19" t="n">
        <v>0.174962574022872</v>
      </c>
      <c r="F1381" s="19"/>
      <c r="G1381" s="19" t="n">
        <v>0.12033829943915</v>
      </c>
      <c r="H1381" s="19" t="n">
        <v>0.158915531967402</v>
      </c>
      <c r="I1381" s="19" t="n">
        <v>0.193941213106317</v>
      </c>
      <c r="J1381" s="19" t="n">
        <v>0.231836702285532</v>
      </c>
      <c r="K1381" s="19" t="n">
        <v>0.281898755860541</v>
      </c>
      <c r="L1381" s="19" t="n">
        <v>0.343360951486778</v>
      </c>
      <c r="M1381" s="19"/>
      <c r="N1381" s="19" t="n">
        <v>0</v>
      </c>
      <c r="O1381" s="19" t="n">
        <v>0.216817684647162</v>
      </c>
      <c r="P1381" s="19" t="n">
        <v>0.209629623909424</v>
      </c>
      <c r="Q1381" s="19" t="n">
        <v>0.214959334454603</v>
      </c>
      <c r="R1381" s="19" t="n">
        <v>0.202885405190395</v>
      </c>
      <c r="S1381" s="19"/>
      <c r="T1381" s="19" t="n">
        <v>0</v>
      </c>
      <c r="U1381" s="19" t="n">
        <v>0.24024617179264</v>
      </c>
      <c r="V1381" s="19" t="n">
        <v>0.208335792304074</v>
      </c>
      <c r="W1381" s="19" t="n">
        <v>0.2489245661544</v>
      </c>
      <c r="X1381" s="19"/>
      <c r="Y1381" s="19" t="n">
        <v>0.22247925289338</v>
      </c>
      <c r="Z1381" s="19" t="n">
        <v>0.179698936829851</v>
      </c>
      <c r="AA1381" s="19" t="s">
        <v>124</v>
      </c>
      <c r="AB1381" s="19" t="s">
        <v>124</v>
      </c>
      <c r="AC1381" s="19" t="s">
        <v>124</v>
      </c>
      <c r="AD1381" s="19" t="s">
        <v>124</v>
      </c>
      <c r="AE1381" s="19"/>
      <c r="AF1381" s="19" t="n">
        <v>0.220524907212423</v>
      </c>
      <c r="AG1381" s="19"/>
      <c r="AH1381" s="19" t="n">
        <v>0.224871704662716</v>
      </c>
      <c r="AI1381" s="19"/>
      <c r="AJ1381" s="19" t="n">
        <v>0.240500856486111</v>
      </c>
      <c r="AK1381" s="19" t="n">
        <v>0.162646662265075</v>
      </c>
      <c r="AL1381" s="19" t="n">
        <v>0.231061429854567</v>
      </c>
      <c r="AM1381" s="19" t="n">
        <v>0.176080762074063</v>
      </c>
      <c r="AN1381" s="19" t="n">
        <v>0.176850080408282</v>
      </c>
      <c r="AO1381" s="19" t="n">
        <v>0.240725917753433</v>
      </c>
      <c r="AP1381" s="19" t="n">
        <v>0.205350737416665</v>
      </c>
      <c r="AQ1381" s="19" t="n">
        <v>0.122575735038514</v>
      </c>
      <c r="AR1381" s="19" t="n">
        <v>0.262585529699859</v>
      </c>
      <c r="AS1381" s="19" t="n">
        <v>0.281457731102065</v>
      </c>
      <c r="AT1381" s="19" t="n">
        <v>0.319295554746564</v>
      </c>
      <c r="AU1381" s="19" t="n">
        <v>0.215943474508798</v>
      </c>
    </row>
    <row r="1382">
      <c r="B1382" t="s">
        <v>556</v>
      </c>
      <c r="C1382" s="19" t="n">
        <v>0.177972028633148</v>
      </c>
      <c r="D1382" s="19" t="n">
        <v>0.178686955813489</v>
      </c>
      <c r="E1382" s="19" t="n">
        <v>0.174463413390674</v>
      </c>
      <c r="F1382" s="19"/>
      <c r="G1382" s="19" t="n">
        <v>0.308998088583417</v>
      </c>
      <c r="H1382" s="19" t="n">
        <v>0.201956059095034</v>
      </c>
      <c r="I1382" s="19" t="n">
        <v>0.15900173972862</v>
      </c>
      <c r="J1382" s="19" t="n">
        <v>0.148069862661705</v>
      </c>
      <c r="K1382" s="19" t="n">
        <v>0.137055223166668</v>
      </c>
      <c r="L1382" s="19" t="n">
        <v>0.149204227828826</v>
      </c>
      <c r="M1382" s="19"/>
      <c r="N1382" s="19" t="n">
        <v>0</v>
      </c>
      <c r="O1382" s="19" t="n">
        <v>0.0649270434776604</v>
      </c>
      <c r="P1382" s="19" t="n">
        <v>0.157816931800456</v>
      </c>
      <c r="Q1382" s="19" t="n">
        <v>0.220104177921292</v>
      </c>
      <c r="R1382" s="19" t="n">
        <v>0.240135104867605</v>
      </c>
      <c r="S1382" s="19"/>
      <c r="T1382" s="19" t="n">
        <v>0.135439722846997</v>
      </c>
      <c r="U1382" s="19" t="n">
        <v>0.204046513687461</v>
      </c>
      <c r="V1382" s="19" t="n">
        <v>0.153960129026046</v>
      </c>
      <c r="W1382" s="19" t="n">
        <v>0.223085575231129</v>
      </c>
      <c r="X1382" s="19"/>
      <c r="Y1382" s="19" t="n">
        <v>0.192953901126304</v>
      </c>
      <c r="Z1382" s="19" t="n">
        <v>0.144117582605358</v>
      </c>
      <c r="AA1382" s="19" t="s">
        <v>124</v>
      </c>
      <c r="AB1382" s="19" t="s">
        <v>124</v>
      </c>
      <c r="AC1382" s="19" t="s">
        <v>124</v>
      </c>
      <c r="AD1382" s="19" t="s">
        <v>124</v>
      </c>
      <c r="AE1382" s="19"/>
      <c r="AF1382" s="19" t="n">
        <v>0.165387959462127</v>
      </c>
      <c r="AG1382" s="19"/>
      <c r="AH1382" s="19" t="n">
        <v>0.190855738470419</v>
      </c>
      <c r="AI1382" s="19"/>
      <c r="AJ1382" s="19" t="n">
        <v>0.160874128518004</v>
      </c>
      <c r="AK1382" s="19" t="n">
        <v>0.201529866771655</v>
      </c>
      <c r="AL1382" s="19" t="n">
        <v>0.20964015877453</v>
      </c>
      <c r="AM1382" s="19" t="n">
        <v>0.126278068493635</v>
      </c>
      <c r="AN1382" s="19" t="n">
        <v>0.184463977989162</v>
      </c>
      <c r="AO1382" s="19" t="n">
        <v>0.272881003682687</v>
      </c>
      <c r="AP1382" s="19" t="n">
        <v>0.179503088417068</v>
      </c>
      <c r="AQ1382" s="19" t="n">
        <v>0.201243761260971</v>
      </c>
      <c r="AR1382" s="19" t="n">
        <v>0.0746923855440654</v>
      </c>
      <c r="AS1382" s="19" t="n">
        <v>0.115364018857254</v>
      </c>
      <c r="AT1382" s="19" t="n">
        <v>0</v>
      </c>
      <c r="AU1382" s="19" t="n">
        <v>0.267566464314286</v>
      </c>
    </row>
    <row r="1383">
      <c r="B1383" t="s">
        <v>557</v>
      </c>
      <c r="C1383" s="19" t="n">
        <v>0.175150319702726</v>
      </c>
      <c r="D1383" s="19" t="n">
        <v>0.196984634101525</v>
      </c>
      <c r="E1383" s="19" t="n">
        <v>0.149253583419053</v>
      </c>
      <c r="F1383" s="19"/>
      <c r="G1383" s="19" t="n">
        <v>0.1913072904509</v>
      </c>
      <c r="H1383" s="19" t="n">
        <v>0.21791068463153</v>
      </c>
      <c r="I1383" s="19" t="n">
        <v>0.207265256135378</v>
      </c>
      <c r="J1383" s="19" t="n">
        <v>0.13752575359118</v>
      </c>
      <c r="K1383" s="19" t="n">
        <v>0.13182685770157</v>
      </c>
      <c r="L1383" s="19" t="n">
        <v>0.128837279634446</v>
      </c>
      <c r="M1383" s="19"/>
      <c r="N1383" s="19" t="n">
        <v>0.229585549755194</v>
      </c>
      <c r="O1383" s="19" t="n">
        <v>0.0996063147167345</v>
      </c>
      <c r="P1383" s="19" t="n">
        <v>0.111716280527534</v>
      </c>
      <c r="Q1383" s="19" t="n">
        <v>0.221263080335526</v>
      </c>
      <c r="R1383" s="19" t="n">
        <v>0.261085219177653</v>
      </c>
      <c r="S1383" s="19"/>
      <c r="T1383" s="19" t="n">
        <v>0.193566716575575</v>
      </c>
      <c r="U1383" s="19" t="n">
        <v>0.120136949761433</v>
      </c>
      <c r="V1383" s="19" t="n">
        <v>0.159957377454488</v>
      </c>
      <c r="W1383" s="19" t="n">
        <v>0.272122104531821</v>
      </c>
      <c r="X1383" s="19"/>
      <c r="Y1383" s="19" t="n">
        <v>0.190713135243377</v>
      </c>
      <c r="Z1383" s="19" t="n">
        <v>0.139983120208666</v>
      </c>
      <c r="AA1383" s="19" t="s">
        <v>124</v>
      </c>
      <c r="AB1383" s="19" t="s">
        <v>124</v>
      </c>
      <c r="AC1383" s="19" t="s">
        <v>124</v>
      </c>
      <c r="AD1383" s="19" t="s">
        <v>124</v>
      </c>
      <c r="AE1383" s="19"/>
      <c r="AF1383" s="19" t="n">
        <v>0.171382992143492</v>
      </c>
      <c r="AG1383" s="19"/>
      <c r="AH1383" s="19" t="n">
        <v>0.1759274158397</v>
      </c>
      <c r="AI1383" s="19"/>
      <c r="AJ1383" s="19" t="n">
        <v>0.248648994625682</v>
      </c>
      <c r="AK1383" s="19" t="n">
        <v>0.294243025842505</v>
      </c>
      <c r="AL1383" s="19" t="n">
        <v>0.0644652443235891</v>
      </c>
      <c r="AM1383" s="19" t="n">
        <v>0.194822511096325</v>
      </c>
      <c r="AN1383" s="19" t="n">
        <v>0.174463830545092</v>
      </c>
      <c r="AO1383" s="19" t="n">
        <v>0.231947052939155</v>
      </c>
      <c r="AP1383" s="19" t="n">
        <v>0.171988307601558</v>
      </c>
      <c r="AQ1383" s="19" t="n">
        <v>0.347082940445813</v>
      </c>
      <c r="AR1383" s="19" t="n">
        <v>0</v>
      </c>
      <c r="AS1383" s="19" t="n">
        <v>0.199962006561033</v>
      </c>
      <c r="AT1383" s="19" t="n">
        <v>0.423444888551551</v>
      </c>
      <c r="AU1383" s="19" t="n">
        <v>0.210700319553254</v>
      </c>
    </row>
    <row r="1384">
      <c r="B1384" t="s">
        <v>558</v>
      </c>
      <c r="C1384" s="19" t="n">
        <v>0.0978335319744258</v>
      </c>
      <c r="D1384" s="19" t="n">
        <v>0.117491823354077</v>
      </c>
      <c r="E1384" s="19" t="n">
        <v>0.0740317492772126</v>
      </c>
      <c r="F1384" s="19"/>
      <c r="G1384" s="19" t="n">
        <v>0.103879350500182</v>
      </c>
      <c r="H1384" s="19" t="n">
        <v>0.123988372779934</v>
      </c>
      <c r="I1384" s="19" t="n">
        <v>0.0787950412657588</v>
      </c>
      <c r="J1384" s="19" t="n">
        <v>0.0787983106583177</v>
      </c>
      <c r="K1384" s="19" t="n">
        <v>0.0939047723602022</v>
      </c>
      <c r="L1384" s="19" t="n">
        <v>0.14250573391166</v>
      </c>
      <c r="M1384" s="19"/>
      <c r="N1384" s="19" t="n">
        <v>0.452785291217383</v>
      </c>
      <c r="O1384" s="19" t="n">
        <v>0.0637217003265759</v>
      </c>
      <c r="P1384" s="19" t="n">
        <v>0.0607751109478161</v>
      </c>
      <c r="Q1384" s="19" t="n">
        <v>0.119915262704023</v>
      </c>
      <c r="R1384" s="19" t="n">
        <v>0.131213320836732</v>
      </c>
      <c r="S1384" s="19"/>
      <c r="T1384" s="19" t="n">
        <v>0.0649715498854852</v>
      </c>
      <c r="U1384" s="19" t="n">
        <v>0.121446211017335</v>
      </c>
      <c r="V1384" s="19" t="n">
        <v>0.0540473848959369</v>
      </c>
      <c r="W1384" s="19" t="n">
        <v>0.130443649192697</v>
      </c>
      <c r="X1384" s="19"/>
      <c r="Y1384" s="19" t="n">
        <v>0.10343013730877</v>
      </c>
      <c r="Z1384" s="19" t="n">
        <v>0.0851869169857494</v>
      </c>
      <c r="AA1384" s="19" t="s">
        <v>124</v>
      </c>
      <c r="AB1384" s="19" t="s">
        <v>124</v>
      </c>
      <c r="AC1384" s="19" t="s">
        <v>124</v>
      </c>
      <c r="AD1384" s="19" t="s">
        <v>124</v>
      </c>
      <c r="AE1384" s="19"/>
      <c r="AF1384" s="19" t="n">
        <v>0.0871244521594375</v>
      </c>
      <c r="AG1384" s="19"/>
      <c r="AH1384" s="19" t="n">
        <v>0.10677445885118</v>
      </c>
      <c r="AI1384" s="19"/>
      <c r="AJ1384" s="19" t="n">
        <v>0.151124189457898</v>
      </c>
      <c r="AK1384" s="19" t="n">
        <v>0.0512995733759116</v>
      </c>
      <c r="AL1384" s="19" t="n">
        <v>0.106785763975026</v>
      </c>
      <c r="AM1384" s="19" t="n">
        <v>0.0484517259304272</v>
      </c>
      <c r="AN1384" s="19" t="n">
        <v>0.0650532715398588</v>
      </c>
      <c r="AO1384" s="19" t="n">
        <v>0.152578960137704</v>
      </c>
      <c r="AP1384" s="19" t="n">
        <v>0.157356958250194</v>
      </c>
      <c r="AQ1384" s="19" t="n">
        <v>0.151078388384517</v>
      </c>
      <c r="AR1384" s="19" t="n">
        <v>0</v>
      </c>
      <c r="AS1384" s="19" t="n">
        <v>0.0584882337610776</v>
      </c>
      <c r="AT1384" s="19" t="n">
        <v>0.351974823324484</v>
      </c>
      <c r="AU1384" s="19" t="n">
        <v>0.0729386698777922</v>
      </c>
    </row>
    <row r="1385">
      <c r="B1385" t="s">
        <v>559</v>
      </c>
      <c r="C1385" s="19" t="n">
        <v>0.0948575611189987</v>
      </c>
      <c r="D1385" s="19" t="n">
        <v>0.134595549367638</v>
      </c>
      <c r="E1385" s="19" t="n">
        <v>0.0459084056132034</v>
      </c>
      <c r="F1385" s="19"/>
      <c r="G1385" s="19" t="n">
        <v>0.155197218393578</v>
      </c>
      <c r="H1385" s="19" t="n">
        <v>0.119361439449663</v>
      </c>
      <c r="I1385" s="19" t="n">
        <v>0.0735821276533122</v>
      </c>
      <c r="J1385" s="19" t="n">
        <v>0.0512468857525811</v>
      </c>
      <c r="K1385" s="19" t="n">
        <v>0.102107439249961</v>
      </c>
      <c r="L1385" s="19" t="n">
        <v>0.112410374216319</v>
      </c>
      <c r="M1385" s="19"/>
      <c r="N1385" s="19" t="n">
        <v>0</v>
      </c>
      <c r="O1385" s="19" t="n">
        <v>0.0804082848373699</v>
      </c>
      <c r="P1385" s="19" t="n">
        <v>0.0512253471662911</v>
      </c>
      <c r="Q1385" s="19" t="n">
        <v>0.141885260619791</v>
      </c>
      <c r="R1385" s="19" t="n">
        <v>0.107627713069918</v>
      </c>
      <c r="S1385" s="19"/>
      <c r="T1385" s="19" t="n">
        <v>0.145569420905897</v>
      </c>
      <c r="U1385" s="19" t="n">
        <v>0.075870100939578</v>
      </c>
      <c r="V1385" s="19" t="n">
        <v>0.0803346986372743</v>
      </c>
      <c r="W1385" s="19" t="n">
        <v>0.137552291676182</v>
      </c>
      <c r="X1385" s="19"/>
      <c r="Y1385" s="19" t="n">
        <v>0.112679585196098</v>
      </c>
      <c r="Z1385" s="19" t="n">
        <v>0.0545852418545191</v>
      </c>
      <c r="AA1385" s="19" t="s">
        <v>124</v>
      </c>
      <c r="AB1385" s="19" t="s">
        <v>124</v>
      </c>
      <c r="AC1385" s="19" t="s">
        <v>124</v>
      </c>
      <c r="AD1385" s="19" t="s">
        <v>124</v>
      </c>
      <c r="AE1385" s="19"/>
      <c r="AF1385" s="19" t="n">
        <v>0.105464114761837</v>
      </c>
      <c r="AG1385" s="19"/>
      <c r="AH1385" s="19" t="n">
        <v>0.103919916958097</v>
      </c>
      <c r="AI1385" s="19"/>
      <c r="AJ1385" s="19" t="n">
        <v>0.0727313958930876</v>
      </c>
      <c r="AK1385" s="19" t="n">
        <v>0.108603564266451</v>
      </c>
      <c r="AL1385" s="19" t="n">
        <v>0.142928150106751</v>
      </c>
      <c r="AM1385" s="19" t="n">
        <v>0.0738066716281019</v>
      </c>
      <c r="AN1385" s="19" t="n">
        <v>0.141048856241457</v>
      </c>
      <c r="AO1385" s="19" t="n">
        <v>0.0794145596365561</v>
      </c>
      <c r="AP1385" s="19" t="n">
        <v>0.0647600604867712</v>
      </c>
      <c r="AQ1385" s="19" t="n">
        <v>0</v>
      </c>
      <c r="AR1385" s="19" t="n">
        <v>0.0746923855440654</v>
      </c>
      <c r="AS1385" s="19" t="n">
        <v>0.0381707465403758</v>
      </c>
      <c r="AT1385" s="19" t="n">
        <v>0.227780879488277</v>
      </c>
      <c r="AU1385" s="19" t="n">
        <v>0.0344618742515825</v>
      </c>
    </row>
    <row r="1386">
      <c r="B1386" t="s">
        <v>560</v>
      </c>
      <c r="C1386" s="19" t="n">
        <v>0.0897547722199131</v>
      </c>
      <c r="D1386" s="19" t="n">
        <v>0.0906982019300738</v>
      </c>
      <c r="E1386" s="19" t="n">
        <v>0.0852441419060439</v>
      </c>
      <c r="F1386" s="19"/>
      <c r="G1386" s="19" t="n">
        <v>0.121118342840789</v>
      </c>
      <c r="H1386" s="19" t="n">
        <v>0.105307403019386</v>
      </c>
      <c r="I1386" s="19" t="n">
        <v>0.129062905665368</v>
      </c>
      <c r="J1386" s="19" t="n">
        <v>0.0690672774322484</v>
      </c>
      <c r="K1386" s="19" t="n">
        <v>0.0553379755974493</v>
      </c>
      <c r="L1386" s="19" t="n">
        <v>0</v>
      </c>
      <c r="M1386" s="19"/>
      <c r="N1386" s="19" t="n">
        <v>0</v>
      </c>
      <c r="O1386" s="19" t="n">
        <v>0.0843435910367347</v>
      </c>
      <c r="P1386" s="19" t="n">
        <v>0.0738708526931943</v>
      </c>
      <c r="Q1386" s="19" t="n">
        <v>0.0910636833780499</v>
      </c>
      <c r="R1386" s="19" t="n">
        <v>0.126894257441646</v>
      </c>
      <c r="S1386" s="19"/>
      <c r="T1386" s="19" t="n">
        <v>0.211268468829032</v>
      </c>
      <c r="U1386" s="19" t="n">
        <v>0.0644202997742145</v>
      </c>
      <c r="V1386" s="19" t="n">
        <v>0.0575655859795458</v>
      </c>
      <c r="W1386" s="19" t="n">
        <v>0.119158067220175</v>
      </c>
      <c r="X1386" s="19"/>
      <c r="Y1386" s="19" t="n">
        <v>0.0990259080155557</v>
      </c>
      <c r="Z1386" s="19" t="n">
        <v>0.0688048431270536</v>
      </c>
      <c r="AA1386" s="19" t="s">
        <v>124</v>
      </c>
      <c r="AB1386" s="19" t="s">
        <v>124</v>
      </c>
      <c r="AC1386" s="19" t="s">
        <v>124</v>
      </c>
      <c r="AD1386" s="19" t="s">
        <v>124</v>
      </c>
      <c r="AE1386" s="19"/>
      <c r="AF1386" s="19" t="n">
        <v>0.0850725126677424</v>
      </c>
      <c r="AG1386" s="19"/>
      <c r="AH1386" s="19" t="n">
        <v>0.0965738983523331</v>
      </c>
      <c r="AI1386" s="19"/>
      <c r="AJ1386" s="19" t="n">
        <v>0.14147843819449</v>
      </c>
      <c r="AK1386" s="19" t="n">
        <v>0.278861662872807</v>
      </c>
      <c r="AL1386" s="19" t="n">
        <v>0.111131994061179</v>
      </c>
      <c r="AM1386" s="19" t="n">
        <v>0.0439802207568999</v>
      </c>
      <c r="AN1386" s="19" t="n">
        <v>0.102022963281738</v>
      </c>
      <c r="AO1386" s="19" t="n">
        <v>0.0341619074739779</v>
      </c>
      <c r="AP1386" s="19" t="n">
        <v>0.0883200730189902</v>
      </c>
      <c r="AQ1386" s="19" t="n">
        <v>0.0755488806076639</v>
      </c>
      <c r="AR1386" s="19" t="n">
        <v>0.0974512239892687</v>
      </c>
      <c r="AS1386" s="19" t="n">
        <v>0.0884400397871443</v>
      </c>
      <c r="AT1386" s="19" t="n">
        <v>0</v>
      </c>
      <c r="AU1386" s="19" t="n">
        <v>0.0344530372700951</v>
      </c>
    </row>
    <row r="1387">
      <c r="B1387" t="s">
        <v>86</v>
      </c>
      <c r="C1387" s="19" t="n">
        <v>0.203525622308105</v>
      </c>
      <c r="D1387" s="19" t="n">
        <v>0.168638373942024</v>
      </c>
      <c r="E1387" s="19" t="n">
        <v>0.248827828988492</v>
      </c>
      <c r="F1387" s="19"/>
      <c r="G1387" s="19" t="n">
        <v>0.187827719350895</v>
      </c>
      <c r="H1387" s="19" t="n">
        <v>0.142246246910855</v>
      </c>
      <c r="I1387" s="19" t="n">
        <v>0.18512489387344</v>
      </c>
      <c r="J1387" s="19" t="n">
        <v>0.247741475312348</v>
      </c>
      <c r="K1387" s="19" t="n">
        <v>0.247876830547047</v>
      </c>
      <c r="L1387" s="19" t="n">
        <v>0.246177913608368</v>
      </c>
      <c r="M1387" s="19"/>
      <c r="N1387" s="19" t="n">
        <v>0.314777557945189</v>
      </c>
      <c r="O1387" s="19" t="n">
        <v>0.277109453841659</v>
      </c>
      <c r="P1387" s="19" t="n">
        <v>0.23307127833807</v>
      </c>
      <c r="Q1387" s="19" t="n">
        <v>0.159266001231312</v>
      </c>
      <c r="R1387" s="19" t="n">
        <v>0.166969586007626</v>
      </c>
      <c r="S1387" s="19"/>
      <c r="T1387" s="19" t="n">
        <v>0.209543354038473</v>
      </c>
      <c r="U1387" s="19" t="n">
        <v>0.218295320718961</v>
      </c>
      <c r="V1387" s="19" t="n">
        <v>0.238418134882868</v>
      </c>
      <c r="W1387" s="19" t="n">
        <v>0.160167695801288</v>
      </c>
      <c r="X1387" s="19"/>
      <c r="Y1387" s="19" t="n">
        <v>0.175146564567961</v>
      </c>
      <c r="Z1387" s="19" t="n">
        <v>0.267653606244831</v>
      </c>
      <c r="AA1387" s="19" t="s">
        <v>124</v>
      </c>
      <c r="AB1387" s="19" t="s">
        <v>124</v>
      </c>
      <c r="AC1387" s="19" t="s">
        <v>124</v>
      </c>
      <c r="AD1387" s="19" t="s">
        <v>124</v>
      </c>
      <c r="AE1387" s="19"/>
      <c r="AF1387" s="19" t="n">
        <v>0.200330473567209</v>
      </c>
      <c r="AG1387" s="19"/>
      <c r="AH1387" s="19" t="n">
        <v>0.185871703521659</v>
      </c>
      <c r="AI1387" s="19"/>
      <c r="AJ1387" s="19" t="n">
        <v>0.175417250593111</v>
      </c>
      <c r="AK1387" s="19" t="n">
        <v>0.199023322124788</v>
      </c>
      <c r="AL1387" s="19" t="n">
        <v>0.197802141283099</v>
      </c>
      <c r="AM1387" s="19" t="n">
        <v>0.167604607478411</v>
      </c>
      <c r="AN1387" s="19" t="n">
        <v>0.197866604068678</v>
      </c>
      <c r="AO1387" s="19" t="n">
        <v>0.310498273652418</v>
      </c>
      <c r="AP1387" s="19" t="n">
        <v>0.251231059879392</v>
      </c>
      <c r="AQ1387" s="19" t="n">
        <v>0.175113060904764</v>
      </c>
      <c r="AR1387" s="19" t="n">
        <v>0.485756244592675</v>
      </c>
      <c r="AS1387" s="19" t="n">
        <v>0.254971250504929</v>
      </c>
      <c r="AT1387" s="19" t="n">
        <v>0</v>
      </c>
      <c r="AU1387" s="19" t="n">
        <v>0.0963171238349759</v>
      </c>
    </row>
    <row r="1388">
      <c r="C1388" s="19"/>
      <c r="D1388" s="19"/>
      <c r="E1388" s="19"/>
      <c r="F1388" s="19"/>
      <c r="G1388" s="19"/>
      <c r="H1388" s="19"/>
      <c r="I1388" s="19"/>
      <c r="J1388" s="19"/>
      <c r="K1388" s="19"/>
      <c r="L1388" s="19"/>
      <c r="M1388" s="19"/>
      <c r="N1388" s="19"/>
      <c r="O1388" s="19"/>
      <c r="P1388" s="19"/>
      <c r="Q1388" s="19"/>
      <c r="R1388" s="19"/>
      <c r="S1388" s="19"/>
      <c r="T1388" s="19"/>
      <c r="U1388" s="19"/>
      <c r="V1388" s="19"/>
      <c r="W1388" s="19"/>
      <c r="X1388" s="19"/>
      <c r="Y1388" s="19"/>
      <c r="Z1388" s="19"/>
      <c r="AA1388" s="19"/>
      <c r="AB1388" s="19"/>
      <c r="AC1388" s="19"/>
      <c r="AD1388" s="19"/>
      <c r="AE1388" s="19"/>
      <c r="AF1388" s="19"/>
      <c r="AG1388" s="19"/>
      <c r="AH1388" s="19"/>
      <c r="AI1388" s="19"/>
      <c r="AJ1388" s="19"/>
      <c r="AK1388" s="19"/>
      <c r="AL1388" s="19"/>
      <c r="AM1388" s="19"/>
      <c r="AN1388" s="19"/>
      <c r="AO1388" s="19"/>
      <c r="AP1388" s="19"/>
      <c r="AQ1388" s="19"/>
      <c r="AR1388" s="19"/>
      <c r="AS1388" s="19"/>
      <c r="AT1388" s="19"/>
      <c r="AU1388" s="19"/>
    </row>
    <row r="1389">
      <c r="B1389" s="7" t="s">
        <v>562</v>
      </c>
      <c r="C1389" s="19"/>
      <c r="D1389" s="19"/>
      <c r="E1389" s="19"/>
      <c r="F1389" s="19"/>
      <c r="G1389" s="19"/>
      <c r="H1389" s="19"/>
      <c r="I1389" s="19"/>
      <c r="J1389" s="19"/>
      <c r="K1389" s="19"/>
      <c r="L1389" s="19"/>
      <c r="M1389" s="19"/>
      <c r="N1389" s="19"/>
      <c r="O1389" s="19"/>
      <c r="P1389" s="19"/>
      <c r="Q1389" s="19"/>
      <c r="R1389" s="19"/>
      <c r="S1389" s="19"/>
      <c r="T1389" s="19"/>
      <c r="U1389" s="19"/>
      <c r="V1389" s="19"/>
      <c r="W1389" s="19"/>
      <c r="X1389" s="19"/>
      <c r="Y1389" s="19"/>
      <c r="Z1389" s="19"/>
      <c r="AA1389" s="19"/>
      <c r="AB1389" s="19"/>
      <c r="AC1389" s="19"/>
      <c r="AD1389" s="19"/>
      <c r="AE1389" s="19"/>
      <c r="AF1389" s="19"/>
      <c r="AG1389" s="19"/>
      <c r="AH1389" s="19"/>
      <c r="AI1389" s="19"/>
      <c r="AJ1389" s="19"/>
      <c r="AK1389" s="19"/>
      <c r="AL1389" s="19"/>
      <c r="AM1389" s="19"/>
      <c r="AN1389" s="19"/>
      <c r="AO1389" s="19"/>
      <c r="AP1389" s="19"/>
      <c r="AQ1389" s="19"/>
      <c r="AR1389" s="19"/>
      <c r="AS1389" s="19"/>
      <c r="AT1389" s="19"/>
      <c r="AU1389" s="19"/>
    </row>
    <row r="1390">
      <c r="B1390" s="26" t="s">
        <v>229</v>
      </c>
      <c r="C1390" s="19"/>
      <c r="D1390" s="19"/>
      <c r="E1390" s="19"/>
      <c r="F1390" s="19"/>
      <c r="G1390" s="19"/>
      <c r="H1390" s="19"/>
      <c r="I1390" s="19"/>
      <c r="J1390" s="19"/>
      <c r="K1390" s="19"/>
      <c r="L1390" s="19"/>
      <c r="M1390" s="19"/>
      <c r="N1390" s="19"/>
      <c r="O1390" s="19"/>
      <c r="P1390" s="19"/>
      <c r="Q1390" s="19"/>
      <c r="R1390" s="19"/>
      <c r="S1390" s="19"/>
      <c r="T1390" s="19"/>
      <c r="U1390" s="19"/>
      <c r="V1390" s="19"/>
      <c r="W1390" s="19"/>
      <c r="X1390" s="19"/>
      <c r="Y1390" s="19"/>
      <c r="Z1390" s="19"/>
      <c r="AA1390" s="19"/>
      <c r="AB1390" s="19"/>
      <c r="AC1390" s="19"/>
      <c r="AD1390" s="19"/>
      <c r="AE1390" s="19"/>
      <c r="AF1390" s="19"/>
      <c r="AG1390" s="19"/>
      <c r="AH1390" s="19"/>
      <c r="AI1390" s="19"/>
      <c r="AJ1390" s="19"/>
      <c r="AK1390" s="19"/>
      <c r="AL1390" s="19"/>
      <c r="AM1390" s="19"/>
      <c r="AN1390" s="19"/>
      <c r="AO1390" s="19"/>
      <c r="AP1390" s="19"/>
      <c r="AQ1390" s="19"/>
      <c r="AR1390" s="19"/>
      <c r="AS1390" s="19"/>
      <c r="AT1390" s="19"/>
      <c r="AU1390" s="19"/>
    </row>
    <row r="1391">
      <c r="B1391" t="s">
        <v>554</v>
      </c>
      <c r="C1391" s="19" t="n">
        <v>0.292005470768332</v>
      </c>
      <c r="D1391" s="19" t="n">
        <v>0.264199354817207</v>
      </c>
      <c r="E1391" s="19" t="n">
        <v>0.325107357503989</v>
      </c>
      <c r="F1391" s="19"/>
      <c r="G1391" s="19" t="n">
        <v>0.163039252642093</v>
      </c>
      <c r="H1391" s="19" t="n">
        <v>0.293674978711793</v>
      </c>
      <c r="I1391" s="19" t="n">
        <v>0.338334471819413</v>
      </c>
      <c r="J1391" s="19" t="n">
        <v>0.335745425591173</v>
      </c>
      <c r="K1391" s="19" t="n">
        <v>0.26715148830212</v>
      </c>
      <c r="L1391" s="19" t="n">
        <v>0.251759848261958</v>
      </c>
      <c r="M1391" s="19"/>
      <c r="N1391" s="19" t="n">
        <v>0.776800258537811</v>
      </c>
      <c r="O1391" s="19" t="n">
        <v>0.393081541741319</v>
      </c>
      <c r="P1391" s="19" t="n">
        <v>0.36265091100481</v>
      </c>
      <c r="Q1391" s="19" t="n">
        <v>0.198788358188642</v>
      </c>
      <c r="R1391" s="19" t="n">
        <v>0.231798034171526</v>
      </c>
      <c r="S1391" s="19"/>
      <c r="T1391" s="19" t="n">
        <v>0.25039692439869</v>
      </c>
      <c r="U1391" s="19" t="n">
        <v>0.295725046668112</v>
      </c>
      <c r="V1391" s="19" t="n">
        <v>0.284931340196631</v>
      </c>
      <c r="W1391" s="19" t="n">
        <v>0.246339454025536</v>
      </c>
      <c r="X1391" s="19"/>
      <c r="Y1391" s="19" t="n">
        <v>0.268954390834954</v>
      </c>
      <c r="Z1391" s="19" t="n">
        <v>0.344093855704411</v>
      </c>
      <c r="AA1391" s="19" t="s">
        <v>124</v>
      </c>
      <c r="AB1391" s="19" t="s">
        <v>124</v>
      </c>
      <c r="AC1391" s="19" t="s">
        <v>124</v>
      </c>
      <c r="AD1391" s="19" t="s">
        <v>124</v>
      </c>
      <c r="AE1391" s="19"/>
      <c r="AF1391" s="19" t="n">
        <v>0.328606571061617</v>
      </c>
      <c r="AG1391" s="19"/>
      <c r="AH1391" s="19" t="n">
        <v>0.275802498573638</v>
      </c>
      <c r="AI1391" s="19"/>
      <c r="AJ1391" s="19" t="n">
        <v>0.287981651315053</v>
      </c>
      <c r="AK1391" s="19" t="n">
        <v>0.338687433024651</v>
      </c>
      <c r="AL1391" s="19" t="n">
        <v>0.301013495158479</v>
      </c>
      <c r="AM1391" s="19" t="n">
        <v>0.324207602321437</v>
      </c>
      <c r="AN1391" s="19" t="n">
        <v>0.409943723724593</v>
      </c>
      <c r="AO1391" s="19" t="n">
        <v>0.13407071188034</v>
      </c>
      <c r="AP1391" s="19" t="n">
        <v>0.267145941187787</v>
      </c>
      <c r="AQ1391" s="19" t="n">
        <v>0.0584860637960937</v>
      </c>
      <c r="AR1391" s="19" t="n">
        <v>0</v>
      </c>
      <c r="AS1391" s="19" t="n">
        <v>0.186318587489818</v>
      </c>
      <c r="AT1391" s="19" t="n">
        <v>0.305175147879658</v>
      </c>
      <c r="AU1391" s="19" t="n">
        <v>0.355901456182395</v>
      </c>
    </row>
    <row r="1392">
      <c r="B1392" t="s">
        <v>555</v>
      </c>
      <c r="C1392" s="19" t="n">
        <v>0.220125321067271</v>
      </c>
      <c r="D1392" s="19" t="n">
        <v>0.240337832646139</v>
      </c>
      <c r="E1392" s="19" t="n">
        <v>0.19256400197586</v>
      </c>
      <c r="F1392" s="19"/>
      <c r="G1392" s="19" t="n">
        <v>0.280681464771424</v>
      </c>
      <c r="H1392" s="19" t="n">
        <v>0.185743771609866</v>
      </c>
      <c r="I1392" s="19" t="n">
        <v>0.168502992561437</v>
      </c>
      <c r="J1392" s="19" t="n">
        <v>0.230172505691125</v>
      </c>
      <c r="K1392" s="19" t="n">
        <v>0.269578848316099</v>
      </c>
      <c r="L1392" s="19" t="n">
        <v>0.248578537868073</v>
      </c>
      <c r="M1392" s="19"/>
      <c r="N1392" s="19" t="n">
        <v>0</v>
      </c>
      <c r="O1392" s="19" t="n">
        <v>0.205282410890539</v>
      </c>
      <c r="P1392" s="19" t="n">
        <v>0.209572302968879</v>
      </c>
      <c r="Q1392" s="19" t="n">
        <v>0.240289078841936</v>
      </c>
      <c r="R1392" s="19" t="n">
        <v>0.226183222922949</v>
      </c>
      <c r="S1392" s="19"/>
      <c r="T1392" s="19" t="n">
        <v>0.121419900474771</v>
      </c>
      <c r="U1392" s="19" t="n">
        <v>0.199649458921921</v>
      </c>
      <c r="V1392" s="19" t="n">
        <v>0.246084430877676</v>
      </c>
      <c r="W1392" s="19" t="n">
        <v>0.286861026672398</v>
      </c>
      <c r="X1392" s="19"/>
      <c r="Y1392" s="19" t="n">
        <v>0.231297897072468</v>
      </c>
      <c r="Z1392" s="19" t="n">
        <v>0.194878719113338</v>
      </c>
      <c r="AA1392" s="19" t="s">
        <v>124</v>
      </c>
      <c r="AB1392" s="19" t="s">
        <v>124</v>
      </c>
      <c r="AC1392" s="19" t="s">
        <v>124</v>
      </c>
      <c r="AD1392" s="19" t="s">
        <v>124</v>
      </c>
      <c r="AE1392" s="19"/>
      <c r="AF1392" s="19" t="n">
        <v>0.211274904850206</v>
      </c>
      <c r="AG1392" s="19"/>
      <c r="AH1392" s="19" t="n">
        <v>0.23743179573085</v>
      </c>
      <c r="AI1392" s="19"/>
      <c r="AJ1392" s="19" t="n">
        <v>0.196850114824653</v>
      </c>
      <c r="AK1392" s="19" t="n">
        <v>0.116215000607732</v>
      </c>
      <c r="AL1392" s="19" t="n">
        <v>0.223431525731625</v>
      </c>
      <c r="AM1392" s="19" t="n">
        <v>0.213237542887978</v>
      </c>
      <c r="AN1392" s="19" t="n">
        <v>0.181376496796339</v>
      </c>
      <c r="AO1392" s="19" t="n">
        <v>0.208561354177119</v>
      </c>
      <c r="AP1392" s="19" t="n">
        <v>0.244312881500136</v>
      </c>
      <c r="AQ1392" s="19" t="n">
        <v>0.323819496299485</v>
      </c>
      <c r="AR1392" s="19" t="n">
        <v>0.503085198014004</v>
      </c>
      <c r="AS1392" s="19" t="n">
        <v>0.239476242038891</v>
      </c>
      <c r="AT1392" s="19" t="n">
        <v>0.322496146110876</v>
      </c>
      <c r="AU1392" s="19" t="n">
        <v>0.180064328435072</v>
      </c>
    </row>
    <row r="1393">
      <c r="B1393" t="s">
        <v>557</v>
      </c>
      <c r="C1393" s="19" t="n">
        <v>0.154817750083882</v>
      </c>
      <c r="D1393" s="19" t="n">
        <v>0.193756805924699</v>
      </c>
      <c r="E1393" s="19" t="n">
        <v>0.10735493575805</v>
      </c>
      <c r="F1393" s="19"/>
      <c r="G1393" s="19" t="n">
        <v>0.123939271778147</v>
      </c>
      <c r="H1393" s="19" t="n">
        <v>0.21229497058896</v>
      </c>
      <c r="I1393" s="19" t="n">
        <v>0.251089612654849</v>
      </c>
      <c r="J1393" s="19" t="n">
        <v>0.117207080120276</v>
      </c>
      <c r="K1393" s="19" t="n">
        <v>0.051757611477858</v>
      </c>
      <c r="L1393" s="19" t="n">
        <v>0.0847650856169556</v>
      </c>
      <c r="M1393" s="19"/>
      <c r="N1393" s="19" t="n">
        <v>0</v>
      </c>
      <c r="O1393" s="19" t="n">
        <v>0.079070474331883</v>
      </c>
      <c r="P1393" s="19" t="n">
        <v>0.0852274424363208</v>
      </c>
      <c r="Q1393" s="19" t="n">
        <v>0.204037762740881</v>
      </c>
      <c r="R1393" s="19" t="n">
        <v>0.25484801014202</v>
      </c>
      <c r="S1393" s="19"/>
      <c r="T1393" s="19" t="n">
        <v>0.155889551575893</v>
      </c>
      <c r="U1393" s="19" t="n">
        <v>0.124938095050649</v>
      </c>
      <c r="V1393" s="19" t="n">
        <v>0.10612398930917</v>
      </c>
      <c r="W1393" s="19" t="n">
        <v>0.227318299429422</v>
      </c>
      <c r="X1393" s="19"/>
      <c r="Y1393" s="19" t="n">
        <v>0.190816521774539</v>
      </c>
      <c r="Z1393" s="19" t="n">
        <v>0.0734715449399809</v>
      </c>
      <c r="AA1393" s="19" t="s">
        <v>124</v>
      </c>
      <c r="AB1393" s="19" t="s">
        <v>124</v>
      </c>
      <c r="AC1393" s="19" t="s">
        <v>124</v>
      </c>
      <c r="AD1393" s="19" t="s">
        <v>124</v>
      </c>
      <c r="AE1393" s="19"/>
      <c r="AF1393" s="19" t="n">
        <v>0.146460037095039</v>
      </c>
      <c r="AG1393" s="19"/>
      <c r="AH1393" s="19" t="n">
        <v>0.168415788945234</v>
      </c>
      <c r="AI1393" s="19"/>
      <c r="AJ1393" s="19" t="n">
        <v>0.216498891007299</v>
      </c>
      <c r="AK1393" s="19" t="n">
        <v>0.236939034951965</v>
      </c>
      <c r="AL1393" s="19" t="n">
        <v>0.0872379280980881</v>
      </c>
      <c r="AM1393" s="19" t="n">
        <v>0.156998147593975</v>
      </c>
      <c r="AN1393" s="19" t="n">
        <v>0.191828945729553</v>
      </c>
      <c r="AO1393" s="19" t="n">
        <v>0.219716086810976</v>
      </c>
      <c r="AP1393" s="19" t="n">
        <v>0.115692335739574</v>
      </c>
      <c r="AQ1393" s="19" t="n">
        <v>0.291047656852293</v>
      </c>
      <c r="AR1393" s="19" t="n">
        <v>0.349329268707953</v>
      </c>
      <c r="AS1393" s="19" t="n">
        <v>0.107066229383027</v>
      </c>
      <c r="AT1393" s="19" t="n">
        <v>0.115069149307581</v>
      </c>
      <c r="AU1393" s="19" t="n">
        <v>0.108489973755255</v>
      </c>
    </row>
    <row r="1394">
      <c r="B1394" t="s">
        <v>556</v>
      </c>
      <c r="C1394" s="19" t="n">
        <v>0.137375546386734</v>
      </c>
      <c r="D1394" s="19" t="n">
        <v>0.134346768285383</v>
      </c>
      <c r="E1394" s="19" t="n">
        <v>0.14228024695241</v>
      </c>
      <c r="F1394" s="19"/>
      <c r="G1394" s="19" t="n">
        <v>0.14909631669664</v>
      </c>
      <c r="H1394" s="19" t="n">
        <v>0.150607551550647</v>
      </c>
      <c r="I1394" s="19" t="n">
        <v>0.149134049630016</v>
      </c>
      <c r="J1394" s="19" t="n">
        <v>0.131393594455638</v>
      </c>
      <c r="K1394" s="19" t="n">
        <v>0.115715957074591</v>
      </c>
      <c r="L1394" s="19" t="n">
        <v>0.104556421540104</v>
      </c>
      <c r="M1394" s="19"/>
      <c r="N1394" s="19" t="n">
        <v>0</v>
      </c>
      <c r="O1394" s="19" t="n">
        <v>0.0715488075586894</v>
      </c>
      <c r="P1394" s="19" t="n">
        <v>0.110832438390484</v>
      </c>
      <c r="Q1394" s="19" t="n">
        <v>0.160878826199612</v>
      </c>
      <c r="R1394" s="19" t="n">
        <v>0.205702289268798</v>
      </c>
      <c r="S1394" s="19"/>
      <c r="T1394" s="19" t="n">
        <v>0.0393271538137548</v>
      </c>
      <c r="U1394" s="19" t="n">
        <v>0.17002098384939</v>
      </c>
      <c r="V1394" s="19" t="n">
        <v>0.106164635974809</v>
      </c>
      <c r="W1394" s="19" t="n">
        <v>0.179449558133376</v>
      </c>
      <c r="X1394" s="19"/>
      <c r="Y1394" s="19" t="n">
        <v>0.14163316892644</v>
      </c>
      <c r="Z1394" s="19" t="n">
        <v>0.127754622664215</v>
      </c>
      <c r="AA1394" s="19" t="s">
        <v>124</v>
      </c>
      <c r="AB1394" s="19" t="s">
        <v>124</v>
      </c>
      <c r="AC1394" s="19" t="s">
        <v>124</v>
      </c>
      <c r="AD1394" s="19" t="s">
        <v>124</v>
      </c>
      <c r="AE1394" s="19"/>
      <c r="AF1394" s="19" t="n">
        <v>0.126443050512253</v>
      </c>
      <c r="AG1394" s="19"/>
      <c r="AH1394" s="19" t="n">
        <v>0.145182798169105</v>
      </c>
      <c r="AI1394" s="19"/>
      <c r="AJ1394" s="19" t="n">
        <v>0.159451067786066</v>
      </c>
      <c r="AK1394" s="19" t="n">
        <v>0.0713094285272308</v>
      </c>
      <c r="AL1394" s="19" t="n">
        <v>0.17287065848084</v>
      </c>
      <c r="AM1394" s="19" t="n">
        <v>0.112328508093862</v>
      </c>
      <c r="AN1394" s="19" t="n">
        <v>0.109048508107396</v>
      </c>
      <c r="AO1394" s="19" t="n">
        <v>0.123560534645506</v>
      </c>
      <c r="AP1394" s="19" t="n">
        <v>0.192706617862216</v>
      </c>
      <c r="AQ1394" s="19" t="n">
        <v>0.139949895636966</v>
      </c>
      <c r="AR1394" s="19" t="n">
        <v>0.0862926665959476</v>
      </c>
      <c r="AS1394" s="19" t="n">
        <v>0.17455343245958</v>
      </c>
      <c r="AT1394" s="19" t="n">
        <v>0</v>
      </c>
      <c r="AU1394" s="19" t="n">
        <v>0.0621604298478824</v>
      </c>
    </row>
    <row r="1395">
      <c r="B1395" t="s">
        <v>559</v>
      </c>
      <c r="C1395" s="19" t="n">
        <v>0.110452089851412</v>
      </c>
      <c r="D1395" s="19" t="n">
        <v>0.140397681410915</v>
      </c>
      <c r="E1395" s="19" t="n">
        <v>0.0738815275487553</v>
      </c>
      <c r="F1395" s="19"/>
      <c r="G1395" s="19" t="n">
        <v>0.118803116646622</v>
      </c>
      <c r="H1395" s="19" t="n">
        <v>0.114844332316299</v>
      </c>
      <c r="I1395" s="19" t="n">
        <v>0.10842151422358</v>
      </c>
      <c r="J1395" s="19" t="n">
        <v>0.0809671216543578</v>
      </c>
      <c r="K1395" s="19" t="n">
        <v>0.149999870143883</v>
      </c>
      <c r="L1395" s="19" t="n">
        <v>0.0695425674184187</v>
      </c>
      <c r="M1395" s="19"/>
      <c r="N1395" s="19" t="n">
        <v>0.223199741462189</v>
      </c>
      <c r="O1395" s="19" t="n">
        <v>0.0929053763702989</v>
      </c>
      <c r="P1395" s="19" t="n">
        <v>0.0841110595818274</v>
      </c>
      <c r="Q1395" s="19" t="n">
        <v>0.115426211366107</v>
      </c>
      <c r="R1395" s="19" t="n">
        <v>0.163220989808696</v>
      </c>
      <c r="S1395" s="19"/>
      <c r="T1395" s="19" t="n">
        <v>0.136511578793341</v>
      </c>
      <c r="U1395" s="19" t="n">
        <v>0.0964614280918598</v>
      </c>
      <c r="V1395" s="19" t="n">
        <v>0.116582668404079</v>
      </c>
      <c r="W1395" s="19" t="n">
        <v>0.123361369285304</v>
      </c>
      <c r="X1395" s="19"/>
      <c r="Y1395" s="19" t="n">
        <v>0.12802909425912</v>
      </c>
      <c r="Z1395" s="19" t="n">
        <v>0.0707334400415993</v>
      </c>
      <c r="AA1395" s="19" t="s">
        <v>124</v>
      </c>
      <c r="AB1395" s="19" t="s">
        <v>124</v>
      </c>
      <c r="AC1395" s="19" t="s">
        <v>124</v>
      </c>
      <c r="AD1395" s="19" t="s">
        <v>124</v>
      </c>
      <c r="AE1395" s="19"/>
      <c r="AF1395" s="19" t="n">
        <v>0.118695279128961</v>
      </c>
      <c r="AG1395" s="19"/>
      <c r="AH1395" s="19" t="n">
        <v>0.111917726882667</v>
      </c>
      <c r="AI1395" s="19"/>
      <c r="AJ1395" s="19" t="n">
        <v>0.275071620509526</v>
      </c>
      <c r="AK1395" s="19" t="n">
        <v>0.232961646239877</v>
      </c>
      <c r="AL1395" s="19" t="n">
        <v>0.124344502154334</v>
      </c>
      <c r="AM1395" s="19" t="n">
        <v>0.0588621312266538</v>
      </c>
      <c r="AN1395" s="19" t="n">
        <v>0.106838962281987</v>
      </c>
      <c r="AO1395" s="19" t="n">
        <v>0.0298661939065877</v>
      </c>
      <c r="AP1395" s="19" t="n">
        <v>0.0685195114151488</v>
      </c>
      <c r="AQ1395" s="19" t="n">
        <v>0.0671637763410703</v>
      </c>
      <c r="AR1395" s="19" t="n">
        <v>0</v>
      </c>
      <c r="AS1395" s="19" t="n">
        <v>0.0252492344235759</v>
      </c>
      <c r="AT1395" s="19" t="n">
        <v>0.227780879488277</v>
      </c>
      <c r="AU1395" s="19" t="n">
        <v>0.25892874981351</v>
      </c>
    </row>
    <row r="1396">
      <c r="B1396" t="s">
        <v>558</v>
      </c>
      <c r="C1396" s="19" t="n">
        <v>0.0874888417669268</v>
      </c>
      <c r="D1396" s="19" t="n">
        <v>0.112754244662121</v>
      </c>
      <c r="E1396" s="19" t="n">
        <v>0.0565876065189417</v>
      </c>
      <c r="F1396" s="19"/>
      <c r="G1396" s="19" t="n">
        <v>0.194603422689783</v>
      </c>
      <c r="H1396" s="19" t="n">
        <v>0.117170351640725</v>
      </c>
      <c r="I1396" s="19" t="n">
        <v>0.0538788388153222</v>
      </c>
      <c r="J1396" s="19" t="n">
        <v>0.0482700406692041</v>
      </c>
      <c r="K1396" s="19" t="n">
        <v>0.0779611395004599</v>
      </c>
      <c r="L1396" s="19" t="n">
        <v>0.0724378346234351</v>
      </c>
      <c r="M1396" s="19"/>
      <c r="N1396" s="19" t="n">
        <v>0</v>
      </c>
      <c r="O1396" s="19" t="n">
        <v>0.082011713479068</v>
      </c>
      <c r="P1396" s="19" t="n">
        <v>0.0574120037381662</v>
      </c>
      <c r="Q1396" s="19" t="n">
        <v>0.0964441291201743</v>
      </c>
      <c r="R1396" s="19" t="n">
        <v>0.137577949896616</v>
      </c>
      <c r="S1396" s="19"/>
      <c r="T1396" s="19" t="n">
        <v>0.0943230025393441</v>
      </c>
      <c r="U1396" s="19" t="n">
        <v>0.0877005603118791</v>
      </c>
      <c r="V1396" s="19" t="n">
        <v>0.0660925182407686</v>
      </c>
      <c r="W1396" s="19" t="n">
        <v>0.120008873134798</v>
      </c>
      <c r="X1396" s="19"/>
      <c r="Y1396" s="19" t="n">
        <v>0.102035986749491</v>
      </c>
      <c r="Z1396" s="19" t="n">
        <v>0.0546167468471752</v>
      </c>
      <c r="AA1396" s="19" t="s">
        <v>124</v>
      </c>
      <c r="AB1396" s="19" t="s">
        <v>124</v>
      </c>
      <c r="AC1396" s="19" t="s">
        <v>124</v>
      </c>
      <c r="AD1396" s="19" t="s">
        <v>124</v>
      </c>
      <c r="AE1396" s="19"/>
      <c r="AF1396" s="19" t="n">
        <v>0.0794348161155418</v>
      </c>
      <c r="AG1396" s="19"/>
      <c r="AH1396" s="19" t="n">
        <v>0.0970550920452126</v>
      </c>
      <c r="AI1396" s="19"/>
      <c r="AJ1396" s="19" t="n">
        <v>0.0755620947289492</v>
      </c>
      <c r="AK1396" s="19" t="n">
        <v>0.12861341941777</v>
      </c>
      <c r="AL1396" s="19" t="n">
        <v>0.0911630654125106</v>
      </c>
      <c r="AM1396" s="19" t="n">
        <v>0.103562929043777</v>
      </c>
      <c r="AN1396" s="19" t="n">
        <v>0.0407283772725069</v>
      </c>
      <c r="AO1396" s="19" t="n">
        <v>0.107112025956584</v>
      </c>
      <c r="AP1396" s="19" t="n">
        <v>0.0829460564758777</v>
      </c>
      <c r="AQ1396" s="19" t="n">
        <v>0.151078388384517</v>
      </c>
      <c r="AR1396" s="19" t="n">
        <v>0</v>
      </c>
      <c r="AS1396" s="19" t="n">
        <v>0.0969882798558279</v>
      </c>
      <c r="AT1396" s="19" t="n">
        <v>0.258474016792173</v>
      </c>
      <c r="AU1396" s="19" t="n">
        <v>0.0786488721927492</v>
      </c>
    </row>
    <row r="1397">
      <c r="B1397" t="s">
        <v>560</v>
      </c>
      <c r="C1397" s="19" t="n">
        <v>0.072095184297003</v>
      </c>
      <c r="D1397" s="19" t="n">
        <v>0.0885464194976014</v>
      </c>
      <c r="E1397" s="19" t="n">
        <v>0.052097054769633</v>
      </c>
      <c r="F1397" s="19"/>
      <c r="G1397" s="19" t="n">
        <v>0.0562050259742463</v>
      </c>
      <c r="H1397" s="19" t="n">
        <v>0.0806231540896264</v>
      </c>
      <c r="I1397" s="19" t="n">
        <v>0.108402059404929</v>
      </c>
      <c r="J1397" s="19" t="n">
        <v>0.0645762837599042</v>
      </c>
      <c r="K1397" s="19" t="n">
        <v>0.0567197205588695</v>
      </c>
      <c r="L1397" s="19" t="n">
        <v>0</v>
      </c>
      <c r="M1397" s="19"/>
      <c r="N1397" s="19" t="n">
        <v>0</v>
      </c>
      <c r="O1397" s="19" t="n">
        <v>0.0115423739633207</v>
      </c>
      <c r="P1397" s="19" t="n">
        <v>0.0399845820213653</v>
      </c>
      <c r="Q1397" s="19" t="n">
        <v>0.102611217253363</v>
      </c>
      <c r="R1397" s="19" t="n">
        <v>0.130354727825187</v>
      </c>
      <c r="S1397" s="19"/>
      <c r="T1397" s="19" t="n">
        <v>0</v>
      </c>
      <c r="U1397" s="19" t="n">
        <v>0.0519245427626426</v>
      </c>
      <c r="V1397" s="19" t="n">
        <v>0.0357463906769271</v>
      </c>
      <c r="W1397" s="19" t="n">
        <v>0.131972233854393</v>
      </c>
      <c r="X1397" s="19"/>
      <c r="Y1397" s="19" t="n">
        <v>0.0799003022640755</v>
      </c>
      <c r="Z1397" s="19" t="n">
        <v>0.0544580067627869</v>
      </c>
      <c r="AA1397" s="19" t="s">
        <v>124</v>
      </c>
      <c r="AB1397" s="19" t="s">
        <v>124</v>
      </c>
      <c r="AC1397" s="19" t="s">
        <v>124</v>
      </c>
      <c r="AD1397" s="19" t="s">
        <v>124</v>
      </c>
      <c r="AE1397" s="19"/>
      <c r="AF1397" s="19" t="n">
        <v>0.0575492585823689</v>
      </c>
      <c r="AG1397" s="19"/>
      <c r="AH1397" s="19" t="n">
        <v>0.0744325794611306</v>
      </c>
      <c r="AI1397" s="19"/>
      <c r="AJ1397" s="19" t="n">
        <v>0.140938920651252</v>
      </c>
      <c r="AK1397" s="19" t="n">
        <v>0</v>
      </c>
      <c r="AL1397" s="19" t="n">
        <v>0.0814646265964135</v>
      </c>
      <c r="AM1397" s="19" t="n">
        <v>0.0867622223734179</v>
      </c>
      <c r="AN1397" s="19" t="n">
        <v>0.0873059464324007</v>
      </c>
      <c r="AO1397" s="19" t="n">
        <v>0.0765530501468447</v>
      </c>
      <c r="AP1397" s="19" t="n">
        <v>0.0325958543890842</v>
      </c>
      <c r="AQ1397" s="19" t="n">
        <v>0</v>
      </c>
      <c r="AR1397" s="19" t="n">
        <v>0.0790635437619855</v>
      </c>
      <c r="AS1397" s="19" t="n">
        <v>0.0579297586063197</v>
      </c>
      <c r="AT1397" s="19" t="n">
        <v>0.115069149307581</v>
      </c>
      <c r="AU1397" s="19" t="n">
        <v>0</v>
      </c>
    </row>
    <row r="1398">
      <c r="B1398" t="s">
        <v>86</v>
      </c>
      <c r="C1398" s="19" t="n">
        <v>0.199498342384766</v>
      </c>
      <c r="D1398" s="19" t="n">
        <v>0.166993839756103</v>
      </c>
      <c r="E1398" s="19" t="n">
        <v>0.241786625029005</v>
      </c>
      <c r="F1398" s="19"/>
      <c r="G1398" s="19" t="n">
        <v>0.126584840037383</v>
      </c>
      <c r="H1398" s="19" t="n">
        <v>0.168081854473114</v>
      </c>
      <c r="I1398" s="19" t="n">
        <v>0.178195117467961</v>
      </c>
      <c r="J1398" s="19" t="n">
        <v>0.223906605374411</v>
      </c>
      <c r="K1398" s="19" t="n">
        <v>0.256588807460695</v>
      </c>
      <c r="L1398" s="19" t="n">
        <v>0.277970220446936</v>
      </c>
      <c r="M1398" s="19"/>
      <c r="N1398" s="19" t="n">
        <v>0</v>
      </c>
      <c r="O1398" s="19" t="n">
        <v>0.230897880504405</v>
      </c>
      <c r="P1398" s="19" t="n">
        <v>0.209902440920778</v>
      </c>
      <c r="Q1398" s="19" t="n">
        <v>0.193287488796344</v>
      </c>
      <c r="R1398" s="19" t="n">
        <v>0.17541652924096</v>
      </c>
      <c r="S1398" s="19"/>
      <c r="T1398" s="19" t="n">
        <v>0.32790099096894</v>
      </c>
      <c r="U1398" s="19" t="n">
        <v>0.187965732569256</v>
      </c>
      <c r="V1398" s="19" t="n">
        <v>0.229221028126699</v>
      </c>
      <c r="W1398" s="19" t="n">
        <v>0.137769748586373</v>
      </c>
      <c r="X1398" s="19"/>
      <c r="Y1398" s="19" t="n">
        <v>0.169158889812885</v>
      </c>
      <c r="Z1398" s="19" t="n">
        <v>0.26805621858326</v>
      </c>
      <c r="AA1398" s="19" t="s">
        <v>124</v>
      </c>
      <c r="AB1398" s="19" t="s">
        <v>124</v>
      </c>
      <c r="AC1398" s="19" t="s">
        <v>124</v>
      </c>
      <c r="AD1398" s="19" t="s">
        <v>124</v>
      </c>
      <c r="AE1398" s="19"/>
      <c r="AF1398" s="19" t="n">
        <v>0.216022554255669</v>
      </c>
      <c r="AG1398" s="19"/>
      <c r="AH1398" s="19" t="n">
        <v>0.187679879895539</v>
      </c>
      <c r="AI1398" s="19"/>
      <c r="AJ1398" s="19" t="n">
        <v>0.199356524837236</v>
      </c>
      <c r="AK1398" s="19" t="n">
        <v>0.2503228955007</v>
      </c>
      <c r="AL1398" s="19" t="n">
        <v>0.202380934417227</v>
      </c>
      <c r="AM1398" s="19" t="n">
        <v>0.201254619466717</v>
      </c>
      <c r="AN1398" s="19" t="n">
        <v>0.127992860149734</v>
      </c>
      <c r="AO1398" s="19" t="n">
        <v>0.233242548771823</v>
      </c>
      <c r="AP1398" s="19" t="n">
        <v>0.193948978966235</v>
      </c>
      <c r="AQ1398" s="19" t="n">
        <v>0.259483006711058</v>
      </c>
      <c r="AR1398" s="19" t="n">
        <v>0.496914801985996</v>
      </c>
      <c r="AS1398" s="19" t="n">
        <v>0.275595909825982</v>
      </c>
      <c r="AT1398" s="19" t="n">
        <v>0</v>
      </c>
      <c r="AU1398" s="19" t="n">
        <v>0.160554989593837</v>
      </c>
    </row>
    <row r="1399">
      <c r="C1399" s="19"/>
      <c r="D1399" s="19"/>
      <c r="E1399" s="19"/>
      <c r="F1399" s="19"/>
      <c r="G1399" s="19"/>
      <c r="H1399" s="19"/>
      <c r="I1399" s="19"/>
      <c r="J1399" s="19"/>
      <c r="K1399" s="19"/>
      <c r="L1399" s="19"/>
      <c r="M1399" s="19"/>
      <c r="N1399" s="19"/>
      <c r="O1399" s="19"/>
      <c r="P1399" s="19"/>
      <c r="Q1399" s="19"/>
      <c r="R1399" s="19"/>
      <c r="S1399" s="19"/>
      <c r="T1399" s="19"/>
      <c r="U1399" s="19"/>
      <c r="V1399" s="19"/>
      <c r="W1399" s="19"/>
      <c r="X1399" s="19"/>
      <c r="Y1399" s="19"/>
      <c r="Z1399" s="19"/>
      <c r="AA1399" s="19"/>
      <c r="AB1399" s="19"/>
      <c r="AC1399" s="19"/>
      <c r="AD1399" s="19"/>
      <c r="AE1399" s="19"/>
      <c r="AF1399" s="19"/>
      <c r="AG1399" s="19"/>
      <c r="AH1399" s="19"/>
      <c r="AI1399" s="19"/>
      <c r="AJ1399" s="19"/>
      <c r="AK1399" s="19"/>
      <c r="AL1399" s="19"/>
      <c r="AM1399" s="19"/>
      <c r="AN1399" s="19"/>
      <c r="AO1399" s="19"/>
      <c r="AP1399" s="19"/>
      <c r="AQ1399" s="19"/>
      <c r="AR1399" s="19"/>
      <c r="AS1399" s="19"/>
      <c r="AT1399" s="19"/>
      <c r="AU1399" s="19"/>
    </row>
    <row r="1400">
      <c r="B1400" s="7" t="s">
        <v>563</v>
      </c>
      <c r="C1400" s="19"/>
      <c r="D1400" s="19"/>
      <c r="E1400" s="19"/>
      <c r="F1400" s="19"/>
      <c r="G1400" s="19"/>
      <c r="H1400" s="19"/>
      <c r="I1400" s="19"/>
      <c r="J1400" s="19"/>
      <c r="K1400" s="19"/>
      <c r="L1400" s="19"/>
      <c r="M1400" s="19"/>
      <c r="N1400" s="19"/>
      <c r="O1400" s="19"/>
      <c r="P1400" s="19"/>
      <c r="Q1400" s="19"/>
      <c r="R1400" s="19"/>
      <c r="S1400" s="19"/>
      <c r="T1400" s="19"/>
      <c r="U1400" s="19"/>
      <c r="V1400" s="19"/>
      <c r="W1400" s="19"/>
      <c r="X1400" s="19"/>
      <c r="Y1400" s="19"/>
      <c r="Z1400" s="19"/>
      <c r="AA1400" s="19"/>
      <c r="AB1400" s="19"/>
      <c r="AC1400" s="19"/>
      <c r="AD1400" s="19"/>
      <c r="AE1400" s="19"/>
      <c r="AF1400" s="19"/>
      <c r="AG1400" s="19"/>
      <c r="AH1400" s="19"/>
      <c r="AI1400" s="19"/>
      <c r="AJ1400" s="19"/>
      <c r="AK1400" s="19"/>
      <c r="AL1400" s="19"/>
      <c r="AM1400" s="19"/>
      <c r="AN1400" s="19"/>
      <c r="AO1400" s="19"/>
      <c r="AP1400" s="19"/>
      <c r="AQ1400" s="19"/>
      <c r="AR1400" s="19"/>
      <c r="AS1400" s="19"/>
      <c r="AT1400" s="19"/>
      <c r="AU1400" s="19"/>
    </row>
    <row r="1401">
      <c r="B1401" s="26" t="s">
        <v>229</v>
      </c>
      <c r="C1401" s="19"/>
      <c r="D1401" s="19"/>
      <c r="E1401" s="19"/>
      <c r="F1401" s="19"/>
      <c r="G1401" s="19"/>
      <c r="H1401" s="19"/>
      <c r="I1401" s="19"/>
      <c r="J1401" s="19"/>
      <c r="K1401" s="19"/>
      <c r="L1401" s="19"/>
      <c r="M1401" s="19"/>
      <c r="N1401" s="19"/>
      <c r="O1401" s="19"/>
      <c r="P1401" s="19"/>
      <c r="Q1401" s="19"/>
      <c r="R1401" s="19"/>
      <c r="S1401" s="19"/>
      <c r="T1401" s="19"/>
      <c r="U1401" s="19"/>
      <c r="V1401" s="19"/>
      <c r="W1401" s="19"/>
      <c r="X1401" s="19"/>
      <c r="Y1401" s="19"/>
      <c r="Z1401" s="19"/>
      <c r="AA1401" s="19"/>
      <c r="AB1401" s="19"/>
      <c r="AC1401" s="19"/>
      <c r="AD1401" s="19"/>
      <c r="AE1401" s="19"/>
      <c r="AF1401" s="19"/>
      <c r="AG1401" s="19"/>
      <c r="AH1401" s="19"/>
      <c r="AI1401" s="19"/>
      <c r="AJ1401" s="19"/>
      <c r="AK1401" s="19"/>
      <c r="AL1401" s="19"/>
      <c r="AM1401" s="19"/>
      <c r="AN1401" s="19"/>
      <c r="AO1401" s="19"/>
      <c r="AP1401" s="19"/>
      <c r="AQ1401" s="19"/>
      <c r="AR1401" s="19"/>
      <c r="AS1401" s="19"/>
      <c r="AT1401" s="19"/>
      <c r="AU1401" s="19"/>
    </row>
    <row r="1402">
      <c r="B1402" t="s">
        <v>554</v>
      </c>
      <c r="C1402" s="19" t="n">
        <v>0.407688196455733</v>
      </c>
      <c r="D1402" s="19" t="n">
        <v>0.384133033417866</v>
      </c>
      <c r="E1402" s="19" t="n">
        <v>0.440469305235539</v>
      </c>
      <c r="F1402" s="19"/>
      <c r="G1402" s="19" t="n">
        <v>0.26722949179783</v>
      </c>
      <c r="H1402" s="19" t="n">
        <v>0.375580441216783</v>
      </c>
      <c r="I1402" s="19" t="n">
        <v>0.432708160345348</v>
      </c>
      <c r="J1402" s="19" t="n">
        <v>0.49297372527426</v>
      </c>
      <c r="K1402" s="19" t="n">
        <v>0.404673147546751</v>
      </c>
      <c r="L1402" s="19" t="n">
        <v>0.374072976845848</v>
      </c>
      <c r="M1402" s="19"/>
      <c r="N1402" s="19" t="n">
        <v>0.547214708782617</v>
      </c>
      <c r="O1402" s="19" t="n">
        <v>0.453326822649623</v>
      </c>
      <c r="P1402" s="19" t="n">
        <v>0.459920155100579</v>
      </c>
      <c r="Q1402" s="19" t="n">
        <v>0.363213472162711</v>
      </c>
      <c r="R1402" s="19" t="n">
        <v>0.352269217466627</v>
      </c>
      <c r="S1402" s="19"/>
      <c r="T1402" s="19" t="n">
        <v>0.312937648108814</v>
      </c>
      <c r="U1402" s="19" t="n">
        <v>0.415491031473729</v>
      </c>
      <c r="V1402" s="19" t="n">
        <v>0.360997850476306</v>
      </c>
      <c r="W1402" s="19" t="n">
        <v>0.397027868830938</v>
      </c>
      <c r="X1402" s="19"/>
      <c r="Y1402" s="19" t="n">
        <v>0.399598458581798</v>
      </c>
      <c r="Z1402" s="19" t="n">
        <v>0.425968527860047</v>
      </c>
      <c r="AA1402" s="19" t="s">
        <v>124</v>
      </c>
      <c r="AB1402" s="19" t="s">
        <v>124</v>
      </c>
      <c r="AC1402" s="19" t="s">
        <v>124</v>
      </c>
      <c r="AD1402" s="19" t="s">
        <v>124</v>
      </c>
      <c r="AE1402" s="19"/>
      <c r="AF1402" s="19" t="n">
        <v>0.435197909817656</v>
      </c>
      <c r="AG1402" s="19"/>
      <c r="AH1402" s="19" t="n">
        <v>0.394152495196713</v>
      </c>
      <c r="AI1402" s="19"/>
      <c r="AJ1402" s="19" t="n">
        <v>0.342765375140378</v>
      </c>
      <c r="AK1402" s="19" t="n">
        <v>0.394093298347114</v>
      </c>
      <c r="AL1402" s="19" t="n">
        <v>0.415083638871718</v>
      </c>
      <c r="AM1402" s="19" t="n">
        <v>0.461944150337201</v>
      </c>
      <c r="AN1402" s="19" t="n">
        <v>0.452204811994791</v>
      </c>
      <c r="AO1402" s="19" t="n">
        <v>0.409443847974678</v>
      </c>
      <c r="AP1402" s="19" t="n">
        <v>0.370737944857548</v>
      </c>
      <c r="AQ1402" s="19" t="n">
        <v>0.340817899764101</v>
      </c>
      <c r="AR1402" s="19" t="n">
        <v>0.248975570406368</v>
      </c>
      <c r="AS1402" s="19" t="n">
        <v>0.297232269256015</v>
      </c>
      <c r="AT1402" s="19" t="n">
        <v>0.417886878060354</v>
      </c>
      <c r="AU1402" s="19" t="n">
        <v>0.459477106991081</v>
      </c>
    </row>
    <row r="1403">
      <c r="B1403" t="s">
        <v>555</v>
      </c>
      <c r="C1403" s="19" t="n">
        <v>0.175409604859224</v>
      </c>
      <c r="D1403" s="19" t="n">
        <v>0.185994091375796</v>
      </c>
      <c r="E1403" s="19" t="n">
        <v>0.155472808641898</v>
      </c>
      <c r="F1403" s="19"/>
      <c r="G1403" s="19" t="n">
        <v>0.143022221377164</v>
      </c>
      <c r="H1403" s="19" t="n">
        <v>0.171748600197368</v>
      </c>
      <c r="I1403" s="19" t="n">
        <v>0.208889339202805</v>
      </c>
      <c r="J1403" s="19" t="n">
        <v>0.137483145174261</v>
      </c>
      <c r="K1403" s="19" t="n">
        <v>0.212170760839592</v>
      </c>
      <c r="L1403" s="19" t="n">
        <v>0.160319917509206</v>
      </c>
      <c r="M1403" s="19"/>
      <c r="N1403" s="19" t="n">
        <v>0</v>
      </c>
      <c r="O1403" s="19" t="n">
        <v>0.0896878542902033</v>
      </c>
      <c r="P1403" s="19" t="n">
        <v>0.173273145112147</v>
      </c>
      <c r="Q1403" s="19" t="n">
        <v>0.20838983454981</v>
      </c>
      <c r="R1403" s="19" t="n">
        <v>0.197392664361683</v>
      </c>
      <c r="S1403" s="19"/>
      <c r="T1403" s="19" t="n">
        <v>0.0766839674206257</v>
      </c>
      <c r="U1403" s="19" t="n">
        <v>0.131446679043789</v>
      </c>
      <c r="V1403" s="19" t="n">
        <v>0.233086888937763</v>
      </c>
      <c r="W1403" s="19" t="n">
        <v>0.199487076126994</v>
      </c>
      <c r="X1403" s="19"/>
      <c r="Y1403" s="19" t="n">
        <v>0.195968594151394</v>
      </c>
      <c r="Z1403" s="19" t="n">
        <v>0.128952581967353</v>
      </c>
      <c r="AA1403" s="19" t="s">
        <v>124</v>
      </c>
      <c r="AB1403" s="19" t="s">
        <v>124</v>
      </c>
      <c r="AC1403" s="19" t="s">
        <v>124</v>
      </c>
      <c r="AD1403" s="19" t="s">
        <v>124</v>
      </c>
      <c r="AE1403" s="19"/>
      <c r="AF1403" s="19" t="n">
        <v>0.174941016058905</v>
      </c>
      <c r="AG1403" s="19"/>
      <c r="AH1403" s="19" t="n">
        <v>0.187744460443457</v>
      </c>
      <c r="AI1403" s="19"/>
      <c r="AJ1403" s="19" t="n">
        <v>0.216044158369158</v>
      </c>
      <c r="AK1403" s="19" t="n">
        <v>0.110210583093105</v>
      </c>
      <c r="AL1403" s="19" t="n">
        <v>0.200729071626663</v>
      </c>
      <c r="AM1403" s="19" t="n">
        <v>0.144329226763318</v>
      </c>
      <c r="AN1403" s="19" t="n">
        <v>0.143788143252401</v>
      </c>
      <c r="AO1403" s="19" t="n">
        <v>0.19707494353567</v>
      </c>
      <c r="AP1403" s="19" t="n">
        <v>0.164240395753184</v>
      </c>
      <c r="AQ1403" s="19" t="n">
        <v>0.122906451656207</v>
      </c>
      <c r="AR1403" s="19" t="n">
        <v>0.280973209927142</v>
      </c>
      <c r="AS1403" s="19" t="n">
        <v>0.176838148220606</v>
      </c>
      <c r="AT1403" s="19" t="n">
        <v>0.582113121939646</v>
      </c>
      <c r="AU1403" s="19" t="n">
        <v>0.142307397581623</v>
      </c>
    </row>
    <row r="1404">
      <c r="B1404" t="s">
        <v>559</v>
      </c>
      <c r="C1404" s="19" t="n">
        <v>0.0997825021484031</v>
      </c>
      <c r="D1404" s="19" t="n">
        <v>0.129994944540049</v>
      </c>
      <c r="E1404" s="19" t="n">
        <v>0.0627914505812429</v>
      </c>
      <c r="F1404" s="19"/>
      <c r="G1404" s="19" t="n">
        <v>0.195040792376092</v>
      </c>
      <c r="H1404" s="19" t="n">
        <v>0.10515642944359</v>
      </c>
      <c r="I1404" s="19" t="n">
        <v>0.070330217184993</v>
      </c>
      <c r="J1404" s="19" t="n">
        <v>0.0801660425089452</v>
      </c>
      <c r="K1404" s="19" t="n">
        <v>0.0943624445904878</v>
      </c>
      <c r="L1404" s="19" t="n">
        <v>0.105291674066936</v>
      </c>
      <c r="M1404" s="19"/>
      <c r="N1404" s="19" t="n">
        <v>0</v>
      </c>
      <c r="O1404" s="19" t="n">
        <v>0.0423020350153577</v>
      </c>
      <c r="P1404" s="19" t="n">
        <v>0.0756364875060223</v>
      </c>
      <c r="Q1404" s="19" t="n">
        <v>0.115586634992171</v>
      </c>
      <c r="R1404" s="19" t="n">
        <v>0.169099881610246</v>
      </c>
      <c r="S1404" s="19"/>
      <c r="T1404" s="19" t="n">
        <v>0.180312110664325</v>
      </c>
      <c r="U1404" s="19" t="n">
        <v>0.105298065237015</v>
      </c>
      <c r="V1404" s="19" t="n">
        <v>0.087019447299808</v>
      </c>
      <c r="W1404" s="19" t="n">
        <v>0.116132475915992</v>
      </c>
      <c r="X1404" s="19"/>
      <c r="Y1404" s="19" t="n">
        <v>0.0999970424102483</v>
      </c>
      <c r="Z1404" s="19" t="n">
        <v>0.0992977068253389</v>
      </c>
      <c r="AA1404" s="19" t="s">
        <v>124</v>
      </c>
      <c r="AB1404" s="19" t="s">
        <v>124</v>
      </c>
      <c r="AC1404" s="19" t="s">
        <v>124</v>
      </c>
      <c r="AD1404" s="19" t="s">
        <v>124</v>
      </c>
      <c r="AE1404" s="19"/>
      <c r="AF1404" s="19" t="n">
        <v>0.092354560614083</v>
      </c>
      <c r="AG1404" s="19"/>
      <c r="AH1404" s="19" t="n">
        <v>0.112068849515986</v>
      </c>
      <c r="AI1404" s="19"/>
      <c r="AJ1404" s="19" t="n">
        <v>0.138884554140429</v>
      </c>
      <c r="AK1404" s="19" t="n">
        <v>0.116746645632145</v>
      </c>
      <c r="AL1404" s="19" t="n">
        <v>0.150684772862535</v>
      </c>
      <c r="AM1404" s="19" t="n">
        <v>0.0988909617766209</v>
      </c>
      <c r="AN1404" s="19" t="n">
        <v>0.0838590680125722</v>
      </c>
      <c r="AO1404" s="19" t="n">
        <v>0.0597323878131755</v>
      </c>
      <c r="AP1404" s="19" t="n">
        <v>0.0277963853191796</v>
      </c>
      <c r="AQ1404" s="19" t="n">
        <v>0.064420387860113</v>
      </c>
      <c r="AR1404" s="19" t="n">
        <v>0</v>
      </c>
      <c r="AS1404" s="19" t="n">
        <v>0.049939993692394</v>
      </c>
      <c r="AT1404" s="19" t="n">
        <v>0</v>
      </c>
      <c r="AU1404" s="19" t="n">
        <v>0.22532693531055</v>
      </c>
    </row>
    <row r="1405">
      <c r="B1405" t="s">
        <v>556</v>
      </c>
      <c r="C1405" s="19" t="n">
        <v>0.0996817200829027</v>
      </c>
      <c r="D1405" s="19" t="n">
        <v>0.104586757564194</v>
      </c>
      <c r="E1405" s="19" t="n">
        <v>0.090295008808438</v>
      </c>
      <c r="F1405" s="19"/>
      <c r="G1405" s="19" t="n">
        <v>0.187979859466553</v>
      </c>
      <c r="H1405" s="19" t="n">
        <v>0.0874875744903604</v>
      </c>
      <c r="I1405" s="19" t="n">
        <v>0.137064753664445</v>
      </c>
      <c r="J1405" s="19" t="n">
        <v>0.061412003305322</v>
      </c>
      <c r="K1405" s="19" t="n">
        <v>0.077612819346935</v>
      </c>
      <c r="L1405" s="19" t="n">
        <v>0.0683111587171302</v>
      </c>
      <c r="M1405" s="19"/>
      <c r="N1405" s="19" t="n">
        <v>0</v>
      </c>
      <c r="O1405" s="19" t="n">
        <v>0.0562458772122827</v>
      </c>
      <c r="P1405" s="19" t="n">
        <v>0.0912762751211299</v>
      </c>
      <c r="Q1405" s="19" t="n">
        <v>0.112597113829433</v>
      </c>
      <c r="R1405" s="19" t="n">
        <v>0.132552293198859</v>
      </c>
      <c r="S1405" s="19"/>
      <c r="T1405" s="19" t="n">
        <v>0.0701641170347797</v>
      </c>
      <c r="U1405" s="19" t="n">
        <v>0.0914848864510232</v>
      </c>
      <c r="V1405" s="19" t="n">
        <v>0.119163839465418</v>
      </c>
      <c r="W1405" s="19" t="n">
        <v>0.113531686966355</v>
      </c>
      <c r="X1405" s="19"/>
      <c r="Y1405" s="19" t="n">
        <v>0.108226592262211</v>
      </c>
      <c r="Z1405" s="19" t="n">
        <v>0.080372924460667</v>
      </c>
      <c r="AA1405" s="19" t="s">
        <v>124</v>
      </c>
      <c r="AB1405" s="19" t="s">
        <v>124</v>
      </c>
      <c r="AC1405" s="19" t="s">
        <v>124</v>
      </c>
      <c r="AD1405" s="19" t="s">
        <v>124</v>
      </c>
      <c r="AE1405" s="19"/>
      <c r="AF1405" s="19" t="n">
        <v>0.0937457512220352</v>
      </c>
      <c r="AG1405" s="19"/>
      <c r="AH1405" s="19" t="n">
        <v>0.108135431616096</v>
      </c>
      <c r="AI1405" s="19"/>
      <c r="AJ1405" s="19" t="n">
        <v>0.214343221407763</v>
      </c>
      <c r="AK1405" s="19" t="n">
        <v>0.166138648650638</v>
      </c>
      <c r="AL1405" s="19" t="n">
        <v>0.0705563210449842</v>
      </c>
      <c r="AM1405" s="19" t="n">
        <v>0.0952441755384297</v>
      </c>
      <c r="AN1405" s="19" t="n">
        <v>0.0789659647705688</v>
      </c>
      <c r="AO1405" s="19" t="n">
        <v>0.103809029124481</v>
      </c>
      <c r="AP1405" s="19" t="n">
        <v>0.118158116719421</v>
      </c>
      <c r="AQ1405" s="19" t="n">
        <v>0.0755295077768526</v>
      </c>
      <c r="AR1405" s="19" t="n">
        <v>0.0974512239892687</v>
      </c>
      <c r="AS1405" s="19" t="n">
        <v>0.11172139121154</v>
      </c>
      <c r="AT1405" s="19" t="n">
        <v>0</v>
      </c>
      <c r="AU1405" s="19" t="n">
        <v>0.0693598907223433</v>
      </c>
    </row>
    <row r="1406">
      <c r="B1406" t="s">
        <v>557</v>
      </c>
      <c r="C1406" s="19" t="n">
        <v>0.0994969618511506</v>
      </c>
      <c r="D1406" s="19" t="n">
        <v>0.13080543553773</v>
      </c>
      <c r="E1406" s="19" t="n">
        <v>0.0611322653998169</v>
      </c>
      <c r="F1406" s="19"/>
      <c r="G1406" s="19" t="n">
        <v>0.147127116520804</v>
      </c>
      <c r="H1406" s="19" t="n">
        <v>0.100817898637375</v>
      </c>
      <c r="I1406" s="19" t="n">
        <v>0.123792539253333</v>
      </c>
      <c r="J1406" s="19" t="n">
        <v>0.0789590014091615</v>
      </c>
      <c r="K1406" s="19" t="n">
        <v>0.0684834080977307</v>
      </c>
      <c r="L1406" s="19" t="n">
        <v>0.0969537606442124</v>
      </c>
      <c r="M1406" s="19"/>
      <c r="N1406" s="19" t="n">
        <v>0.229585549755194</v>
      </c>
      <c r="O1406" s="19" t="n">
        <v>0.0801025962173092</v>
      </c>
      <c r="P1406" s="19" t="n">
        <v>0.0729235787829183</v>
      </c>
      <c r="Q1406" s="19" t="n">
        <v>0.0973290841482344</v>
      </c>
      <c r="R1406" s="19" t="n">
        <v>0.154679857798535</v>
      </c>
      <c r="S1406" s="19"/>
      <c r="T1406" s="19" t="n">
        <v>0.109887883814845</v>
      </c>
      <c r="U1406" s="19" t="n">
        <v>0.0917518702674187</v>
      </c>
      <c r="V1406" s="19" t="n">
        <v>0.087490257904862</v>
      </c>
      <c r="W1406" s="19" t="n">
        <v>0.12994121236517</v>
      </c>
      <c r="X1406" s="19"/>
      <c r="Y1406" s="19" t="n">
        <v>0.110101600753115</v>
      </c>
      <c r="Z1406" s="19" t="n">
        <v>0.0755337239104495</v>
      </c>
      <c r="AA1406" s="19" t="s">
        <v>124</v>
      </c>
      <c r="AB1406" s="19" t="s">
        <v>124</v>
      </c>
      <c r="AC1406" s="19" t="s">
        <v>124</v>
      </c>
      <c r="AD1406" s="19" t="s">
        <v>124</v>
      </c>
      <c r="AE1406" s="19"/>
      <c r="AF1406" s="19" t="n">
        <v>0.091171347608675</v>
      </c>
      <c r="AG1406" s="19"/>
      <c r="AH1406" s="19" t="n">
        <v>0.114188000092256</v>
      </c>
      <c r="AI1406" s="19"/>
      <c r="AJ1406" s="19" t="n">
        <v>0.115669293875093</v>
      </c>
      <c r="AK1406" s="19" t="n">
        <v>0.130220438244424</v>
      </c>
      <c r="AL1406" s="19" t="n">
        <v>0.0980716490961255</v>
      </c>
      <c r="AM1406" s="19" t="n">
        <v>0.0946793242798409</v>
      </c>
      <c r="AN1406" s="19" t="n">
        <v>0.101557621959583</v>
      </c>
      <c r="AO1406" s="19" t="n">
        <v>0.0385794045829571</v>
      </c>
      <c r="AP1406" s="19" t="n">
        <v>0.0895969185650281</v>
      </c>
      <c r="AQ1406" s="19" t="n">
        <v>0.139969268467777</v>
      </c>
      <c r="AR1406" s="19" t="n">
        <v>0.0746923855440654</v>
      </c>
      <c r="AS1406" s="19" t="n">
        <v>0.126925153226908</v>
      </c>
      <c r="AT1406" s="19" t="n">
        <v>0.115069149307581</v>
      </c>
      <c r="AU1406" s="19" t="n">
        <v>0.112466296019117</v>
      </c>
    </row>
    <row r="1407">
      <c r="B1407" t="s">
        <v>560</v>
      </c>
      <c r="C1407" s="19" t="n">
        <v>0.082658945795256</v>
      </c>
      <c r="D1407" s="19" t="n">
        <v>0.114562407487722</v>
      </c>
      <c r="E1407" s="19" t="n">
        <v>0.0393542956939494</v>
      </c>
      <c r="F1407" s="19"/>
      <c r="G1407" s="19" t="n">
        <v>0.159230664542372</v>
      </c>
      <c r="H1407" s="19" t="n">
        <v>0.0927931833472779</v>
      </c>
      <c r="I1407" s="19" t="n">
        <v>0.105252258837002</v>
      </c>
      <c r="J1407" s="19" t="n">
        <v>0.0415111334664802</v>
      </c>
      <c r="K1407" s="19" t="n">
        <v>0.056345348353601</v>
      </c>
      <c r="L1407" s="19" t="n">
        <v>0.0599820799942815</v>
      </c>
      <c r="M1407" s="19"/>
      <c r="N1407" s="19" t="n">
        <v>0</v>
      </c>
      <c r="O1407" s="19" t="n">
        <v>0.0701797619427013</v>
      </c>
      <c r="P1407" s="19" t="n">
        <v>0.0647083152242322</v>
      </c>
      <c r="Q1407" s="19" t="n">
        <v>0.0863621675220601</v>
      </c>
      <c r="R1407" s="19" t="n">
        <v>0.124755812020475</v>
      </c>
      <c r="S1407" s="19"/>
      <c r="T1407" s="19" t="n">
        <v>0.0919441406562643</v>
      </c>
      <c r="U1407" s="19" t="n">
        <v>0.053357719730335</v>
      </c>
      <c r="V1407" s="19" t="n">
        <v>0.0914004177366787</v>
      </c>
      <c r="W1407" s="19" t="n">
        <v>0.103084118115037</v>
      </c>
      <c r="X1407" s="19"/>
      <c r="Y1407" s="19" t="n">
        <v>0.102939558669954</v>
      </c>
      <c r="Z1407" s="19" t="n">
        <v>0.0368309683985331</v>
      </c>
      <c r="AA1407" s="19" t="s">
        <v>124</v>
      </c>
      <c r="AB1407" s="19" t="s">
        <v>124</v>
      </c>
      <c r="AC1407" s="19" t="s">
        <v>124</v>
      </c>
      <c r="AD1407" s="19" t="s">
        <v>124</v>
      </c>
      <c r="AE1407" s="19"/>
      <c r="AF1407" s="19" t="n">
        <v>0.0750379091137525</v>
      </c>
      <c r="AG1407" s="19"/>
      <c r="AH1407" s="19" t="n">
        <v>0.0936947298794674</v>
      </c>
      <c r="AI1407" s="19"/>
      <c r="AJ1407" s="19" t="n">
        <v>0.163820763042294</v>
      </c>
      <c r="AK1407" s="19" t="n">
        <v>0.0512995733759116</v>
      </c>
      <c r="AL1407" s="19" t="n">
        <v>0.0594036472552259</v>
      </c>
      <c r="AM1407" s="19" t="n">
        <v>0.079193459207335</v>
      </c>
      <c r="AN1407" s="19" t="n">
        <v>0.093001121749865</v>
      </c>
      <c r="AO1407" s="19" t="n">
        <v>0.0729501184826057</v>
      </c>
      <c r="AP1407" s="19" t="n">
        <v>0.0572207053037315</v>
      </c>
      <c r="AQ1407" s="19" t="n">
        <v>0.0612938656240051</v>
      </c>
      <c r="AR1407" s="19" t="n">
        <v>0</v>
      </c>
      <c r="AS1407" s="19" t="n">
        <v>0.127375612139802</v>
      </c>
      <c r="AT1407" s="19" t="n">
        <v>0.115069149307581</v>
      </c>
      <c r="AU1407" s="19" t="n">
        <v>0.112138453822854</v>
      </c>
    </row>
    <row r="1408">
      <c r="B1408" t="s">
        <v>558</v>
      </c>
      <c r="C1408" s="19" t="n">
        <v>0.0700090637479987</v>
      </c>
      <c r="D1408" s="19" t="n">
        <v>0.101283520482786</v>
      </c>
      <c r="E1408" s="19" t="n">
        <v>0.0314475554838216</v>
      </c>
      <c r="F1408" s="19"/>
      <c r="G1408" s="19" t="n">
        <v>0.0696592184835353</v>
      </c>
      <c r="H1408" s="19" t="n">
        <v>0.120459342653071</v>
      </c>
      <c r="I1408" s="19" t="n">
        <v>0.0716355477857986</v>
      </c>
      <c r="J1408" s="19" t="n">
        <v>0.023147777912068</v>
      </c>
      <c r="K1408" s="19" t="n">
        <v>0.0439543080527606</v>
      </c>
      <c r="L1408" s="19" t="n">
        <v>0.133479450684496</v>
      </c>
      <c r="M1408" s="19"/>
      <c r="N1408" s="19" t="n">
        <v>0.223199741462189</v>
      </c>
      <c r="O1408" s="19" t="n">
        <v>0.0504746392836841</v>
      </c>
      <c r="P1408" s="19" t="n">
        <v>0.0347913165444711</v>
      </c>
      <c r="Q1408" s="19" t="n">
        <v>0.0745248722678933</v>
      </c>
      <c r="R1408" s="19" t="n">
        <v>0.14028402120782</v>
      </c>
      <c r="S1408" s="19"/>
      <c r="T1408" s="19" t="n">
        <v>0.0287012941470079</v>
      </c>
      <c r="U1408" s="19" t="n">
        <v>0.0747667060300832</v>
      </c>
      <c r="V1408" s="19" t="n">
        <v>0.0479097322366607</v>
      </c>
      <c r="W1408" s="19" t="n">
        <v>0.0995545926441325</v>
      </c>
      <c r="X1408" s="19"/>
      <c r="Y1408" s="19" t="n">
        <v>0.0824107416414059</v>
      </c>
      <c r="Z1408" s="19" t="n">
        <v>0.0419850677429488</v>
      </c>
      <c r="AA1408" s="19" t="s">
        <v>124</v>
      </c>
      <c r="AB1408" s="19" t="s">
        <v>124</v>
      </c>
      <c r="AC1408" s="19" t="s">
        <v>124</v>
      </c>
      <c r="AD1408" s="19" t="s">
        <v>124</v>
      </c>
      <c r="AE1408" s="19"/>
      <c r="AF1408" s="19" t="n">
        <v>0.0555957086180224</v>
      </c>
      <c r="AG1408" s="19"/>
      <c r="AH1408" s="19" t="n">
        <v>0.0766003952386936</v>
      </c>
      <c r="AI1408" s="19"/>
      <c r="AJ1408" s="19" t="n">
        <v>0.0943303986666012</v>
      </c>
      <c r="AK1408" s="19" t="n">
        <v>0.057303990890539</v>
      </c>
      <c r="AL1408" s="19" t="n">
        <v>0.0609957102853814</v>
      </c>
      <c r="AM1408" s="19" t="n">
        <v>0.0918805024601481</v>
      </c>
      <c r="AN1408" s="19" t="n">
        <v>0.0716422959846004</v>
      </c>
      <c r="AO1408" s="19" t="n">
        <v>0.0897707808162748</v>
      </c>
      <c r="AP1408" s="19" t="n">
        <v>0.0660662664121701</v>
      </c>
      <c r="AQ1408" s="19" t="n">
        <v>0.0755488806076639</v>
      </c>
      <c r="AR1408" s="19" t="n">
        <v>0</v>
      </c>
      <c r="AS1408" s="19" t="n">
        <v>0</v>
      </c>
      <c r="AT1408" s="19" t="n">
        <v>0.113926190270984</v>
      </c>
      <c r="AU1408" s="19" t="n">
        <v>0.0739806634114201</v>
      </c>
    </row>
    <row r="1409">
      <c r="B1409" t="s">
        <v>86</v>
      </c>
      <c r="C1409" s="19" t="n">
        <v>0.187312725789012</v>
      </c>
      <c r="D1409" s="19" t="n">
        <v>0.144217551635845</v>
      </c>
      <c r="E1409" s="19" t="n">
        <v>0.242752873156545</v>
      </c>
      <c r="F1409" s="19"/>
      <c r="G1409" s="19" t="n">
        <v>0.0601702309640979</v>
      </c>
      <c r="H1409" s="19" t="n">
        <v>0.147824743268048</v>
      </c>
      <c r="I1409" s="19" t="n">
        <v>0.196263225799614</v>
      </c>
      <c r="J1409" s="19" t="n">
        <v>0.238934519285657</v>
      </c>
      <c r="K1409" s="19" t="n">
        <v>0.223160139502245</v>
      </c>
      <c r="L1409" s="19" t="n">
        <v>0.244517480883241</v>
      </c>
      <c r="M1409" s="19"/>
      <c r="N1409" s="19" t="n">
        <v>0</v>
      </c>
      <c r="O1409" s="19" t="n">
        <v>0.23039021843684</v>
      </c>
      <c r="P1409" s="19" t="n">
        <v>0.205183328908285</v>
      </c>
      <c r="Q1409" s="19" t="n">
        <v>0.155275795431511</v>
      </c>
      <c r="R1409" s="19" t="n">
        <v>0.18690141712418</v>
      </c>
      <c r="S1409" s="19"/>
      <c r="T1409" s="19" t="n">
        <v>0.294008772421876</v>
      </c>
      <c r="U1409" s="19" t="n">
        <v>0.164334995728538</v>
      </c>
      <c r="V1409" s="19" t="n">
        <v>0.214926804369116</v>
      </c>
      <c r="W1409" s="19" t="n">
        <v>0.143558909846787</v>
      </c>
      <c r="X1409" s="19"/>
      <c r="Y1409" s="19" t="n">
        <v>0.156918393355895</v>
      </c>
      <c r="Z1409" s="19" t="n">
        <v>0.255994613675702</v>
      </c>
      <c r="AA1409" s="19" t="s">
        <v>124</v>
      </c>
      <c r="AB1409" s="19" t="s">
        <v>124</v>
      </c>
      <c r="AC1409" s="19" t="s">
        <v>124</v>
      </c>
      <c r="AD1409" s="19" t="s">
        <v>124</v>
      </c>
      <c r="AE1409" s="19"/>
      <c r="AF1409" s="19" t="n">
        <v>0.195382391798828</v>
      </c>
      <c r="AG1409" s="19"/>
      <c r="AH1409" s="19" t="n">
        <v>0.168380392424826</v>
      </c>
      <c r="AI1409" s="19"/>
      <c r="AJ1409" s="19" t="n">
        <v>0.13840267379101</v>
      </c>
      <c r="AK1409" s="19" t="n">
        <v>0.206806406762371</v>
      </c>
      <c r="AL1409" s="19" t="n">
        <v>0.169994967030983</v>
      </c>
      <c r="AM1409" s="19" t="n">
        <v>0.159638681703454</v>
      </c>
      <c r="AN1409" s="19" t="n">
        <v>0.185863108768549</v>
      </c>
      <c r="AO1409" s="19" t="n">
        <v>0.13505873172359</v>
      </c>
      <c r="AP1409" s="19" t="n">
        <v>0.22539571195452</v>
      </c>
      <c r="AQ1409" s="19" t="n">
        <v>0.259483006711058</v>
      </c>
      <c r="AR1409" s="19" t="n">
        <v>0.470051219666489</v>
      </c>
      <c r="AS1409" s="19" t="n">
        <v>0.304016687831038</v>
      </c>
      <c r="AT1409" s="19" t="n">
        <v>0</v>
      </c>
      <c r="AU1409" s="19" t="n">
        <v>0.158477553682858</v>
      </c>
    </row>
    <row r="1410">
      <c r="C1410" s="19"/>
      <c r="D1410" s="19"/>
      <c r="E1410" s="19"/>
      <c r="F1410" s="19"/>
      <c r="G1410" s="19"/>
      <c r="H1410" s="19"/>
      <c r="I1410" s="19"/>
      <c r="J1410" s="19"/>
      <c r="K1410" s="19"/>
      <c r="L1410" s="19"/>
      <c r="M1410" s="19"/>
      <c r="N1410" s="19"/>
      <c r="O1410" s="19"/>
      <c r="P1410" s="19"/>
      <c r="Q1410" s="19"/>
      <c r="R1410" s="19"/>
      <c r="S1410" s="19"/>
      <c r="T1410" s="19"/>
      <c r="U1410" s="19"/>
      <c r="V1410" s="19"/>
      <c r="W1410" s="19"/>
      <c r="X1410" s="19"/>
      <c r="Y1410" s="19"/>
      <c r="Z1410" s="19"/>
      <c r="AA1410" s="19"/>
      <c r="AB1410" s="19"/>
      <c r="AC1410" s="19"/>
      <c r="AD1410" s="19"/>
      <c r="AE1410" s="19"/>
      <c r="AF1410" s="19"/>
      <c r="AG1410" s="19"/>
      <c r="AH1410" s="19"/>
      <c r="AI1410" s="19"/>
      <c r="AJ1410" s="19"/>
      <c r="AK1410" s="19"/>
      <c r="AL1410" s="19"/>
      <c r="AM1410" s="19"/>
      <c r="AN1410" s="19"/>
      <c r="AO1410" s="19"/>
      <c r="AP1410" s="19"/>
      <c r="AQ1410" s="19"/>
      <c r="AR1410" s="19"/>
      <c r="AS1410" s="19"/>
      <c r="AT1410" s="19"/>
      <c r="AU1410" s="19"/>
    </row>
    <row r="1411">
      <c r="B1411" s="7" t="s">
        <v>564</v>
      </c>
      <c r="C1411" s="19"/>
      <c r="D1411" s="19"/>
      <c r="E1411" s="19"/>
      <c r="F1411" s="19"/>
      <c r="G1411" s="19"/>
      <c r="H1411" s="19"/>
      <c r="I1411" s="19"/>
      <c r="J1411" s="19"/>
      <c r="K1411" s="19"/>
      <c r="L1411" s="19"/>
      <c r="M1411" s="19"/>
      <c r="N1411" s="19"/>
      <c r="O1411" s="19"/>
      <c r="P1411" s="19"/>
      <c r="Q1411" s="19"/>
      <c r="R1411" s="19"/>
      <c r="S1411" s="19"/>
      <c r="T1411" s="19"/>
      <c r="U1411" s="19"/>
      <c r="V1411" s="19"/>
      <c r="W1411" s="19"/>
      <c r="X1411" s="19"/>
      <c r="Y1411" s="19"/>
      <c r="Z1411" s="19"/>
      <c r="AA1411" s="19"/>
      <c r="AB1411" s="19"/>
      <c r="AC1411" s="19"/>
      <c r="AD1411" s="19"/>
      <c r="AE1411" s="19"/>
      <c r="AF1411" s="19"/>
      <c r="AG1411" s="19"/>
      <c r="AH1411" s="19"/>
      <c r="AI1411" s="19"/>
      <c r="AJ1411" s="19"/>
      <c r="AK1411" s="19"/>
      <c r="AL1411" s="19"/>
      <c r="AM1411" s="19"/>
      <c r="AN1411" s="19"/>
      <c r="AO1411" s="19"/>
      <c r="AP1411" s="19"/>
      <c r="AQ1411" s="19"/>
      <c r="AR1411" s="19"/>
      <c r="AS1411" s="19"/>
      <c r="AT1411" s="19"/>
      <c r="AU1411" s="19"/>
    </row>
    <row r="1412">
      <c r="B1412" s="26" t="s">
        <v>229</v>
      </c>
      <c r="C1412" s="19"/>
      <c r="D1412" s="19"/>
      <c r="E1412" s="19"/>
      <c r="F1412" s="19"/>
      <c r="G1412" s="19"/>
      <c r="H1412" s="19"/>
      <c r="I1412" s="19"/>
      <c r="J1412" s="19"/>
      <c r="K1412" s="19"/>
      <c r="L1412" s="19"/>
      <c r="M1412" s="19"/>
      <c r="N1412" s="19"/>
      <c r="O1412" s="19"/>
      <c r="P1412" s="19"/>
      <c r="Q1412" s="19"/>
      <c r="R1412" s="19"/>
      <c r="S1412" s="19"/>
      <c r="T1412" s="19"/>
      <c r="U1412" s="19"/>
      <c r="V1412" s="19"/>
      <c r="W1412" s="19"/>
      <c r="X1412" s="19"/>
      <c r="Y1412" s="19"/>
      <c r="Z1412" s="19"/>
      <c r="AA1412" s="19"/>
      <c r="AB1412" s="19"/>
      <c r="AC1412" s="19"/>
      <c r="AD1412" s="19"/>
      <c r="AE1412" s="19"/>
      <c r="AF1412" s="19"/>
      <c r="AG1412" s="19"/>
      <c r="AH1412" s="19"/>
      <c r="AI1412" s="19"/>
      <c r="AJ1412" s="19"/>
      <c r="AK1412" s="19"/>
      <c r="AL1412" s="19"/>
      <c r="AM1412" s="19"/>
      <c r="AN1412" s="19"/>
      <c r="AO1412" s="19"/>
      <c r="AP1412" s="19"/>
      <c r="AQ1412" s="19"/>
      <c r="AR1412" s="19"/>
      <c r="AS1412" s="19"/>
      <c r="AT1412" s="19"/>
      <c r="AU1412" s="19"/>
    </row>
    <row r="1413">
      <c r="B1413" t="s">
        <v>554</v>
      </c>
      <c r="C1413" s="19" t="n">
        <v>0.463277546768925</v>
      </c>
      <c r="D1413" s="19" t="n">
        <v>0.445503573620432</v>
      </c>
      <c r="E1413" s="19" t="n">
        <v>0.485217797051252</v>
      </c>
      <c r="F1413" s="19"/>
      <c r="G1413" s="19" t="n">
        <v>0.292458346200505</v>
      </c>
      <c r="H1413" s="19" t="n">
        <v>0.312788686683119</v>
      </c>
      <c r="I1413" s="19" t="n">
        <v>0.518736244061674</v>
      </c>
      <c r="J1413" s="19" t="n">
        <v>0.58221666158342</v>
      </c>
      <c r="K1413" s="19" t="n">
        <v>0.57378658027031</v>
      </c>
      <c r="L1413" s="19" t="n">
        <v>0.364925270227707</v>
      </c>
      <c r="M1413" s="19"/>
      <c r="N1413" s="19" t="n">
        <v>0.547214708782617</v>
      </c>
      <c r="O1413" s="19" t="n">
        <v>0.57675054342723</v>
      </c>
      <c r="P1413" s="19" t="n">
        <v>0.511611168387272</v>
      </c>
      <c r="Q1413" s="19" t="n">
        <v>0.433535486773379</v>
      </c>
      <c r="R1413" s="19" t="n">
        <v>0.334814403929544</v>
      </c>
      <c r="S1413" s="19"/>
      <c r="T1413" s="19" t="n">
        <v>0.319662041200389</v>
      </c>
      <c r="U1413" s="19" t="n">
        <v>0.474904980831539</v>
      </c>
      <c r="V1413" s="19" t="n">
        <v>0.437219593581685</v>
      </c>
      <c r="W1413" s="19" t="n">
        <v>0.448938559161746</v>
      </c>
      <c r="X1413" s="19"/>
      <c r="Y1413" s="19" t="n">
        <v>0.426530333295608</v>
      </c>
      <c r="Z1413" s="19" t="n">
        <v>0.546315001250821</v>
      </c>
      <c r="AA1413" s="19" t="s">
        <v>124</v>
      </c>
      <c r="AB1413" s="19" t="s">
        <v>124</v>
      </c>
      <c r="AC1413" s="19" t="s">
        <v>124</v>
      </c>
      <c r="AD1413" s="19" t="s">
        <v>124</v>
      </c>
      <c r="AE1413" s="19"/>
      <c r="AF1413" s="19" t="n">
        <v>0.480751569876281</v>
      </c>
      <c r="AG1413" s="19"/>
      <c r="AH1413" s="19" t="n">
        <v>0.447338299921317</v>
      </c>
      <c r="AI1413" s="19"/>
      <c r="AJ1413" s="19" t="n">
        <v>0.413531136727896</v>
      </c>
      <c r="AK1413" s="19" t="n">
        <v>0.547846686196881</v>
      </c>
      <c r="AL1413" s="19" t="n">
        <v>0.40074192645783</v>
      </c>
      <c r="AM1413" s="19" t="n">
        <v>0.494516818554333</v>
      </c>
      <c r="AN1413" s="19" t="n">
        <v>0.582176197915731</v>
      </c>
      <c r="AO1413" s="19" t="n">
        <v>0.407665203333283</v>
      </c>
      <c r="AP1413" s="19" t="n">
        <v>0.418794625412591</v>
      </c>
      <c r="AQ1413" s="19" t="n">
        <v>0.584262686645475</v>
      </c>
      <c r="AR1413" s="19" t="n">
        <v>0.337950892303414</v>
      </c>
      <c r="AS1413" s="19" t="n">
        <v>0.438086614514906</v>
      </c>
      <c r="AT1413" s="19" t="n">
        <v>0.421087469424666</v>
      </c>
      <c r="AU1413" s="19" t="n">
        <v>0.453337680179216</v>
      </c>
    </row>
    <row r="1414">
      <c r="B1414" t="s">
        <v>555</v>
      </c>
      <c r="C1414" s="19" t="n">
        <v>0.122231600726593</v>
      </c>
      <c r="D1414" s="19" t="n">
        <v>0.135422951665484</v>
      </c>
      <c r="E1414" s="19" t="n">
        <v>0.106719147705544</v>
      </c>
      <c r="F1414" s="19"/>
      <c r="G1414" s="19" t="n">
        <v>0.18595914150836</v>
      </c>
      <c r="H1414" s="19" t="n">
        <v>0.166620630308411</v>
      </c>
      <c r="I1414" s="19" t="n">
        <v>0.098860405372171</v>
      </c>
      <c r="J1414" s="19" t="n">
        <v>0.103543155068212</v>
      </c>
      <c r="K1414" s="19" t="n">
        <v>0.0805154395726602</v>
      </c>
      <c r="L1414" s="19" t="n">
        <v>0.108878804050974</v>
      </c>
      <c r="M1414" s="19"/>
      <c r="N1414" s="19" t="n">
        <v>0</v>
      </c>
      <c r="O1414" s="19" t="n">
        <v>0.12822535481985</v>
      </c>
      <c r="P1414" s="19" t="n">
        <v>0.104418445812071</v>
      </c>
      <c r="Q1414" s="19" t="n">
        <v>0.101066708383893</v>
      </c>
      <c r="R1414" s="19" t="n">
        <v>0.197352207419788</v>
      </c>
      <c r="S1414" s="19"/>
      <c r="T1414" s="19" t="n">
        <v>0.204985352025688</v>
      </c>
      <c r="U1414" s="19" t="n">
        <v>0.103962402742207</v>
      </c>
      <c r="V1414" s="19" t="n">
        <v>0.124757584435935</v>
      </c>
      <c r="W1414" s="19" t="n">
        <v>0.12812840191803</v>
      </c>
      <c r="X1414" s="19"/>
      <c r="Y1414" s="19" t="n">
        <v>0.131825070299765</v>
      </c>
      <c r="Z1414" s="19" t="n">
        <v>0.100553295959778</v>
      </c>
      <c r="AA1414" s="19" t="s">
        <v>124</v>
      </c>
      <c r="AB1414" s="19" t="s">
        <v>124</v>
      </c>
      <c r="AC1414" s="19" t="s">
        <v>124</v>
      </c>
      <c r="AD1414" s="19" t="s">
        <v>124</v>
      </c>
      <c r="AE1414" s="19"/>
      <c r="AF1414" s="19" t="n">
        <v>0.131750580710808</v>
      </c>
      <c r="AG1414" s="19"/>
      <c r="AH1414" s="19" t="n">
        <v>0.129602229417792</v>
      </c>
      <c r="AI1414" s="19"/>
      <c r="AJ1414" s="19" t="n">
        <v>0.180452126628963</v>
      </c>
      <c r="AK1414" s="19" t="n">
        <v>0.057303990890539</v>
      </c>
      <c r="AL1414" s="19" t="n">
        <v>0.146814106053798</v>
      </c>
      <c r="AM1414" s="19" t="n">
        <v>0.104180812549996</v>
      </c>
      <c r="AN1414" s="19" t="n">
        <v>0.110549869193572</v>
      </c>
      <c r="AO1414" s="19" t="n">
        <v>0.164691680703087</v>
      </c>
      <c r="AP1414" s="19" t="n">
        <v>0.126952421189241</v>
      </c>
      <c r="AQ1414" s="19" t="n">
        <v>0.125714253484118</v>
      </c>
      <c r="AR1414" s="19" t="n">
        <v>0</v>
      </c>
      <c r="AS1414" s="19" t="n">
        <v>0.089965161246535</v>
      </c>
      <c r="AT1414" s="19" t="n">
        <v>0.322496146110876</v>
      </c>
      <c r="AU1414" s="19" t="n">
        <v>0.0384856326076971</v>
      </c>
    </row>
    <row r="1415">
      <c r="B1415" t="s">
        <v>556</v>
      </c>
      <c r="C1415" s="19" t="n">
        <v>0.115147039769847</v>
      </c>
      <c r="D1415" s="19" t="n">
        <v>0.117518659948655</v>
      </c>
      <c r="E1415" s="19" t="n">
        <v>0.113114453339851</v>
      </c>
      <c r="F1415" s="19"/>
      <c r="G1415" s="19" t="n">
        <v>0.0944578585194999</v>
      </c>
      <c r="H1415" s="19" t="n">
        <v>0.174748630201975</v>
      </c>
      <c r="I1415" s="19" t="n">
        <v>0.115198621762506</v>
      </c>
      <c r="J1415" s="19" t="n">
        <v>0.0917720260897868</v>
      </c>
      <c r="K1415" s="19" t="n">
        <v>0.0648612986941488</v>
      </c>
      <c r="L1415" s="19" t="n">
        <v>0.164585722910261</v>
      </c>
      <c r="M1415" s="19"/>
      <c r="N1415" s="19" t="n">
        <v>0</v>
      </c>
      <c r="O1415" s="19" t="n">
        <v>0.0398931462573761</v>
      </c>
      <c r="P1415" s="19" t="n">
        <v>0.0784462759856187</v>
      </c>
      <c r="Q1415" s="19" t="n">
        <v>0.128592775974518</v>
      </c>
      <c r="R1415" s="19" t="n">
        <v>0.21634244185475</v>
      </c>
      <c r="S1415" s="19"/>
      <c r="T1415" s="19" t="n">
        <v>0.0638966424165273</v>
      </c>
      <c r="U1415" s="19" t="n">
        <v>0.122280492301328</v>
      </c>
      <c r="V1415" s="19" t="n">
        <v>0.125515143594071</v>
      </c>
      <c r="W1415" s="19" t="n">
        <v>0.137730154469873</v>
      </c>
      <c r="X1415" s="19"/>
      <c r="Y1415" s="19" t="n">
        <v>0.132317540539858</v>
      </c>
      <c r="Z1415" s="19" t="n">
        <v>0.0763469637543831</v>
      </c>
      <c r="AA1415" s="19" t="s">
        <v>124</v>
      </c>
      <c r="AB1415" s="19" t="s">
        <v>124</v>
      </c>
      <c r="AC1415" s="19" t="s">
        <v>124</v>
      </c>
      <c r="AD1415" s="19" t="s">
        <v>124</v>
      </c>
      <c r="AE1415" s="19"/>
      <c r="AF1415" s="19" t="n">
        <v>0.114905794869837</v>
      </c>
      <c r="AG1415" s="19"/>
      <c r="AH1415" s="19" t="n">
        <v>0.130124532488542</v>
      </c>
      <c r="AI1415" s="19"/>
      <c r="AJ1415" s="19" t="n">
        <v>0.116342873074862</v>
      </c>
      <c r="AK1415" s="19" t="n">
        <v>0.0512995733759116</v>
      </c>
      <c r="AL1415" s="19" t="n">
        <v>0.118097369021725</v>
      </c>
      <c r="AM1415" s="19" t="n">
        <v>0.112645420756385</v>
      </c>
      <c r="AN1415" s="19" t="n">
        <v>0.128577093276146</v>
      </c>
      <c r="AO1415" s="19" t="n">
        <v>0.13436800493422</v>
      </c>
      <c r="AP1415" s="19" t="n">
        <v>0.147632796748599</v>
      </c>
      <c r="AQ1415" s="19" t="n">
        <v>0.064420387860113</v>
      </c>
      <c r="AR1415" s="19" t="n">
        <v>0</v>
      </c>
      <c r="AS1415" s="19" t="n">
        <v>0.0858486126452381</v>
      </c>
      <c r="AT1415" s="19" t="n">
        <v>0.25961697582877</v>
      </c>
      <c r="AU1415" s="19" t="n">
        <v>0.0786488721927492</v>
      </c>
    </row>
    <row r="1416">
      <c r="B1416" t="s">
        <v>557</v>
      </c>
      <c r="C1416" s="19" t="n">
        <v>0.107903772404332</v>
      </c>
      <c r="D1416" s="19" t="n">
        <v>0.146354491375959</v>
      </c>
      <c r="E1416" s="19" t="n">
        <v>0.0606711208593157</v>
      </c>
      <c r="F1416" s="19"/>
      <c r="G1416" s="19" t="n">
        <v>0.198890879466778</v>
      </c>
      <c r="H1416" s="19" t="n">
        <v>0.162150403869121</v>
      </c>
      <c r="I1416" s="19" t="n">
        <v>0.16870992620187</v>
      </c>
      <c r="J1416" s="19" t="n">
        <v>0.0177378071017482</v>
      </c>
      <c r="K1416" s="19" t="n">
        <v>0.0455840881779123</v>
      </c>
      <c r="L1416" s="19" t="n">
        <v>0.0359104015794754</v>
      </c>
      <c r="M1416" s="19"/>
      <c r="N1416" s="19" t="n">
        <v>0.229585549755194</v>
      </c>
      <c r="O1416" s="19" t="n">
        <v>0.0815885096103877</v>
      </c>
      <c r="P1416" s="19" t="n">
        <v>0.0724136544920073</v>
      </c>
      <c r="Q1416" s="19" t="n">
        <v>0.122964630463721</v>
      </c>
      <c r="R1416" s="19" t="n">
        <v>0.166260352708004</v>
      </c>
      <c r="S1416" s="19"/>
      <c r="T1416" s="19" t="n">
        <v>0.167159019211631</v>
      </c>
      <c r="U1416" s="19" t="n">
        <v>0.0919640892602424</v>
      </c>
      <c r="V1416" s="19" t="n">
        <v>0.0755451654083533</v>
      </c>
      <c r="W1416" s="19" t="n">
        <v>0.144313467705364</v>
      </c>
      <c r="X1416" s="19"/>
      <c r="Y1416" s="19" t="n">
        <v>0.140299415773583</v>
      </c>
      <c r="Z1416" s="19" t="n">
        <v>0.0346995343839657</v>
      </c>
      <c r="AA1416" s="19" t="s">
        <v>124</v>
      </c>
      <c r="AB1416" s="19" t="s">
        <v>124</v>
      </c>
      <c r="AC1416" s="19" t="s">
        <v>124</v>
      </c>
      <c r="AD1416" s="19" t="s">
        <v>124</v>
      </c>
      <c r="AE1416" s="19"/>
      <c r="AF1416" s="19" t="n">
        <v>0.105728151357835</v>
      </c>
      <c r="AG1416" s="19"/>
      <c r="AH1416" s="19" t="n">
        <v>0.119628659760892</v>
      </c>
      <c r="AI1416" s="19"/>
      <c r="AJ1416" s="19" t="n">
        <v>0.0755620947289492</v>
      </c>
      <c r="AK1416" s="19" t="n">
        <v>0.12861341941777</v>
      </c>
      <c r="AL1416" s="19" t="n">
        <v>0.129090043214697</v>
      </c>
      <c r="AM1416" s="19" t="n">
        <v>0.132889007215953</v>
      </c>
      <c r="AN1416" s="19" t="n">
        <v>0.0714379590669601</v>
      </c>
      <c r="AO1416" s="19" t="n">
        <v>0.0684455984895448</v>
      </c>
      <c r="AP1416" s="19" t="n">
        <v>0.0910391179532469</v>
      </c>
      <c r="AQ1416" s="19" t="n">
        <v>0.151078388384517</v>
      </c>
      <c r="AR1416" s="19" t="n">
        <v>0.187893144155794</v>
      </c>
      <c r="AS1416" s="19" t="n">
        <v>0.0637492805183262</v>
      </c>
      <c r="AT1416" s="19" t="n">
        <v>0.115069149307581</v>
      </c>
      <c r="AU1416" s="19" t="n">
        <v>0.151008201700554</v>
      </c>
    </row>
    <row r="1417">
      <c r="B1417" t="s">
        <v>559</v>
      </c>
      <c r="C1417" s="19" t="n">
        <v>0.105363358275544</v>
      </c>
      <c r="D1417" s="19" t="n">
        <v>0.139352297561854</v>
      </c>
      <c r="E1417" s="19" t="n">
        <v>0.0636925517192119</v>
      </c>
      <c r="F1417" s="19"/>
      <c r="G1417" s="19" t="n">
        <v>0.248974611167547</v>
      </c>
      <c r="H1417" s="19" t="n">
        <v>0.130240007172796</v>
      </c>
      <c r="I1417" s="19" t="n">
        <v>0.126015393060183</v>
      </c>
      <c r="J1417" s="19" t="n">
        <v>0.0359379512336732</v>
      </c>
      <c r="K1417" s="19" t="n">
        <v>0.0483094619892797</v>
      </c>
      <c r="L1417" s="19" t="n">
        <v>0.120675487196431</v>
      </c>
      <c r="M1417" s="19"/>
      <c r="N1417" s="19" t="n">
        <v>0</v>
      </c>
      <c r="O1417" s="19" t="n">
        <v>0.0635378468191592</v>
      </c>
      <c r="P1417" s="19" t="n">
        <v>0.0855681489277903</v>
      </c>
      <c r="Q1417" s="19" t="n">
        <v>0.101861216952712</v>
      </c>
      <c r="R1417" s="19" t="n">
        <v>0.189791321718913</v>
      </c>
      <c r="S1417" s="19"/>
      <c r="T1417" s="19" t="n">
        <v>0.240882312666618</v>
      </c>
      <c r="U1417" s="19" t="n">
        <v>0.104834516876552</v>
      </c>
      <c r="V1417" s="19" t="n">
        <v>0.0943509803677634</v>
      </c>
      <c r="W1417" s="19" t="n">
        <v>0.111085345826333</v>
      </c>
      <c r="X1417" s="19"/>
      <c r="Y1417" s="19" t="n">
        <v>0.131914402426481</v>
      </c>
      <c r="Z1417" s="19" t="n">
        <v>0.0453661255130885</v>
      </c>
      <c r="AA1417" s="19" t="s">
        <v>124</v>
      </c>
      <c r="AB1417" s="19" t="s">
        <v>124</v>
      </c>
      <c r="AC1417" s="19" t="s">
        <v>124</v>
      </c>
      <c r="AD1417" s="19" t="s">
        <v>124</v>
      </c>
      <c r="AE1417" s="19"/>
      <c r="AF1417" s="19" t="n">
        <v>0.0991100835169868</v>
      </c>
      <c r="AG1417" s="19"/>
      <c r="AH1417" s="19" t="n">
        <v>0.115511327047003</v>
      </c>
      <c r="AI1417" s="19"/>
      <c r="AJ1417" s="19" t="n">
        <v>0.118499992710954</v>
      </c>
      <c r="AK1417" s="19" t="n">
        <v>0.251222421320912</v>
      </c>
      <c r="AL1417" s="19" t="n">
        <v>0.137102275183665</v>
      </c>
      <c r="AM1417" s="19" t="n">
        <v>0.103664444981888</v>
      </c>
      <c r="AN1417" s="19" t="n">
        <v>0.079348134410376</v>
      </c>
      <c r="AO1417" s="19" t="n">
        <v>0.118269990554205</v>
      </c>
      <c r="AP1417" s="19" t="n">
        <v>0.0597857088471552</v>
      </c>
      <c r="AQ1417" s="19" t="n">
        <v>0</v>
      </c>
      <c r="AR1417" s="19" t="n">
        <v>0</v>
      </c>
      <c r="AS1417" s="19" t="n">
        <v>0.0991403860585094</v>
      </c>
      <c r="AT1417" s="19" t="n">
        <v>0.115069149307581</v>
      </c>
      <c r="AU1417" s="19" t="n">
        <v>0.157065311195574</v>
      </c>
    </row>
    <row r="1418">
      <c r="B1418" t="s">
        <v>560</v>
      </c>
      <c r="C1418" s="19" t="n">
        <v>0.0870128598086013</v>
      </c>
      <c r="D1418" s="19" t="n">
        <v>0.097323058744424</v>
      </c>
      <c r="E1418" s="19" t="n">
        <v>0.0707605040108609</v>
      </c>
      <c r="F1418" s="19"/>
      <c r="G1418" s="19" t="n">
        <v>0.183118407327118</v>
      </c>
      <c r="H1418" s="19" t="n">
        <v>0.123249183761264</v>
      </c>
      <c r="I1418" s="19" t="n">
        <v>0.12070418282776</v>
      </c>
      <c r="J1418" s="19" t="n">
        <v>0.0245848501398647</v>
      </c>
      <c r="K1418" s="19" t="n">
        <v>0.0363462931351142</v>
      </c>
      <c r="L1418" s="19" t="n">
        <v>0.0359104015794754</v>
      </c>
      <c r="M1418" s="19"/>
      <c r="N1418" s="19" t="n">
        <v>0</v>
      </c>
      <c r="O1418" s="19" t="n">
        <v>0.0602385051489068</v>
      </c>
      <c r="P1418" s="19" t="n">
        <v>0.0587012219406654</v>
      </c>
      <c r="Q1418" s="19" t="n">
        <v>0.123308066636812</v>
      </c>
      <c r="R1418" s="19" t="n">
        <v>0.100117075406431</v>
      </c>
      <c r="S1418" s="19"/>
      <c r="T1418" s="19" t="n">
        <v>0.124464820298598</v>
      </c>
      <c r="U1418" s="19" t="n">
        <v>0.0742969336950963</v>
      </c>
      <c r="V1418" s="19" t="n">
        <v>0.0774163283313478</v>
      </c>
      <c r="W1418" s="19" t="n">
        <v>0.106764749055647</v>
      </c>
      <c r="X1418" s="19"/>
      <c r="Y1418" s="19" t="n">
        <v>0.105486666036178</v>
      </c>
      <c r="Z1418" s="19" t="n">
        <v>0.0452677123882764</v>
      </c>
      <c r="AA1418" s="19" t="s">
        <v>124</v>
      </c>
      <c r="AB1418" s="19" t="s">
        <v>124</v>
      </c>
      <c r="AC1418" s="19" t="s">
        <v>124</v>
      </c>
      <c r="AD1418" s="19" t="s">
        <v>124</v>
      </c>
      <c r="AE1418" s="19"/>
      <c r="AF1418" s="19" t="n">
        <v>0.0888639964201014</v>
      </c>
      <c r="AG1418" s="19"/>
      <c r="AH1418" s="19" t="n">
        <v>0.0967431113229392</v>
      </c>
      <c r="AI1418" s="19"/>
      <c r="AJ1418" s="19" t="n">
        <v>0.187546525254498</v>
      </c>
      <c r="AK1418" s="19" t="n">
        <v>0.057303990890539</v>
      </c>
      <c r="AL1418" s="19" t="n">
        <v>0.11291094947234</v>
      </c>
      <c r="AM1418" s="19" t="n">
        <v>0.0842147731472802</v>
      </c>
      <c r="AN1418" s="19" t="n">
        <v>0.060023859288944</v>
      </c>
      <c r="AO1418" s="19" t="n">
        <v>0</v>
      </c>
      <c r="AP1418" s="19" t="n">
        <v>0.0754383889611873</v>
      </c>
      <c r="AQ1418" s="19" t="n">
        <v>0.139969268467777</v>
      </c>
      <c r="AR1418" s="19" t="n">
        <v>0</v>
      </c>
      <c r="AS1418" s="19" t="n">
        <v>0.0524213994494501</v>
      </c>
      <c r="AT1418" s="19" t="n">
        <v>0</v>
      </c>
      <c r="AU1418" s="19" t="n">
        <v>0.118232771407814</v>
      </c>
    </row>
    <row r="1419">
      <c r="B1419" t="s">
        <v>558</v>
      </c>
      <c r="C1419" s="19" t="n">
        <v>0.0427718032073319</v>
      </c>
      <c r="D1419" s="19" t="n">
        <v>0.0533726092980782</v>
      </c>
      <c r="E1419" s="19" t="n">
        <v>0.0298555468824817</v>
      </c>
      <c r="F1419" s="19"/>
      <c r="G1419" s="19" t="n">
        <v>0.108015844569352</v>
      </c>
      <c r="H1419" s="19" t="n">
        <v>0.0575788326066924</v>
      </c>
      <c r="I1419" s="19" t="n">
        <v>0.0397995489085185</v>
      </c>
      <c r="J1419" s="19" t="n">
        <v>0.0296551229503779</v>
      </c>
      <c r="K1419" s="19" t="n">
        <v>0.00819903033258715</v>
      </c>
      <c r="L1419" s="19" t="n">
        <v>0.0311993237123453</v>
      </c>
      <c r="M1419" s="19"/>
      <c r="N1419" s="19" t="n">
        <v>0</v>
      </c>
      <c r="O1419" s="19" t="n">
        <v>0.0362226260250742</v>
      </c>
      <c r="P1419" s="19" t="n">
        <v>0.0245903322620622</v>
      </c>
      <c r="Q1419" s="19" t="n">
        <v>0.0576671892911831</v>
      </c>
      <c r="R1419" s="19" t="n">
        <v>0.0574793474380336</v>
      </c>
      <c r="S1419" s="19"/>
      <c r="T1419" s="19" t="n">
        <v>0.0979487371653532</v>
      </c>
      <c r="U1419" s="19" t="n">
        <v>0.027528319419387</v>
      </c>
      <c r="V1419" s="19" t="n">
        <v>0.022312735859177</v>
      </c>
      <c r="W1419" s="19" t="n">
        <v>0.0660709768383231</v>
      </c>
      <c r="X1419" s="19"/>
      <c r="Y1419" s="19" t="n">
        <v>0.0500220054591832</v>
      </c>
      <c r="Z1419" s="19" t="n">
        <v>0.0263885653351649</v>
      </c>
      <c r="AA1419" s="19" t="s">
        <v>124</v>
      </c>
      <c r="AB1419" s="19" t="s">
        <v>124</v>
      </c>
      <c r="AC1419" s="19" t="s">
        <v>124</v>
      </c>
      <c r="AD1419" s="19" t="s">
        <v>124</v>
      </c>
      <c r="AE1419" s="19"/>
      <c r="AF1419" s="19" t="n">
        <v>0.0447538390426645</v>
      </c>
      <c r="AG1419" s="19"/>
      <c r="AH1419" s="19" t="n">
        <v>0.0383745425706524</v>
      </c>
      <c r="AI1419" s="19"/>
      <c r="AJ1419" s="19" t="n">
        <v>0.0664892863421987</v>
      </c>
      <c r="AK1419" s="19" t="n">
        <v>0.142618857054462</v>
      </c>
      <c r="AL1419" s="19" t="n">
        <v>0.0532327136170304</v>
      </c>
      <c r="AM1419" s="19" t="n">
        <v>0.0238607042551034</v>
      </c>
      <c r="AN1419" s="19" t="n">
        <v>0.0179730084976127</v>
      </c>
      <c r="AO1419" s="19" t="n">
        <v>0.0341619074739779</v>
      </c>
      <c r="AP1419" s="19" t="n">
        <v>0.0534036467787095</v>
      </c>
      <c r="AQ1419" s="19" t="n">
        <v>0</v>
      </c>
      <c r="AR1419" s="19" t="n">
        <v>0</v>
      </c>
      <c r="AS1419" s="19" t="n">
        <v>0.0605268601419894</v>
      </c>
      <c r="AT1419" s="19" t="n">
        <v>0.113926190270984</v>
      </c>
      <c r="AU1419" s="19" t="n">
        <v>0.0384856326076971</v>
      </c>
    </row>
    <row r="1420">
      <c r="B1420" t="s">
        <v>86</v>
      </c>
      <c r="C1420" s="19" t="n">
        <v>0.184387272959739</v>
      </c>
      <c r="D1420" s="19" t="n">
        <v>0.159202521480571</v>
      </c>
      <c r="E1420" s="19" t="n">
        <v>0.217394599262716</v>
      </c>
      <c r="F1420" s="19"/>
      <c r="G1420" s="19" t="n">
        <v>0.155355571478384</v>
      </c>
      <c r="H1420" s="19" t="n">
        <v>0.1514812077408</v>
      </c>
      <c r="I1420" s="19" t="n">
        <v>0.163865935904373</v>
      </c>
      <c r="J1420" s="19" t="n">
        <v>0.173469240075864</v>
      </c>
      <c r="K1420" s="19" t="n">
        <v>0.243260602447666</v>
      </c>
      <c r="L1420" s="19" t="n">
        <v>0.331553903759937</v>
      </c>
      <c r="M1420" s="19"/>
      <c r="N1420" s="19" t="n">
        <v>0.223199741462189</v>
      </c>
      <c r="O1420" s="19" t="n">
        <v>0.196987083106079</v>
      </c>
      <c r="P1420" s="19" t="n">
        <v>0.214347418942294</v>
      </c>
      <c r="Q1420" s="19" t="n">
        <v>0.168763809882613</v>
      </c>
      <c r="R1420" s="19" t="n">
        <v>0.146303366701343</v>
      </c>
      <c r="S1420" s="19"/>
      <c r="T1420" s="19" t="n">
        <v>0.176579039592309</v>
      </c>
      <c r="U1420" s="19" t="n">
        <v>0.18208936347933</v>
      </c>
      <c r="V1420" s="19" t="n">
        <v>0.230676694665526</v>
      </c>
      <c r="W1420" s="19" t="n">
        <v>0.134790018007786</v>
      </c>
      <c r="X1420" s="19"/>
      <c r="Y1420" s="19" t="n">
        <v>0.16666191813265</v>
      </c>
      <c r="Z1420" s="19" t="n">
        <v>0.224441149308723</v>
      </c>
      <c r="AA1420" s="19" t="s">
        <v>124</v>
      </c>
      <c r="AB1420" s="19" t="s">
        <v>124</v>
      </c>
      <c r="AC1420" s="19" t="s">
        <v>124</v>
      </c>
      <c r="AD1420" s="19" t="s">
        <v>124</v>
      </c>
      <c r="AE1420" s="19"/>
      <c r="AF1420" s="19" t="n">
        <v>0.184467919147119</v>
      </c>
      <c r="AG1420" s="19"/>
      <c r="AH1420" s="19" t="n">
        <v>0.172099478915895</v>
      </c>
      <c r="AI1420" s="19"/>
      <c r="AJ1420" s="19" t="n">
        <v>0.165791530019125</v>
      </c>
      <c r="AK1420" s="19" t="n">
        <v>0.200930892482207</v>
      </c>
      <c r="AL1420" s="19" t="n">
        <v>0.191885573226828</v>
      </c>
      <c r="AM1420" s="19" t="n">
        <v>0.189548530952731</v>
      </c>
      <c r="AN1420" s="19" t="n">
        <v>0.103394296827066</v>
      </c>
      <c r="AO1420" s="19" t="n">
        <v>0.166291909798836</v>
      </c>
      <c r="AP1420" s="19" t="n">
        <v>0.219485045303398</v>
      </c>
      <c r="AQ1420" s="19" t="n">
        <v>0.138944671485891</v>
      </c>
      <c r="AR1420" s="19" t="n">
        <v>0.474155963540793</v>
      </c>
      <c r="AS1420" s="19" t="n">
        <v>0.254423245485075</v>
      </c>
      <c r="AT1420" s="19" t="n">
        <v>0.111868557943269</v>
      </c>
      <c r="AU1420" s="19" t="n">
        <v>0.194401808983489</v>
      </c>
    </row>
    <row r="1421">
      <c r="C1421" s="19"/>
      <c r="D1421" s="19"/>
      <c r="E1421" s="19"/>
      <c r="F1421" s="19"/>
      <c r="G1421" s="19"/>
      <c r="H1421" s="19"/>
      <c r="I1421" s="19"/>
      <c r="J1421" s="19"/>
      <c r="K1421" s="19"/>
      <c r="L1421" s="19"/>
      <c r="M1421" s="19"/>
      <c r="N1421" s="19"/>
      <c r="O1421" s="19"/>
      <c r="P1421" s="19"/>
      <c r="Q1421" s="19"/>
      <c r="R1421" s="19"/>
      <c r="S1421" s="19"/>
      <c r="T1421" s="19"/>
      <c r="U1421" s="19"/>
      <c r="V1421" s="19"/>
      <c r="W1421" s="19"/>
      <c r="X1421" s="19"/>
      <c r="Y1421" s="19"/>
      <c r="Z1421" s="19"/>
      <c r="AA1421" s="19"/>
      <c r="AB1421" s="19"/>
      <c r="AC1421" s="19"/>
      <c r="AD1421" s="19"/>
      <c r="AE1421" s="19"/>
      <c r="AF1421" s="19"/>
      <c r="AG1421" s="19"/>
      <c r="AH1421" s="19"/>
      <c r="AI1421" s="19"/>
      <c r="AJ1421" s="19"/>
      <c r="AK1421" s="19"/>
      <c r="AL1421" s="19"/>
      <c r="AM1421" s="19"/>
      <c r="AN1421" s="19"/>
      <c r="AO1421" s="19"/>
      <c r="AP1421" s="19"/>
      <c r="AQ1421" s="19"/>
      <c r="AR1421" s="19"/>
      <c r="AS1421" s="19"/>
      <c r="AT1421" s="19"/>
      <c r="AU1421" s="19"/>
    </row>
    <row r="1422">
      <c r="B1422" s="7" t="s">
        <v>565</v>
      </c>
      <c r="C1422" s="19"/>
      <c r="D1422" s="19"/>
      <c r="E1422" s="19"/>
      <c r="F1422" s="19"/>
      <c r="G1422" s="19"/>
      <c r="H1422" s="19"/>
      <c r="I1422" s="19"/>
      <c r="J1422" s="19"/>
      <c r="K1422" s="19"/>
      <c r="L1422" s="19"/>
      <c r="M1422" s="19"/>
      <c r="N1422" s="19"/>
      <c r="O1422" s="19"/>
      <c r="P1422" s="19"/>
      <c r="Q1422" s="19"/>
      <c r="R1422" s="19"/>
      <c r="S1422" s="19"/>
      <c r="T1422" s="19"/>
      <c r="U1422" s="19"/>
      <c r="V1422" s="19"/>
      <c r="W1422" s="19"/>
      <c r="X1422" s="19"/>
      <c r="Y1422" s="19"/>
      <c r="Z1422" s="19"/>
      <c r="AA1422" s="19"/>
      <c r="AB1422" s="19"/>
      <c r="AC1422" s="19"/>
      <c r="AD1422" s="19"/>
      <c r="AE1422" s="19"/>
      <c r="AF1422" s="19"/>
      <c r="AG1422" s="19"/>
      <c r="AH1422" s="19"/>
      <c r="AI1422" s="19"/>
      <c r="AJ1422" s="19"/>
      <c r="AK1422" s="19"/>
      <c r="AL1422" s="19"/>
      <c r="AM1422" s="19"/>
      <c r="AN1422" s="19"/>
      <c r="AO1422" s="19"/>
      <c r="AP1422" s="19"/>
      <c r="AQ1422" s="19"/>
      <c r="AR1422" s="19"/>
      <c r="AS1422" s="19"/>
      <c r="AT1422" s="19"/>
      <c r="AU1422" s="19"/>
    </row>
    <row r="1423">
      <c r="B1423" s="26" t="s">
        <v>229</v>
      </c>
      <c r="C1423" s="19"/>
      <c r="D1423" s="19"/>
      <c r="E1423" s="19"/>
      <c r="F1423" s="19"/>
      <c r="G1423" s="19"/>
      <c r="H1423" s="19"/>
      <c r="I1423" s="19"/>
      <c r="J1423" s="19"/>
      <c r="K1423" s="19"/>
      <c r="L1423" s="19"/>
      <c r="M1423" s="19"/>
      <c r="N1423" s="19"/>
      <c r="O1423" s="19"/>
      <c r="P1423" s="19"/>
      <c r="Q1423" s="19"/>
      <c r="R1423" s="19"/>
      <c r="S1423" s="19"/>
      <c r="T1423" s="19"/>
      <c r="U1423" s="19"/>
      <c r="V1423" s="19"/>
      <c r="W1423" s="19"/>
      <c r="X1423" s="19"/>
      <c r="Y1423" s="19"/>
      <c r="Z1423" s="19"/>
      <c r="AA1423" s="19"/>
      <c r="AB1423" s="19"/>
      <c r="AC1423" s="19"/>
      <c r="AD1423" s="19"/>
      <c r="AE1423" s="19"/>
      <c r="AF1423" s="19"/>
      <c r="AG1423" s="19"/>
      <c r="AH1423" s="19"/>
      <c r="AI1423" s="19"/>
      <c r="AJ1423" s="19"/>
      <c r="AK1423" s="19"/>
      <c r="AL1423" s="19"/>
      <c r="AM1423" s="19"/>
      <c r="AN1423" s="19"/>
      <c r="AO1423" s="19"/>
      <c r="AP1423" s="19"/>
      <c r="AQ1423" s="19"/>
      <c r="AR1423" s="19"/>
      <c r="AS1423" s="19"/>
      <c r="AT1423" s="19"/>
      <c r="AU1423" s="19"/>
    </row>
    <row r="1424">
      <c r="B1424" t="s">
        <v>554</v>
      </c>
      <c r="C1424" s="19" t="n">
        <v>0.402512111195103</v>
      </c>
      <c r="D1424" s="19" t="n">
        <v>0.381237704038332</v>
      </c>
      <c r="E1424" s="19" t="n">
        <v>0.428338743377148</v>
      </c>
      <c r="F1424" s="19"/>
      <c r="G1424" s="19" t="n">
        <v>0.258414383974855</v>
      </c>
      <c r="H1424" s="19" t="n">
        <v>0.323005852323175</v>
      </c>
      <c r="I1424" s="19" t="n">
        <v>0.48833854493405</v>
      </c>
      <c r="J1424" s="19" t="n">
        <v>0.484407032133196</v>
      </c>
      <c r="K1424" s="19" t="n">
        <v>0.390461057049788</v>
      </c>
      <c r="L1424" s="19" t="n">
        <v>0.398576283274793</v>
      </c>
      <c r="M1424" s="19"/>
      <c r="N1424" s="19" t="n">
        <v>0.547214708782617</v>
      </c>
      <c r="O1424" s="19" t="n">
        <v>0.504804450351779</v>
      </c>
      <c r="P1424" s="19" t="n">
        <v>0.415435422369411</v>
      </c>
      <c r="Q1424" s="19" t="n">
        <v>0.335083832297976</v>
      </c>
      <c r="R1424" s="19" t="n">
        <v>0.406609563124808</v>
      </c>
      <c r="S1424" s="19"/>
      <c r="T1424" s="19" t="n">
        <v>0.341286029455359</v>
      </c>
      <c r="U1424" s="19" t="n">
        <v>0.378642284175664</v>
      </c>
      <c r="V1424" s="19" t="n">
        <v>0.374917486655941</v>
      </c>
      <c r="W1424" s="19" t="n">
        <v>0.372561258310346</v>
      </c>
      <c r="X1424" s="19"/>
      <c r="Y1424" s="19" t="n">
        <v>0.379458147760077</v>
      </c>
      <c r="Z1424" s="19" t="n">
        <v>0.454607011962294</v>
      </c>
      <c r="AA1424" s="19" t="s">
        <v>124</v>
      </c>
      <c r="AB1424" s="19" t="s">
        <v>124</v>
      </c>
      <c r="AC1424" s="19" t="s">
        <v>124</v>
      </c>
      <c r="AD1424" s="19" t="s">
        <v>124</v>
      </c>
      <c r="AE1424" s="19"/>
      <c r="AF1424" s="19" t="n">
        <v>0.427509588249483</v>
      </c>
      <c r="AG1424" s="19"/>
      <c r="AH1424" s="19" t="n">
        <v>0.385591105846086</v>
      </c>
      <c r="AI1424" s="19"/>
      <c r="AJ1424" s="19" t="n">
        <v>0.40880820806368</v>
      </c>
      <c r="AK1424" s="19" t="n">
        <v>0.293069856874261</v>
      </c>
      <c r="AL1424" s="19" t="n">
        <v>0.387342833442904</v>
      </c>
      <c r="AM1424" s="19" t="n">
        <v>0.456814701084415</v>
      </c>
      <c r="AN1424" s="19" t="n">
        <v>0.459662134244509</v>
      </c>
      <c r="AO1424" s="19" t="n">
        <v>0.37979635332436</v>
      </c>
      <c r="AP1424" s="19" t="n">
        <v>0.373691735983727</v>
      </c>
      <c r="AQ1424" s="19" t="n">
        <v>0.352257736298533</v>
      </c>
      <c r="AR1424" s="19" t="n">
        <v>0.328039114168354</v>
      </c>
      <c r="AS1424" s="19" t="n">
        <v>0.381859031123581</v>
      </c>
      <c r="AT1424" s="19" t="n">
        <v>0.305175147879658</v>
      </c>
      <c r="AU1424" s="19" t="n">
        <v>0.342287359741256</v>
      </c>
    </row>
    <row r="1425">
      <c r="B1425" t="s">
        <v>555</v>
      </c>
      <c r="C1425" s="19" t="n">
        <v>0.160018314044893</v>
      </c>
      <c r="D1425" s="19" t="n">
        <v>0.192631953609014</v>
      </c>
      <c r="E1425" s="19" t="n">
        <v>0.120511918924133</v>
      </c>
      <c r="F1425" s="19"/>
      <c r="G1425" s="19" t="n">
        <v>0.104563869738765</v>
      </c>
      <c r="H1425" s="19" t="n">
        <v>0.1306247190602</v>
      </c>
      <c r="I1425" s="19" t="n">
        <v>0.151553315020817</v>
      </c>
      <c r="J1425" s="19" t="n">
        <v>0.160154848510808</v>
      </c>
      <c r="K1425" s="19" t="n">
        <v>0.233675242157843</v>
      </c>
      <c r="L1425" s="19" t="n">
        <v>0.186598434353657</v>
      </c>
      <c r="M1425" s="19"/>
      <c r="N1425" s="19" t="n">
        <v>0</v>
      </c>
      <c r="O1425" s="19" t="n">
        <v>0.100709656038697</v>
      </c>
      <c r="P1425" s="19" t="n">
        <v>0.15504913419806</v>
      </c>
      <c r="Q1425" s="19" t="n">
        <v>0.210187673346977</v>
      </c>
      <c r="R1425" s="19" t="n">
        <v>0.132795871159664</v>
      </c>
      <c r="S1425" s="19"/>
      <c r="T1425" s="19" t="n">
        <v>0.103396294899313</v>
      </c>
      <c r="U1425" s="19" t="n">
        <v>0.164968900162916</v>
      </c>
      <c r="V1425" s="19" t="n">
        <v>0.158493727793574</v>
      </c>
      <c r="W1425" s="19" t="n">
        <v>0.205670184742852</v>
      </c>
      <c r="X1425" s="19"/>
      <c r="Y1425" s="19" t="n">
        <v>0.171868562894832</v>
      </c>
      <c r="Z1425" s="19" t="n">
        <v>0.133240378890967</v>
      </c>
      <c r="AA1425" s="19" t="s">
        <v>124</v>
      </c>
      <c r="AB1425" s="19" t="s">
        <v>124</v>
      </c>
      <c r="AC1425" s="19" t="s">
        <v>124</v>
      </c>
      <c r="AD1425" s="19" t="s">
        <v>124</v>
      </c>
      <c r="AE1425" s="19"/>
      <c r="AF1425" s="19" t="n">
        <v>0.154028183113687</v>
      </c>
      <c r="AG1425" s="19"/>
      <c r="AH1425" s="19" t="n">
        <v>0.176318259256552</v>
      </c>
      <c r="AI1425" s="19"/>
      <c r="AJ1425" s="19" t="n">
        <v>0.166215208410158</v>
      </c>
      <c r="AK1425" s="19" t="n">
        <v>0.104348226822107</v>
      </c>
      <c r="AL1425" s="19" t="n">
        <v>0.168826098650858</v>
      </c>
      <c r="AM1425" s="19" t="n">
        <v>0.142633140517372</v>
      </c>
      <c r="AN1425" s="19" t="n">
        <v>0.16485598274934</v>
      </c>
      <c r="AO1425" s="19" t="n">
        <v>0.201244924841654</v>
      </c>
      <c r="AP1425" s="19" t="n">
        <v>0.148220242612176</v>
      </c>
      <c r="AQ1425" s="19" t="n">
        <v>0.248289988522632</v>
      </c>
      <c r="AR1425" s="19" t="n">
        <v>0</v>
      </c>
      <c r="AS1425" s="19" t="n">
        <v>0.15682106485589</v>
      </c>
      <c r="AT1425" s="19" t="n">
        <v>0.436350835328169</v>
      </c>
      <c r="AU1425" s="19" t="n">
        <v>0.114407878087125</v>
      </c>
    </row>
    <row r="1426">
      <c r="B1426" t="s">
        <v>557</v>
      </c>
      <c r="C1426" s="19" t="n">
        <v>0.127426583058558</v>
      </c>
      <c r="D1426" s="19" t="n">
        <v>0.154166268241737</v>
      </c>
      <c r="E1426" s="19" t="n">
        <v>0.0950049639915065</v>
      </c>
      <c r="F1426" s="19"/>
      <c r="G1426" s="19" t="n">
        <v>0.236113928300563</v>
      </c>
      <c r="H1426" s="19" t="n">
        <v>0.148214166647981</v>
      </c>
      <c r="I1426" s="19" t="n">
        <v>0.151013022545817</v>
      </c>
      <c r="J1426" s="19" t="n">
        <v>0.0548679484080299</v>
      </c>
      <c r="K1426" s="19" t="n">
        <v>0.11389264684805</v>
      </c>
      <c r="L1426" s="19" t="n">
        <v>0.077474858609653</v>
      </c>
      <c r="M1426" s="19"/>
      <c r="N1426" s="19" t="n">
        <v>0.229585549755194</v>
      </c>
      <c r="O1426" s="19" t="n">
        <v>0.120111307731752</v>
      </c>
      <c r="P1426" s="19" t="n">
        <v>0.123262168552531</v>
      </c>
      <c r="Q1426" s="19" t="n">
        <v>0.131604437996237</v>
      </c>
      <c r="R1426" s="19" t="n">
        <v>0.131218845428918</v>
      </c>
      <c r="S1426" s="19"/>
      <c r="T1426" s="19" t="n">
        <v>0.137075005962087</v>
      </c>
      <c r="U1426" s="19" t="n">
        <v>0.148546775131998</v>
      </c>
      <c r="V1426" s="19" t="n">
        <v>0.113462892539679</v>
      </c>
      <c r="W1426" s="19" t="n">
        <v>0.151376263159909</v>
      </c>
      <c r="X1426" s="19"/>
      <c r="Y1426" s="19" t="n">
        <v>0.150650519982567</v>
      </c>
      <c r="Z1426" s="19" t="n">
        <v>0.0749475942335107</v>
      </c>
      <c r="AA1426" s="19" t="s">
        <v>124</v>
      </c>
      <c r="AB1426" s="19" t="s">
        <v>124</v>
      </c>
      <c r="AC1426" s="19" t="s">
        <v>124</v>
      </c>
      <c r="AD1426" s="19" t="s">
        <v>124</v>
      </c>
      <c r="AE1426" s="19"/>
      <c r="AF1426" s="19" t="n">
        <v>0.107370007991514</v>
      </c>
      <c r="AG1426" s="19"/>
      <c r="AH1426" s="19" t="n">
        <v>0.140616675269539</v>
      </c>
      <c r="AI1426" s="19"/>
      <c r="AJ1426" s="19" t="n">
        <v>0.13219464324616</v>
      </c>
      <c r="AK1426" s="19" t="n">
        <v>0.359548036855108</v>
      </c>
      <c r="AL1426" s="19" t="n">
        <v>0.14060726519364</v>
      </c>
      <c r="AM1426" s="19" t="n">
        <v>0.0857956757580476</v>
      </c>
      <c r="AN1426" s="19" t="n">
        <v>0.0997813970193547</v>
      </c>
      <c r="AO1426" s="19" t="n">
        <v>0.110840689882229</v>
      </c>
      <c r="AP1426" s="19" t="n">
        <v>0.098680357749034</v>
      </c>
      <c r="AQ1426" s="19" t="n">
        <v>0.20438965632789</v>
      </c>
      <c r="AR1426" s="19" t="n">
        <v>0.108829600393808</v>
      </c>
      <c r="AS1426" s="19" t="n">
        <v>0.0957643292046619</v>
      </c>
      <c r="AT1426" s="19" t="n">
        <v>0.115069149307581</v>
      </c>
      <c r="AU1426" s="19" t="n">
        <v>0.259204625198317</v>
      </c>
    </row>
    <row r="1427">
      <c r="B1427" t="s">
        <v>556</v>
      </c>
      <c r="C1427" s="19" t="n">
        <v>0.11088146898927</v>
      </c>
      <c r="D1427" s="19" t="n">
        <v>0.132669312927764</v>
      </c>
      <c r="E1427" s="19" t="n">
        <v>0.0845211621783654</v>
      </c>
      <c r="F1427" s="19"/>
      <c r="G1427" s="19" t="n">
        <v>0.0989712493546394</v>
      </c>
      <c r="H1427" s="19" t="n">
        <v>0.16251258208863</v>
      </c>
      <c r="I1427" s="19" t="n">
        <v>0.137073854461293</v>
      </c>
      <c r="J1427" s="19" t="n">
        <v>0.073857964923732</v>
      </c>
      <c r="K1427" s="19" t="n">
        <v>0.085331207298475</v>
      </c>
      <c r="L1427" s="19" t="n">
        <v>0.0378564095552539</v>
      </c>
      <c r="M1427" s="19"/>
      <c r="N1427" s="19" t="n">
        <v>0</v>
      </c>
      <c r="O1427" s="19" t="n">
        <v>0.0399096544109679</v>
      </c>
      <c r="P1427" s="19" t="n">
        <v>0.0668896223875308</v>
      </c>
      <c r="Q1427" s="19" t="n">
        <v>0.154661330420996</v>
      </c>
      <c r="R1427" s="19" t="n">
        <v>0.177761180828202</v>
      </c>
      <c r="S1427" s="19"/>
      <c r="T1427" s="19" t="n">
        <v>0.07543953959944</v>
      </c>
      <c r="U1427" s="19" t="n">
        <v>0.109231837360827</v>
      </c>
      <c r="V1427" s="19" t="n">
        <v>0.117488889901338</v>
      </c>
      <c r="W1427" s="19" t="n">
        <v>0.143803588369315</v>
      </c>
      <c r="X1427" s="19"/>
      <c r="Y1427" s="19" t="n">
        <v>0.136145477061155</v>
      </c>
      <c r="Z1427" s="19" t="n">
        <v>0.0537925438161353</v>
      </c>
      <c r="AA1427" s="19" t="s">
        <v>124</v>
      </c>
      <c r="AB1427" s="19" t="s">
        <v>124</v>
      </c>
      <c r="AC1427" s="19" t="s">
        <v>124</v>
      </c>
      <c r="AD1427" s="19" t="s">
        <v>124</v>
      </c>
      <c r="AE1427" s="19"/>
      <c r="AF1427" s="19" t="n">
        <v>0.110902864115504</v>
      </c>
      <c r="AG1427" s="19"/>
      <c r="AH1427" s="19" t="n">
        <v>0.117741116465984</v>
      </c>
      <c r="AI1427" s="19"/>
      <c r="AJ1427" s="19" t="n">
        <v>0.124049691991008</v>
      </c>
      <c r="AK1427" s="19" t="n">
        <v>0.0589110097171931</v>
      </c>
      <c r="AL1427" s="19" t="n">
        <v>0.164076072305713</v>
      </c>
      <c r="AM1427" s="19" t="n">
        <v>0.0972320939609685</v>
      </c>
      <c r="AN1427" s="19" t="n">
        <v>0.103527519680264</v>
      </c>
      <c r="AO1427" s="19" t="n">
        <v>0.14307132277999</v>
      </c>
      <c r="AP1427" s="19" t="n">
        <v>0.109577508968603</v>
      </c>
      <c r="AQ1427" s="19" t="n">
        <v>0.064420387860113</v>
      </c>
      <c r="AR1427" s="19" t="n">
        <v>0</v>
      </c>
      <c r="AS1427" s="19" t="n">
        <v>0.0862839429296776</v>
      </c>
      <c r="AT1427" s="19" t="n">
        <v>0.115069149307581</v>
      </c>
      <c r="AU1427" s="19" t="n">
        <v>0.0305158509388323</v>
      </c>
    </row>
    <row r="1428">
      <c r="B1428" t="s">
        <v>558</v>
      </c>
      <c r="C1428" s="19" t="n">
        <v>0.094115881727729</v>
      </c>
      <c r="D1428" s="19" t="n">
        <v>0.112565058915024</v>
      </c>
      <c r="E1428" s="19" t="n">
        <v>0.0717967338370521</v>
      </c>
      <c r="F1428" s="19"/>
      <c r="G1428" s="19" t="n">
        <v>0.234757120860338</v>
      </c>
      <c r="H1428" s="19" t="n">
        <v>0.135257362110005</v>
      </c>
      <c r="I1428" s="19" t="n">
        <v>0.0640798864465674</v>
      </c>
      <c r="J1428" s="19" t="n">
        <v>0.0560091736565208</v>
      </c>
      <c r="K1428" s="19" t="n">
        <v>0.0485079188354708</v>
      </c>
      <c r="L1428" s="19" t="n">
        <v>0.063569209978319</v>
      </c>
      <c r="M1428" s="19"/>
      <c r="N1428" s="19" t="n">
        <v>0.223199741462189</v>
      </c>
      <c r="O1428" s="19" t="n">
        <v>0.0671287320571411</v>
      </c>
      <c r="P1428" s="19" t="n">
        <v>0.0516200008420856</v>
      </c>
      <c r="Q1428" s="19" t="n">
        <v>0.142074599037522</v>
      </c>
      <c r="R1428" s="19" t="n">
        <v>0.104562277053091</v>
      </c>
      <c r="S1428" s="19"/>
      <c r="T1428" s="19" t="n">
        <v>0.0287012941470079</v>
      </c>
      <c r="U1428" s="19" t="n">
        <v>0.141145104286345</v>
      </c>
      <c r="V1428" s="19" t="n">
        <v>0.0322613177428819</v>
      </c>
      <c r="W1428" s="19" t="n">
        <v>0.136630355176454</v>
      </c>
      <c r="X1428" s="19"/>
      <c r="Y1428" s="19" t="n">
        <v>0.11055670865299</v>
      </c>
      <c r="Z1428" s="19" t="n">
        <v>0.0569646452552708</v>
      </c>
      <c r="AA1428" s="19" t="s">
        <v>124</v>
      </c>
      <c r="AB1428" s="19" t="s">
        <v>124</v>
      </c>
      <c r="AC1428" s="19" t="s">
        <v>124</v>
      </c>
      <c r="AD1428" s="19" t="s">
        <v>124</v>
      </c>
      <c r="AE1428" s="19"/>
      <c r="AF1428" s="19" t="n">
        <v>0.0779616144641171</v>
      </c>
      <c r="AG1428" s="19"/>
      <c r="AH1428" s="19" t="n">
        <v>0.103399612120398</v>
      </c>
      <c r="AI1428" s="19"/>
      <c r="AJ1428" s="19" t="n">
        <v>0.122305925792227</v>
      </c>
      <c r="AK1428" s="19" t="n">
        <v>0.12861341941777</v>
      </c>
      <c r="AL1428" s="19" t="n">
        <v>0.111797161248304</v>
      </c>
      <c r="AM1428" s="19" t="n">
        <v>0.0578026741094914</v>
      </c>
      <c r="AN1428" s="19" t="n">
        <v>0.0822776738846581</v>
      </c>
      <c r="AO1428" s="19" t="n">
        <v>0.110714957620823</v>
      </c>
      <c r="AP1428" s="19" t="n">
        <v>0.0890874355426594</v>
      </c>
      <c r="AQ1428" s="19" t="n">
        <v>0.0755488806076639</v>
      </c>
      <c r="AR1428" s="19" t="n">
        <v>0</v>
      </c>
      <c r="AS1428" s="19" t="n">
        <v>0.0332389993375016</v>
      </c>
      <c r="AT1428" s="19" t="n">
        <v>0.258474016792173</v>
      </c>
      <c r="AU1428" s="19" t="n">
        <v>0.199488130134534</v>
      </c>
    </row>
    <row r="1429">
      <c r="B1429" t="s">
        <v>560</v>
      </c>
      <c r="C1429" s="19" t="n">
        <v>0.0913315700283418</v>
      </c>
      <c r="D1429" s="19" t="n">
        <v>0.0948295656025726</v>
      </c>
      <c r="E1429" s="19" t="n">
        <v>0.087696364774031</v>
      </c>
      <c r="F1429" s="19"/>
      <c r="G1429" s="19" t="n">
        <v>0.0959142149071147</v>
      </c>
      <c r="H1429" s="19" t="n">
        <v>0.185323649920323</v>
      </c>
      <c r="I1429" s="19" t="n">
        <v>0.0899373735553431</v>
      </c>
      <c r="J1429" s="19" t="n">
        <v>0.0478748080284275</v>
      </c>
      <c r="K1429" s="19" t="n">
        <v>0.0450200894237384</v>
      </c>
      <c r="L1429" s="19" t="n">
        <v>0</v>
      </c>
      <c r="M1429" s="19"/>
      <c r="N1429" s="19" t="n">
        <v>0</v>
      </c>
      <c r="O1429" s="19" t="n">
        <v>0.0494195452395825</v>
      </c>
      <c r="P1429" s="19" t="n">
        <v>0.0647611178245513</v>
      </c>
      <c r="Q1429" s="19" t="n">
        <v>0.1072370272655</v>
      </c>
      <c r="R1429" s="19" t="n">
        <v>0.151876057498139</v>
      </c>
      <c r="S1429" s="19"/>
      <c r="T1429" s="19" t="n">
        <v>0.172334610574344</v>
      </c>
      <c r="U1429" s="19" t="n">
        <v>0.0543294610440206</v>
      </c>
      <c r="V1429" s="19" t="n">
        <v>0.0982538349387216</v>
      </c>
      <c r="W1429" s="19" t="n">
        <v>0.117159615401024</v>
      </c>
      <c r="X1429" s="19"/>
      <c r="Y1429" s="19" t="n">
        <v>0.106829292995675</v>
      </c>
      <c r="Z1429" s="19" t="n">
        <v>0.0563114598257707</v>
      </c>
      <c r="AA1429" s="19" t="s">
        <v>124</v>
      </c>
      <c r="AB1429" s="19" t="s">
        <v>124</v>
      </c>
      <c r="AC1429" s="19" t="s">
        <v>124</v>
      </c>
      <c r="AD1429" s="19" t="s">
        <v>124</v>
      </c>
      <c r="AE1429" s="19"/>
      <c r="AF1429" s="19" t="n">
        <v>0.0786037652190323</v>
      </c>
      <c r="AG1429" s="19"/>
      <c r="AH1429" s="19" t="n">
        <v>0.0923433920184374</v>
      </c>
      <c r="AI1429" s="19"/>
      <c r="AJ1429" s="19" t="n">
        <v>0.147446904472506</v>
      </c>
      <c r="AK1429" s="19" t="n">
        <v>0.116215000607732</v>
      </c>
      <c r="AL1429" s="19" t="n">
        <v>0.0881203235590298</v>
      </c>
      <c r="AM1429" s="19" t="n">
        <v>0.128531977874142</v>
      </c>
      <c r="AN1429" s="19" t="n">
        <v>0.0683124723964636</v>
      </c>
      <c r="AO1429" s="19" t="n">
        <v>0.0341619074739779</v>
      </c>
      <c r="AP1429" s="19" t="n">
        <v>0.121975381737883</v>
      </c>
      <c r="AQ1429" s="19" t="n">
        <v>0</v>
      </c>
      <c r="AR1429" s="19" t="n">
        <v>0</v>
      </c>
      <c r="AS1429" s="19" t="n">
        <v>0.0341711455438024</v>
      </c>
      <c r="AT1429" s="19" t="n">
        <v>0.115069149307581</v>
      </c>
      <c r="AU1429" s="19" t="n">
        <v>0.0786577091742365</v>
      </c>
    </row>
    <row r="1430">
      <c r="B1430" t="s">
        <v>559</v>
      </c>
      <c r="C1430" s="19" t="n">
        <v>0.0870763183650141</v>
      </c>
      <c r="D1430" s="19" t="n">
        <v>0.106820451446691</v>
      </c>
      <c r="E1430" s="19" t="n">
        <v>0.0630798091848512</v>
      </c>
      <c r="F1430" s="19"/>
      <c r="G1430" s="19" t="n">
        <v>0.185728870349185</v>
      </c>
      <c r="H1430" s="19" t="n">
        <v>0.0556032804372068</v>
      </c>
      <c r="I1430" s="19" t="n">
        <v>0.0765523600357674</v>
      </c>
      <c r="J1430" s="19" t="n">
        <v>0.0797478519006682</v>
      </c>
      <c r="K1430" s="19" t="n">
        <v>0.103486366974352</v>
      </c>
      <c r="L1430" s="19" t="n">
        <v>0.0453095940726549</v>
      </c>
      <c r="M1430" s="19"/>
      <c r="N1430" s="19" t="n">
        <v>0</v>
      </c>
      <c r="O1430" s="19" t="n">
        <v>0.0488388011456342</v>
      </c>
      <c r="P1430" s="19" t="n">
        <v>0.105209866515236</v>
      </c>
      <c r="Q1430" s="19" t="n">
        <v>0.0782961247998709</v>
      </c>
      <c r="R1430" s="19" t="n">
        <v>0.10452230744954</v>
      </c>
      <c r="S1430" s="19"/>
      <c r="T1430" s="19" t="n">
        <v>0.297068376208674</v>
      </c>
      <c r="U1430" s="19" t="n">
        <v>0.0695364264231784</v>
      </c>
      <c r="V1430" s="19" t="n">
        <v>0.0613584790156922</v>
      </c>
      <c r="W1430" s="19" t="n">
        <v>0.106706656535373</v>
      </c>
      <c r="X1430" s="19"/>
      <c r="Y1430" s="19" t="n">
        <v>0.0960382162133661</v>
      </c>
      <c r="Z1430" s="19" t="n">
        <v>0.0668251723782769</v>
      </c>
      <c r="AA1430" s="19" t="s">
        <v>124</v>
      </c>
      <c r="AB1430" s="19" t="s">
        <v>124</v>
      </c>
      <c r="AC1430" s="19" t="s">
        <v>124</v>
      </c>
      <c r="AD1430" s="19" t="s">
        <v>124</v>
      </c>
      <c r="AE1430" s="19"/>
      <c r="AF1430" s="19" t="n">
        <v>0.0930254925532332</v>
      </c>
      <c r="AG1430" s="19"/>
      <c r="AH1430" s="19" t="n">
        <v>0.0967175152067907</v>
      </c>
      <c r="AI1430" s="19"/>
      <c r="AJ1430" s="19" t="n">
        <v>0.119804203353263</v>
      </c>
      <c r="AK1430" s="19" t="n">
        <v>0.240431021337528</v>
      </c>
      <c r="AL1430" s="19" t="n">
        <v>0.121639946110196</v>
      </c>
      <c r="AM1430" s="19" t="n">
        <v>0.0286596566772944</v>
      </c>
      <c r="AN1430" s="19" t="n">
        <v>0.0953450632452991</v>
      </c>
      <c r="AO1430" s="19" t="n">
        <v>0.0727314192263361</v>
      </c>
      <c r="AP1430" s="19" t="n">
        <v>0.104056653713329</v>
      </c>
      <c r="AQ1430" s="19" t="n">
        <v>0</v>
      </c>
      <c r="AR1430" s="19" t="n">
        <v>0.0974512239892687</v>
      </c>
      <c r="AS1430" s="19" t="n">
        <v>0.0360186403376943</v>
      </c>
      <c r="AT1430" s="19" t="n">
        <v>0.115069149307581</v>
      </c>
      <c r="AU1430" s="19" t="n">
        <v>0.0691226135385909</v>
      </c>
    </row>
    <row r="1431">
      <c r="B1431" t="s">
        <v>86</v>
      </c>
      <c r="C1431" s="19" t="n">
        <v>0.190019536317397</v>
      </c>
      <c r="D1431" s="19" t="n">
        <v>0.152548424146762</v>
      </c>
      <c r="E1431" s="19" t="n">
        <v>0.234386136785777</v>
      </c>
      <c r="F1431" s="19"/>
      <c r="G1431" s="19" t="n">
        <v>0.158965304172853</v>
      </c>
      <c r="H1431" s="19" t="n">
        <v>0.186439883605671</v>
      </c>
      <c r="I1431" s="19" t="n">
        <v>0.133391478286702</v>
      </c>
      <c r="J1431" s="19" t="n">
        <v>0.201143591014112</v>
      </c>
      <c r="K1431" s="19" t="n">
        <v>0.252027863062836</v>
      </c>
      <c r="L1431" s="19" t="n">
        <v>0.235924804228324</v>
      </c>
      <c r="M1431" s="19"/>
      <c r="N1431" s="19" t="n">
        <v>0</v>
      </c>
      <c r="O1431" s="19" t="n">
        <v>0.217321578240735</v>
      </c>
      <c r="P1431" s="19" t="n">
        <v>0.212369796930449</v>
      </c>
      <c r="Q1431" s="19" t="n">
        <v>0.177813737458101</v>
      </c>
      <c r="R1431" s="19" t="n">
        <v>0.157052088184228</v>
      </c>
      <c r="S1431" s="19"/>
      <c r="T1431" s="19" t="n">
        <v>0.229548005289646</v>
      </c>
      <c r="U1431" s="19" t="n">
        <v>0.167726037888036</v>
      </c>
      <c r="V1431" s="19" t="n">
        <v>0.217727710059816</v>
      </c>
      <c r="W1431" s="19" t="n">
        <v>0.149154071662977</v>
      </c>
      <c r="X1431" s="19"/>
      <c r="Y1431" s="19" t="n">
        <v>0.159103823154072</v>
      </c>
      <c r="Z1431" s="19" t="n">
        <v>0.259879585064743</v>
      </c>
      <c r="AA1431" s="19" t="s">
        <v>124</v>
      </c>
      <c r="AB1431" s="19" t="s">
        <v>124</v>
      </c>
      <c r="AC1431" s="19" t="s">
        <v>124</v>
      </c>
      <c r="AD1431" s="19" t="s">
        <v>124</v>
      </c>
      <c r="AE1431" s="19"/>
      <c r="AF1431" s="19" t="n">
        <v>0.201634864777647</v>
      </c>
      <c r="AG1431" s="19"/>
      <c r="AH1431" s="19" t="n">
        <v>0.171277685564568</v>
      </c>
      <c r="AI1431" s="19"/>
      <c r="AJ1431" s="19" t="n">
        <v>0.140241841788125</v>
      </c>
      <c r="AK1431" s="19" t="n">
        <v>0.244640898275178</v>
      </c>
      <c r="AL1431" s="19" t="n">
        <v>0.128207101235025</v>
      </c>
      <c r="AM1431" s="19" t="n">
        <v>0.200750325122176</v>
      </c>
      <c r="AN1431" s="19" t="n">
        <v>0.148596682682236</v>
      </c>
      <c r="AO1431" s="19" t="n">
        <v>0.233370524119723</v>
      </c>
      <c r="AP1431" s="19" t="n">
        <v>0.222933478969787</v>
      </c>
      <c r="AQ1431" s="19" t="n">
        <v>0.259483006711058</v>
      </c>
      <c r="AR1431" s="19" t="n">
        <v>0.465680061448569</v>
      </c>
      <c r="AS1431" s="19" t="n">
        <v>0.333200359532712</v>
      </c>
      <c r="AT1431" s="19" t="n">
        <v>0</v>
      </c>
      <c r="AU1431" s="19" t="n">
        <v>0.197843883275161</v>
      </c>
    </row>
    <row r="1432">
      <c r="C1432" s="19"/>
      <c r="D1432" s="19"/>
      <c r="E1432" s="19"/>
      <c r="F1432" s="19"/>
      <c r="G1432" s="19"/>
      <c r="H1432" s="19"/>
      <c r="I1432" s="19"/>
      <c r="J1432" s="19"/>
      <c r="K1432" s="19"/>
      <c r="L1432" s="19"/>
      <c r="M1432" s="19"/>
      <c r="N1432" s="19"/>
      <c r="O1432" s="19"/>
      <c r="P1432" s="19"/>
      <c r="Q1432" s="19"/>
      <c r="R1432" s="19"/>
      <c r="S1432" s="19"/>
      <c r="T1432" s="19"/>
      <c r="U1432" s="19"/>
      <c r="V1432" s="19"/>
      <c r="W1432" s="19"/>
      <c r="X1432" s="19"/>
      <c r="Y1432" s="19"/>
      <c r="Z1432" s="19"/>
      <c r="AA1432" s="19"/>
      <c r="AB1432" s="19"/>
      <c r="AC1432" s="19"/>
      <c r="AD1432" s="19"/>
      <c r="AE1432" s="19"/>
      <c r="AF1432" s="19"/>
      <c r="AG1432" s="19"/>
      <c r="AH1432" s="19"/>
      <c r="AI1432" s="19"/>
      <c r="AJ1432" s="19"/>
      <c r="AK1432" s="19"/>
      <c r="AL1432" s="19"/>
      <c r="AM1432" s="19"/>
      <c r="AN1432" s="19"/>
      <c r="AO1432" s="19"/>
      <c r="AP1432" s="19"/>
      <c r="AQ1432" s="19"/>
      <c r="AR1432" s="19"/>
      <c r="AS1432" s="19"/>
      <c r="AT1432" s="19"/>
      <c r="AU1432" s="19"/>
    </row>
    <row r="1433">
      <c r="B1433" s="7" t="s">
        <v>566</v>
      </c>
      <c r="C1433" s="19"/>
      <c r="D1433" s="19"/>
      <c r="E1433" s="19"/>
      <c r="F1433" s="19"/>
      <c r="G1433" s="19"/>
      <c r="H1433" s="19"/>
      <c r="I1433" s="19"/>
      <c r="J1433" s="19"/>
      <c r="K1433" s="19"/>
      <c r="L1433" s="19"/>
      <c r="M1433" s="19"/>
      <c r="N1433" s="19"/>
      <c r="O1433" s="19"/>
      <c r="P1433" s="19"/>
      <c r="Q1433" s="19"/>
      <c r="R1433" s="19"/>
      <c r="S1433" s="19"/>
      <c r="T1433" s="19"/>
      <c r="U1433" s="19"/>
      <c r="V1433" s="19"/>
      <c r="W1433" s="19"/>
      <c r="X1433" s="19"/>
      <c r="Y1433" s="19"/>
      <c r="Z1433" s="19"/>
      <c r="AA1433" s="19"/>
      <c r="AB1433" s="19"/>
      <c r="AC1433" s="19"/>
      <c r="AD1433" s="19"/>
      <c r="AE1433" s="19"/>
      <c r="AF1433" s="19"/>
      <c r="AG1433" s="19"/>
      <c r="AH1433" s="19"/>
      <c r="AI1433" s="19"/>
      <c r="AJ1433" s="19"/>
      <c r="AK1433" s="19"/>
      <c r="AL1433" s="19"/>
      <c r="AM1433" s="19"/>
      <c r="AN1433" s="19"/>
      <c r="AO1433" s="19"/>
      <c r="AP1433" s="19"/>
      <c r="AQ1433" s="19"/>
      <c r="AR1433" s="19"/>
      <c r="AS1433" s="19"/>
      <c r="AT1433" s="19"/>
      <c r="AU1433" s="19"/>
    </row>
    <row r="1434">
      <c r="B1434" s="26" t="s">
        <v>229</v>
      </c>
      <c r="C1434" s="19"/>
      <c r="D1434" s="19"/>
      <c r="E1434" s="19"/>
      <c r="F1434" s="19"/>
      <c r="G1434" s="19"/>
      <c r="H1434" s="19"/>
      <c r="I1434" s="19"/>
      <c r="J1434" s="19"/>
      <c r="K1434" s="19"/>
      <c r="L1434" s="19"/>
      <c r="M1434" s="19"/>
      <c r="N1434" s="19"/>
      <c r="O1434" s="19"/>
      <c r="P1434" s="19"/>
      <c r="Q1434" s="19"/>
      <c r="R1434" s="19"/>
      <c r="S1434" s="19"/>
      <c r="T1434" s="19"/>
      <c r="U1434" s="19"/>
      <c r="V1434" s="19"/>
      <c r="W1434" s="19"/>
      <c r="X1434" s="19"/>
      <c r="Y1434" s="19"/>
      <c r="Z1434" s="19"/>
      <c r="AA1434" s="19"/>
      <c r="AB1434" s="19"/>
      <c r="AC1434" s="19"/>
      <c r="AD1434" s="19"/>
      <c r="AE1434" s="19"/>
      <c r="AF1434" s="19"/>
      <c r="AG1434" s="19"/>
      <c r="AH1434" s="19"/>
      <c r="AI1434" s="19"/>
      <c r="AJ1434" s="19"/>
      <c r="AK1434" s="19"/>
      <c r="AL1434" s="19"/>
      <c r="AM1434" s="19"/>
      <c r="AN1434" s="19"/>
      <c r="AO1434" s="19"/>
      <c r="AP1434" s="19"/>
      <c r="AQ1434" s="19"/>
      <c r="AR1434" s="19"/>
      <c r="AS1434" s="19"/>
      <c r="AT1434" s="19"/>
      <c r="AU1434" s="19"/>
    </row>
    <row r="1435">
      <c r="B1435" t="s">
        <v>554</v>
      </c>
      <c r="C1435" s="19" t="n">
        <v>0.456267151128488</v>
      </c>
      <c r="D1435" s="19" t="n">
        <v>0.438293855303291</v>
      </c>
      <c r="E1435" s="19" t="n">
        <v>0.474341046796187</v>
      </c>
      <c r="F1435" s="19"/>
      <c r="G1435" s="19" t="n">
        <v>0.278719825451613</v>
      </c>
      <c r="H1435" s="19" t="n">
        <v>0.334277761594709</v>
      </c>
      <c r="I1435" s="19" t="n">
        <v>0.502657356509681</v>
      </c>
      <c r="J1435" s="19" t="n">
        <v>0.569266779543179</v>
      </c>
      <c r="K1435" s="19" t="n">
        <v>0.498300919688942</v>
      </c>
      <c r="L1435" s="19" t="n">
        <v>0.557708278511965</v>
      </c>
      <c r="M1435" s="19"/>
      <c r="N1435" s="19" t="n">
        <v>0.547214708782617</v>
      </c>
      <c r="O1435" s="19" t="n">
        <v>0.559926136285645</v>
      </c>
      <c r="P1435" s="19" t="n">
        <v>0.523295224821799</v>
      </c>
      <c r="Q1435" s="19" t="n">
        <v>0.412549528543712</v>
      </c>
      <c r="R1435" s="19" t="n">
        <v>0.313589444368301</v>
      </c>
      <c r="S1435" s="19"/>
      <c r="T1435" s="19" t="n">
        <v>0.310265461310324</v>
      </c>
      <c r="U1435" s="19" t="n">
        <v>0.470585932465473</v>
      </c>
      <c r="V1435" s="19" t="n">
        <v>0.439108931701985</v>
      </c>
      <c r="W1435" s="19" t="n">
        <v>0.423972548250463</v>
      </c>
      <c r="X1435" s="19"/>
      <c r="Y1435" s="19" t="n">
        <v>0.432484752760766</v>
      </c>
      <c r="Z1435" s="19" t="n">
        <v>0.510008091876661</v>
      </c>
      <c r="AA1435" s="19" t="s">
        <v>124</v>
      </c>
      <c r="AB1435" s="19" t="s">
        <v>124</v>
      </c>
      <c r="AC1435" s="19" t="s">
        <v>124</v>
      </c>
      <c r="AD1435" s="19" t="s">
        <v>124</v>
      </c>
      <c r="AE1435" s="19"/>
      <c r="AF1435" s="19" t="n">
        <v>0.479589977415809</v>
      </c>
      <c r="AG1435" s="19"/>
      <c r="AH1435" s="19" t="n">
        <v>0.4480512717567</v>
      </c>
      <c r="AI1435" s="19"/>
      <c r="AJ1435" s="19" t="n">
        <v>0.400047864791429</v>
      </c>
      <c r="AK1435" s="19" t="n">
        <v>0.490671598540805</v>
      </c>
      <c r="AL1435" s="19" t="n">
        <v>0.458814592722054</v>
      </c>
      <c r="AM1435" s="19" t="n">
        <v>0.454937193800157</v>
      </c>
      <c r="AN1435" s="19" t="n">
        <v>0.618285197103301</v>
      </c>
      <c r="AO1435" s="19" t="n">
        <v>0.479713733487067</v>
      </c>
      <c r="AP1435" s="19" t="n">
        <v>0.360674014472457</v>
      </c>
      <c r="AQ1435" s="19" t="n">
        <v>0.192521008199851</v>
      </c>
      <c r="AR1435" s="19" t="n">
        <v>0.240499668314145</v>
      </c>
      <c r="AS1435" s="19" t="n">
        <v>0.471623849095544</v>
      </c>
      <c r="AT1435" s="19" t="n">
        <v>0.433150243963857</v>
      </c>
      <c r="AU1435" s="19" t="n">
        <v>0.449774475895483</v>
      </c>
    </row>
    <row r="1436">
      <c r="B1436" t="s">
        <v>555</v>
      </c>
      <c r="C1436" s="19" t="n">
        <v>0.137430975953385</v>
      </c>
      <c r="D1436" s="19" t="n">
        <v>0.144041463955353</v>
      </c>
      <c r="E1436" s="19" t="n">
        <v>0.130275717646482</v>
      </c>
      <c r="F1436" s="19"/>
      <c r="G1436" s="19" t="n">
        <v>0.296011944596183</v>
      </c>
      <c r="H1436" s="19" t="n">
        <v>0.120741305305461</v>
      </c>
      <c r="I1436" s="19" t="n">
        <v>0.0787989408874845</v>
      </c>
      <c r="J1436" s="19" t="n">
        <v>0.116174421491145</v>
      </c>
      <c r="K1436" s="19" t="n">
        <v>0.159585603284494</v>
      </c>
      <c r="L1436" s="19" t="n">
        <v>0.144243036409351</v>
      </c>
      <c r="M1436" s="19"/>
      <c r="N1436" s="19" t="n">
        <v>0</v>
      </c>
      <c r="O1436" s="19" t="n">
        <v>0.118854930394948</v>
      </c>
      <c r="P1436" s="19" t="n">
        <v>0.126685226328175</v>
      </c>
      <c r="Q1436" s="19" t="n">
        <v>0.154536315092391</v>
      </c>
      <c r="R1436" s="19" t="n">
        <v>0.148432255298917</v>
      </c>
      <c r="S1436" s="19"/>
      <c r="T1436" s="19" t="n">
        <v>0.0373568136068709</v>
      </c>
      <c r="U1436" s="19" t="n">
        <v>0.170308499084086</v>
      </c>
      <c r="V1436" s="19" t="n">
        <v>0.144939246358689</v>
      </c>
      <c r="W1436" s="19" t="n">
        <v>0.142287148995671</v>
      </c>
      <c r="X1436" s="19"/>
      <c r="Y1436" s="19" t="n">
        <v>0.148634108173514</v>
      </c>
      <c r="Z1436" s="19" t="n">
        <v>0.112115326306668</v>
      </c>
      <c r="AA1436" s="19" t="s">
        <v>124</v>
      </c>
      <c r="AB1436" s="19" t="s">
        <v>124</v>
      </c>
      <c r="AC1436" s="19" t="s">
        <v>124</v>
      </c>
      <c r="AD1436" s="19" t="s">
        <v>124</v>
      </c>
      <c r="AE1436" s="19"/>
      <c r="AF1436" s="19" t="n">
        <v>0.137442682276119</v>
      </c>
      <c r="AG1436" s="19"/>
      <c r="AH1436" s="19" t="n">
        <v>0.153794409182144</v>
      </c>
      <c r="AI1436" s="19"/>
      <c r="AJ1436" s="19" t="n">
        <v>0.14291416888853</v>
      </c>
      <c r="AK1436" s="19" t="n">
        <v>0.296530735191363</v>
      </c>
      <c r="AL1436" s="19" t="n">
        <v>0.136331979349185</v>
      </c>
      <c r="AM1436" s="19" t="n">
        <v>0.124317832337288</v>
      </c>
      <c r="AN1436" s="19" t="n">
        <v>0.171022550058507</v>
      </c>
      <c r="AO1436" s="19" t="n">
        <v>0.105745041787926</v>
      </c>
      <c r="AP1436" s="19" t="n">
        <v>0.147109180638999</v>
      </c>
      <c r="AQ1436" s="19" t="n">
        <v>0.064420387860113</v>
      </c>
      <c r="AR1436" s="19" t="n">
        <v>0.280973209927142</v>
      </c>
      <c r="AS1436" s="19" t="n">
        <v>0.0595947139356887</v>
      </c>
      <c r="AT1436" s="19" t="n">
        <v>0.208569955839892</v>
      </c>
      <c r="AU1436" s="19" t="n">
        <v>0.059225070493287</v>
      </c>
    </row>
    <row r="1437">
      <c r="B1437" t="s">
        <v>556</v>
      </c>
      <c r="C1437" s="19" t="n">
        <v>0.12603440134607</v>
      </c>
      <c r="D1437" s="19" t="n">
        <v>0.122030351102012</v>
      </c>
      <c r="E1437" s="19" t="n">
        <v>0.132067274388978</v>
      </c>
      <c r="F1437" s="19"/>
      <c r="G1437" s="19" t="n">
        <v>0.173186788408298</v>
      </c>
      <c r="H1437" s="19" t="n">
        <v>0.189773788386878</v>
      </c>
      <c r="I1437" s="19" t="n">
        <v>0.148057458600161</v>
      </c>
      <c r="J1437" s="19" t="n">
        <v>0.071703666675395</v>
      </c>
      <c r="K1437" s="19" t="n">
        <v>0.0645352516367163</v>
      </c>
      <c r="L1437" s="19" t="n">
        <v>0.0989838322588183</v>
      </c>
      <c r="M1437" s="19"/>
      <c r="N1437" s="19" t="n">
        <v>0</v>
      </c>
      <c r="O1437" s="19" t="n">
        <v>0.0463992361210419</v>
      </c>
      <c r="P1437" s="19" t="n">
        <v>0.0683779262235704</v>
      </c>
      <c r="Q1437" s="19" t="n">
        <v>0.161035354370265</v>
      </c>
      <c r="R1437" s="19" t="n">
        <v>0.243511593317405</v>
      </c>
      <c r="S1437" s="19"/>
      <c r="T1437" s="19" t="n">
        <v>0.169572063199257</v>
      </c>
      <c r="U1437" s="19" t="n">
        <v>0.0862184934209381</v>
      </c>
      <c r="V1437" s="19" t="n">
        <v>0.148021075771094</v>
      </c>
      <c r="W1437" s="19" t="n">
        <v>0.172892594762413</v>
      </c>
      <c r="X1437" s="19"/>
      <c r="Y1437" s="19" t="n">
        <v>0.133703714486445</v>
      </c>
      <c r="Z1437" s="19" t="n">
        <v>0.108704101151641</v>
      </c>
      <c r="AA1437" s="19" t="s">
        <v>124</v>
      </c>
      <c r="AB1437" s="19" t="s">
        <v>124</v>
      </c>
      <c r="AC1437" s="19" t="s">
        <v>124</v>
      </c>
      <c r="AD1437" s="19" t="s">
        <v>124</v>
      </c>
      <c r="AE1437" s="19"/>
      <c r="AF1437" s="19" t="n">
        <v>0.126277213214425</v>
      </c>
      <c r="AG1437" s="19"/>
      <c r="AH1437" s="19" t="n">
        <v>0.136397950965832</v>
      </c>
      <c r="AI1437" s="19"/>
      <c r="AJ1437" s="19" t="n">
        <v>0.240838559214831</v>
      </c>
      <c r="AK1437" s="19" t="n">
        <v>0.108603564266451</v>
      </c>
      <c r="AL1437" s="19" t="n">
        <v>0.116904317981537</v>
      </c>
      <c r="AM1437" s="19" t="n">
        <v>0.108635008205983</v>
      </c>
      <c r="AN1437" s="19" t="n">
        <v>0.0987579677782317</v>
      </c>
      <c r="AO1437" s="19" t="n">
        <v>0.108909415306012</v>
      </c>
      <c r="AP1437" s="19" t="n">
        <v>0.134137254673648</v>
      </c>
      <c r="AQ1437" s="19" t="n">
        <v>0.408026716621314</v>
      </c>
      <c r="AR1437" s="19" t="n">
        <v>0.0746923855440654</v>
      </c>
      <c r="AS1437" s="19" t="n">
        <v>0.0864899500502817</v>
      </c>
      <c r="AT1437" s="19" t="n">
        <v>0.258474016792173</v>
      </c>
      <c r="AU1437" s="19" t="n">
        <v>0</v>
      </c>
    </row>
    <row r="1438">
      <c r="B1438" t="s">
        <v>557</v>
      </c>
      <c r="C1438" s="19" t="n">
        <v>0.091344091344592</v>
      </c>
      <c r="D1438" s="19" t="n">
        <v>0.111290976069481</v>
      </c>
      <c r="E1438" s="19" t="n">
        <v>0.0671285487408783</v>
      </c>
      <c r="F1438" s="19"/>
      <c r="G1438" s="19" t="n">
        <v>0.134320584974502</v>
      </c>
      <c r="H1438" s="19" t="n">
        <v>0.165335304979295</v>
      </c>
      <c r="I1438" s="19" t="n">
        <v>0.100982397844258</v>
      </c>
      <c r="J1438" s="19" t="n">
        <v>0.0297346497847205</v>
      </c>
      <c r="K1438" s="19" t="n">
        <v>0.0591522883745338</v>
      </c>
      <c r="L1438" s="19" t="n">
        <v>0</v>
      </c>
      <c r="M1438" s="19"/>
      <c r="N1438" s="19" t="n">
        <v>0.229585549755194</v>
      </c>
      <c r="O1438" s="19" t="n">
        <v>0.078732475608312</v>
      </c>
      <c r="P1438" s="19" t="n">
        <v>0.0450682265382088</v>
      </c>
      <c r="Q1438" s="19" t="n">
        <v>0.116243372939948</v>
      </c>
      <c r="R1438" s="19" t="n">
        <v>0.139935066701356</v>
      </c>
      <c r="S1438" s="19"/>
      <c r="T1438" s="19" t="n">
        <v>0.0630828782598205</v>
      </c>
      <c r="U1438" s="19" t="n">
        <v>0.0746774892048361</v>
      </c>
      <c r="V1438" s="19" t="n">
        <v>0.0852216420349042</v>
      </c>
      <c r="W1438" s="19" t="n">
        <v>0.138800853041336</v>
      </c>
      <c r="X1438" s="19"/>
      <c r="Y1438" s="19" t="n">
        <v>0.107208034042034</v>
      </c>
      <c r="Z1438" s="19" t="n">
        <v>0.0554964366483032</v>
      </c>
      <c r="AA1438" s="19" t="s">
        <v>124</v>
      </c>
      <c r="AB1438" s="19" t="s">
        <v>124</v>
      </c>
      <c r="AC1438" s="19" t="s">
        <v>124</v>
      </c>
      <c r="AD1438" s="19" t="s">
        <v>124</v>
      </c>
      <c r="AE1438" s="19"/>
      <c r="AF1438" s="19" t="n">
        <v>0.0835486690658319</v>
      </c>
      <c r="AG1438" s="19"/>
      <c r="AH1438" s="19" t="n">
        <v>0.101842015030498</v>
      </c>
      <c r="AI1438" s="19"/>
      <c r="AJ1438" s="19" t="n">
        <v>0.117807582440119</v>
      </c>
      <c r="AK1438" s="19" t="n">
        <v>0</v>
      </c>
      <c r="AL1438" s="19" t="n">
        <v>0.097771101010351</v>
      </c>
      <c r="AM1438" s="19" t="n">
        <v>0.122584842053243</v>
      </c>
      <c r="AN1438" s="19" t="n">
        <v>0.0750803935447327</v>
      </c>
      <c r="AO1438" s="19" t="n">
        <v>0.0430839245760179</v>
      </c>
      <c r="AP1438" s="19" t="n">
        <v>0.0758223495065176</v>
      </c>
      <c r="AQ1438" s="19" t="n">
        <v>0.0755295077768526</v>
      </c>
      <c r="AR1438" s="19" t="n">
        <v>0.108829600393808</v>
      </c>
      <c r="AS1438" s="19" t="n">
        <v>0.0524213994494501</v>
      </c>
      <c r="AT1438" s="19" t="n">
        <v>0.0998057834040778</v>
      </c>
      <c r="AU1438" s="19" t="n">
        <v>0.146975606362952</v>
      </c>
    </row>
    <row r="1439">
      <c r="B1439" t="s">
        <v>559</v>
      </c>
      <c r="C1439" s="19" t="n">
        <v>0.0910453711218647</v>
      </c>
      <c r="D1439" s="19" t="n">
        <v>0.0985062802410828</v>
      </c>
      <c r="E1439" s="19" t="n">
        <v>0.0824495442185881</v>
      </c>
      <c r="F1439" s="19"/>
      <c r="G1439" s="19" t="n">
        <v>0.157532241013797</v>
      </c>
      <c r="H1439" s="19" t="n">
        <v>0.113585211295488</v>
      </c>
      <c r="I1439" s="19" t="n">
        <v>0.0900800873462248</v>
      </c>
      <c r="J1439" s="19" t="n">
        <v>0.0525118130796752</v>
      </c>
      <c r="K1439" s="19" t="n">
        <v>0.0882639390460834</v>
      </c>
      <c r="L1439" s="19" t="n">
        <v>0.0299280989912191</v>
      </c>
      <c r="M1439" s="19"/>
      <c r="N1439" s="19" t="n">
        <v>0</v>
      </c>
      <c r="O1439" s="19" t="n">
        <v>0.0602385051489068</v>
      </c>
      <c r="P1439" s="19" t="n">
        <v>0.0632074960478866</v>
      </c>
      <c r="Q1439" s="19" t="n">
        <v>0.0954651552265071</v>
      </c>
      <c r="R1439" s="19" t="n">
        <v>0.166337629070509</v>
      </c>
      <c r="S1439" s="19"/>
      <c r="T1439" s="19" t="n">
        <v>0.113649852527782</v>
      </c>
      <c r="U1439" s="19" t="n">
        <v>0.0614428891392873</v>
      </c>
      <c r="V1439" s="19" t="n">
        <v>0.0528125266897214</v>
      </c>
      <c r="W1439" s="19" t="n">
        <v>0.148137230181295</v>
      </c>
      <c r="X1439" s="19"/>
      <c r="Y1439" s="19" t="n">
        <v>0.108299181314598</v>
      </c>
      <c r="Z1439" s="19" t="n">
        <v>0.0520570413112598</v>
      </c>
      <c r="AA1439" s="19" t="s">
        <v>124</v>
      </c>
      <c r="AB1439" s="19" t="s">
        <v>124</v>
      </c>
      <c r="AC1439" s="19" t="s">
        <v>124</v>
      </c>
      <c r="AD1439" s="19" t="s">
        <v>124</v>
      </c>
      <c r="AE1439" s="19"/>
      <c r="AF1439" s="19" t="n">
        <v>0.0737067839168601</v>
      </c>
      <c r="AG1439" s="19"/>
      <c r="AH1439" s="19" t="n">
        <v>0.101596726739626</v>
      </c>
      <c r="AI1439" s="19"/>
      <c r="AJ1439" s="19" t="n">
        <v>0.10496507332937</v>
      </c>
      <c r="AK1439" s="19" t="n">
        <v>0.108603564266451</v>
      </c>
      <c r="AL1439" s="19" t="n">
        <v>0.13659891479799</v>
      </c>
      <c r="AM1439" s="19" t="n">
        <v>0.083192989511158</v>
      </c>
      <c r="AN1439" s="19" t="n">
        <v>0.041017621421924</v>
      </c>
      <c r="AO1439" s="19" t="n">
        <v>0</v>
      </c>
      <c r="AP1439" s="19" t="n">
        <v>0.0738388239571172</v>
      </c>
      <c r="AQ1439" s="19" t="n">
        <v>0.0755295077768526</v>
      </c>
      <c r="AR1439" s="19" t="n">
        <v>0.172143609533334</v>
      </c>
      <c r="AS1439" s="19" t="n">
        <v>0.0893238238414915</v>
      </c>
      <c r="AT1439" s="19" t="n">
        <v>0</v>
      </c>
      <c r="AU1439" s="19" t="n">
        <v>0.194712612052712</v>
      </c>
    </row>
    <row r="1440">
      <c r="B1440" t="s">
        <v>560</v>
      </c>
      <c r="C1440" s="19" t="n">
        <v>0.0797057935830909</v>
      </c>
      <c r="D1440" s="19" t="n">
        <v>0.0991291218552272</v>
      </c>
      <c r="E1440" s="19" t="n">
        <v>0.0560508358880122</v>
      </c>
      <c r="F1440" s="19"/>
      <c r="G1440" s="19" t="n">
        <v>0.149031676025262</v>
      </c>
      <c r="H1440" s="19" t="n">
        <v>0.110194685764678</v>
      </c>
      <c r="I1440" s="19" t="n">
        <v>0.116982574227481</v>
      </c>
      <c r="J1440" s="19" t="n">
        <v>0.0388407169772696</v>
      </c>
      <c r="K1440" s="19" t="n">
        <v>0.0285272734094617</v>
      </c>
      <c r="L1440" s="19" t="n">
        <v>0</v>
      </c>
      <c r="M1440" s="19"/>
      <c r="N1440" s="19" t="n">
        <v>0</v>
      </c>
      <c r="O1440" s="19" t="n">
        <v>0.0488388011456342</v>
      </c>
      <c r="P1440" s="19" t="n">
        <v>0.0637366989123131</v>
      </c>
      <c r="Q1440" s="19" t="n">
        <v>0.0842510300032323</v>
      </c>
      <c r="R1440" s="19" t="n">
        <v>0.131403915744225</v>
      </c>
      <c r="S1440" s="19"/>
      <c r="T1440" s="19" t="n">
        <v>0.259266584956529</v>
      </c>
      <c r="U1440" s="19" t="n">
        <v>0.0735915535347976</v>
      </c>
      <c r="V1440" s="19" t="n">
        <v>0.0429045710219303</v>
      </c>
      <c r="W1440" s="19" t="n">
        <v>0.0964024255773845</v>
      </c>
      <c r="X1440" s="19"/>
      <c r="Y1440" s="19" t="n">
        <v>0.0957938590426546</v>
      </c>
      <c r="Z1440" s="19" t="n">
        <v>0.0433516900462245</v>
      </c>
      <c r="AA1440" s="19" t="s">
        <v>124</v>
      </c>
      <c r="AB1440" s="19" t="s">
        <v>124</v>
      </c>
      <c r="AC1440" s="19" t="s">
        <v>124</v>
      </c>
      <c r="AD1440" s="19" t="s">
        <v>124</v>
      </c>
      <c r="AE1440" s="19"/>
      <c r="AF1440" s="19" t="n">
        <v>0.0681486370291384</v>
      </c>
      <c r="AG1440" s="19"/>
      <c r="AH1440" s="19" t="n">
        <v>0.0781975671762057</v>
      </c>
      <c r="AI1440" s="19"/>
      <c r="AJ1440" s="19" t="n">
        <v>0.11723463956346</v>
      </c>
      <c r="AK1440" s="19" t="n">
        <v>0.0713094285272308</v>
      </c>
      <c r="AL1440" s="19" t="n">
        <v>0.100115376697237</v>
      </c>
      <c r="AM1440" s="19" t="n">
        <v>0.0792473166396983</v>
      </c>
      <c r="AN1440" s="19" t="n">
        <v>0.0604742676861439</v>
      </c>
      <c r="AO1440" s="19" t="n">
        <v>0.0729501184826057</v>
      </c>
      <c r="AP1440" s="19" t="n">
        <v>0.0460385783553475</v>
      </c>
      <c r="AQ1440" s="19" t="n">
        <v>0.0755488806076639</v>
      </c>
      <c r="AR1440" s="19" t="n">
        <v>0.0974512239892687</v>
      </c>
      <c r="AS1440" s="19" t="n">
        <v>0.0979204260621286</v>
      </c>
      <c r="AT1440" s="19" t="n">
        <v>0</v>
      </c>
      <c r="AU1440" s="19" t="n">
        <v>0.0826814675303511</v>
      </c>
    </row>
    <row r="1441">
      <c r="B1441" t="s">
        <v>558</v>
      </c>
      <c r="C1441" s="19" t="n">
        <v>0.0590253778680428</v>
      </c>
      <c r="D1441" s="19" t="n">
        <v>0.0758737987196755</v>
      </c>
      <c r="E1441" s="19" t="n">
        <v>0.0384242032290442</v>
      </c>
      <c r="F1441" s="19"/>
      <c r="G1441" s="19" t="n">
        <v>0.099451481127936</v>
      </c>
      <c r="H1441" s="19" t="n">
        <v>0.118276912647628</v>
      </c>
      <c r="I1441" s="19" t="n">
        <v>0.0445323726936922</v>
      </c>
      <c r="J1441" s="19" t="n">
        <v>0.0159879645884504</v>
      </c>
      <c r="K1441" s="19" t="n">
        <v>0.026932814123236</v>
      </c>
      <c r="L1441" s="19" t="n">
        <v>0.063569209978319</v>
      </c>
      <c r="M1441" s="19"/>
      <c r="N1441" s="19" t="n">
        <v>0.223199741462189</v>
      </c>
      <c r="O1441" s="19" t="n">
        <v>0.0392679796772804</v>
      </c>
      <c r="P1441" s="19" t="n">
        <v>0.0284268690921611</v>
      </c>
      <c r="Q1441" s="19" t="n">
        <v>0.0690503799377874</v>
      </c>
      <c r="R1441" s="19" t="n">
        <v>0.109741693880742</v>
      </c>
      <c r="S1441" s="19"/>
      <c r="T1441" s="19" t="n">
        <v>0.0287012941470079</v>
      </c>
      <c r="U1441" s="19" t="n">
        <v>0.0730856874851467</v>
      </c>
      <c r="V1441" s="19" t="n">
        <v>0.0143527248706292</v>
      </c>
      <c r="W1441" s="19" t="n">
        <v>0.103472376689822</v>
      </c>
      <c r="X1441" s="19"/>
      <c r="Y1441" s="19" t="n">
        <v>0.0709550438370126</v>
      </c>
      <c r="Z1441" s="19" t="n">
        <v>0.0320679843339216</v>
      </c>
      <c r="AA1441" s="19" t="s">
        <v>124</v>
      </c>
      <c r="AB1441" s="19" t="s">
        <v>124</v>
      </c>
      <c r="AC1441" s="19" t="s">
        <v>124</v>
      </c>
      <c r="AD1441" s="19" t="s">
        <v>124</v>
      </c>
      <c r="AE1441" s="19"/>
      <c r="AF1441" s="19" t="n">
        <v>0.0493902329175868</v>
      </c>
      <c r="AG1441" s="19"/>
      <c r="AH1441" s="19" t="n">
        <v>0.0665354349711844</v>
      </c>
      <c r="AI1441" s="19"/>
      <c r="AJ1441" s="19" t="n">
        <v>0.122305925792227</v>
      </c>
      <c r="AK1441" s="19" t="n">
        <v>0.108603564266451</v>
      </c>
      <c r="AL1441" s="19" t="n">
        <v>0.0803524718759874</v>
      </c>
      <c r="AM1441" s="19" t="n">
        <v>0.0270599073917877</v>
      </c>
      <c r="AN1441" s="19" t="n">
        <v>0.0160897636251961</v>
      </c>
      <c r="AO1441" s="19" t="n">
        <v>0.0298661939065877</v>
      </c>
      <c r="AP1441" s="19" t="n">
        <v>0.0701412838472476</v>
      </c>
      <c r="AQ1441" s="19" t="n">
        <v>0.0755488806076639</v>
      </c>
      <c r="AR1441" s="19" t="n">
        <v>0</v>
      </c>
      <c r="AS1441" s="19" t="n">
        <v>0.0381707465403758</v>
      </c>
      <c r="AT1441" s="19" t="n">
        <v>0.113926190270984</v>
      </c>
      <c r="AU1441" s="19" t="n">
        <v>0.122844707115403</v>
      </c>
    </row>
    <row r="1442">
      <c r="B1442" t="s">
        <v>86</v>
      </c>
      <c r="C1442" s="19" t="n">
        <v>0.188835463102158</v>
      </c>
      <c r="D1442" s="19" t="n">
        <v>0.170433860271425</v>
      </c>
      <c r="E1442" s="19" t="n">
        <v>0.213391992281147</v>
      </c>
      <c r="F1442" s="19"/>
      <c r="G1442" s="19" t="n">
        <v>0.0761285672333706</v>
      </c>
      <c r="H1442" s="19" t="n">
        <v>0.145231625551952</v>
      </c>
      <c r="I1442" s="19" t="n">
        <v>0.196887937216411</v>
      </c>
      <c r="J1442" s="19" t="n">
        <v>0.244277200667535</v>
      </c>
      <c r="K1442" s="19" t="n">
        <v>0.23097549125695</v>
      </c>
      <c r="L1442" s="19" t="n">
        <v>0.196623065545111</v>
      </c>
      <c r="M1442" s="19"/>
      <c r="N1442" s="19" t="n">
        <v>0</v>
      </c>
      <c r="O1442" s="19" t="n">
        <v>0.219967543375944</v>
      </c>
      <c r="P1442" s="19" t="n">
        <v>0.213856174406585</v>
      </c>
      <c r="Q1442" s="19" t="n">
        <v>0.163187991947065</v>
      </c>
      <c r="R1442" s="19" t="n">
        <v>0.172639789182992</v>
      </c>
      <c r="S1442" s="19"/>
      <c r="T1442" s="19" t="n">
        <v>0.225660807099607</v>
      </c>
      <c r="U1442" s="19" t="n">
        <v>0.163906976868045</v>
      </c>
      <c r="V1442" s="19" t="n">
        <v>0.237844700924037</v>
      </c>
      <c r="W1442" s="19" t="n">
        <v>0.149090419754341</v>
      </c>
      <c r="X1442" s="19"/>
      <c r="Y1442" s="19" t="n">
        <v>0.171377915779979</v>
      </c>
      <c r="Z1442" s="19" t="n">
        <v>0.228284176463341</v>
      </c>
      <c r="AA1442" s="19" t="s">
        <v>124</v>
      </c>
      <c r="AB1442" s="19" t="s">
        <v>124</v>
      </c>
      <c r="AC1442" s="19" t="s">
        <v>124</v>
      </c>
      <c r="AD1442" s="19" t="s">
        <v>124</v>
      </c>
      <c r="AE1442" s="19"/>
      <c r="AF1442" s="19" t="n">
        <v>0.199396099659813</v>
      </c>
      <c r="AG1442" s="19"/>
      <c r="AH1442" s="19" t="n">
        <v>0.166481486165493</v>
      </c>
      <c r="AI1442" s="19"/>
      <c r="AJ1442" s="19" t="n">
        <v>0.161784537901063</v>
      </c>
      <c r="AK1442" s="19" t="n">
        <v>0.155493675377293</v>
      </c>
      <c r="AL1442" s="19" t="n">
        <v>0.182362996480902</v>
      </c>
      <c r="AM1442" s="19" t="n">
        <v>0.191689286760172</v>
      </c>
      <c r="AN1442" s="19" t="n">
        <v>0.105532282237913</v>
      </c>
      <c r="AO1442" s="19" t="n">
        <v>0.232681690936389</v>
      </c>
      <c r="AP1442" s="19" t="n">
        <v>0.28644934002616</v>
      </c>
      <c r="AQ1442" s="19" t="n">
        <v>0.259483006711058</v>
      </c>
      <c r="AR1442" s="19" t="n">
        <v>0.478527121758713</v>
      </c>
      <c r="AS1442" s="19" t="n">
        <v>0.193155370723805</v>
      </c>
      <c r="AT1442" s="19" t="n">
        <v>0</v>
      </c>
      <c r="AU1442" s="19" t="n">
        <v>0.134802756442673</v>
      </c>
    </row>
    <row r="1443">
      <c r="C1443" s="19"/>
      <c r="D1443" s="19"/>
      <c r="E1443" s="19"/>
      <c r="F1443" s="19"/>
      <c r="G1443" s="19"/>
      <c r="H1443" s="19"/>
      <c r="I1443" s="19"/>
      <c r="J1443" s="19"/>
      <c r="K1443" s="19"/>
      <c r="L1443" s="19"/>
      <c r="M1443" s="19"/>
      <c r="N1443" s="19"/>
      <c r="O1443" s="19"/>
      <c r="P1443" s="19"/>
      <c r="Q1443" s="19"/>
      <c r="R1443" s="19"/>
      <c r="S1443" s="19"/>
      <c r="T1443" s="19"/>
      <c r="U1443" s="19"/>
      <c r="V1443" s="19"/>
      <c r="W1443" s="19"/>
      <c r="X1443" s="19"/>
      <c r="Y1443" s="19"/>
      <c r="Z1443" s="19"/>
      <c r="AA1443" s="19"/>
      <c r="AB1443" s="19"/>
      <c r="AC1443" s="19"/>
      <c r="AD1443" s="19"/>
      <c r="AE1443" s="19"/>
      <c r="AF1443" s="19"/>
      <c r="AG1443" s="19"/>
      <c r="AH1443" s="19"/>
      <c r="AI1443" s="19"/>
      <c r="AJ1443" s="19"/>
      <c r="AK1443" s="19"/>
      <c r="AL1443" s="19"/>
      <c r="AM1443" s="19"/>
      <c r="AN1443" s="19"/>
      <c r="AO1443" s="19"/>
      <c r="AP1443" s="19"/>
      <c r="AQ1443" s="19"/>
      <c r="AR1443" s="19"/>
      <c r="AS1443" s="19"/>
      <c r="AT1443" s="19"/>
      <c r="AU1443" s="19"/>
    </row>
    <row r="1444">
      <c r="B1444" s="7" t="s">
        <v>567</v>
      </c>
      <c r="C1444" s="19"/>
      <c r="D1444" s="19"/>
      <c r="E1444" s="19"/>
      <c r="F1444" s="19"/>
      <c r="G1444" s="19"/>
      <c r="H1444" s="19"/>
      <c r="I1444" s="19"/>
      <c r="J1444" s="19"/>
      <c r="K1444" s="19"/>
      <c r="L1444" s="19"/>
      <c r="M1444" s="19"/>
      <c r="N1444" s="19"/>
      <c r="O1444" s="19"/>
      <c r="P1444" s="19"/>
      <c r="Q1444" s="19"/>
      <c r="R1444" s="19"/>
      <c r="S1444" s="19"/>
      <c r="T1444" s="19"/>
      <c r="U1444" s="19"/>
      <c r="V1444" s="19"/>
      <c r="W1444" s="19"/>
      <c r="X1444" s="19"/>
      <c r="Y1444" s="19"/>
      <c r="Z1444" s="19"/>
      <c r="AA1444" s="19"/>
      <c r="AB1444" s="19"/>
      <c r="AC1444" s="19"/>
      <c r="AD1444" s="19"/>
      <c r="AE1444" s="19"/>
      <c r="AF1444" s="19"/>
      <c r="AG1444" s="19"/>
      <c r="AH1444" s="19"/>
      <c r="AI1444" s="19"/>
      <c r="AJ1444" s="19"/>
      <c r="AK1444" s="19"/>
      <c r="AL1444" s="19"/>
      <c r="AM1444" s="19"/>
      <c r="AN1444" s="19"/>
      <c r="AO1444" s="19"/>
      <c r="AP1444" s="19"/>
      <c r="AQ1444" s="19"/>
      <c r="AR1444" s="19"/>
      <c r="AS1444" s="19"/>
      <c r="AT1444" s="19"/>
      <c r="AU1444" s="19"/>
    </row>
    <row r="1445">
      <c r="B1445" s="26" t="s">
        <v>229</v>
      </c>
      <c r="C1445" s="19"/>
      <c r="D1445" s="19"/>
      <c r="E1445" s="19"/>
      <c r="F1445" s="19"/>
      <c r="G1445" s="19"/>
      <c r="H1445" s="19"/>
      <c r="I1445" s="19"/>
      <c r="J1445" s="19"/>
      <c r="K1445" s="19"/>
      <c r="L1445" s="19"/>
      <c r="M1445" s="19"/>
      <c r="N1445" s="19"/>
      <c r="O1445" s="19"/>
      <c r="P1445" s="19"/>
      <c r="Q1445" s="19"/>
      <c r="R1445" s="19"/>
      <c r="S1445" s="19"/>
      <c r="T1445" s="19"/>
      <c r="U1445" s="19"/>
      <c r="V1445" s="19"/>
      <c r="W1445" s="19"/>
      <c r="X1445" s="19"/>
      <c r="Y1445" s="19"/>
      <c r="Z1445" s="19"/>
      <c r="AA1445" s="19"/>
      <c r="AB1445" s="19"/>
      <c r="AC1445" s="19"/>
      <c r="AD1445" s="19"/>
      <c r="AE1445" s="19"/>
      <c r="AF1445" s="19"/>
      <c r="AG1445" s="19"/>
      <c r="AH1445" s="19"/>
      <c r="AI1445" s="19"/>
      <c r="AJ1445" s="19"/>
      <c r="AK1445" s="19"/>
      <c r="AL1445" s="19"/>
      <c r="AM1445" s="19"/>
      <c r="AN1445" s="19"/>
      <c r="AO1445" s="19"/>
      <c r="AP1445" s="19"/>
      <c r="AQ1445" s="19"/>
      <c r="AR1445" s="19"/>
      <c r="AS1445" s="19"/>
      <c r="AT1445" s="19"/>
      <c r="AU1445" s="19"/>
    </row>
    <row r="1446">
      <c r="B1446" t="s">
        <v>554</v>
      </c>
      <c r="C1446" s="19" t="n">
        <v>0.391947794511975</v>
      </c>
      <c r="D1446" s="19" t="n">
        <v>0.384229484125311</v>
      </c>
      <c r="E1446" s="19" t="n">
        <v>0.400727619609248</v>
      </c>
      <c r="F1446" s="19"/>
      <c r="G1446" s="19" t="n">
        <v>0.233512070093341</v>
      </c>
      <c r="H1446" s="19" t="n">
        <v>0.286367487856408</v>
      </c>
      <c r="I1446" s="19" t="n">
        <v>0.490964220059677</v>
      </c>
      <c r="J1446" s="19" t="n">
        <v>0.448500044838231</v>
      </c>
      <c r="K1446" s="19" t="n">
        <v>0.427863479014874</v>
      </c>
      <c r="L1446" s="19" t="n">
        <v>0.431345500011743</v>
      </c>
      <c r="M1446" s="19"/>
      <c r="N1446" s="19" t="n">
        <v>0.232437150837428</v>
      </c>
      <c r="O1446" s="19" t="n">
        <v>0.422204119873209</v>
      </c>
      <c r="P1446" s="19" t="n">
        <v>0.435085040138441</v>
      </c>
      <c r="Q1446" s="19" t="n">
        <v>0.367914272666584</v>
      </c>
      <c r="R1446" s="19" t="n">
        <v>0.327828333811459</v>
      </c>
      <c r="S1446" s="19"/>
      <c r="T1446" s="19" t="n">
        <v>0.210678011630324</v>
      </c>
      <c r="U1446" s="19" t="n">
        <v>0.427049586717817</v>
      </c>
      <c r="V1446" s="19" t="n">
        <v>0.386649460486588</v>
      </c>
      <c r="W1446" s="19" t="n">
        <v>0.35117870247013</v>
      </c>
      <c r="X1446" s="19"/>
      <c r="Y1446" s="19" t="n">
        <v>0.366462186463826</v>
      </c>
      <c r="Z1446" s="19" t="n">
        <v>0.449537467801851</v>
      </c>
      <c r="AA1446" s="19" t="s">
        <v>124</v>
      </c>
      <c r="AB1446" s="19" t="s">
        <v>124</v>
      </c>
      <c r="AC1446" s="19" t="s">
        <v>124</v>
      </c>
      <c r="AD1446" s="19" t="s">
        <v>124</v>
      </c>
      <c r="AE1446" s="19"/>
      <c r="AF1446" s="19" t="n">
        <v>0.427960470563452</v>
      </c>
      <c r="AG1446" s="19"/>
      <c r="AH1446" s="19" t="n">
        <v>0.380351669477769</v>
      </c>
      <c r="AI1446" s="19"/>
      <c r="AJ1446" s="19" t="n">
        <v>0.339793722220126</v>
      </c>
      <c r="AK1446" s="19" t="n">
        <v>0.395139811829138</v>
      </c>
      <c r="AL1446" s="19" t="n">
        <v>0.449482325651025</v>
      </c>
      <c r="AM1446" s="19" t="n">
        <v>0.453016799333225</v>
      </c>
      <c r="AN1446" s="19" t="n">
        <v>0.42896377851437</v>
      </c>
      <c r="AO1446" s="19" t="n">
        <v>0.24359299821764</v>
      </c>
      <c r="AP1446" s="19" t="n">
        <v>0.34708323724439</v>
      </c>
      <c r="AQ1446" s="19" t="n">
        <v>0.321031067302385</v>
      </c>
      <c r="AR1446" s="19" t="n">
        <v>0.233270545480183</v>
      </c>
      <c r="AS1446" s="19" t="n">
        <v>0.305594217357377</v>
      </c>
      <c r="AT1446" s="19" t="n">
        <v>0.417886878060354</v>
      </c>
      <c r="AU1446" s="19" t="n">
        <v>0.345729434032928</v>
      </c>
    </row>
    <row r="1447">
      <c r="B1447" t="s">
        <v>555</v>
      </c>
      <c r="C1447" s="19" t="n">
        <v>0.141755452681878</v>
      </c>
      <c r="D1447" s="19" t="n">
        <v>0.177098185852205</v>
      </c>
      <c r="E1447" s="19" t="n">
        <v>0.0946273979009236</v>
      </c>
      <c r="F1447" s="19"/>
      <c r="G1447" s="19" t="n">
        <v>0.176920647047231</v>
      </c>
      <c r="H1447" s="19" t="n">
        <v>0.163263114431579</v>
      </c>
      <c r="I1447" s="19" t="n">
        <v>0.0821472051324315</v>
      </c>
      <c r="J1447" s="19" t="n">
        <v>0.126784384017019</v>
      </c>
      <c r="K1447" s="19" t="n">
        <v>0.149970424945227</v>
      </c>
      <c r="L1447" s="19" t="n">
        <v>0.257248013632045</v>
      </c>
      <c r="M1447" s="19"/>
      <c r="N1447" s="19" t="n">
        <v>0</v>
      </c>
      <c r="O1447" s="19" t="n">
        <v>0.130694952456748</v>
      </c>
      <c r="P1447" s="19" t="n">
        <v>0.128415301632598</v>
      </c>
      <c r="Q1447" s="19" t="n">
        <v>0.180408176396529</v>
      </c>
      <c r="R1447" s="19" t="n">
        <v>0.111509559433833</v>
      </c>
      <c r="S1447" s="19"/>
      <c r="T1447" s="19" t="n">
        <v>0.202386525729814</v>
      </c>
      <c r="U1447" s="19" t="n">
        <v>0.132291879895221</v>
      </c>
      <c r="V1447" s="19" t="n">
        <v>0.135842117164544</v>
      </c>
      <c r="W1447" s="19" t="n">
        <v>0.161239000952607</v>
      </c>
      <c r="X1447" s="19"/>
      <c r="Y1447" s="19" t="n">
        <v>0.168613385222705</v>
      </c>
      <c r="Z1447" s="19" t="n">
        <v>0.0810647460938471</v>
      </c>
      <c r="AA1447" s="19" t="s">
        <v>124</v>
      </c>
      <c r="AB1447" s="19" t="s">
        <v>124</v>
      </c>
      <c r="AC1447" s="19" t="s">
        <v>124</v>
      </c>
      <c r="AD1447" s="19" t="s">
        <v>124</v>
      </c>
      <c r="AE1447" s="19"/>
      <c r="AF1447" s="19" t="n">
        <v>0.127877544957251</v>
      </c>
      <c r="AG1447" s="19"/>
      <c r="AH1447" s="19" t="n">
        <v>0.157828625845078</v>
      </c>
      <c r="AI1447" s="19"/>
      <c r="AJ1447" s="19" t="n">
        <v>0.135049398184218</v>
      </c>
      <c r="AK1447" s="19" t="n">
        <v>0.280949592275701</v>
      </c>
      <c r="AL1447" s="19" t="n">
        <v>0.144621916991832</v>
      </c>
      <c r="AM1447" s="19" t="n">
        <v>0.119688043383005</v>
      </c>
      <c r="AN1447" s="19" t="n">
        <v>0.106186446129793</v>
      </c>
      <c r="AO1447" s="19" t="n">
        <v>0.211422863666831</v>
      </c>
      <c r="AP1447" s="19" t="n">
        <v>0.137088387309948</v>
      </c>
      <c r="AQ1447" s="19" t="n">
        <v>0.0671637763410703</v>
      </c>
      <c r="AR1447" s="19" t="n">
        <v>0.108829600393808</v>
      </c>
      <c r="AS1447" s="19" t="n">
        <v>0.0868880604490952</v>
      </c>
      <c r="AT1447" s="19" t="n">
        <v>0.467043972632065</v>
      </c>
      <c r="AU1447" s="19" t="n">
        <v>0.228076219696927</v>
      </c>
    </row>
    <row r="1448">
      <c r="B1448" t="s">
        <v>557</v>
      </c>
      <c r="C1448" s="19" t="n">
        <v>0.138612015125904</v>
      </c>
      <c r="D1448" s="19" t="n">
        <v>0.13056369398022</v>
      </c>
      <c r="E1448" s="19" t="n">
        <v>0.149807079736672</v>
      </c>
      <c r="F1448" s="19"/>
      <c r="G1448" s="19" t="n">
        <v>0.308190508491626</v>
      </c>
      <c r="H1448" s="19" t="n">
        <v>0.17285362211551</v>
      </c>
      <c r="I1448" s="19" t="n">
        <v>0.13717131385993</v>
      </c>
      <c r="J1448" s="19" t="n">
        <v>0.0880155785501492</v>
      </c>
      <c r="K1448" s="19" t="n">
        <v>0.08650593377733</v>
      </c>
      <c r="L1448" s="19" t="n">
        <v>0.0378564095552539</v>
      </c>
      <c r="M1448" s="19"/>
      <c r="N1448" s="19" t="n">
        <v>0</v>
      </c>
      <c r="O1448" s="19" t="n">
        <v>0.0807220480573472</v>
      </c>
      <c r="P1448" s="19" t="n">
        <v>0.106401996342187</v>
      </c>
      <c r="Q1448" s="19" t="n">
        <v>0.176446064742632</v>
      </c>
      <c r="R1448" s="19" t="n">
        <v>0.184585298583791</v>
      </c>
      <c r="S1448" s="19"/>
      <c r="T1448" s="19" t="n">
        <v>0.212159043144171</v>
      </c>
      <c r="U1448" s="19" t="n">
        <v>0.134914436927931</v>
      </c>
      <c r="V1448" s="19" t="n">
        <v>0.118630962918125</v>
      </c>
      <c r="W1448" s="19" t="n">
        <v>0.152018895650801</v>
      </c>
      <c r="X1448" s="19"/>
      <c r="Y1448" s="19" t="n">
        <v>0.157940631779196</v>
      </c>
      <c r="Z1448" s="19" t="n">
        <v>0.0949352577926909</v>
      </c>
      <c r="AA1448" s="19" t="s">
        <v>124</v>
      </c>
      <c r="AB1448" s="19" t="s">
        <v>124</v>
      </c>
      <c r="AC1448" s="19" t="s">
        <v>124</v>
      </c>
      <c r="AD1448" s="19" t="s">
        <v>124</v>
      </c>
      <c r="AE1448" s="19"/>
      <c r="AF1448" s="19" t="n">
        <v>0.111237878403231</v>
      </c>
      <c r="AG1448" s="19"/>
      <c r="AH1448" s="19" t="n">
        <v>0.153006603551787</v>
      </c>
      <c r="AI1448" s="19"/>
      <c r="AJ1448" s="19" t="n">
        <v>0.201427626246266</v>
      </c>
      <c r="AK1448" s="19" t="n">
        <v>0.158018170083453</v>
      </c>
      <c r="AL1448" s="19" t="n">
        <v>0.108760363852428</v>
      </c>
      <c r="AM1448" s="19" t="n">
        <v>0.129211431386122</v>
      </c>
      <c r="AN1448" s="19" t="n">
        <v>0.162080853986827</v>
      </c>
      <c r="AO1448" s="19" t="n">
        <v>0.164072205115643</v>
      </c>
      <c r="AP1448" s="19" t="n">
        <v>0.155958102220515</v>
      </c>
      <c r="AQ1448" s="19" t="n">
        <v>0.139969268467777</v>
      </c>
      <c r="AR1448" s="19" t="n">
        <v>0</v>
      </c>
      <c r="AS1448" s="19" t="n">
        <v>0.162084152864873</v>
      </c>
      <c r="AT1448" s="19" t="n">
        <v>0</v>
      </c>
      <c r="AU1448" s="19" t="n">
        <v>0.112513732111369</v>
      </c>
    </row>
    <row r="1449">
      <c r="B1449" t="s">
        <v>556</v>
      </c>
      <c r="C1449" s="19" t="n">
        <v>0.105508982805471</v>
      </c>
      <c r="D1449" s="19" t="n">
        <v>0.108945057931277</v>
      </c>
      <c r="E1449" s="19" t="n">
        <v>0.102066338401498</v>
      </c>
      <c r="F1449" s="19"/>
      <c r="G1449" s="19" t="n">
        <v>0.19748679008061</v>
      </c>
      <c r="H1449" s="19" t="n">
        <v>0.0935986805592594</v>
      </c>
      <c r="I1449" s="19" t="n">
        <v>0.118079073277759</v>
      </c>
      <c r="J1449" s="19" t="n">
        <v>0.0718467245342734</v>
      </c>
      <c r="K1449" s="19" t="n">
        <v>0.112282454748401</v>
      </c>
      <c r="L1449" s="19" t="n">
        <v>0.0417638427808956</v>
      </c>
      <c r="M1449" s="19"/>
      <c r="N1449" s="19" t="n">
        <v>0</v>
      </c>
      <c r="O1449" s="19" t="n">
        <v>0.0422526078121875</v>
      </c>
      <c r="P1449" s="19" t="n">
        <v>0.106428021069284</v>
      </c>
      <c r="Q1449" s="19" t="n">
        <v>0.0764654306010022</v>
      </c>
      <c r="R1449" s="19" t="n">
        <v>0.215476558213803</v>
      </c>
      <c r="S1449" s="19"/>
      <c r="T1449" s="19" t="n">
        <v>0.0640038486589068</v>
      </c>
      <c r="U1449" s="19" t="n">
        <v>0.121299308787849</v>
      </c>
      <c r="V1449" s="19" t="n">
        <v>0.0867338561743837</v>
      </c>
      <c r="W1449" s="19" t="n">
        <v>0.126306456821789</v>
      </c>
      <c r="X1449" s="19"/>
      <c r="Y1449" s="19" t="n">
        <v>0.112185058295336</v>
      </c>
      <c r="Z1449" s="19" t="n">
        <v>0.0904230956807239</v>
      </c>
      <c r="AA1449" s="19" t="s">
        <v>124</v>
      </c>
      <c r="AB1449" s="19" t="s">
        <v>124</v>
      </c>
      <c r="AC1449" s="19" t="s">
        <v>124</v>
      </c>
      <c r="AD1449" s="19" t="s">
        <v>124</v>
      </c>
      <c r="AE1449" s="19"/>
      <c r="AF1449" s="19" t="n">
        <v>0.103336920431335</v>
      </c>
      <c r="AG1449" s="19"/>
      <c r="AH1449" s="19" t="n">
        <v>0.115504192521155</v>
      </c>
      <c r="AI1449" s="19"/>
      <c r="AJ1449" s="19" t="n">
        <v>0.134339148594351</v>
      </c>
      <c r="AK1449" s="19" t="n">
        <v>0.0713094285272308</v>
      </c>
      <c r="AL1449" s="19" t="n">
        <v>0.114929134935374</v>
      </c>
      <c r="AM1449" s="19" t="n">
        <v>0.0722819950488773</v>
      </c>
      <c r="AN1449" s="19" t="n">
        <v>0.109450045877499</v>
      </c>
      <c r="AO1449" s="19" t="n">
        <v>0.240001500089637</v>
      </c>
      <c r="AP1449" s="19" t="n">
        <v>0.0856051012258293</v>
      </c>
      <c r="AQ1449" s="19" t="n">
        <v>0.203987149741928</v>
      </c>
      <c r="AR1449" s="19" t="n">
        <v>0</v>
      </c>
      <c r="AS1449" s="19" t="n">
        <v>0.0795052748863369</v>
      </c>
      <c r="AT1449" s="19" t="n">
        <v>0</v>
      </c>
      <c r="AU1449" s="19" t="n">
        <v>0.0897409214321193</v>
      </c>
    </row>
    <row r="1450">
      <c r="B1450" t="s">
        <v>558</v>
      </c>
      <c r="C1450" s="19" t="n">
        <v>0.090389074131837</v>
      </c>
      <c r="D1450" s="19" t="n">
        <v>0.0907216956417323</v>
      </c>
      <c r="E1450" s="19" t="n">
        <v>0.0907066549247131</v>
      </c>
      <c r="F1450" s="19"/>
      <c r="G1450" s="19" t="n">
        <v>0.119626823349142</v>
      </c>
      <c r="H1450" s="19" t="n">
        <v>0.118136128303989</v>
      </c>
      <c r="I1450" s="19" t="n">
        <v>0.0824428557848608</v>
      </c>
      <c r="J1450" s="19" t="n">
        <v>0.0826861428103507</v>
      </c>
      <c r="K1450" s="19" t="n">
        <v>0.0709104833224994</v>
      </c>
      <c r="L1450" s="19" t="n">
        <v>0.0323698862659737</v>
      </c>
      <c r="M1450" s="19"/>
      <c r="N1450" s="19" t="n">
        <v>0.452785291217383</v>
      </c>
      <c r="O1450" s="19" t="n">
        <v>0.0668698872590475</v>
      </c>
      <c r="P1450" s="19" t="n">
        <v>0.0769296537157648</v>
      </c>
      <c r="Q1450" s="19" t="n">
        <v>0.0868572801208125</v>
      </c>
      <c r="R1450" s="19" t="n">
        <v>0.129239782132296</v>
      </c>
      <c r="S1450" s="19"/>
      <c r="T1450" s="19" t="n">
        <v>0.063544113716881</v>
      </c>
      <c r="U1450" s="19" t="n">
        <v>0.0774216346150056</v>
      </c>
      <c r="V1450" s="19" t="n">
        <v>0.0588069891839883</v>
      </c>
      <c r="W1450" s="19" t="n">
        <v>0.120435127260696</v>
      </c>
      <c r="X1450" s="19"/>
      <c r="Y1450" s="19" t="n">
        <v>0.0991792978191122</v>
      </c>
      <c r="Z1450" s="19" t="n">
        <v>0.0705258592013274</v>
      </c>
      <c r="AA1450" s="19" t="s">
        <v>124</v>
      </c>
      <c r="AB1450" s="19" t="s">
        <v>124</v>
      </c>
      <c r="AC1450" s="19" t="s">
        <v>124</v>
      </c>
      <c r="AD1450" s="19" t="s">
        <v>124</v>
      </c>
      <c r="AE1450" s="19"/>
      <c r="AF1450" s="19" t="n">
        <v>0.0792012823955106</v>
      </c>
      <c r="AG1450" s="19"/>
      <c r="AH1450" s="19" t="n">
        <v>0.0920104250557844</v>
      </c>
      <c r="AI1450" s="19"/>
      <c r="AJ1450" s="19" t="n">
        <v>0.095231428325336</v>
      </c>
      <c r="AK1450" s="19" t="n">
        <v>0.0991071603662602</v>
      </c>
      <c r="AL1450" s="19" t="n">
        <v>0.127765789435681</v>
      </c>
      <c r="AM1450" s="19" t="n">
        <v>0.0474648367734982</v>
      </c>
      <c r="AN1450" s="19" t="n">
        <v>0.079422351954869</v>
      </c>
      <c r="AO1450" s="19" t="n">
        <v>0.0430839245760179</v>
      </c>
      <c r="AP1450" s="19" t="n">
        <v>0.116634652727533</v>
      </c>
      <c r="AQ1450" s="19" t="n">
        <v>0.21549877624463</v>
      </c>
      <c r="AR1450" s="19" t="n">
        <v>0</v>
      </c>
      <c r="AS1450" s="19" t="n">
        <v>0.125053321280552</v>
      </c>
      <c r="AT1450" s="19" t="n">
        <v>0</v>
      </c>
      <c r="AU1450" s="19" t="n">
        <v>0.0384856326076971</v>
      </c>
    </row>
    <row r="1451">
      <c r="B1451" t="s">
        <v>560</v>
      </c>
      <c r="C1451" s="19" t="n">
        <v>0.08670058992195</v>
      </c>
      <c r="D1451" s="19" t="n">
        <v>0.108561756467437</v>
      </c>
      <c r="E1451" s="19" t="n">
        <v>0.0559934172444595</v>
      </c>
      <c r="F1451" s="19"/>
      <c r="G1451" s="19" t="n">
        <v>0.0969971597853602</v>
      </c>
      <c r="H1451" s="19" t="n">
        <v>0.191513621391323</v>
      </c>
      <c r="I1451" s="19" t="n">
        <v>0.0679248606153472</v>
      </c>
      <c r="J1451" s="19" t="n">
        <v>0.0391150871927786</v>
      </c>
      <c r="K1451" s="19" t="n">
        <v>0.0373193963019112</v>
      </c>
      <c r="L1451" s="19" t="n">
        <v>0.0359104015794754</v>
      </c>
      <c r="M1451" s="19"/>
      <c r="N1451" s="19" t="n">
        <v>0</v>
      </c>
      <c r="O1451" s="19" t="n">
        <v>0.0836815048006153</v>
      </c>
      <c r="P1451" s="19" t="n">
        <v>0.049361799824281</v>
      </c>
      <c r="Q1451" s="19" t="n">
        <v>0.103383119048894</v>
      </c>
      <c r="R1451" s="19" t="n">
        <v>0.13425322473142</v>
      </c>
      <c r="S1451" s="19"/>
      <c r="T1451" s="19" t="n">
        <v>0.135950537329792</v>
      </c>
      <c r="U1451" s="19" t="n">
        <v>0.0710231592073091</v>
      </c>
      <c r="V1451" s="19" t="n">
        <v>0.0546809481175116</v>
      </c>
      <c r="W1451" s="19" t="n">
        <v>0.125004294048033</v>
      </c>
      <c r="X1451" s="19"/>
      <c r="Y1451" s="19" t="n">
        <v>0.105333336331616</v>
      </c>
      <c r="Z1451" s="19" t="n">
        <v>0.0445962863401595</v>
      </c>
      <c r="AA1451" s="19" t="s">
        <v>124</v>
      </c>
      <c r="AB1451" s="19" t="s">
        <v>124</v>
      </c>
      <c r="AC1451" s="19" t="s">
        <v>124</v>
      </c>
      <c r="AD1451" s="19" t="s">
        <v>124</v>
      </c>
      <c r="AE1451" s="19"/>
      <c r="AF1451" s="19" t="n">
        <v>0.0853816464863784</v>
      </c>
      <c r="AG1451" s="19"/>
      <c r="AH1451" s="19" t="n">
        <v>0.0865011239836072</v>
      </c>
      <c r="AI1451" s="19"/>
      <c r="AJ1451" s="19" t="n">
        <v>0.141472221411325</v>
      </c>
      <c r="AK1451" s="19" t="n">
        <v>0.110210583093105</v>
      </c>
      <c r="AL1451" s="19" t="n">
        <v>0.0982172598586851</v>
      </c>
      <c r="AM1451" s="19" t="n">
        <v>0.0859288494506658</v>
      </c>
      <c r="AN1451" s="19" t="n">
        <v>0.0441742413651493</v>
      </c>
      <c r="AO1451" s="19" t="n">
        <v>0.116034043058624</v>
      </c>
      <c r="AP1451" s="19" t="n">
        <v>0.0613467509767539</v>
      </c>
      <c r="AQ1451" s="19" t="n">
        <v>0</v>
      </c>
      <c r="AR1451" s="19" t="n">
        <v>0</v>
      </c>
      <c r="AS1451" s="19" t="n">
        <v>0.0985439702048545</v>
      </c>
      <c r="AT1451" s="19" t="n">
        <v>0</v>
      </c>
      <c r="AU1451" s="19" t="n">
        <v>0.200914238938165</v>
      </c>
    </row>
    <row r="1452">
      <c r="B1452" t="s">
        <v>559</v>
      </c>
      <c r="C1452" s="19" t="n">
        <v>0.072624397937779</v>
      </c>
      <c r="D1452" s="19" t="n">
        <v>0.0759819865279829</v>
      </c>
      <c r="E1452" s="19" t="n">
        <v>0.0690130077766489</v>
      </c>
      <c r="F1452" s="19"/>
      <c r="G1452" s="19" t="n">
        <v>0.121912851369732</v>
      </c>
      <c r="H1452" s="19" t="n">
        <v>0.0755237121005125</v>
      </c>
      <c r="I1452" s="19" t="n">
        <v>0.0753018742836142</v>
      </c>
      <c r="J1452" s="19" t="n">
        <v>0.0306991258705269</v>
      </c>
      <c r="K1452" s="19" t="n">
        <v>0.0883742501456502</v>
      </c>
      <c r="L1452" s="19" t="n">
        <v>0.077674244360371</v>
      </c>
      <c r="M1452" s="19"/>
      <c r="N1452" s="19" t="n">
        <v>0</v>
      </c>
      <c r="O1452" s="19" t="n">
        <v>0.053654591972805</v>
      </c>
      <c r="P1452" s="19" t="n">
        <v>0.0744277812303036</v>
      </c>
      <c r="Q1452" s="19" t="n">
        <v>0.0700730396271994</v>
      </c>
      <c r="R1452" s="19" t="n">
        <v>0.0932433200156272</v>
      </c>
      <c r="S1452" s="19"/>
      <c r="T1452" s="19" t="n">
        <v>0.153400300673545</v>
      </c>
      <c r="U1452" s="19" t="n">
        <v>0.0546787876637211</v>
      </c>
      <c r="V1452" s="19" t="n">
        <v>0.0805329518100455</v>
      </c>
      <c r="W1452" s="19" t="n">
        <v>0.079332286424148</v>
      </c>
      <c r="X1452" s="19"/>
      <c r="Y1452" s="19" t="n">
        <v>0.0710593519827865</v>
      </c>
      <c r="Z1452" s="19" t="n">
        <v>0.0761609227505825</v>
      </c>
      <c r="AA1452" s="19" t="s">
        <v>124</v>
      </c>
      <c r="AB1452" s="19" t="s">
        <v>124</v>
      </c>
      <c r="AC1452" s="19" t="s">
        <v>124</v>
      </c>
      <c r="AD1452" s="19" t="s">
        <v>124</v>
      </c>
      <c r="AE1452" s="19"/>
      <c r="AF1452" s="19" t="n">
        <v>0.0674830979093297</v>
      </c>
      <c r="AG1452" s="19"/>
      <c r="AH1452" s="19" t="n">
        <v>0.0816967928311227</v>
      </c>
      <c r="AI1452" s="19"/>
      <c r="AJ1452" s="19" t="n">
        <v>0.112893281349214</v>
      </c>
      <c r="AK1452" s="19" t="n">
        <v>0.232819584996247</v>
      </c>
      <c r="AL1452" s="19" t="n">
        <v>0.103046149194403</v>
      </c>
      <c r="AM1452" s="19" t="n">
        <v>0.0648384299073352</v>
      </c>
      <c r="AN1452" s="19" t="n">
        <v>0.0846274056528674</v>
      </c>
      <c r="AO1452" s="19" t="n">
        <v>0</v>
      </c>
      <c r="AP1452" s="19" t="n">
        <v>0.0124882126977733</v>
      </c>
      <c r="AQ1452" s="19" t="n">
        <v>0.064420387860113</v>
      </c>
      <c r="AR1452" s="19" t="n">
        <v>0</v>
      </c>
      <c r="AS1452" s="19" t="n">
        <v>0.0595275762824966</v>
      </c>
      <c r="AT1452" s="19" t="n">
        <v>0</v>
      </c>
      <c r="AU1452" s="19" t="n">
        <v>0.0670737221700903</v>
      </c>
    </row>
    <row r="1453">
      <c r="B1453" t="s">
        <v>86</v>
      </c>
      <c r="C1453" s="19" t="n">
        <v>0.188123781329329</v>
      </c>
      <c r="D1453" s="19" t="n">
        <v>0.175829210310045</v>
      </c>
      <c r="E1453" s="19" t="n">
        <v>0.205033567744209</v>
      </c>
      <c r="F1453" s="19"/>
      <c r="G1453" s="19" t="n">
        <v>0.10580612215856</v>
      </c>
      <c r="H1453" s="19" t="n">
        <v>0.164489756997075</v>
      </c>
      <c r="I1453" s="19" t="n">
        <v>0.190929694107124</v>
      </c>
      <c r="J1453" s="19" t="n">
        <v>0.215983812089406</v>
      </c>
      <c r="K1453" s="19" t="n">
        <v>0.214996152476202</v>
      </c>
      <c r="L1453" s="19" t="n">
        <v>0.241180190534984</v>
      </c>
      <c r="M1453" s="19"/>
      <c r="N1453" s="19" t="n">
        <v>0.314777557945189</v>
      </c>
      <c r="O1453" s="19" t="n">
        <v>0.261728288336541</v>
      </c>
      <c r="P1453" s="19" t="n">
        <v>0.179735296951108</v>
      </c>
      <c r="Q1453" s="19" t="n">
        <v>0.182350196951038</v>
      </c>
      <c r="R1453" s="19" t="n">
        <v>0.151806896881292</v>
      </c>
      <c r="S1453" s="19"/>
      <c r="T1453" s="19" t="n">
        <v>0.203720872780071</v>
      </c>
      <c r="U1453" s="19" t="n">
        <v>0.175338782605052</v>
      </c>
      <c r="V1453" s="19" t="n">
        <v>0.214139830169795</v>
      </c>
      <c r="W1453" s="19" t="n">
        <v>0.16469527502644</v>
      </c>
      <c r="X1453" s="19"/>
      <c r="Y1453" s="19" t="n">
        <v>0.172494774750715</v>
      </c>
      <c r="Z1453" s="19" t="n">
        <v>0.223440552308746</v>
      </c>
      <c r="AA1453" s="19" t="s">
        <v>124</v>
      </c>
      <c r="AB1453" s="19" t="s">
        <v>124</v>
      </c>
      <c r="AC1453" s="19" t="s">
        <v>124</v>
      </c>
      <c r="AD1453" s="19" t="s">
        <v>124</v>
      </c>
      <c r="AE1453" s="19"/>
      <c r="AF1453" s="19" t="n">
        <v>0.194129528860869</v>
      </c>
      <c r="AG1453" s="19"/>
      <c r="AH1453" s="19" t="n">
        <v>0.172691964704728</v>
      </c>
      <c r="AI1453" s="19"/>
      <c r="AJ1453" s="19" t="n">
        <v>0.165252012475888</v>
      </c>
      <c r="AK1453" s="19" t="n">
        <v>0.221311449143338</v>
      </c>
      <c r="AL1453" s="19" t="n">
        <v>0.153003102431339</v>
      </c>
      <c r="AM1453" s="19" t="n">
        <v>0.166612851804426</v>
      </c>
      <c r="AN1453" s="19" t="n">
        <v>0.170130962752913</v>
      </c>
      <c r="AO1453" s="19" t="n">
        <v>0.203504330213135</v>
      </c>
      <c r="AP1453" s="19" t="n">
        <v>0.228889601972145</v>
      </c>
      <c r="AQ1453" s="19" t="n">
        <v>0.192319230369987</v>
      </c>
      <c r="AR1453" s="19" t="n">
        <v>0.657899854126009</v>
      </c>
      <c r="AS1453" s="19" t="n">
        <v>0.226394370061307</v>
      </c>
      <c r="AT1453" s="19" t="n">
        <v>0.115069149307581</v>
      </c>
      <c r="AU1453" s="19" t="n">
        <v>0.169846314758698</v>
      </c>
    </row>
    <row r="1454">
      <c r="C1454" s="19"/>
      <c r="D1454" s="19"/>
      <c r="E1454" s="19"/>
      <c r="F1454" s="19"/>
      <c r="G1454" s="19"/>
      <c r="H1454" s="19"/>
      <c r="I1454" s="19"/>
      <c r="J1454" s="19"/>
      <c r="K1454" s="19"/>
      <c r="L1454" s="19"/>
      <c r="M1454" s="19"/>
      <c r="N1454" s="19"/>
      <c r="O1454" s="19"/>
      <c r="P1454" s="19"/>
      <c r="Q1454" s="19"/>
      <c r="R1454" s="19"/>
      <c r="S1454" s="19"/>
      <c r="T1454" s="19"/>
      <c r="U1454" s="19"/>
      <c r="V1454" s="19"/>
      <c r="W1454" s="19"/>
      <c r="X1454" s="19"/>
      <c r="Y1454" s="19"/>
      <c r="Z1454" s="19"/>
      <c r="AA1454" s="19"/>
      <c r="AB1454" s="19"/>
      <c r="AC1454" s="19"/>
      <c r="AD1454" s="19"/>
      <c r="AE1454" s="19"/>
      <c r="AF1454" s="19"/>
      <c r="AG1454" s="19"/>
      <c r="AH1454" s="19"/>
      <c r="AI1454" s="19"/>
      <c r="AJ1454" s="19"/>
      <c r="AK1454" s="19"/>
      <c r="AL1454" s="19"/>
      <c r="AM1454" s="19"/>
      <c r="AN1454" s="19"/>
      <c r="AO1454" s="19"/>
      <c r="AP1454" s="19"/>
      <c r="AQ1454" s="19"/>
      <c r="AR1454" s="19"/>
      <c r="AS1454" s="19"/>
      <c r="AT1454" s="19"/>
      <c r="AU1454" s="19"/>
    </row>
    <row r="1455">
      <c r="B1455" s="7" t="s">
        <v>568</v>
      </c>
      <c r="C1455" s="19"/>
      <c r="D1455" s="19"/>
      <c r="E1455" s="19"/>
      <c r="F1455" s="19"/>
      <c r="G1455" s="19"/>
      <c r="H1455" s="19"/>
      <c r="I1455" s="19"/>
      <c r="J1455" s="19"/>
      <c r="K1455" s="19"/>
      <c r="L1455" s="19"/>
      <c r="M1455" s="19"/>
      <c r="N1455" s="19"/>
      <c r="O1455" s="19"/>
      <c r="P1455" s="19"/>
      <c r="Q1455" s="19"/>
      <c r="R1455" s="19"/>
      <c r="S1455" s="19"/>
      <c r="T1455" s="19"/>
      <c r="U1455" s="19"/>
      <c r="V1455" s="19"/>
      <c r="W1455" s="19"/>
      <c r="X1455" s="19"/>
      <c r="Y1455" s="19"/>
      <c r="Z1455" s="19"/>
      <c r="AA1455" s="19"/>
      <c r="AB1455" s="19"/>
      <c r="AC1455" s="19"/>
      <c r="AD1455" s="19"/>
      <c r="AE1455" s="19"/>
      <c r="AF1455" s="19"/>
      <c r="AG1455" s="19"/>
      <c r="AH1455" s="19"/>
      <c r="AI1455" s="19"/>
      <c r="AJ1455" s="19"/>
      <c r="AK1455" s="19"/>
      <c r="AL1455" s="19"/>
      <c r="AM1455" s="19"/>
      <c r="AN1455" s="19"/>
      <c r="AO1455" s="19"/>
      <c r="AP1455" s="19"/>
      <c r="AQ1455" s="19"/>
      <c r="AR1455" s="19"/>
      <c r="AS1455" s="19"/>
      <c r="AT1455" s="19"/>
      <c r="AU1455" s="19"/>
    </row>
    <row r="1456">
      <c r="B1456" s="26" t="s">
        <v>229</v>
      </c>
      <c r="C1456" s="19"/>
      <c r="D1456" s="19"/>
      <c r="E1456" s="19"/>
      <c r="F1456" s="19"/>
      <c r="G1456" s="19"/>
      <c r="H1456" s="19"/>
      <c r="I1456" s="19"/>
      <c r="J1456" s="19"/>
      <c r="K1456" s="19"/>
      <c r="L1456" s="19"/>
      <c r="M1456" s="19"/>
      <c r="N1456" s="19"/>
      <c r="O1456" s="19"/>
      <c r="P1456" s="19"/>
      <c r="Q1456" s="19"/>
      <c r="R1456" s="19"/>
      <c r="S1456" s="19"/>
      <c r="T1456" s="19"/>
      <c r="U1456" s="19"/>
      <c r="V1456" s="19"/>
      <c r="W1456" s="19"/>
      <c r="X1456" s="19"/>
      <c r="Y1456" s="19"/>
      <c r="Z1456" s="19"/>
      <c r="AA1456" s="19"/>
      <c r="AB1456" s="19"/>
      <c r="AC1456" s="19"/>
      <c r="AD1456" s="19"/>
      <c r="AE1456" s="19"/>
      <c r="AF1456" s="19"/>
      <c r="AG1456" s="19"/>
      <c r="AH1456" s="19"/>
      <c r="AI1456" s="19"/>
      <c r="AJ1456" s="19"/>
      <c r="AK1456" s="19"/>
      <c r="AL1456" s="19"/>
      <c r="AM1456" s="19"/>
      <c r="AN1456" s="19"/>
      <c r="AO1456" s="19"/>
      <c r="AP1456" s="19"/>
      <c r="AQ1456" s="19"/>
      <c r="AR1456" s="19"/>
      <c r="AS1456" s="19"/>
      <c r="AT1456" s="19"/>
      <c r="AU1456" s="19"/>
    </row>
    <row r="1457">
      <c r="B1457" t="s">
        <v>554</v>
      </c>
      <c r="C1457" s="19" t="n">
        <v>0.438605834126919</v>
      </c>
      <c r="D1457" s="19" t="n">
        <v>0.437220259169859</v>
      </c>
      <c r="E1457" s="19" t="n">
        <v>0.435782219314875</v>
      </c>
      <c r="F1457" s="19"/>
      <c r="G1457" s="19" t="n">
        <v>0.203813644898226</v>
      </c>
      <c r="H1457" s="19" t="n">
        <v>0.400402334969975</v>
      </c>
      <c r="I1457" s="19" t="n">
        <v>0.464495707971881</v>
      </c>
      <c r="J1457" s="19" t="n">
        <v>0.496249628167792</v>
      </c>
      <c r="K1457" s="19" t="n">
        <v>0.536013096990222</v>
      </c>
      <c r="L1457" s="19" t="n">
        <v>0.391079220348394</v>
      </c>
      <c r="M1457" s="19"/>
      <c r="N1457" s="19" t="n">
        <v>0.776800258537811</v>
      </c>
      <c r="O1457" s="19" t="n">
        <v>0.513236206984625</v>
      </c>
      <c r="P1457" s="19" t="n">
        <v>0.48772745906321</v>
      </c>
      <c r="Q1457" s="19" t="n">
        <v>0.371532730557875</v>
      </c>
      <c r="R1457" s="19" t="n">
        <v>0.388090408137683</v>
      </c>
      <c r="S1457" s="19"/>
      <c r="T1457" s="19" t="n">
        <v>0.246096900748741</v>
      </c>
      <c r="U1457" s="19" t="n">
        <v>0.488426178261542</v>
      </c>
      <c r="V1457" s="19" t="n">
        <v>0.454022296798375</v>
      </c>
      <c r="W1457" s="19" t="n">
        <v>0.370176962438228</v>
      </c>
      <c r="X1457" s="19"/>
      <c r="Y1457" s="19" t="n">
        <v>0.416336647038798</v>
      </c>
      <c r="Z1457" s="19" t="n">
        <v>0.48892738056258</v>
      </c>
      <c r="AA1457" s="19" t="s">
        <v>124</v>
      </c>
      <c r="AB1457" s="19" t="s">
        <v>124</v>
      </c>
      <c r="AC1457" s="19" t="s">
        <v>124</v>
      </c>
      <c r="AD1457" s="19" t="s">
        <v>124</v>
      </c>
      <c r="AE1457" s="19"/>
      <c r="AF1457" s="19" t="n">
        <v>0.484641837349453</v>
      </c>
      <c r="AG1457" s="19"/>
      <c r="AH1457" s="19" t="n">
        <v>0.432321272343767</v>
      </c>
      <c r="AI1457" s="19"/>
      <c r="AJ1457" s="19" t="n">
        <v>0.377597684144217</v>
      </c>
      <c r="AK1457" s="19" t="n">
        <v>0.593283903301795</v>
      </c>
      <c r="AL1457" s="19" t="n">
        <v>0.444272306725115</v>
      </c>
      <c r="AM1457" s="19" t="n">
        <v>0.439826829124057</v>
      </c>
      <c r="AN1457" s="19" t="n">
        <v>0.461065664949922</v>
      </c>
      <c r="AO1457" s="19" t="n">
        <v>0.425651770341055</v>
      </c>
      <c r="AP1457" s="19" t="n">
        <v>0.440017358352644</v>
      </c>
      <c r="AQ1457" s="19" t="n">
        <v>0.528663363983991</v>
      </c>
      <c r="AR1457" s="19" t="n">
        <v>0.236128510096225</v>
      </c>
      <c r="AS1457" s="19" t="n">
        <v>0.376786002251151</v>
      </c>
      <c r="AT1457" s="19" t="n">
        <v>0.532956027367935</v>
      </c>
      <c r="AU1457" s="19" t="n">
        <v>0.423981832565707</v>
      </c>
    </row>
    <row r="1458">
      <c r="B1458" t="s">
        <v>555</v>
      </c>
      <c r="C1458" s="19" t="n">
        <v>0.179603548165325</v>
      </c>
      <c r="D1458" s="19" t="n">
        <v>0.181275882432359</v>
      </c>
      <c r="E1458" s="19" t="n">
        <v>0.178969127339193</v>
      </c>
      <c r="F1458" s="19"/>
      <c r="G1458" s="19" t="n">
        <v>0.29348148224102</v>
      </c>
      <c r="H1458" s="19" t="n">
        <v>0.1650481401167</v>
      </c>
      <c r="I1458" s="19" t="n">
        <v>0.129416918838077</v>
      </c>
      <c r="J1458" s="19" t="n">
        <v>0.176992592387228</v>
      </c>
      <c r="K1458" s="19" t="n">
        <v>0.171344121775908</v>
      </c>
      <c r="L1458" s="19" t="n">
        <v>0.263960032949508</v>
      </c>
      <c r="M1458" s="19"/>
      <c r="N1458" s="19" t="n">
        <v>0</v>
      </c>
      <c r="O1458" s="19" t="n">
        <v>0.147098353735032</v>
      </c>
      <c r="P1458" s="19" t="n">
        <v>0.200686211717595</v>
      </c>
      <c r="Q1458" s="19" t="n">
        <v>0.199599904456452</v>
      </c>
      <c r="R1458" s="19" t="n">
        <v>0.137593218586914</v>
      </c>
      <c r="S1458" s="19"/>
      <c r="T1458" s="19" t="n">
        <v>0.0361123857856852</v>
      </c>
      <c r="U1458" s="19" t="n">
        <v>0.185400338058527</v>
      </c>
      <c r="V1458" s="19" t="n">
        <v>0.221592548222336</v>
      </c>
      <c r="W1458" s="19" t="n">
        <v>0.196978703648735</v>
      </c>
      <c r="X1458" s="19"/>
      <c r="Y1458" s="19" t="n">
        <v>0.195571868780168</v>
      </c>
      <c r="Z1458" s="19" t="n">
        <v>0.143520031324785</v>
      </c>
      <c r="AA1458" s="19" t="s">
        <v>124</v>
      </c>
      <c r="AB1458" s="19" t="s">
        <v>124</v>
      </c>
      <c r="AC1458" s="19" t="s">
        <v>124</v>
      </c>
      <c r="AD1458" s="19" t="s">
        <v>124</v>
      </c>
      <c r="AE1458" s="19"/>
      <c r="AF1458" s="19" t="n">
        <v>0.171523721300692</v>
      </c>
      <c r="AG1458" s="19"/>
      <c r="AH1458" s="19" t="n">
        <v>0.187034815038017</v>
      </c>
      <c r="AI1458" s="19"/>
      <c r="AJ1458" s="19" t="n">
        <v>0.202812364319504</v>
      </c>
      <c r="AK1458" s="19" t="n">
        <v>0.0512995733759116</v>
      </c>
      <c r="AL1458" s="19" t="n">
        <v>0.146191344473551</v>
      </c>
      <c r="AM1458" s="19" t="n">
        <v>0.19973468086804</v>
      </c>
      <c r="AN1458" s="19" t="n">
        <v>0.220386665127156</v>
      </c>
      <c r="AO1458" s="19" t="n">
        <v>0.132179687719171</v>
      </c>
      <c r="AP1458" s="19" t="n">
        <v>0.176755095779316</v>
      </c>
      <c r="AQ1458" s="19" t="n">
        <v>0.20438965632789</v>
      </c>
      <c r="AR1458" s="19" t="n">
        <v>0</v>
      </c>
      <c r="AS1458" s="19" t="n">
        <v>0.240445053218774</v>
      </c>
      <c r="AT1458" s="19" t="n">
        <v>0.322496146110876</v>
      </c>
      <c r="AU1458" s="19" t="n">
        <v>0.162496724599895</v>
      </c>
    </row>
    <row r="1459">
      <c r="B1459" t="s">
        <v>557</v>
      </c>
      <c r="C1459" s="19" t="n">
        <v>0.0945499342615262</v>
      </c>
      <c r="D1459" s="19" t="n">
        <v>0.104079502518087</v>
      </c>
      <c r="E1459" s="19" t="n">
        <v>0.0833943016289786</v>
      </c>
      <c r="F1459" s="19"/>
      <c r="G1459" s="19" t="n">
        <v>0.126393658113438</v>
      </c>
      <c r="H1459" s="19" t="n">
        <v>0.119581921692341</v>
      </c>
      <c r="I1459" s="19" t="n">
        <v>0.147900608478269</v>
      </c>
      <c r="J1459" s="19" t="n">
        <v>0.0662977306554963</v>
      </c>
      <c r="K1459" s="19" t="n">
        <v>0.0419337477636608</v>
      </c>
      <c r="L1459" s="19" t="n">
        <v>0</v>
      </c>
      <c r="M1459" s="19"/>
      <c r="N1459" s="19" t="n">
        <v>0</v>
      </c>
      <c r="O1459" s="19" t="n">
        <v>0.0692402372394723</v>
      </c>
      <c r="P1459" s="19" t="n">
        <v>0.0446348872274271</v>
      </c>
      <c r="Q1459" s="19" t="n">
        <v>0.118712708163515</v>
      </c>
      <c r="R1459" s="19" t="n">
        <v>0.171064469819117</v>
      </c>
      <c r="S1459" s="19"/>
      <c r="T1459" s="19" t="n">
        <v>0.138805502110862</v>
      </c>
      <c r="U1459" s="19" t="n">
        <v>0.0636265481499908</v>
      </c>
      <c r="V1459" s="19" t="n">
        <v>0.0484199271346915</v>
      </c>
      <c r="W1459" s="19" t="n">
        <v>0.155632411358305</v>
      </c>
      <c r="X1459" s="19"/>
      <c r="Y1459" s="19" t="n">
        <v>0.110951476713185</v>
      </c>
      <c r="Z1459" s="19" t="n">
        <v>0.0574874686748108</v>
      </c>
      <c r="AA1459" s="19" t="s">
        <v>124</v>
      </c>
      <c r="AB1459" s="19" t="s">
        <v>124</v>
      </c>
      <c r="AC1459" s="19" t="s">
        <v>124</v>
      </c>
      <c r="AD1459" s="19" t="s">
        <v>124</v>
      </c>
      <c r="AE1459" s="19"/>
      <c r="AF1459" s="19" t="n">
        <v>0.0638466401285506</v>
      </c>
      <c r="AG1459" s="19"/>
      <c r="AH1459" s="19" t="n">
        <v>0.110144264341435</v>
      </c>
      <c r="AI1459" s="19"/>
      <c r="AJ1459" s="19" t="n">
        <v>0.0755620947289492</v>
      </c>
      <c r="AK1459" s="19" t="n">
        <v>0.0512995733759116</v>
      </c>
      <c r="AL1459" s="19" t="n">
        <v>0.109554680165235</v>
      </c>
      <c r="AM1459" s="19" t="n">
        <v>0.119591996250136</v>
      </c>
      <c r="AN1459" s="19" t="n">
        <v>0.0750312950967169</v>
      </c>
      <c r="AO1459" s="19" t="n">
        <v>0.0327277033962992</v>
      </c>
      <c r="AP1459" s="19" t="n">
        <v>0.0419163929649152</v>
      </c>
      <c r="AQ1459" s="19" t="n">
        <v>0.136842746231669</v>
      </c>
      <c r="AR1459" s="19" t="n">
        <v>0.285344368145062</v>
      </c>
      <c r="AS1459" s="19" t="n">
        <v>0.147944181090303</v>
      </c>
      <c r="AT1459" s="19" t="n">
        <v>0.144547826521189</v>
      </c>
      <c r="AU1459" s="19" t="n">
        <v>0.0677203502291452</v>
      </c>
    </row>
    <row r="1460">
      <c r="B1460" t="s">
        <v>556</v>
      </c>
      <c r="C1460" s="19" t="n">
        <v>0.0931351410064493</v>
      </c>
      <c r="D1460" s="19" t="n">
        <v>0.110274478830075</v>
      </c>
      <c r="E1460" s="19" t="n">
        <v>0.0724468700626209</v>
      </c>
      <c r="F1460" s="19"/>
      <c r="G1460" s="19" t="n">
        <v>0.224495232880302</v>
      </c>
      <c r="H1460" s="19" t="n">
        <v>0.0715874192424174</v>
      </c>
      <c r="I1460" s="19" t="n">
        <v>0.106818165620635</v>
      </c>
      <c r="J1460" s="19" t="n">
        <v>0.0626480935812541</v>
      </c>
      <c r="K1460" s="19" t="n">
        <v>0.0736248965877503</v>
      </c>
      <c r="L1460" s="19" t="n">
        <v>0.0702262958212277</v>
      </c>
      <c r="M1460" s="19"/>
      <c r="N1460" s="19" t="n">
        <v>0</v>
      </c>
      <c r="O1460" s="19" t="n">
        <v>0.11173889565264</v>
      </c>
      <c r="P1460" s="19" t="n">
        <v>0.0858744982367483</v>
      </c>
      <c r="Q1460" s="19" t="n">
        <v>0.0883009044094056</v>
      </c>
      <c r="R1460" s="19" t="n">
        <v>0.105570854095897</v>
      </c>
      <c r="S1460" s="19"/>
      <c r="T1460" s="19" t="n">
        <v>0.135194255177228</v>
      </c>
      <c r="U1460" s="19" t="n">
        <v>0.0690943934390222</v>
      </c>
      <c r="V1460" s="19" t="n">
        <v>0.0682746287753928</v>
      </c>
      <c r="W1460" s="19" t="n">
        <v>0.128865458408132</v>
      </c>
      <c r="X1460" s="19"/>
      <c r="Y1460" s="19" t="n">
        <v>0.103217707773604</v>
      </c>
      <c r="Z1460" s="19" t="n">
        <v>0.0703516262891714</v>
      </c>
      <c r="AA1460" s="19" t="s">
        <v>124</v>
      </c>
      <c r="AB1460" s="19" t="s">
        <v>124</v>
      </c>
      <c r="AC1460" s="19" t="s">
        <v>124</v>
      </c>
      <c r="AD1460" s="19" t="s">
        <v>124</v>
      </c>
      <c r="AE1460" s="19"/>
      <c r="AF1460" s="19" t="n">
        <v>0.0858849596896345</v>
      </c>
      <c r="AG1460" s="19"/>
      <c r="AH1460" s="19" t="n">
        <v>0.0980392344620313</v>
      </c>
      <c r="AI1460" s="19"/>
      <c r="AJ1460" s="19" t="n">
        <v>0.133174415317074</v>
      </c>
      <c r="AK1460" s="19" t="n">
        <v>0.179912992793681</v>
      </c>
      <c r="AL1460" s="19" t="n">
        <v>0.123521819699781</v>
      </c>
      <c r="AM1460" s="19" t="n">
        <v>0.0932829437068278</v>
      </c>
      <c r="AN1460" s="19" t="n">
        <v>0.0582179560638166</v>
      </c>
      <c r="AO1460" s="19" t="n">
        <v>0.12115027426479</v>
      </c>
      <c r="AP1460" s="19" t="n">
        <v>0.0733358443397987</v>
      </c>
      <c r="AQ1460" s="19" t="n">
        <v>0</v>
      </c>
      <c r="AR1460" s="19" t="n">
        <v>0.0974512239892687</v>
      </c>
      <c r="AS1460" s="19" t="n">
        <v>0.053044943592176</v>
      </c>
      <c r="AT1460" s="19" t="n">
        <v>0</v>
      </c>
      <c r="AU1460" s="19" t="n">
        <v>0.102625026047553</v>
      </c>
    </row>
    <row r="1461">
      <c r="B1461" t="s">
        <v>559</v>
      </c>
      <c r="C1461" s="19" t="n">
        <v>0.0894707130109184</v>
      </c>
      <c r="D1461" s="19" t="n">
        <v>0.111184623275027</v>
      </c>
      <c r="E1461" s="19" t="n">
        <v>0.0630291047526041</v>
      </c>
      <c r="F1461" s="19"/>
      <c r="G1461" s="19" t="n">
        <v>0.149416948184516</v>
      </c>
      <c r="H1461" s="19" t="n">
        <v>0.105676520374187</v>
      </c>
      <c r="I1461" s="19" t="n">
        <v>0.105110336475062</v>
      </c>
      <c r="J1461" s="19" t="n">
        <v>0.0352810455372362</v>
      </c>
      <c r="K1461" s="19" t="n">
        <v>0.0964634162397786</v>
      </c>
      <c r="L1461" s="19" t="n">
        <v>0.0394554915443007</v>
      </c>
      <c r="M1461" s="19"/>
      <c r="N1461" s="19" t="n">
        <v>0</v>
      </c>
      <c r="O1461" s="19" t="n">
        <v>0.075865830205103</v>
      </c>
      <c r="P1461" s="19" t="n">
        <v>0.0937115139399833</v>
      </c>
      <c r="Q1461" s="19" t="n">
        <v>0.0845399934944685</v>
      </c>
      <c r="R1461" s="19" t="n">
        <v>0.106290414766088</v>
      </c>
      <c r="S1461" s="19"/>
      <c r="T1461" s="19" t="n">
        <v>0.2876550744939</v>
      </c>
      <c r="U1461" s="19" t="n">
        <v>0.0991639211819409</v>
      </c>
      <c r="V1461" s="19" t="n">
        <v>0.0493378162377536</v>
      </c>
      <c r="W1461" s="19" t="n">
        <v>0.0971638500329597</v>
      </c>
      <c r="X1461" s="19"/>
      <c r="Y1461" s="19" t="n">
        <v>0.105181414378783</v>
      </c>
      <c r="Z1461" s="19" t="n">
        <v>0.053969336813782</v>
      </c>
      <c r="AA1461" s="19" t="s">
        <v>124</v>
      </c>
      <c r="AB1461" s="19" t="s">
        <v>124</v>
      </c>
      <c r="AC1461" s="19" t="s">
        <v>124</v>
      </c>
      <c r="AD1461" s="19" t="s">
        <v>124</v>
      </c>
      <c r="AE1461" s="19"/>
      <c r="AF1461" s="19" t="n">
        <v>0.0794337489854837</v>
      </c>
      <c r="AG1461" s="19"/>
      <c r="AH1461" s="19" t="n">
        <v>0.0998122824713845</v>
      </c>
      <c r="AI1461" s="19"/>
      <c r="AJ1461" s="19" t="n">
        <v>0.190650676724876</v>
      </c>
      <c r="AK1461" s="19" t="n">
        <v>0.057303990890539</v>
      </c>
      <c r="AL1461" s="19" t="n">
        <v>0.086565912301529</v>
      </c>
      <c r="AM1461" s="19" t="n">
        <v>0.101718082846613</v>
      </c>
      <c r="AN1461" s="19" t="n">
        <v>0.0913421709897528</v>
      </c>
      <c r="AO1461" s="19" t="n">
        <v>0.0466868562402569</v>
      </c>
      <c r="AP1461" s="19" t="n">
        <v>0.0616047098868094</v>
      </c>
      <c r="AQ1461" s="19" t="n">
        <v>0</v>
      </c>
      <c r="AR1461" s="19" t="n">
        <v>0</v>
      </c>
      <c r="AS1461" s="19" t="n">
        <v>0.1209794782738</v>
      </c>
      <c r="AT1461" s="19" t="n">
        <v>0</v>
      </c>
      <c r="AU1461" s="19" t="n">
        <v>0.10217338749924</v>
      </c>
    </row>
    <row r="1462">
      <c r="B1462" t="s">
        <v>560</v>
      </c>
      <c r="C1462" s="19" t="n">
        <v>0.0741620716382371</v>
      </c>
      <c r="D1462" s="19" t="n">
        <v>0.0679317735545765</v>
      </c>
      <c r="E1462" s="19" t="n">
        <v>0.0825592879754258</v>
      </c>
      <c r="F1462" s="19"/>
      <c r="G1462" s="19" t="n">
        <v>0.168035559307701</v>
      </c>
      <c r="H1462" s="19" t="n">
        <v>0.123462610466445</v>
      </c>
      <c r="I1462" s="19" t="n">
        <v>0.0748528275426941</v>
      </c>
      <c r="J1462" s="19" t="n">
        <v>0.0234758612822978</v>
      </c>
      <c r="K1462" s="19" t="n">
        <v>0.0369359578361706</v>
      </c>
      <c r="L1462" s="19" t="n">
        <v>0</v>
      </c>
      <c r="M1462" s="19"/>
      <c r="N1462" s="19" t="n">
        <v>0</v>
      </c>
      <c r="O1462" s="19" t="n">
        <v>0.0615069414076678</v>
      </c>
      <c r="P1462" s="19" t="n">
        <v>0.049513237919135</v>
      </c>
      <c r="Q1462" s="19" t="n">
        <v>0.0785313270515915</v>
      </c>
      <c r="R1462" s="19" t="n">
        <v>0.127610482258907</v>
      </c>
      <c r="S1462" s="19"/>
      <c r="T1462" s="19" t="n">
        <v>0.231960762493483</v>
      </c>
      <c r="U1462" s="19" t="n">
        <v>0.0349084804260521</v>
      </c>
      <c r="V1462" s="19" t="n">
        <v>0.062140859173941</v>
      </c>
      <c r="W1462" s="19" t="n">
        <v>0.100153556388074</v>
      </c>
      <c r="X1462" s="19"/>
      <c r="Y1462" s="19" t="n">
        <v>0.0823289208438146</v>
      </c>
      <c r="Z1462" s="19" t="n">
        <v>0.0557074922274448</v>
      </c>
      <c r="AA1462" s="19" t="s">
        <v>124</v>
      </c>
      <c r="AB1462" s="19" t="s">
        <v>124</v>
      </c>
      <c r="AC1462" s="19" t="s">
        <v>124</v>
      </c>
      <c r="AD1462" s="19" t="s">
        <v>124</v>
      </c>
      <c r="AE1462" s="19"/>
      <c r="AF1462" s="19" t="n">
        <v>0.056740895931206</v>
      </c>
      <c r="AG1462" s="19"/>
      <c r="AH1462" s="19" t="n">
        <v>0.0793724480368354</v>
      </c>
      <c r="AI1462" s="19"/>
      <c r="AJ1462" s="19" t="n">
        <v>0.163025222009287</v>
      </c>
      <c r="AK1462" s="19" t="n">
        <v>0.12861341941777</v>
      </c>
      <c r="AL1462" s="19" t="n">
        <v>0.0559721995584004</v>
      </c>
      <c r="AM1462" s="19" t="n">
        <v>0.0570843256277482</v>
      </c>
      <c r="AN1462" s="19" t="n">
        <v>0.0819986511299946</v>
      </c>
      <c r="AO1462" s="19" t="n">
        <v>0</v>
      </c>
      <c r="AP1462" s="19" t="n">
        <v>0.0629171876871947</v>
      </c>
      <c r="AQ1462" s="19" t="n">
        <v>0</v>
      </c>
      <c r="AR1462" s="19" t="n">
        <v>0.0790635437619855</v>
      </c>
      <c r="AS1462" s="19" t="n">
        <v>0.161546757683604</v>
      </c>
      <c r="AT1462" s="19" t="n">
        <v>0</v>
      </c>
      <c r="AU1462" s="19" t="n">
        <v>0.0920875860051592</v>
      </c>
    </row>
    <row r="1463">
      <c r="B1463" t="s">
        <v>558</v>
      </c>
      <c r="C1463" s="19" t="n">
        <v>0.0560079428738954</v>
      </c>
      <c r="D1463" s="19" t="n">
        <v>0.072160051330394</v>
      </c>
      <c r="E1463" s="19" t="n">
        <v>0.0362534823644457</v>
      </c>
      <c r="F1463" s="19"/>
      <c r="G1463" s="19" t="n">
        <v>0.140335659434825</v>
      </c>
      <c r="H1463" s="19" t="n">
        <v>0.0675132890764137</v>
      </c>
      <c r="I1463" s="19" t="n">
        <v>0.0579807077557131</v>
      </c>
      <c r="J1463" s="19" t="n">
        <v>0.0308274291880456</v>
      </c>
      <c r="K1463" s="19" t="n">
        <v>0.0276304895218117</v>
      </c>
      <c r="L1463" s="19" t="n">
        <v>0.0311993237123453</v>
      </c>
      <c r="M1463" s="19"/>
      <c r="N1463" s="19" t="n">
        <v>0</v>
      </c>
      <c r="O1463" s="19" t="n">
        <v>0.0373514703784337</v>
      </c>
      <c r="P1463" s="19" t="n">
        <v>0.036928626872282</v>
      </c>
      <c r="Q1463" s="19" t="n">
        <v>0.0737151011302147</v>
      </c>
      <c r="R1463" s="19" t="n">
        <v>0.0778293972123379</v>
      </c>
      <c r="S1463" s="19"/>
      <c r="T1463" s="19" t="n">
        <v>0.0373568136068709</v>
      </c>
      <c r="U1463" s="19" t="n">
        <v>0.0696780126319333</v>
      </c>
      <c r="V1463" s="19" t="n">
        <v>0.0435532960175135</v>
      </c>
      <c r="W1463" s="19" t="n">
        <v>0.0788142682911688</v>
      </c>
      <c r="X1463" s="19"/>
      <c r="Y1463" s="19" t="n">
        <v>0.0672818942655464</v>
      </c>
      <c r="Z1463" s="19" t="n">
        <v>0.0305322635766037</v>
      </c>
      <c r="AA1463" s="19" t="s">
        <v>124</v>
      </c>
      <c r="AB1463" s="19" t="s">
        <v>124</v>
      </c>
      <c r="AC1463" s="19" t="s">
        <v>124</v>
      </c>
      <c r="AD1463" s="19" t="s">
        <v>124</v>
      </c>
      <c r="AE1463" s="19"/>
      <c r="AF1463" s="19" t="n">
        <v>0.0402842925624661</v>
      </c>
      <c r="AG1463" s="19"/>
      <c r="AH1463" s="19" t="n">
        <v>0.0613199977951494</v>
      </c>
      <c r="AI1463" s="19"/>
      <c r="AJ1463" s="19" t="n">
        <v>0.0935637838090895</v>
      </c>
      <c r="AK1463" s="19" t="n">
        <v>0.142618857054462</v>
      </c>
      <c r="AL1463" s="19" t="n">
        <v>0.0640229152539051</v>
      </c>
      <c r="AM1463" s="19" t="n">
        <v>0.0349842266484211</v>
      </c>
      <c r="AN1463" s="19" t="n">
        <v>0.0394779325295381</v>
      </c>
      <c r="AO1463" s="19" t="n">
        <v>0.0729501184826057</v>
      </c>
      <c r="AP1463" s="19" t="n">
        <v>0.0587847499631763</v>
      </c>
      <c r="AQ1463" s="19" t="n">
        <v>0.0755488806076639</v>
      </c>
      <c r="AR1463" s="19" t="n">
        <v>0</v>
      </c>
      <c r="AS1463" s="19" t="n">
        <v>0</v>
      </c>
      <c r="AT1463" s="19" t="n">
        <v>0.113926190270984</v>
      </c>
      <c r="AU1463" s="19" t="n">
        <v>0.0786577091742365</v>
      </c>
    </row>
    <row r="1464">
      <c r="B1464" t="s">
        <v>86</v>
      </c>
      <c r="C1464" s="19" t="n">
        <v>0.163413139155786</v>
      </c>
      <c r="D1464" s="19" t="n">
        <v>0.136804259876119</v>
      </c>
      <c r="E1464" s="19" t="n">
        <v>0.198032037510082</v>
      </c>
      <c r="F1464" s="19"/>
      <c r="G1464" s="19" t="n">
        <v>0.0601702309640979</v>
      </c>
      <c r="H1464" s="19" t="n">
        <v>0.150050100360999</v>
      </c>
      <c r="I1464" s="19" t="n">
        <v>0.185540021420689</v>
      </c>
      <c r="J1464" s="19" t="n">
        <v>0.19977191092835</v>
      </c>
      <c r="K1464" s="19" t="n">
        <v>0.151001982470921</v>
      </c>
      <c r="L1464" s="19" t="n">
        <v>0.235278959336569</v>
      </c>
      <c r="M1464" s="19"/>
      <c r="N1464" s="19" t="n">
        <v>0.223199741462189</v>
      </c>
      <c r="O1464" s="19" t="n">
        <v>0.185952898677239</v>
      </c>
      <c r="P1464" s="19" t="n">
        <v>0.167969710521455</v>
      </c>
      <c r="Q1464" s="19" t="n">
        <v>0.129483559934</v>
      </c>
      <c r="R1464" s="19" t="n">
        <v>0.199157160259861</v>
      </c>
      <c r="S1464" s="19"/>
      <c r="T1464" s="19" t="n">
        <v>0.225657206058165</v>
      </c>
      <c r="U1464" s="19" t="n">
        <v>0.127021319922451</v>
      </c>
      <c r="V1464" s="19" t="n">
        <v>0.186309664054153</v>
      </c>
      <c r="W1464" s="19" t="n">
        <v>0.143472811832112</v>
      </c>
      <c r="X1464" s="19"/>
      <c r="Y1464" s="19" t="n">
        <v>0.144152049929972</v>
      </c>
      <c r="Z1464" s="19" t="n">
        <v>0.206937305172391</v>
      </c>
      <c r="AA1464" s="19" t="s">
        <v>124</v>
      </c>
      <c r="AB1464" s="19" t="s">
        <v>124</v>
      </c>
      <c r="AC1464" s="19" t="s">
        <v>124</v>
      </c>
      <c r="AD1464" s="19" t="s">
        <v>124</v>
      </c>
      <c r="AE1464" s="19"/>
      <c r="AF1464" s="19" t="n">
        <v>0.185968352817972</v>
      </c>
      <c r="AG1464" s="19"/>
      <c r="AH1464" s="19" t="n">
        <v>0.139115031088939</v>
      </c>
      <c r="AI1464" s="19"/>
      <c r="AJ1464" s="19" t="n">
        <v>0.116770631996994</v>
      </c>
      <c r="AK1464" s="19" t="n">
        <v>0.155493675377293</v>
      </c>
      <c r="AL1464" s="19" t="n">
        <v>0.179284871599098</v>
      </c>
      <c r="AM1464" s="19" t="n">
        <v>0.14053702894303</v>
      </c>
      <c r="AN1464" s="19" t="n">
        <v>0.133920256989843</v>
      </c>
      <c r="AO1464" s="19" t="n">
        <v>0.198519783462411</v>
      </c>
      <c r="AP1464" s="19" t="n">
        <v>0.226933237754732</v>
      </c>
      <c r="AQ1464" s="19" t="n">
        <v>0.130104233456449</v>
      </c>
      <c r="AR1464" s="19" t="n">
        <v>0.478527121758713</v>
      </c>
      <c r="AS1464" s="19" t="n">
        <v>0.109844254206175</v>
      </c>
      <c r="AT1464" s="19" t="n">
        <v>0</v>
      </c>
      <c r="AU1464" s="19" t="n">
        <v>0.165813719421096</v>
      </c>
    </row>
    <row r="1465">
      <c r="C1465" s="19"/>
      <c r="D1465" s="19"/>
      <c r="E1465" s="19"/>
      <c r="F1465" s="19"/>
      <c r="G1465" s="19"/>
      <c r="H1465" s="19"/>
      <c r="I1465" s="19"/>
      <c r="J1465" s="19"/>
      <c r="K1465" s="19"/>
      <c r="L1465" s="19"/>
      <c r="M1465" s="19"/>
      <c r="N1465" s="19"/>
      <c r="O1465" s="19"/>
      <c r="P1465" s="19"/>
      <c r="Q1465" s="19"/>
      <c r="R1465" s="19"/>
      <c r="S1465" s="19"/>
      <c r="T1465" s="19"/>
      <c r="U1465" s="19"/>
      <c r="V1465" s="19"/>
      <c r="W1465" s="19"/>
      <c r="X1465" s="19"/>
      <c r="Y1465" s="19"/>
      <c r="Z1465" s="19"/>
      <c r="AA1465" s="19"/>
      <c r="AB1465" s="19"/>
      <c r="AC1465" s="19"/>
      <c r="AD1465" s="19"/>
      <c r="AE1465" s="19"/>
      <c r="AF1465" s="19"/>
      <c r="AG1465" s="19"/>
      <c r="AH1465" s="19"/>
      <c r="AI1465" s="19"/>
      <c r="AJ1465" s="19"/>
      <c r="AK1465" s="19"/>
      <c r="AL1465" s="19"/>
      <c r="AM1465" s="19"/>
      <c r="AN1465" s="19"/>
      <c r="AO1465" s="19"/>
      <c r="AP1465" s="19"/>
      <c r="AQ1465" s="19"/>
      <c r="AR1465" s="19"/>
      <c r="AS1465" s="19"/>
      <c r="AT1465" s="19"/>
      <c r="AU1465" s="19"/>
    </row>
    <row r="1466">
      <c r="B1466" s="7" t="s">
        <v>569</v>
      </c>
      <c r="C1466" s="19"/>
      <c r="D1466" s="19"/>
      <c r="E1466" s="19"/>
      <c r="F1466" s="19"/>
      <c r="G1466" s="19"/>
      <c r="H1466" s="19"/>
      <c r="I1466" s="19"/>
      <c r="J1466" s="19"/>
      <c r="K1466" s="19"/>
      <c r="L1466" s="19"/>
      <c r="M1466" s="19"/>
      <c r="N1466" s="19"/>
      <c r="O1466" s="19"/>
      <c r="P1466" s="19"/>
      <c r="Q1466" s="19"/>
      <c r="R1466" s="19"/>
      <c r="S1466" s="19"/>
      <c r="T1466" s="19"/>
      <c r="U1466" s="19"/>
      <c r="V1466" s="19"/>
      <c r="W1466" s="19"/>
      <c r="X1466" s="19"/>
      <c r="Y1466" s="19"/>
      <c r="Z1466" s="19"/>
      <c r="AA1466" s="19"/>
      <c r="AB1466" s="19"/>
      <c r="AC1466" s="19"/>
      <c r="AD1466" s="19"/>
      <c r="AE1466" s="19"/>
      <c r="AF1466" s="19"/>
      <c r="AG1466" s="19"/>
      <c r="AH1466" s="19"/>
      <c r="AI1466" s="19"/>
      <c r="AJ1466" s="19"/>
      <c r="AK1466" s="19"/>
      <c r="AL1466" s="19"/>
      <c r="AM1466" s="19"/>
      <c r="AN1466" s="19"/>
      <c r="AO1466" s="19"/>
      <c r="AP1466" s="19"/>
      <c r="AQ1466" s="19"/>
      <c r="AR1466" s="19"/>
      <c r="AS1466" s="19"/>
      <c r="AT1466" s="19"/>
      <c r="AU1466" s="19"/>
    </row>
    <row r="1467">
      <c r="B1467" s="26" t="s">
        <v>229</v>
      </c>
      <c r="C1467" s="19"/>
      <c r="D1467" s="19"/>
      <c r="E1467" s="19"/>
      <c r="F1467" s="19"/>
      <c r="G1467" s="19"/>
      <c r="H1467" s="19"/>
      <c r="I1467" s="19"/>
      <c r="J1467" s="19"/>
      <c r="K1467" s="19"/>
      <c r="L1467" s="19"/>
      <c r="M1467" s="19"/>
      <c r="N1467" s="19"/>
      <c r="O1467" s="19"/>
      <c r="P1467" s="19"/>
      <c r="Q1467" s="19"/>
      <c r="R1467" s="19"/>
      <c r="S1467" s="19"/>
      <c r="T1467" s="19"/>
      <c r="U1467" s="19"/>
      <c r="V1467" s="19"/>
      <c r="W1467" s="19"/>
      <c r="X1467" s="19"/>
      <c r="Y1467" s="19"/>
      <c r="Z1467" s="19"/>
      <c r="AA1467" s="19"/>
      <c r="AB1467" s="19"/>
      <c r="AC1467" s="19"/>
      <c r="AD1467" s="19"/>
      <c r="AE1467" s="19"/>
      <c r="AF1467" s="19"/>
      <c r="AG1467" s="19"/>
      <c r="AH1467" s="19"/>
      <c r="AI1467" s="19"/>
      <c r="AJ1467" s="19"/>
      <c r="AK1467" s="19"/>
      <c r="AL1467" s="19"/>
      <c r="AM1467" s="19"/>
      <c r="AN1467" s="19"/>
      <c r="AO1467" s="19"/>
      <c r="AP1467" s="19"/>
      <c r="AQ1467" s="19"/>
      <c r="AR1467" s="19"/>
      <c r="AS1467" s="19"/>
      <c r="AT1467" s="19"/>
      <c r="AU1467" s="19"/>
    </row>
    <row r="1468">
      <c r="B1468" t="s">
        <v>554</v>
      </c>
      <c r="C1468" s="19" t="n">
        <v>0.439349036622886</v>
      </c>
      <c r="D1468" s="19" t="n">
        <v>0.416036991547283</v>
      </c>
      <c r="E1468" s="19" t="n">
        <v>0.463965306279602</v>
      </c>
      <c r="F1468" s="19"/>
      <c r="G1468" s="19" t="n">
        <v>0.201825183014925</v>
      </c>
      <c r="H1468" s="19" t="n">
        <v>0.359330133605491</v>
      </c>
      <c r="I1468" s="19" t="n">
        <v>0.443906084126424</v>
      </c>
      <c r="J1468" s="19" t="n">
        <v>0.547660715784255</v>
      </c>
      <c r="K1468" s="19" t="n">
        <v>0.511733298978553</v>
      </c>
      <c r="L1468" s="19" t="n">
        <v>0.55351214757447</v>
      </c>
      <c r="M1468" s="19"/>
      <c r="N1468" s="19" t="n">
        <v>0.462022700592622</v>
      </c>
      <c r="O1468" s="19" t="n">
        <v>0.458692015918022</v>
      </c>
      <c r="P1468" s="19" t="n">
        <v>0.512283202241884</v>
      </c>
      <c r="Q1468" s="19" t="n">
        <v>0.37013057815092</v>
      </c>
      <c r="R1468" s="19" t="n">
        <v>0.404832213837737</v>
      </c>
      <c r="S1468" s="19"/>
      <c r="T1468" s="19" t="n">
        <v>0.2480963893802</v>
      </c>
      <c r="U1468" s="19" t="n">
        <v>0.403010246021001</v>
      </c>
      <c r="V1468" s="19" t="n">
        <v>0.474682466098696</v>
      </c>
      <c r="W1468" s="19" t="n">
        <v>0.421102422502776</v>
      </c>
      <c r="X1468" s="19"/>
      <c r="Y1468" s="19" t="n">
        <v>0.411267402652698</v>
      </c>
      <c r="Z1468" s="19" t="n">
        <v>0.502804933878062</v>
      </c>
      <c r="AA1468" s="19" t="s">
        <v>124</v>
      </c>
      <c r="AB1468" s="19" t="s">
        <v>124</v>
      </c>
      <c r="AC1468" s="19" t="s">
        <v>124</v>
      </c>
      <c r="AD1468" s="19" t="s">
        <v>124</v>
      </c>
      <c r="AE1468" s="19"/>
      <c r="AF1468" s="19" t="n">
        <v>0.475012681893696</v>
      </c>
      <c r="AG1468" s="19"/>
      <c r="AH1468" s="19" t="n">
        <v>0.436882159897454</v>
      </c>
      <c r="AI1468" s="19"/>
      <c r="AJ1468" s="19" t="n">
        <v>0.46422997622234</v>
      </c>
      <c r="AK1468" s="19" t="n">
        <v>0.28738785964874</v>
      </c>
      <c r="AL1468" s="19" t="n">
        <v>0.450209313173495</v>
      </c>
      <c r="AM1468" s="19" t="n">
        <v>0.432695176540984</v>
      </c>
      <c r="AN1468" s="19" t="n">
        <v>0.561983165337187</v>
      </c>
      <c r="AO1468" s="19" t="n">
        <v>0.395881676741532</v>
      </c>
      <c r="AP1468" s="19" t="n">
        <v>0.437650502731862</v>
      </c>
      <c r="AQ1468" s="19" t="n">
        <v>0.265269019156437</v>
      </c>
      <c r="AR1468" s="19" t="n">
        <v>0.263036602112006</v>
      </c>
      <c r="AS1468" s="19" t="n">
        <v>0.410476791382212</v>
      </c>
      <c r="AT1468" s="19" t="n">
        <v>0.193306589936389</v>
      </c>
      <c r="AU1468" s="19" t="n">
        <v>0.410763345220792</v>
      </c>
    </row>
    <row r="1469">
      <c r="B1469" t="s">
        <v>557</v>
      </c>
      <c r="C1469" s="19" t="n">
        <v>0.131867166167664</v>
      </c>
      <c r="D1469" s="19" t="n">
        <v>0.136532810078246</v>
      </c>
      <c r="E1469" s="19" t="n">
        <v>0.127100083018063</v>
      </c>
      <c r="F1469" s="19"/>
      <c r="G1469" s="19" t="n">
        <v>0.129918557993075</v>
      </c>
      <c r="H1469" s="19" t="n">
        <v>0.190861361314001</v>
      </c>
      <c r="I1469" s="19" t="n">
        <v>0.183421716453159</v>
      </c>
      <c r="J1469" s="19" t="n">
        <v>0.096736916848412</v>
      </c>
      <c r="K1469" s="19" t="n">
        <v>0.0532715710702912</v>
      </c>
      <c r="L1469" s="19" t="n">
        <v>0.0812193343251963</v>
      </c>
      <c r="M1469" s="19"/>
      <c r="N1469" s="19" t="n">
        <v>0</v>
      </c>
      <c r="O1469" s="19" t="n">
        <v>0.110266513595483</v>
      </c>
      <c r="P1469" s="19" t="n">
        <v>0.0935968095359142</v>
      </c>
      <c r="Q1469" s="19" t="n">
        <v>0.167233922196281</v>
      </c>
      <c r="R1469" s="19" t="n">
        <v>0.163891406551759</v>
      </c>
      <c r="S1469" s="19"/>
      <c r="T1469" s="19" t="n">
        <v>0.245631083026214</v>
      </c>
      <c r="U1469" s="19" t="n">
        <v>0.141202123249148</v>
      </c>
      <c r="V1469" s="19" t="n">
        <v>0.0857486228640831</v>
      </c>
      <c r="W1469" s="19" t="n">
        <v>0.170438506835013</v>
      </c>
      <c r="X1469" s="19"/>
      <c r="Y1469" s="19" t="n">
        <v>0.152353831069151</v>
      </c>
      <c r="Z1469" s="19" t="n">
        <v>0.0855735742609382</v>
      </c>
      <c r="AA1469" s="19" t="s">
        <v>124</v>
      </c>
      <c r="AB1469" s="19" t="s">
        <v>124</v>
      </c>
      <c r="AC1469" s="19" t="s">
        <v>124</v>
      </c>
      <c r="AD1469" s="19" t="s">
        <v>124</v>
      </c>
      <c r="AE1469" s="19"/>
      <c r="AF1469" s="19" t="n">
        <v>0.139208884895885</v>
      </c>
      <c r="AG1469" s="19"/>
      <c r="AH1469" s="19" t="n">
        <v>0.13142832068021</v>
      </c>
      <c r="AI1469" s="19"/>
      <c r="AJ1469" s="19" t="n">
        <v>0.172585758779883</v>
      </c>
      <c r="AK1469" s="19" t="n">
        <v>0.396842172594328</v>
      </c>
      <c r="AL1469" s="19" t="n">
        <v>0.127999877557958</v>
      </c>
      <c r="AM1469" s="19" t="n">
        <v>0.119846426923179</v>
      </c>
      <c r="AN1469" s="19" t="n">
        <v>0.108169459560809</v>
      </c>
      <c r="AO1469" s="19" t="n">
        <v>0.185959535951395</v>
      </c>
      <c r="AP1469" s="19" t="n">
        <v>0.0674952847631429</v>
      </c>
      <c r="AQ1469" s="19" t="n">
        <v>0.136842746231669</v>
      </c>
      <c r="AR1469" s="19" t="n">
        <v>0</v>
      </c>
      <c r="AS1469" s="19" t="n">
        <v>0.154097318252782</v>
      </c>
      <c r="AT1469" s="19" t="n">
        <v>0.115069149307581</v>
      </c>
      <c r="AU1469" s="19" t="n">
        <v>0.171088299020918</v>
      </c>
    </row>
    <row r="1470">
      <c r="B1470" t="s">
        <v>555</v>
      </c>
      <c r="C1470" s="19" t="n">
        <v>0.114996209105794</v>
      </c>
      <c r="D1470" s="19" t="n">
        <v>0.110217979163006</v>
      </c>
      <c r="E1470" s="19" t="n">
        <v>0.121908112056309</v>
      </c>
      <c r="F1470" s="19"/>
      <c r="G1470" s="19" t="n">
        <v>0.151850795773332</v>
      </c>
      <c r="H1470" s="19" t="n">
        <v>0.0931185434941817</v>
      </c>
      <c r="I1470" s="19" t="n">
        <v>0.130769882040508</v>
      </c>
      <c r="J1470" s="19" t="n">
        <v>0.109805061279845</v>
      </c>
      <c r="K1470" s="19" t="n">
        <v>0.121923582872055</v>
      </c>
      <c r="L1470" s="19" t="n">
        <v>0.0725510946372366</v>
      </c>
      <c r="M1470" s="19"/>
      <c r="N1470" s="19" t="n">
        <v>0.314777557945189</v>
      </c>
      <c r="O1470" s="19" t="n">
        <v>0.135734334507336</v>
      </c>
      <c r="P1470" s="19" t="n">
        <v>0.0821776892994956</v>
      </c>
      <c r="Q1470" s="19" t="n">
        <v>0.120188710968361</v>
      </c>
      <c r="R1470" s="19" t="n">
        <v>0.144969970890719</v>
      </c>
      <c r="S1470" s="19"/>
      <c r="T1470" s="19" t="n">
        <v>0.0745733926521051</v>
      </c>
      <c r="U1470" s="19" t="n">
        <v>0.120328611620599</v>
      </c>
      <c r="V1470" s="19" t="n">
        <v>0.134719743642494</v>
      </c>
      <c r="W1470" s="19" t="n">
        <v>0.110301455431315</v>
      </c>
      <c r="X1470" s="19"/>
      <c r="Y1470" s="19" t="n">
        <v>0.123898839262813</v>
      </c>
      <c r="Z1470" s="19" t="n">
        <v>0.0948789899601995</v>
      </c>
      <c r="AA1470" s="19" t="s">
        <v>124</v>
      </c>
      <c r="AB1470" s="19" t="s">
        <v>124</v>
      </c>
      <c r="AC1470" s="19" t="s">
        <v>124</v>
      </c>
      <c r="AD1470" s="19" t="s">
        <v>124</v>
      </c>
      <c r="AE1470" s="19"/>
      <c r="AF1470" s="19" t="n">
        <v>0.130156126242818</v>
      </c>
      <c r="AG1470" s="19"/>
      <c r="AH1470" s="19" t="n">
        <v>0.117024205388297</v>
      </c>
      <c r="AI1470" s="19"/>
      <c r="AJ1470" s="19" t="n">
        <v>0.126930135114362</v>
      </c>
      <c r="AK1470" s="19" t="n">
        <v>0.161510156469016</v>
      </c>
      <c r="AL1470" s="19" t="n">
        <v>0.131202083491358</v>
      </c>
      <c r="AM1470" s="19" t="n">
        <v>0.0685679345488256</v>
      </c>
      <c r="AN1470" s="19" t="n">
        <v>0.111387871458567</v>
      </c>
      <c r="AO1470" s="19" t="n">
        <v>0.062661117211908</v>
      </c>
      <c r="AP1470" s="19" t="n">
        <v>0.0917668680047492</v>
      </c>
      <c r="AQ1470" s="19" t="n">
        <v>0.405569004241907</v>
      </c>
      <c r="AR1470" s="19" t="n">
        <v>0.0862926665959476</v>
      </c>
      <c r="AS1470" s="19" t="n">
        <v>0.0579968131060861</v>
      </c>
      <c r="AT1470" s="19" t="n">
        <v>0.436350835328169</v>
      </c>
      <c r="AU1470" s="19" t="n">
        <v>0.109173560113069</v>
      </c>
    </row>
    <row r="1471">
      <c r="B1471" t="s">
        <v>556</v>
      </c>
      <c r="C1471" s="19" t="n">
        <v>0.0878323382366289</v>
      </c>
      <c r="D1471" s="19" t="n">
        <v>0.0995117293954602</v>
      </c>
      <c r="E1471" s="19" t="n">
        <v>0.0739323697042928</v>
      </c>
      <c r="F1471" s="19"/>
      <c r="G1471" s="19" t="n">
        <v>0.105786240958789</v>
      </c>
      <c r="H1471" s="19" t="n">
        <v>0.141438847484016</v>
      </c>
      <c r="I1471" s="19" t="n">
        <v>0.106977973924425</v>
      </c>
      <c r="J1471" s="19" t="n">
        <v>0.0387103427222279</v>
      </c>
      <c r="K1471" s="19" t="n">
        <v>0.0512968839639768</v>
      </c>
      <c r="L1471" s="19" t="n">
        <v>0.0690557332675992</v>
      </c>
      <c r="M1471" s="19"/>
      <c r="N1471" s="19" t="n">
        <v>0</v>
      </c>
      <c r="O1471" s="19" t="n">
        <v>0.0536651907402597</v>
      </c>
      <c r="P1471" s="19" t="n">
        <v>0.0621114179658156</v>
      </c>
      <c r="Q1471" s="19" t="n">
        <v>0.0947904545751216</v>
      </c>
      <c r="R1471" s="19" t="n">
        <v>0.156910755900534</v>
      </c>
      <c r="S1471" s="19"/>
      <c r="T1471" s="19" t="n">
        <v>0.104610795896135</v>
      </c>
      <c r="U1471" s="19" t="n">
        <v>0.0834106788661028</v>
      </c>
      <c r="V1471" s="19" t="n">
        <v>0.0619966949535181</v>
      </c>
      <c r="W1471" s="19" t="n">
        <v>0.126793446734074</v>
      </c>
      <c r="X1471" s="19"/>
      <c r="Y1471" s="19" t="n">
        <v>0.107307757768204</v>
      </c>
      <c r="Z1471" s="19" t="n">
        <v>0.0438238513334443</v>
      </c>
      <c r="AA1471" s="19" t="s">
        <v>124</v>
      </c>
      <c r="AB1471" s="19" t="s">
        <v>124</v>
      </c>
      <c r="AC1471" s="19" t="s">
        <v>124</v>
      </c>
      <c r="AD1471" s="19" t="s">
        <v>124</v>
      </c>
      <c r="AE1471" s="19"/>
      <c r="AF1471" s="19" t="n">
        <v>0.0825667433836278</v>
      </c>
      <c r="AG1471" s="19"/>
      <c r="AH1471" s="19" t="n">
        <v>0.0906179802291301</v>
      </c>
      <c r="AI1471" s="19"/>
      <c r="AJ1471" s="19" t="n">
        <v>0.140041740602002</v>
      </c>
      <c r="AK1471" s="19" t="n">
        <v>0.207710724632711</v>
      </c>
      <c r="AL1471" s="19" t="n">
        <v>0.0714002203121638</v>
      </c>
      <c r="AM1471" s="19" t="n">
        <v>0.0718928938154985</v>
      </c>
      <c r="AN1471" s="19" t="n">
        <v>0.0452812827459967</v>
      </c>
      <c r="AO1471" s="19" t="n">
        <v>0.100206097460242</v>
      </c>
      <c r="AP1471" s="19" t="n">
        <v>0.0600423886423547</v>
      </c>
      <c r="AQ1471" s="19" t="n">
        <v>0.0755295077768526</v>
      </c>
      <c r="AR1471" s="19" t="n">
        <v>0.156689127451196</v>
      </c>
      <c r="AS1471" s="19" t="n">
        <v>0.0957179709693569</v>
      </c>
      <c r="AT1471" s="19" t="n">
        <v>0.228995339578565</v>
      </c>
      <c r="AU1471" s="19" t="n">
        <v>0.190573894326036</v>
      </c>
    </row>
    <row r="1472">
      <c r="B1472" t="s">
        <v>560</v>
      </c>
      <c r="C1472" s="19" t="n">
        <v>0.0861382944646967</v>
      </c>
      <c r="D1472" s="19" t="n">
        <v>0.090171290533935</v>
      </c>
      <c r="E1472" s="19" t="n">
        <v>0.0817915526745608</v>
      </c>
      <c r="F1472" s="19"/>
      <c r="G1472" s="19" t="n">
        <v>0.141050948099392</v>
      </c>
      <c r="H1472" s="19" t="n">
        <v>0.122632280953498</v>
      </c>
      <c r="I1472" s="19" t="n">
        <v>0.0911648359800702</v>
      </c>
      <c r="J1472" s="19" t="n">
        <v>0.0624625771592744</v>
      </c>
      <c r="K1472" s="19" t="n">
        <v>0.0527071485730094</v>
      </c>
      <c r="L1472" s="19" t="n">
        <v>0</v>
      </c>
      <c r="M1472" s="19"/>
      <c r="N1472" s="19" t="n">
        <v>0</v>
      </c>
      <c r="O1472" s="19" t="n">
        <v>0.0529747883028101</v>
      </c>
      <c r="P1472" s="19" t="n">
        <v>0.0516382571044695</v>
      </c>
      <c r="Q1472" s="19" t="n">
        <v>0.137173885770682</v>
      </c>
      <c r="R1472" s="19" t="n">
        <v>0.0888124084790475</v>
      </c>
      <c r="S1472" s="19"/>
      <c r="T1472" s="19" t="n">
        <v>0.0660288052875064</v>
      </c>
      <c r="U1472" s="19" t="n">
        <v>0.0949788433789851</v>
      </c>
      <c r="V1472" s="19" t="n">
        <v>0.0509401881265783</v>
      </c>
      <c r="W1472" s="19" t="n">
        <v>0.115950595325774</v>
      </c>
      <c r="X1472" s="19"/>
      <c r="Y1472" s="19" t="n">
        <v>0.102096221642042</v>
      </c>
      <c r="Z1472" s="19" t="n">
        <v>0.0500782636115691</v>
      </c>
      <c r="AA1472" s="19" t="s">
        <v>124</v>
      </c>
      <c r="AB1472" s="19" t="s">
        <v>124</v>
      </c>
      <c r="AC1472" s="19" t="s">
        <v>124</v>
      </c>
      <c r="AD1472" s="19" t="s">
        <v>124</v>
      </c>
      <c r="AE1472" s="19"/>
      <c r="AF1472" s="19" t="n">
        <v>0.0837009238941052</v>
      </c>
      <c r="AG1472" s="19"/>
      <c r="AH1472" s="19" t="n">
        <v>0.0861282642534208</v>
      </c>
      <c r="AI1472" s="19"/>
      <c r="AJ1472" s="19" t="n">
        <v>0.151535445860888</v>
      </c>
      <c r="AK1472" s="19" t="n">
        <v>0.130220438244424</v>
      </c>
      <c r="AL1472" s="19" t="n">
        <v>0.1384367806006</v>
      </c>
      <c r="AM1472" s="19" t="n">
        <v>0.104823239023338</v>
      </c>
      <c r="AN1472" s="19" t="n">
        <v>0.0417265393585269</v>
      </c>
      <c r="AO1472" s="19" t="n">
        <v>0</v>
      </c>
      <c r="AP1472" s="19" t="n">
        <v>0.0888663428633168</v>
      </c>
      <c r="AQ1472" s="19" t="n">
        <v>0</v>
      </c>
      <c r="AR1472" s="19" t="n">
        <v>0</v>
      </c>
      <c r="AS1472" s="19" t="n">
        <v>0</v>
      </c>
      <c r="AT1472" s="19" t="n">
        <v>0.374686125136351</v>
      </c>
      <c r="AU1472" s="19" t="n">
        <v>0</v>
      </c>
    </row>
    <row r="1473">
      <c r="B1473" t="s">
        <v>558</v>
      </c>
      <c r="C1473" s="19" t="n">
        <v>0.0784678470404659</v>
      </c>
      <c r="D1473" s="19" t="n">
        <v>0.0979931005242538</v>
      </c>
      <c r="E1473" s="19" t="n">
        <v>0.0546753138287331</v>
      </c>
      <c r="F1473" s="19"/>
      <c r="G1473" s="19" t="n">
        <v>0.25566905606116</v>
      </c>
      <c r="H1473" s="19" t="n">
        <v>0.0856664300036955</v>
      </c>
      <c r="I1473" s="19" t="n">
        <v>0.060775740541076</v>
      </c>
      <c r="J1473" s="19" t="n">
        <v>0.0326015478025451</v>
      </c>
      <c r="K1473" s="19" t="n">
        <v>0.0477277394247468</v>
      </c>
      <c r="L1473" s="19" t="n">
        <v>0.063569209978319</v>
      </c>
      <c r="M1473" s="19"/>
      <c r="N1473" s="19" t="n">
        <v>0.223199741462189</v>
      </c>
      <c r="O1473" s="19" t="n">
        <v>0.0883335690865401</v>
      </c>
      <c r="P1473" s="19" t="n">
        <v>0.0573949695376631</v>
      </c>
      <c r="Q1473" s="19" t="n">
        <v>0.0727700250865037</v>
      </c>
      <c r="R1473" s="19" t="n">
        <v>0.116850943795259</v>
      </c>
      <c r="S1473" s="19"/>
      <c r="T1473" s="19" t="n">
        <v>0.0983157424419501</v>
      </c>
      <c r="U1473" s="19" t="n">
        <v>0.109416740035186</v>
      </c>
      <c r="V1473" s="19" t="n">
        <v>0.025487167335799</v>
      </c>
      <c r="W1473" s="19" t="n">
        <v>0.0987220570465627</v>
      </c>
      <c r="X1473" s="19"/>
      <c r="Y1473" s="19" t="n">
        <v>0.0890588119452773</v>
      </c>
      <c r="Z1473" s="19" t="n">
        <v>0.0545355081478521</v>
      </c>
      <c r="AA1473" s="19" t="s">
        <v>124</v>
      </c>
      <c r="AB1473" s="19" t="s">
        <v>124</v>
      </c>
      <c r="AC1473" s="19" t="s">
        <v>124</v>
      </c>
      <c r="AD1473" s="19" t="s">
        <v>124</v>
      </c>
      <c r="AE1473" s="19"/>
      <c r="AF1473" s="19" t="n">
        <v>0.0528860203995399</v>
      </c>
      <c r="AG1473" s="19"/>
      <c r="AH1473" s="19" t="n">
        <v>0.0822968356167855</v>
      </c>
      <c r="AI1473" s="19"/>
      <c r="AJ1473" s="19" t="n">
        <v>0.146186290549318</v>
      </c>
      <c r="AK1473" s="19" t="n">
        <v>0.0713094285272308</v>
      </c>
      <c r="AL1473" s="19" t="n">
        <v>0.0856816350144439</v>
      </c>
      <c r="AM1473" s="19" t="n">
        <v>0.0493027229499279</v>
      </c>
      <c r="AN1473" s="19" t="n">
        <v>0.095540184107597</v>
      </c>
      <c r="AO1473" s="19" t="n">
        <v>0.0430839245760179</v>
      </c>
      <c r="AP1473" s="19" t="n">
        <v>0.0925509126641738</v>
      </c>
      <c r="AQ1473" s="19" t="n">
        <v>0.0755488806076639</v>
      </c>
      <c r="AR1473" s="19" t="n">
        <v>0</v>
      </c>
      <c r="AS1473" s="19" t="n">
        <v>0.0341711455438024</v>
      </c>
      <c r="AT1473" s="19" t="n">
        <v>0.113926190270984</v>
      </c>
      <c r="AU1473" s="19" t="n">
        <v>0.0826814675303511</v>
      </c>
    </row>
    <row r="1474">
      <c r="B1474" t="s">
        <v>559</v>
      </c>
      <c r="C1474" s="19" t="n">
        <v>0.0767881933054387</v>
      </c>
      <c r="D1474" s="19" t="n">
        <v>0.0937667697384669</v>
      </c>
      <c r="E1474" s="19" t="n">
        <v>0.056168363898042</v>
      </c>
      <c r="F1474" s="19"/>
      <c r="G1474" s="19" t="n">
        <v>0.0920715336054579</v>
      </c>
      <c r="H1474" s="19" t="n">
        <v>0.127253803037621</v>
      </c>
      <c r="I1474" s="19" t="n">
        <v>0.0709680248546948</v>
      </c>
      <c r="J1474" s="19" t="n">
        <v>0.0225949455217386</v>
      </c>
      <c r="K1474" s="19" t="n">
        <v>0.0860107398798953</v>
      </c>
      <c r="L1474" s="19" t="n">
        <v>0.0394554915443007</v>
      </c>
      <c r="M1474" s="19"/>
      <c r="N1474" s="19" t="n">
        <v>0</v>
      </c>
      <c r="O1474" s="19" t="n">
        <v>0.0639909444000229</v>
      </c>
      <c r="P1474" s="19" t="n">
        <v>0.0596202389445418</v>
      </c>
      <c r="Q1474" s="19" t="n">
        <v>0.0727573915231325</v>
      </c>
      <c r="R1474" s="19" t="n">
        <v>0.1317966098051</v>
      </c>
      <c r="S1474" s="19"/>
      <c r="T1474" s="19" t="n">
        <v>0.15386474139133</v>
      </c>
      <c r="U1474" s="19" t="n">
        <v>0.0694543125078733</v>
      </c>
      <c r="V1474" s="19" t="n">
        <v>0.0439220651952677</v>
      </c>
      <c r="W1474" s="19" t="n">
        <v>0.100034137077151</v>
      </c>
      <c r="X1474" s="19"/>
      <c r="Y1474" s="19" t="n">
        <v>0.0848958524886163</v>
      </c>
      <c r="Z1474" s="19" t="n">
        <v>0.0584673652277749</v>
      </c>
      <c r="AA1474" s="19" t="s">
        <v>124</v>
      </c>
      <c r="AB1474" s="19" t="s">
        <v>124</v>
      </c>
      <c r="AC1474" s="19" t="s">
        <v>124</v>
      </c>
      <c r="AD1474" s="19" t="s">
        <v>124</v>
      </c>
      <c r="AE1474" s="19"/>
      <c r="AF1474" s="19" t="n">
        <v>0.0638082341008338</v>
      </c>
      <c r="AG1474" s="19"/>
      <c r="AH1474" s="19" t="n">
        <v>0.0817986606165528</v>
      </c>
      <c r="AI1474" s="19"/>
      <c r="AJ1474" s="19" t="n">
        <v>0.123203105841477</v>
      </c>
      <c r="AK1474" s="19" t="n">
        <v>0.290123575886786</v>
      </c>
      <c r="AL1474" s="19" t="n">
        <v>0.0888977975267222</v>
      </c>
      <c r="AM1474" s="19" t="n">
        <v>0.0619883149407388</v>
      </c>
      <c r="AN1474" s="19" t="n">
        <v>0.0786158466148484</v>
      </c>
      <c r="AO1474" s="19" t="n">
        <v>0.0765530501468447</v>
      </c>
      <c r="AP1474" s="19" t="n">
        <v>0.0133832354711077</v>
      </c>
      <c r="AQ1474" s="19" t="n">
        <v>0</v>
      </c>
      <c r="AR1474" s="19" t="n">
        <v>0.0947685686881708</v>
      </c>
      <c r="AS1474" s="19" t="n">
        <v>0.0341711455438024</v>
      </c>
      <c r="AT1474" s="19" t="n">
        <v>0.115069149307581</v>
      </c>
      <c r="AU1474" s="19" t="n">
        <v>0.111579505974048</v>
      </c>
    </row>
    <row r="1475">
      <c r="B1475" t="s">
        <v>86</v>
      </c>
      <c r="C1475" s="19" t="n">
        <v>0.198614389610126</v>
      </c>
      <c r="D1475" s="19" t="n">
        <v>0.181174896983063</v>
      </c>
      <c r="E1475" s="19" t="n">
        <v>0.222046532629338</v>
      </c>
      <c r="F1475" s="19"/>
      <c r="G1475" s="19" t="n">
        <v>0.162646697895479</v>
      </c>
      <c r="H1475" s="19" t="n">
        <v>0.148899152568329</v>
      </c>
      <c r="I1475" s="19" t="n">
        <v>0.214347153627885</v>
      </c>
      <c r="J1475" s="19" t="n">
        <v>0.206148215372111</v>
      </c>
      <c r="K1475" s="19" t="n">
        <v>0.259470633510885</v>
      </c>
      <c r="L1475" s="19" t="n">
        <v>0.191291803929524</v>
      </c>
      <c r="M1475" s="19"/>
      <c r="N1475" s="19" t="n">
        <v>0</v>
      </c>
      <c r="O1475" s="19" t="n">
        <v>0.244080094854626</v>
      </c>
      <c r="P1475" s="19" t="n">
        <v>0.218092612207752</v>
      </c>
      <c r="Q1475" s="19" t="n">
        <v>0.179632375156089</v>
      </c>
      <c r="R1475" s="19" t="n">
        <v>0.169321688212898</v>
      </c>
      <c r="S1475" s="19"/>
      <c r="T1475" s="19" t="n">
        <v>0.232596526154915</v>
      </c>
      <c r="U1475" s="19" t="n">
        <v>0.190222679368679</v>
      </c>
      <c r="V1475" s="19" t="n">
        <v>0.241368767626482</v>
      </c>
      <c r="W1475" s="19" t="n">
        <v>0.16510896371756</v>
      </c>
      <c r="X1475" s="19"/>
      <c r="Y1475" s="19" t="n">
        <v>0.174723298793568</v>
      </c>
      <c r="Z1475" s="19" t="n">
        <v>0.25260094202296</v>
      </c>
      <c r="AA1475" s="19" t="s">
        <v>124</v>
      </c>
      <c r="AB1475" s="19" t="s">
        <v>124</v>
      </c>
      <c r="AC1475" s="19" t="s">
        <v>124</v>
      </c>
      <c r="AD1475" s="19" t="s">
        <v>124</v>
      </c>
      <c r="AE1475" s="19"/>
      <c r="AF1475" s="19" t="n">
        <v>0.201139203798044</v>
      </c>
      <c r="AG1475" s="19"/>
      <c r="AH1475" s="19" t="n">
        <v>0.189508242860854</v>
      </c>
      <c r="AI1475" s="19"/>
      <c r="AJ1475" s="19" t="n">
        <v>0.120895743468914</v>
      </c>
      <c r="AK1475" s="19" t="n">
        <v>0.244460539229702</v>
      </c>
      <c r="AL1475" s="19" t="n">
        <v>0.156862859347776</v>
      </c>
      <c r="AM1475" s="19" t="n">
        <v>0.223842865333135</v>
      </c>
      <c r="AN1475" s="19" t="n">
        <v>0.129941503416407</v>
      </c>
      <c r="AO1475" s="19" t="n">
        <v>0.242073841965493</v>
      </c>
      <c r="AP1475" s="19" t="n">
        <v>0.264608580159139</v>
      </c>
      <c r="AQ1475" s="19" t="n">
        <v>0.192319230369987</v>
      </c>
      <c r="AR1475" s="19" t="n">
        <v>0.485505701748627</v>
      </c>
      <c r="AS1475" s="19" t="n">
        <v>0.308509600263894</v>
      </c>
      <c r="AT1475" s="19" t="n">
        <v>0.111868557943269</v>
      </c>
      <c r="AU1475" s="19" t="n">
        <v>0.17437781867625</v>
      </c>
    </row>
    <row r="1476">
      <c r="C1476" s="19"/>
      <c r="D1476" s="19"/>
      <c r="E1476" s="19"/>
      <c r="F1476" s="19"/>
      <c r="G1476" s="19"/>
      <c r="H1476" s="19"/>
      <c r="I1476" s="19"/>
      <c r="J1476" s="19"/>
      <c r="K1476" s="19"/>
      <c r="L1476" s="19"/>
      <c r="M1476" s="19"/>
      <c r="N1476" s="19"/>
      <c r="O1476" s="19"/>
      <c r="P1476" s="19"/>
      <c r="Q1476" s="19"/>
      <c r="R1476" s="19"/>
      <c r="S1476" s="19"/>
      <c r="T1476" s="19"/>
      <c r="U1476" s="19"/>
      <c r="V1476" s="19"/>
      <c r="W1476" s="19"/>
      <c r="X1476" s="19"/>
      <c r="Y1476" s="19"/>
      <c r="Z1476" s="19"/>
      <c r="AA1476" s="19"/>
      <c r="AB1476" s="19"/>
      <c r="AC1476" s="19"/>
      <c r="AD1476" s="19"/>
      <c r="AE1476" s="19"/>
      <c r="AF1476" s="19"/>
      <c r="AG1476" s="19"/>
      <c r="AH1476" s="19"/>
      <c r="AI1476" s="19"/>
      <c r="AJ1476" s="19"/>
      <c r="AK1476" s="19"/>
      <c r="AL1476" s="19"/>
      <c r="AM1476" s="19"/>
      <c r="AN1476" s="19"/>
      <c r="AO1476" s="19"/>
      <c r="AP1476" s="19"/>
      <c r="AQ1476" s="19"/>
      <c r="AR1476" s="19"/>
      <c r="AS1476" s="19"/>
      <c r="AT1476" s="19"/>
      <c r="AU1476" s="19"/>
    </row>
    <row r="1477">
      <c r="B1477" s="7" t="s">
        <v>570</v>
      </c>
      <c r="C1477" s="19"/>
      <c r="D1477" s="19"/>
      <c r="E1477" s="19"/>
      <c r="F1477" s="19"/>
      <c r="G1477" s="19"/>
      <c r="H1477" s="19"/>
      <c r="I1477" s="19"/>
      <c r="J1477" s="19"/>
      <c r="K1477" s="19"/>
      <c r="L1477" s="19"/>
      <c r="M1477" s="19"/>
      <c r="N1477" s="19"/>
      <c r="O1477" s="19"/>
      <c r="P1477" s="19"/>
      <c r="Q1477" s="19"/>
      <c r="R1477" s="19"/>
      <c r="S1477" s="19"/>
      <c r="T1477" s="19"/>
      <c r="U1477" s="19"/>
      <c r="V1477" s="19"/>
      <c r="W1477" s="19"/>
      <c r="X1477" s="19"/>
      <c r="Y1477" s="19"/>
      <c r="Z1477" s="19"/>
      <c r="AA1477" s="19"/>
      <c r="AB1477" s="19"/>
      <c r="AC1477" s="19"/>
      <c r="AD1477" s="19"/>
      <c r="AE1477" s="19"/>
      <c r="AF1477" s="19"/>
      <c r="AG1477" s="19"/>
      <c r="AH1477" s="19"/>
      <c r="AI1477" s="19"/>
      <c r="AJ1477" s="19"/>
      <c r="AK1477" s="19"/>
      <c r="AL1477" s="19"/>
      <c r="AM1477" s="19"/>
      <c r="AN1477" s="19"/>
      <c r="AO1477" s="19"/>
      <c r="AP1477" s="19"/>
      <c r="AQ1477" s="19"/>
      <c r="AR1477" s="19"/>
      <c r="AS1477" s="19"/>
      <c r="AT1477" s="19"/>
      <c r="AU1477" s="19"/>
    </row>
    <row r="1478">
      <c r="B1478" s="26" t="s">
        <v>229</v>
      </c>
      <c r="C1478" s="19"/>
      <c r="D1478" s="19"/>
      <c r="E1478" s="19"/>
      <c r="F1478" s="19"/>
      <c r="G1478" s="19"/>
      <c r="H1478" s="19"/>
      <c r="I1478" s="19"/>
      <c r="J1478" s="19"/>
      <c r="K1478" s="19"/>
      <c r="L1478" s="19"/>
      <c r="M1478" s="19"/>
      <c r="N1478" s="19"/>
      <c r="O1478" s="19"/>
      <c r="P1478" s="19"/>
      <c r="Q1478" s="19"/>
      <c r="R1478" s="19"/>
      <c r="S1478" s="19"/>
      <c r="T1478" s="19"/>
      <c r="U1478" s="19"/>
      <c r="V1478" s="19"/>
      <c r="W1478" s="19"/>
      <c r="X1478" s="19"/>
      <c r="Y1478" s="19"/>
      <c r="Z1478" s="19"/>
      <c r="AA1478" s="19"/>
      <c r="AB1478" s="19"/>
      <c r="AC1478" s="19"/>
      <c r="AD1478" s="19"/>
      <c r="AE1478" s="19"/>
      <c r="AF1478" s="19"/>
      <c r="AG1478" s="19"/>
      <c r="AH1478" s="19"/>
      <c r="AI1478" s="19"/>
      <c r="AJ1478" s="19"/>
      <c r="AK1478" s="19"/>
      <c r="AL1478" s="19"/>
      <c r="AM1478" s="19"/>
      <c r="AN1478" s="19"/>
      <c r="AO1478" s="19"/>
      <c r="AP1478" s="19"/>
      <c r="AQ1478" s="19"/>
      <c r="AR1478" s="19"/>
      <c r="AS1478" s="19"/>
      <c r="AT1478" s="19"/>
      <c r="AU1478" s="19"/>
    </row>
    <row r="1479">
      <c r="B1479" t="s">
        <v>554</v>
      </c>
      <c r="C1479" s="19" t="n">
        <v>0.509807534939443</v>
      </c>
      <c r="D1479" s="19" t="n">
        <v>0.497619991950108</v>
      </c>
      <c r="E1479" s="19" t="n">
        <v>0.525135898435291</v>
      </c>
      <c r="F1479" s="19"/>
      <c r="G1479" s="19" t="n">
        <v>0.336067421596475</v>
      </c>
      <c r="H1479" s="19" t="n">
        <v>0.433921521682775</v>
      </c>
      <c r="I1479" s="19" t="n">
        <v>0.514502147963669</v>
      </c>
      <c r="J1479" s="19" t="n">
        <v>0.636684735692126</v>
      </c>
      <c r="K1479" s="19" t="n">
        <v>0.536118226387558</v>
      </c>
      <c r="L1479" s="19" t="n">
        <v>0.548031280264391</v>
      </c>
      <c r="M1479" s="19"/>
      <c r="N1479" s="19" t="n">
        <v>0.314777557945189</v>
      </c>
      <c r="O1479" s="19" t="n">
        <v>0.535065144270659</v>
      </c>
      <c r="P1479" s="19" t="n">
        <v>0.507816108447236</v>
      </c>
      <c r="Q1479" s="19" t="n">
        <v>0.4929617021168</v>
      </c>
      <c r="R1479" s="19" t="n">
        <v>0.525986803012257</v>
      </c>
      <c r="S1479" s="19"/>
      <c r="T1479" s="19" t="n">
        <v>0.311331532328109</v>
      </c>
      <c r="U1479" s="19" t="n">
        <v>0.496328611236628</v>
      </c>
      <c r="V1479" s="19" t="n">
        <v>0.54636923368135</v>
      </c>
      <c r="W1479" s="19" t="n">
        <v>0.499923106706726</v>
      </c>
      <c r="X1479" s="19"/>
      <c r="Y1479" s="19" t="n">
        <v>0.494423681126601</v>
      </c>
      <c r="Z1479" s="19" t="n">
        <v>0.544570335707114</v>
      </c>
      <c r="AA1479" s="19" t="s">
        <v>124</v>
      </c>
      <c r="AB1479" s="19" t="s">
        <v>124</v>
      </c>
      <c r="AC1479" s="19" t="s">
        <v>124</v>
      </c>
      <c r="AD1479" s="19" t="s">
        <v>124</v>
      </c>
      <c r="AE1479" s="19"/>
      <c r="AF1479" s="19" t="n">
        <v>0.536809815514547</v>
      </c>
      <c r="AG1479" s="19"/>
      <c r="AH1479" s="19" t="n">
        <v>0.508713013382974</v>
      </c>
      <c r="AI1479" s="19"/>
      <c r="AJ1479" s="19" t="n">
        <v>0.530469682350244</v>
      </c>
      <c r="AK1479" s="19" t="n">
        <v>0.594370291348563</v>
      </c>
      <c r="AL1479" s="19" t="n">
        <v>0.54057196260525</v>
      </c>
      <c r="AM1479" s="19" t="n">
        <v>0.523139150498611</v>
      </c>
      <c r="AN1479" s="19" t="n">
        <v>0.644578878909469</v>
      </c>
      <c r="AO1479" s="19" t="n">
        <v>0.416440895831445</v>
      </c>
      <c r="AP1479" s="19" t="n">
        <v>0.352209131465034</v>
      </c>
      <c r="AQ1479" s="19" t="n">
        <v>0.60641763553823</v>
      </c>
      <c r="AR1479" s="19" t="n">
        <v>0.424021654252019</v>
      </c>
      <c r="AS1479" s="19" t="n">
        <v>0.305417163601772</v>
      </c>
      <c r="AT1479" s="19" t="n">
        <v>0.648025176675516</v>
      </c>
      <c r="AU1479" s="19" t="n">
        <v>0.479214717900004</v>
      </c>
    </row>
    <row r="1480">
      <c r="B1480" t="s">
        <v>555</v>
      </c>
      <c r="C1480" s="19" t="n">
        <v>0.103930544239798</v>
      </c>
      <c r="D1480" s="19" t="n">
        <v>0.120861015810992</v>
      </c>
      <c r="E1480" s="19" t="n">
        <v>0.0835912350322935</v>
      </c>
      <c r="F1480" s="19"/>
      <c r="G1480" s="19" t="n">
        <v>0.156674920752054</v>
      </c>
      <c r="H1480" s="19" t="n">
        <v>0.0702816535068225</v>
      </c>
      <c r="I1480" s="19" t="n">
        <v>0.0953412206469284</v>
      </c>
      <c r="J1480" s="19" t="n">
        <v>0.0963391293951795</v>
      </c>
      <c r="K1480" s="19" t="n">
        <v>0.146110505875432</v>
      </c>
      <c r="L1480" s="19" t="n">
        <v>0.0695425674184187</v>
      </c>
      <c r="M1480" s="19"/>
      <c r="N1480" s="19" t="n">
        <v>0</v>
      </c>
      <c r="O1480" s="19" t="n">
        <v>0.0533788828682499</v>
      </c>
      <c r="P1480" s="19" t="n">
        <v>0.121338634609584</v>
      </c>
      <c r="Q1480" s="19" t="n">
        <v>0.0988480827250411</v>
      </c>
      <c r="R1480" s="19" t="n">
        <v>0.126857778612343</v>
      </c>
      <c r="S1480" s="19"/>
      <c r="T1480" s="19" t="n">
        <v>0.105723327877589</v>
      </c>
      <c r="U1480" s="19" t="n">
        <v>0.118658949952569</v>
      </c>
      <c r="V1480" s="19" t="n">
        <v>0.0983795043208056</v>
      </c>
      <c r="W1480" s="19" t="n">
        <v>0.106254864786389</v>
      </c>
      <c r="X1480" s="19"/>
      <c r="Y1480" s="19" t="n">
        <v>0.0993593206575283</v>
      </c>
      <c r="Z1480" s="19" t="n">
        <v>0.114260110328255</v>
      </c>
      <c r="AA1480" s="19" t="s">
        <v>124</v>
      </c>
      <c r="AB1480" s="19" t="s">
        <v>124</v>
      </c>
      <c r="AC1480" s="19" t="s">
        <v>124</v>
      </c>
      <c r="AD1480" s="19" t="s">
        <v>124</v>
      </c>
      <c r="AE1480" s="19"/>
      <c r="AF1480" s="19" t="n">
        <v>0.103696679035726</v>
      </c>
      <c r="AG1480" s="19"/>
      <c r="AH1480" s="19" t="n">
        <v>0.113471653805779</v>
      </c>
      <c r="AI1480" s="19"/>
      <c r="AJ1480" s="19" t="n">
        <v>0.153230002886914</v>
      </c>
      <c r="AK1480" s="19" t="n">
        <v>0.0713094285272308</v>
      </c>
      <c r="AL1480" s="19" t="n">
        <v>0.0702063230237878</v>
      </c>
      <c r="AM1480" s="19" t="n">
        <v>0.0815276888933266</v>
      </c>
      <c r="AN1480" s="19" t="n">
        <v>0.0391197817124793</v>
      </c>
      <c r="AO1480" s="19" t="n">
        <v>0.165477429601101</v>
      </c>
      <c r="AP1480" s="19" t="n">
        <v>0.201618905268765</v>
      </c>
      <c r="AQ1480" s="19" t="n">
        <v>0.125714253484118</v>
      </c>
      <c r="AR1480" s="19" t="n">
        <v>0</v>
      </c>
      <c r="AS1480" s="19" t="n">
        <v>0.238344850758391</v>
      </c>
      <c r="AT1480" s="19" t="n">
        <v>0.0935008065323109</v>
      </c>
      <c r="AU1480" s="19" t="n">
        <v>0.0478917510825051</v>
      </c>
    </row>
    <row r="1481">
      <c r="B1481" t="s">
        <v>556</v>
      </c>
      <c r="C1481" s="19" t="n">
        <v>0.08442396130085</v>
      </c>
      <c r="D1481" s="19" t="n">
        <v>0.0969892192939696</v>
      </c>
      <c r="E1481" s="19" t="n">
        <v>0.0693879502531208</v>
      </c>
      <c r="F1481" s="19"/>
      <c r="G1481" s="19" t="n">
        <v>0.13046745589257</v>
      </c>
      <c r="H1481" s="19" t="n">
        <v>0.0629211403469752</v>
      </c>
      <c r="I1481" s="19" t="n">
        <v>0.161456035444469</v>
      </c>
      <c r="J1481" s="19" t="n">
        <v>0.0393069970880736</v>
      </c>
      <c r="K1481" s="19" t="n">
        <v>0.0563459220585894</v>
      </c>
      <c r="L1481" s="19" t="n">
        <v>0.0750290907076988</v>
      </c>
      <c r="M1481" s="19"/>
      <c r="N1481" s="19" t="n">
        <v>0</v>
      </c>
      <c r="O1481" s="19" t="n">
        <v>0.046534382786943</v>
      </c>
      <c r="P1481" s="19" t="n">
        <v>0.0869493962692068</v>
      </c>
      <c r="Q1481" s="19" t="n">
        <v>0.0822300081876823</v>
      </c>
      <c r="R1481" s="19" t="n">
        <v>0.119162796218066</v>
      </c>
      <c r="S1481" s="19"/>
      <c r="T1481" s="19" t="n">
        <v>0.158824441529477</v>
      </c>
      <c r="U1481" s="19" t="n">
        <v>0.0762194911786986</v>
      </c>
      <c r="V1481" s="19" t="n">
        <v>0.072031147126653</v>
      </c>
      <c r="W1481" s="19" t="n">
        <v>0.0958948161300976</v>
      </c>
      <c r="X1481" s="19"/>
      <c r="Y1481" s="19" t="n">
        <v>0.0936475227602334</v>
      </c>
      <c r="Z1481" s="19" t="n">
        <v>0.0635815356458906</v>
      </c>
      <c r="AA1481" s="19" t="s">
        <v>124</v>
      </c>
      <c r="AB1481" s="19" t="s">
        <v>124</v>
      </c>
      <c r="AC1481" s="19" t="s">
        <v>124</v>
      </c>
      <c r="AD1481" s="19" t="s">
        <v>124</v>
      </c>
      <c r="AE1481" s="19"/>
      <c r="AF1481" s="19" t="n">
        <v>0.0911989454359877</v>
      </c>
      <c r="AG1481" s="19"/>
      <c r="AH1481" s="19" t="n">
        <v>0.0928872169600998</v>
      </c>
      <c r="AI1481" s="19"/>
      <c r="AJ1481" s="19" t="n">
        <v>0.117715166701513</v>
      </c>
      <c r="AK1481" s="19" t="n">
        <v>0</v>
      </c>
      <c r="AL1481" s="19" t="n">
        <v>0.0698058157361067</v>
      </c>
      <c r="AM1481" s="19" t="n">
        <v>0.114359813484101</v>
      </c>
      <c r="AN1481" s="19" t="n">
        <v>0.0723380615150687</v>
      </c>
      <c r="AO1481" s="19" t="n">
        <v>0.0272559789776362</v>
      </c>
      <c r="AP1481" s="19" t="n">
        <v>0.100761678941144</v>
      </c>
      <c r="AQ1481" s="19" t="n">
        <v>0.139969268467777</v>
      </c>
      <c r="AR1481" s="19" t="n">
        <v>0</v>
      </c>
      <c r="AS1481" s="19" t="n">
        <v>0.0574993292389024</v>
      </c>
      <c r="AT1481" s="19" t="n">
        <v>0</v>
      </c>
      <c r="AU1481" s="19" t="n">
        <v>0.146975606362952</v>
      </c>
    </row>
    <row r="1482">
      <c r="B1482" t="s">
        <v>559</v>
      </c>
      <c r="C1482" s="19" t="n">
        <v>0.0821023412304914</v>
      </c>
      <c r="D1482" s="19" t="n">
        <v>0.103953194764212</v>
      </c>
      <c r="E1482" s="19" t="n">
        <v>0.0554295789786114</v>
      </c>
      <c r="F1482" s="19"/>
      <c r="G1482" s="19" t="n">
        <v>0.0831799822027944</v>
      </c>
      <c r="H1482" s="19" t="n">
        <v>0.138197957379226</v>
      </c>
      <c r="I1482" s="19" t="n">
        <v>0.11548367958656</v>
      </c>
      <c r="J1482" s="19" t="n">
        <v>0.0140772496519788</v>
      </c>
      <c r="K1482" s="19" t="n">
        <v>0.0578271635109535</v>
      </c>
      <c r="L1482" s="19" t="n">
        <v>0.0695425674184187</v>
      </c>
      <c r="M1482" s="19"/>
      <c r="N1482" s="19" t="n">
        <v>0.223199741462189</v>
      </c>
      <c r="O1482" s="19" t="n">
        <v>0.0123376736034606</v>
      </c>
      <c r="P1482" s="19" t="n">
        <v>0.0592579731399623</v>
      </c>
      <c r="Q1482" s="19" t="n">
        <v>0.0856592152247383</v>
      </c>
      <c r="R1482" s="19" t="n">
        <v>0.172335191516579</v>
      </c>
      <c r="S1482" s="19"/>
      <c r="T1482" s="19" t="n">
        <v>0.0800260280154914</v>
      </c>
      <c r="U1482" s="19" t="n">
        <v>0.0614138989937101</v>
      </c>
      <c r="V1482" s="19" t="n">
        <v>0.0663528643456635</v>
      </c>
      <c r="W1482" s="19" t="n">
        <v>0.139941657502367</v>
      </c>
      <c r="X1482" s="19"/>
      <c r="Y1482" s="19" t="n">
        <v>0.102063727234729</v>
      </c>
      <c r="Z1482" s="19" t="n">
        <v>0.0369957188487407</v>
      </c>
      <c r="AA1482" s="19" t="s">
        <v>124</v>
      </c>
      <c r="AB1482" s="19" t="s">
        <v>124</v>
      </c>
      <c r="AC1482" s="19" t="s">
        <v>124</v>
      </c>
      <c r="AD1482" s="19" t="s">
        <v>124</v>
      </c>
      <c r="AE1482" s="19"/>
      <c r="AF1482" s="19" t="n">
        <v>0.0888244440441712</v>
      </c>
      <c r="AG1482" s="19"/>
      <c r="AH1482" s="19" t="n">
        <v>0.0904778349269854</v>
      </c>
      <c r="AI1482" s="19"/>
      <c r="AJ1482" s="19" t="n">
        <v>0.1373845002979</v>
      </c>
      <c r="AK1482" s="19" t="n">
        <v>0.122609001903142</v>
      </c>
      <c r="AL1482" s="19" t="n">
        <v>0.095618348580234</v>
      </c>
      <c r="AM1482" s="19" t="n">
        <v>0.0772738774224887</v>
      </c>
      <c r="AN1482" s="19" t="n">
        <v>0.0277156097605755</v>
      </c>
      <c r="AO1482" s="19" t="n">
        <v>0.0385695117523582</v>
      </c>
      <c r="AP1482" s="19" t="n">
        <v>0.0880905861902266</v>
      </c>
      <c r="AQ1482" s="19" t="n">
        <v>0.064420387860113</v>
      </c>
      <c r="AR1482" s="19" t="n">
        <v>0.176514767751254</v>
      </c>
      <c r="AS1482" s="19" t="n">
        <v>0.06300278747875</v>
      </c>
      <c r="AT1482" s="19" t="n">
        <v>0.144547826521189</v>
      </c>
      <c r="AU1482" s="19" t="n">
        <v>0.117134504800446</v>
      </c>
    </row>
    <row r="1483">
      <c r="B1483" t="s">
        <v>557</v>
      </c>
      <c r="C1483" s="19" t="n">
        <v>0.0776117906093816</v>
      </c>
      <c r="D1483" s="19" t="n">
        <v>0.101788672877385</v>
      </c>
      <c r="E1483" s="19" t="n">
        <v>0.04799230654032</v>
      </c>
      <c r="F1483" s="19"/>
      <c r="G1483" s="19" t="n">
        <v>0.157274450231451</v>
      </c>
      <c r="H1483" s="19" t="n">
        <v>0.119348803008437</v>
      </c>
      <c r="I1483" s="19" t="n">
        <v>0.0859377397410703</v>
      </c>
      <c r="J1483" s="19" t="n">
        <v>0.0220853282609817</v>
      </c>
      <c r="K1483" s="19" t="n">
        <v>0.0568346346410844</v>
      </c>
      <c r="L1483" s="19" t="n">
        <v>0</v>
      </c>
      <c r="M1483" s="19"/>
      <c r="N1483" s="19" t="n">
        <v>0.229585549755194</v>
      </c>
      <c r="O1483" s="19" t="n">
        <v>0.0997202145916023</v>
      </c>
      <c r="P1483" s="19" t="n">
        <v>0.0405841086681214</v>
      </c>
      <c r="Q1483" s="19" t="n">
        <v>0.113778630864555</v>
      </c>
      <c r="R1483" s="19" t="n">
        <v>0.0580716195486455</v>
      </c>
      <c r="S1483" s="19"/>
      <c r="T1483" s="19" t="n">
        <v>0.0821163801305139</v>
      </c>
      <c r="U1483" s="19" t="n">
        <v>0.0509782441999619</v>
      </c>
      <c r="V1483" s="19" t="n">
        <v>0.059577460074646</v>
      </c>
      <c r="W1483" s="19" t="n">
        <v>0.13131006253559</v>
      </c>
      <c r="X1483" s="19"/>
      <c r="Y1483" s="19" t="n">
        <v>0.0941394231948271</v>
      </c>
      <c r="Z1483" s="19" t="n">
        <v>0.0402643999152819</v>
      </c>
      <c r="AA1483" s="19" t="s">
        <v>124</v>
      </c>
      <c r="AB1483" s="19" t="s">
        <v>124</v>
      </c>
      <c r="AC1483" s="19" t="s">
        <v>124</v>
      </c>
      <c r="AD1483" s="19" t="s">
        <v>124</v>
      </c>
      <c r="AE1483" s="19"/>
      <c r="AF1483" s="19" t="n">
        <v>0.0637528358653198</v>
      </c>
      <c r="AG1483" s="19"/>
      <c r="AH1483" s="19" t="n">
        <v>0.0816605798985086</v>
      </c>
      <c r="AI1483" s="19"/>
      <c r="AJ1483" s="19" t="n">
        <v>0.0699553833672085</v>
      </c>
      <c r="AK1483" s="19" t="n">
        <v>0</v>
      </c>
      <c r="AL1483" s="19" t="n">
        <v>0.0711803775290904</v>
      </c>
      <c r="AM1483" s="19" t="n">
        <v>0.0449689586374087</v>
      </c>
      <c r="AN1483" s="19" t="n">
        <v>0.110374818245956</v>
      </c>
      <c r="AO1483" s="19" t="n">
        <v>0.174113527537851</v>
      </c>
      <c r="AP1483" s="19" t="n">
        <v>0.0610738178267272</v>
      </c>
      <c r="AQ1483" s="19" t="n">
        <v>0.0755488806076639</v>
      </c>
      <c r="AR1483" s="19" t="n">
        <v>0.0974512239892687</v>
      </c>
      <c r="AS1483" s="19" t="n">
        <v>0.0898545445220569</v>
      </c>
      <c r="AT1483" s="19" t="n">
        <v>0</v>
      </c>
      <c r="AU1483" s="19" t="n">
        <v>0.117143341781934</v>
      </c>
    </row>
    <row r="1484">
      <c r="B1484" t="s">
        <v>558</v>
      </c>
      <c r="C1484" s="19" t="n">
        <v>0.0706643884389869</v>
      </c>
      <c r="D1484" s="19" t="n">
        <v>0.0882250175464925</v>
      </c>
      <c r="E1484" s="19" t="n">
        <v>0.0492665982566708</v>
      </c>
      <c r="F1484" s="19"/>
      <c r="G1484" s="19" t="n">
        <v>0.138313623720908</v>
      </c>
      <c r="H1484" s="19" t="n">
        <v>0.0800787956370372</v>
      </c>
      <c r="I1484" s="19" t="n">
        <v>0.11563727619851</v>
      </c>
      <c r="J1484" s="19" t="n">
        <v>0.0223123638205613</v>
      </c>
      <c r="K1484" s="19" t="n">
        <v>0.0381824235309355</v>
      </c>
      <c r="L1484" s="19" t="n">
        <v>0.0311993237123453</v>
      </c>
      <c r="M1484" s="19"/>
      <c r="N1484" s="19" t="n">
        <v>0</v>
      </c>
      <c r="O1484" s="19" t="n">
        <v>0.0655136850584652</v>
      </c>
      <c r="P1484" s="19" t="n">
        <v>0.0522884838085256</v>
      </c>
      <c r="Q1484" s="19" t="n">
        <v>0.0951012509125988</v>
      </c>
      <c r="R1484" s="19" t="n">
        <v>0.0681842545958017</v>
      </c>
      <c r="S1484" s="19"/>
      <c r="T1484" s="19" t="n">
        <v>0.0680284479607627</v>
      </c>
      <c r="U1484" s="19" t="n">
        <v>0.0813479175101787</v>
      </c>
      <c r="V1484" s="19" t="n">
        <v>0.00880797037995343</v>
      </c>
      <c r="W1484" s="19" t="n">
        <v>0.12198823780363</v>
      </c>
      <c r="X1484" s="19"/>
      <c r="Y1484" s="19" t="n">
        <v>0.0868377763701204</v>
      </c>
      <c r="Z1484" s="19" t="n">
        <v>0.0341174822327588</v>
      </c>
      <c r="AA1484" s="19" t="s">
        <v>124</v>
      </c>
      <c r="AB1484" s="19" t="s">
        <v>124</v>
      </c>
      <c r="AC1484" s="19" t="s">
        <v>124</v>
      </c>
      <c r="AD1484" s="19" t="s">
        <v>124</v>
      </c>
      <c r="AE1484" s="19"/>
      <c r="AF1484" s="19" t="n">
        <v>0.0412345418446984</v>
      </c>
      <c r="AG1484" s="19"/>
      <c r="AH1484" s="19" t="n">
        <v>0.0767976650638578</v>
      </c>
      <c r="AI1484" s="19"/>
      <c r="AJ1484" s="19" t="n">
        <v>0.101110104002287</v>
      </c>
      <c r="AK1484" s="19" t="n">
        <v>0.12861341941777</v>
      </c>
      <c r="AL1484" s="19" t="n">
        <v>0.0753008933478631</v>
      </c>
      <c r="AM1484" s="19" t="n">
        <v>0.0673335475314429</v>
      </c>
      <c r="AN1484" s="19" t="n">
        <v>0.040125327496014</v>
      </c>
      <c r="AO1484" s="19" t="n">
        <v>0</v>
      </c>
      <c r="AP1484" s="19" t="n">
        <v>0.0593443909047922</v>
      </c>
      <c r="AQ1484" s="19" t="n">
        <v>0.0755488806076639</v>
      </c>
      <c r="AR1484" s="19" t="n">
        <v>0.0974512239892687</v>
      </c>
      <c r="AS1484" s="19" t="n">
        <v>0.102105680225427</v>
      </c>
      <c r="AT1484" s="19" t="n">
        <v>0.113926190270984</v>
      </c>
      <c r="AU1484" s="19" t="n">
        <v>0.120839257941785</v>
      </c>
    </row>
    <row r="1485">
      <c r="B1485" t="s">
        <v>560</v>
      </c>
      <c r="C1485" s="19" t="n">
        <v>0.065079460407843</v>
      </c>
      <c r="D1485" s="19" t="n">
        <v>0.0856400022526838</v>
      </c>
      <c r="E1485" s="19" t="n">
        <v>0.0398829177936097</v>
      </c>
      <c r="F1485" s="19"/>
      <c r="G1485" s="19" t="n">
        <v>0.150895399408213</v>
      </c>
      <c r="H1485" s="19" t="n">
        <v>0.0956310522214396</v>
      </c>
      <c r="I1485" s="19" t="n">
        <v>0.0615191633979635</v>
      </c>
      <c r="J1485" s="19" t="n">
        <v>0.0395742501916119</v>
      </c>
      <c r="K1485" s="19" t="n">
        <v>0.0183161546609614</v>
      </c>
      <c r="L1485" s="19" t="n">
        <v>0.0371726811524449</v>
      </c>
      <c r="M1485" s="19"/>
      <c r="N1485" s="19" t="n">
        <v>0</v>
      </c>
      <c r="O1485" s="19" t="n">
        <v>0.0163809449068072</v>
      </c>
      <c r="P1485" s="19" t="n">
        <v>0.0412294301365658</v>
      </c>
      <c r="Q1485" s="19" t="n">
        <v>0.0799853229456098</v>
      </c>
      <c r="R1485" s="19" t="n">
        <v>0.126507288765321</v>
      </c>
      <c r="S1485" s="19"/>
      <c r="T1485" s="19" t="n">
        <v>0</v>
      </c>
      <c r="U1485" s="19" t="n">
        <v>0.0801934226105329</v>
      </c>
      <c r="V1485" s="19" t="n">
        <v>0.0502290393072004</v>
      </c>
      <c r="W1485" s="19" t="n">
        <v>0.0737105999915801</v>
      </c>
      <c r="X1485" s="19"/>
      <c r="Y1485" s="19" t="n">
        <v>0.079644509222543</v>
      </c>
      <c r="Z1485" s="19" t="n">
        <v>0.0321669083076553</v>
      </c>
      <c r="AA1485" s="19" t="s">
        <v>124</v>
      </c>
      <c r="AB1485" s="19" t="s">
        <v>124</v>
      </c>
      <c r="AC1485" s="19" t="s">
        <v>124</v>
      </c>
      <c r="AD1485" s="19" t="s">
        <v>124</v>
      </c>
      <c r="AE1485" s="19"/>
      <c r="AF1485" s="19" t="n">
        <v>0.0572660073921507</v>
      </c>
      <c r="AG1485" s="19"/>
      <c r="AH1485" s="19" t="n">
        <v>0.069870467987178</v>
      </c>
      <c r="AI1485" s="19"/>
      <c r="AJ1485" s="19" t="n">
        <v>0.0901601420965696</v>
      </c>
      <c r="AK1485" s="19" t="n">
        <v>0.0713094285272308</v>
      </c>
      <c r="AL1485" s="19" t="n">
        <v>0.074390744768916</v>
      </c>
      <c r="AM1485" s="19" t="n">
        <v>0.0869297286479473</v>
      </c>
      <c r="AN1485" s="19" t="n">
        <v>0.0483138474221614</v>
      </c>
      <c r="AO1485" s="19" t="n">
        <v>0.0430839245760179</v>
      </c>
      <c r="AP1485" s="19" t="n">
        <v>0.0749051193051544</v>
      </c>
      <c r="AQ1485" s="19" t="n">
        <v>0.064420387860113</v>
      </c>
      <c r="AR1485" s="19" t="n">
        <v>0</v>
      </c>
      <c r="AS1485" s="19" t="n">
        <v>0.0283541843233578</v>
      </c>
      <c r="AT1485" s="19" t="n">
        <v>0</v>
      </c>
      <c r="AU1485" s="19" t="n">
        <v>0.0384856326076971</v>
      </c>
    </row>
    <row r="1486">
      <c r="B1486" t="s">
        <v>86</v>
      </c>
      <c r="C1486" s="19" t="n">
        <v>0.170543834981028</v>
      </c>
      <c r="D1486" s="19" t="n">
        <v>0.122005562574647</v>
      </c>
      <c r="E1486" s="19" t="n">
        <v>0.228599292450104</v>
      </c>
      <c r="F1486" s="19"/>
      <c r="G1486" s="19" t="n">
        <v>0.116623846850345</v>
      </c>
      <c r="H1486" s="19" t="n">
        <v>0.148552391149199</v>
      </c>
      <c r="I1486" s="19" t="n">
        <v>0.151938296450047</v>
      </c>
      <c r="J1486" s="19" t="n">
        <v>0.178365623551593</v>
      </c>
      <c r="K1486" s="19" t="n">
        <v>0.213437764136951</v>
      </c>
      <c r="L1486" s="19" t="n">
        <v>0.281000532783617</v>
      </c>
      <c r="M1486" s="19"/>
      <c r="N1486" s="19" t="n">
        <v>0.232437150837428</v>
      </c>
      <c r="O1486" s="19" t="n">
        <v>0.273387525950744</v>
      </c>
      <c r="P1486" s="19" t="n">
        <v>0.20755326022721</v>
      </c>
      <c r="Q1486" s="19" t="n">
        <v>0.126790609926735</v>
      </c>
      <c r="R1486" s="19" t="n">
        <v>0.0961175034657805</v>
      </c>
      <c r="S1486" s="19"/>
      <c r="T1486" s="19" t="n">
        <v>0.294750639670364</v>
      </c>
      <c r="U1486" s="19" t="n">
        <v>0.156145177586974</v>
      </c>
      <c r="V1486" s="19" t="n">
        <v>0.209613801703949</v>
      </c>
      <c r="W1486" s="19" t="n">
        <v>0.101677064465285</v>
      </c>
      <c r="X1486" s="19"/>
      <c r="Y1486" s="19" t="n">
        <v>0.146772330253853</v>
      </c>
      <c r="Z1486" s="19" t="n">
        <v>0.224260159436005</v>
      </c>
      <c r="AA1486" s="19" t="s">
        <v>124</v>
      </c>
      <c r="AB1486" s="19" t="s">
        <v>124</v>
      </c>
      <c r="AC1486" s="19" t="s">
        <v>124</v>
      </c>
      <c r="AD1486" s="19" t="s">
        <v>124</v>
      </c>
      <c r="AE1486" s="19"/>
      <c r="AF1486" s="19" t="n">
        <v>0.190265707131166</v>
      </c>
      <c r="AG1486" s="19"/>
      <c r="AH1486" s="19" t="n">
        <v>0.147721698057859</v>
      </c>
      <c r="AI1486" s="19"/>
      <c r="AJ1486" s="19" t="n">
        <v>0.102475349921754</v>
      </c>
      <c r="AK1486" s="19" t="n">
        <v>0.154407287330525</v>
      </c>
      <c r="AL1486" s="19" t="n">
        <v>0.173275154376126</v>
      </c>
      <c r="AM1486" s="19" t="n">
        <v>0.136406111185964</v>
      </c>
      <c r="AN1486" s="19" t="n">
        <v>0.107715131895224</v>
      </c>
      <c r="AO1486" s="19" t="n">
        <v>0.233360631289124</v>
      </c>
      <c r="AP1486" s="19" t="n">
        <v>0.252693831941509</v>
      </c>
      <c r="AQ1486" s="19" t="n">
        <v>0.192319230369987</v>
      </c>
      <c r="AR1486" s="19" t="n">
        <v>0.399463577996727</v>
      </c>
      <c r="AS1486" s="19" t="n">
        <v>0.268685118294907</v>
      </c>
      <c r="AT1486" s="19" t="n">
        <v>0</v>
      </c>
      <c r="AU1486" s="19" t="n">
        <v>0.160554989593837</v>
      </c>
    </row>
    <row r="1487">
      <c r="C1487" s="19"/>
      <c r="D1487" s="19"/>
      <c r="E1487" s="19"/>
      <c r="F1487" s="19"/>
      <c r="G1487" s="19"/>
      <c r="H1487" s="19"/>
      <c r="I1487" s="19"/>
      <c r="J1487" s="19"/>
      <c r="K1487" s="19"/>
      <c r="L1487" s="19"/>
      <c r="M1487" s="19"/>
      <c r="N1487" s="19"/>
      <c r="O1487" s="19"/>
      <c r="P1487" s="19"/>
      <c r="Q1487" s="19"/>
      <c r="R1487" s="19"/>
      <c r="S1487" s="19"/>
      <c r="T1487" s="19"/>
      <c r="U1487" s="19"/>
      <c r="V1487" s="19"/>
      <c r="W1487" s="19"/>
      <c r="X1487" s="19"/>
      <c r="Y1487" s="19"/>
      <c r="Z1487" s="19"/>
      <c r="AA1487" s="19"/>
      <c r="AB1487" s="19"/>
      <c r="AC1487" s="19"/>
      <c r="AD1487" s="19"/>
      <c r="AE1487" s="19"/>
      <c r="AF1487" s="19"/>
      <c r="AG1487" s="19"/>
      <c r="AH1487" s="19"/>
      <c r="AI1487" s="19"/>
      <c r="AJ1487" s="19"/>
      <c r="AK1487" s="19"/>
      <c r="AL1487" s="19"/>
      <c r="AM1487" s="19"/>
      <c r="AN1487" s="19"/>
      <c r="AO1487" s="19"/>
      <c r="AP1487" s="19"/>
      <c r="AQ1487" s="19"/>
      <c r="AR1487" s="19"/>
      <c r="AS1487" s="19"/>
      <c r="AT1487" s="19"/>
      <c r="AU1487" s="19"/>
    </row>
    <row r="1488">
      <c r="B1488" s="7" t="s">
        <v>577</v>
      </c>
      <c r="C1488" s="19"/>
      <c r="D1488" s="19"/>
      <c r="E1488" s="19"/>
      <c r="F1488" s="19"/>
      <c r="G1488" s="19"/>
      <c r="H1488" s="19"/>
      <c r="I1488" s="19"/>
      <c r="J1488" s="19"/>
      <c r="K1488" s="19"/>
      <c r="L1488" s="19"/>
      <c r="M1488" s="19"/>
      <c r="N1488" s="19"/>
      <c r="O1488" s="19"/>
      <c r="P1488" s="19"/>
      <c r="Q1488" s="19"/>
      <c r="R1488" s="19"/>
      <c r="S1488" s="19"/>
      <c r="T1488" s="19"/>
      <c r="U1488" s="19"/>
      <c r="V1488" s="19"/>
      <c r="W1488" s="19"/>
      <c r="X1488" s="19"/>
      <c r="Y1488" s="19"/>
      <c r="Z1488" s="19"/>
      <c r="AA1488" s="19"/>
      <c r="AB1488" s="19"/>
      <c r="AC1488" s="19"/>
      <c r="AD1488" s="19"/>
      <c r="AE1488" s="19"/>
      <c r="AF1488" s="19"/>
      <c r="AG1488" s="19"/>
      <c r="AH1488" s="19"/>
      <c r="AI1488" s="19"/>
      <c r="AJ1488" s="19"/>
      <c r="AK1488" s="19"/>
      <c r="AL1488" s="19"/>
      <c r="AM1488" s="19"/>
      <c r="AN1488" s="19"/>
      <c r="AO1488" s="19"/>
      <c r="AP1488" s="19"/>
      <c r="AQ1488" s="19"/>
      <c r="AR1488" s="19"/>
      <c r="AS1488" s="19"/>
      <c r="AT1488" s="19"/>
      <c r="AU1488" s="19"/>
    </row>
    <row r="1489">
      <c r="B1489" s="26" t="s">
        <v>578</v>
      </c>
      <c r="C1489" s="19"/>
      <c r="D1489" s="19"/>
      <c r="E1489" s="19"/>
      <c r="F1489" s="19"/>
      <c r="G1489" s="19"/>
      <c r="H1489" s="19"/>
      <c r="I1489" s="19"/>
      <c r="J1489" s="19"/>
      <c r="K1489" s="19"/>
      <c r="L1489" s="19"/>
      <c r="M1489" s="19"/>
      <c r="N1489" s="19"/>
      <c r="O1489" s="19"/>
      <c r="P1489" s="19"/>
      <c r="Q1489" s="19"/>
      <c r="R1489" s="19"/>
      <c r="S1489" s="19"/>
      <c r="T1489" s="19"/>
      <c r="U1489" s="19"/>
      <c r="V1489" s="19"/>
      <c r="W1489" s="19"/>
      <c r="X1489" s="19"/>
      <c r="Y1489" s="19"/>
      <c r="Z1489" s="19"/>
      <c r="AA1489" s="19"/>
      <c r="AB1489" s="19"/>
      <c r="AC1489" s="19"/>
      <c r="AD1489" s="19"/>
      <c r="AE1489" s="19"/>
      <c r="AF1489" s="19"/>
      <c r="AG1489" s="19"/>
      <c r="AH1489" s="19"/>
      <c r="AI1489" s="19"/>
      <c r="AJ1489" s="19"/>
      <c r="AK1489" s="19"/>
      <c r="AL1489" s="19"/>
      <c r="AM1489" s="19"/>
      <c r="AN1489" s="19"/>
      <c r="AO1489" s="19"/>
      <c r="AP1489" s="19"/>
      <c r="AQ1489" s="19"/>
      <c r="AR1489" s="19"/>
      <c r="AS1489" s="19"/>
      <c r="AT1489" s="19"/>
      <c r="AU1489" s="19"/>
    </row>
    <row r="1490">
      <c r="B1490" t="s">
        <v>475</v>
      </c>
      <c r="C1490" s="19" t="n">
        <v>0.716611343392996</v>
      </c>
      <c r="D1490" s="19" t="n">
        <v>0.675888243596429</v>
      </c>
      <c r="E1490" s="19" t="n">
        <v>0.777473100914715</v>
      </c>
      <c r="F1490" s="19"/>
      <c r="G1490" s="19" t="n">
        <v>0.587784262965956</v>
      </c>
      <c r="H1490" s="19" t="n">
        <v>0.643480739432785</v>
      </c>
      <c r="I1490" s="19" t="n">
        <v>0.769165839800611</v>
      </c>
      <c r="J1490" s="19" t="n">
        <v>0.845275921271023</v>
      </c>
      <c r="K1490" s="19" t="n">
        <v>0.778412510025208</v>
      </c>
      <c r="L1490" s="19" t="n">
        <v>0.807275427258976</v>
      </c>
      <c r="M1490" s="19"/>
      <c r="N1490" s="19" t="n">
        <v>1</v>
      </c>
      <c r="O1490" s="19" t="n">
        <v>0.800390233538812</v>
      </c>
      <c r="P1490" s="19" t="n">
        <v>0.722002314885949</v>
      </c>
      <c r="Q1490" s="19" t="n">
        <v>0.700457137847355</v>
      </c>
      <c r="R1490" s="19" t="n">
        <v>0.687383431501103</v>
      </c>
      <c r="S1490" s="19"/>
      <c r="T1490" s="19" t="n">
        <v>0.629309651386218</v>
      </c>
      <c r="U1490" s="19" t="n">
        <v>0.695512622263246</v>
      </c>
      <c r="V1490" s="19" t="n">
        <v>0.791414418971424</v>
      </c>
      <c r="W1490" s="19" t="n">
        <v>0.743135460993001</v>
      </c>
      <c r="X1490" s="19"/>
      <c r="Y1490" s="19" t="n">
        <v>0.70877098477174</v>
      </c>
      <c r="Z1490" s="19" t="n">
        <v>0.746219542581946</v>
      </c>
      <c r="AA1490" s="19" t="s">
        <v>124</v>
      </c>
      <c r="AB1490" s="19" t="s">
        <v>124</v>
      </c>
      <c r="AC1490" s="19" t="s">
        <v>124</v>
      </c>
      <c r="AD1490" s="19" t="s">
        <v>124</v>
      </c>
      <c r="AE1490" s="19"/>
      <c r="AF1490" s="19" t="n">
        <v>0.757088211393526</v>
      </c>
      <c r="AG1490" s="19"/>
      <c r="AH1490" s="19" t="n">
        <v>0.734860928133073</v>
      </c>
      <c r="AI1490" s="19"/>
      <c r="AJ1490" s="19" t="n">
        <v>0.689462908872494</v>
      </c>
      <c r="AK1490" s="19" t="n">
        <v>1</v>
      </c>
      <c r="AL1490" s="19" t="n">
        <v>0.648068555994425</v>
      </c>
      <c r="AM1490" s="19" t="n">
        <v>0.731915857905707</v>
      </c>
      <c r="AN1490" s="19" t="n">
        <v>0.822044214514715</v>
      </c>
      <c r="AO1490" s="19" t="n">
        <v>0.620109221498818</v>
      </c>
      <c r="AP1490" s="19" t="n">
        <v>0.833149678431044</v>
      </c>
      <c r="AQ1490" s="19" t="n">
        <v>0.734550891796972</v>
      </c>
      <c r="AR1490" s="19" t="n">
        <v>0.656505722508946</v>
      </c>
      <c r="AS1490" s="19" t="n">
        <v>0.659960488024434</v>
      </c>
      <c r="AT1490" s="19" t="n">
        <v>0.745511125961048</v>
      </c>
      <c r="AU1490" s="19" t="n">
        <v>0.467818264735378</v>
      </c>
    </row>
    <row r="1491">
      <c r="B1491" t="s">
        <v>571</v>
      </c>
      <c r="C1491" s="19" t="n">
        <v>0.557317414110612</v>
      </c>
      <c r="D1491" s="19" t="n">
        <v>0.576895366035648</v>
      </c>
      <c r="E1491" s="19" t="n">
        <v>0.528057643396059</v>
      </c>
      <c r="F1491" s="19"/>
      <c r="G1491" s="19" t="n">
        <v>0.588443242194927</v>
      </c>
      <c r="H1491" s="19" t="n">
        <v>0.638879321382081</v>
      </c>
      <c r="I1491" s="19" t="n">
        <v>0.519998064872708</v>
      </c>
      <c r="J1491" s="19" t="n">
        <v>0.546276037859927</v>
      </c>
      <c r="K1491" s="19" t="n">
        <v>0.39342429071931</v>
      </c>
      <c r="L1491" s="19" t="n">
        <v>0.511194571314779</v>
      </c>
      <c r="M1491" s="19"/>
      <c r="N1491" s="19" t="n">
        <v>0</v>
      </c>
      <c r="O1491" s="19" t="n">
        <v>0.579696472180976</v>
      </c>
      <c r="P1491" s="19" t="n">
        <v>0.529584808314394</v>
      </c>
      <c r="Q1491" s="19" t="n">
        <v>0.537773231611378</v>
      </c>
      <c r="R1491" s="19" t="n">
        <v>0.616423963660312</v>
      </c>
      <c r="S1491" s="19"/>
      <c r="T1491" s="19" t="n">
        <v>0.568867859189889</v>
      </c>
      <c r="U1491" s="19" t="n">
        <v>0.602053504702291</v>
      </c>
      <c r="V1491" s="19" t="n">
        <v>0.478960009851698</v>
      </c>
      <c r="W1491" s="19" t="n">
        <v>0.572455591686854</v>
      </c>
      <c r="X1491" s="19"/>
      <c r="Y1491" s="19" t="n">
        <v>0.558529055820172</v>
      </c>
      <c r="Z1491" s="19" t="n">
        <v>0.552741790619995</v>
      </c>
      <c r="AA1491" s="19" t="s">
        <v>124</v>
      </c>
      <c r="AB1491" s="19" t="s">
        <v>124</v>
      </c>
      <c r="AC1491" s="19" t="s">
        <v>124</v>
      </c>
      <c r="AD1491" s="19" t="s">
        <v>124</v>
      </c>
      <c r="AE1491" s="19"/>
      <c r="AF1491" s="19" t="n">
        <v>0.512964838493281</v>
      </c>
      <c r="AG1491" s="19"/>
      <c r="AH1491" s="19" t="n">
        <v>0.561121671144675</v>
      </c>
      <c r="AI1491" s="19"/>
      <c r="AJ1491" s="19" t="n">
        <v>0.524051860324307</v>
      </c>
      <c r="AK1491" s="19" t="n">
        <v>0.596003842540511</v>
      </c>
      <c r="AL1491" s="19" t="n">
        <v>0.550843527597944</v>
      </c>
      <c r="AM1491" s="19" t="n">
        <v>0.640986462981168</v>
      </c>
      <c r="AN1491" s="19" t="n">
        <v>0.482378521885235</v>
      </c>
      <c r="AO1491" s="19" t="n">
        <v>0.560969266247682</v>
      </c>
      <c r="AP1491" s="19" t="n">
        <v>0.603057472410975</v>
      </c>
      <c r="AQ1491" s="19" t="n">
        <v>0.428026555546107</v>
      </c>
      <c r="AR1491" s="19" t="n">
        <v>0.18122064941669</v>
      </c>
      <c r="AS1491" s="19" t="n">
        <v>0.612568117466373</v>
      </c>
      <c r="AT1491" s="19" t="n">
        <v>0.457078002832347</v>
      </c>
      <c r="AU1491" s="19" t="n">
        <v>0.681129047726289</v>
      </c>
    </row>
    <row r="1492">
      <c r="B1492" t="s">
        <v>480</v>
      </c>
      <c r="C1492" s="19" t="n">
        <v>0.306617874108584</v>
      </c>
      <c r="D1492" s="19" t="n">
        <v>0.341326272626654</v>
      </c>
      <c r="E1492" s="19" t="n">
        <v>0.254745247881048</v>
      </c>
      <c r="F1492" s="19"/>
      <c r="G1492" s="19" t="n">
        <v>0.434544250274661</v>
      </c>
      <c r="H1492" s="19" t="n">
        <v>0.280106283285737</v>
      </c>
      <c r="I1492" s="19" t="n">
        <v>0.311362017165827</v>
      </c>
      <c r="J1492" s="19" t="n">
        <v>0.290634304696455</v>
      </c>
      <c r="K1492" s="19" t="n">
        <v>0.254381588336649</v>
      </c>
      <c r="L1492" s="19" t="n">
        <v>0.212476852569717</v>
      </c>
      <c r="M1492" s="19"/>
      <c r="N1492" s="19" t="n">
        <v>0</v>
      </c>
      <c r="O1492" s="19" t="n">
        <v>0.320939187964724</v>
      </c>
      <c r="P1492" s="19" t="n">
        <v>0.271878024945092</v>
      </c>
      <c r="Q1492" s="19" t="n">
        <v>0.27576350419298</v>
      </c>
      <c r="R1492" s="19" t="n">
        <v>0.3900514880726</v>
      </c>
      <c r="S1492" s="19"/>
      <c r="T1492" s="19" t="n">
        <v>0.367967701537142</v>
      </c>
      <c r="U1492" s="19" t="n">
        <v>0.342001747869567</v>
      </c>
      <c r="V1492" s="19" t="n">
        <v>0.231124979164278</v>
      </c>
      <c r="W1492" s="19" t="n">
        <v>0.331908259762974</v>
      </c>
      <c r="X1492" s="19"/>
      <c r="Y1492" s="19" t="n">
        <v>0.312856289671076</v>
      </c>
      <c r="Z1492" s="19" t="n">
        <v>0.283059225898675</v>
      </c>
      <c r="AA1492" s="19" t="s">
        <v>124</v>
      </c>
      <c r="AB1492" s="19" t="s">
        <v>124</v>
      </c>
      <c r="AC1492" s="19" t="s">
        <v>124</v>
      </c>
      <c r="AD1492" s="19" t="s">
        <v>124</v>
      </c>
      <c r="AE1492" s="19"/>
      <c r="AF1492" s="19" t="n">
        <v>0.321187280166939</v>
      </c>
      <c r="AG1492" s="19"/>
      <c r="AH1492" s="19" t="n">
        <v>0.330730688398906</v>
      </c>
      <c r="AI1492" s="19"/>
      <c r="AJ1492" s="19" t="n">
        <v>0.246324556283028</v>
      </c>
      <c r="AK1492" s="19" t="n">
        <v>0.406762347044424</v>
      </c>
      <c r="AL1492" s="19" t="n">
        <v>0.373539643874628</v>
      </c>
      <c r="AM1492" s="19" t="n">
        <v>0.418422737210348</v>
      </c>
      <c r="AN1492" s="19" t="n">
        <v>0.242704849412622</v>
      </c>
      <c r="AO1492" s="19" t="n">
        <v>0.234755817031517</v>
      </c>
      <c r="AP1492" s="19" t="n">
        <v>0.278571359740139</v>
      </c>
      <c r="AQ1492" s="19" t="n">
        <v>0.126659665546655</v>
      </c>
      <c r="AR1492" s="19" t="n">
        <v>0.263309737312001</v>
      </c>
      <c r="AS1492" s="19" t="n">
        <v>0.166556789862138</v>
      </c>
      <c r="AT1492" s="19" t="n">
        <v>0.405178257586789</v>
      </c>
      <c r="AU1492" s="19" t="n">
        <v>0.323155352500322</v>
      </c>
    </row>
    <row r="1493">
      <c r="B1493" t="s">
        <v>572</v>
      </c>
      <c r="C1493" s="19" t="n">
        <v>0.138661837240057</v>
      </c>
      <c r="D1493" s="19" t="n">
        <v>0.164586936917066</v>
      </c>
      <c r="E1493" s="19" t="n">
        <v>0.0999160851202362</v>
      </c>
      <c r="F1493" s="19"/>
      <c r="G1493" s="19" t="n">
        <v>0.0913383426546324</v>
      </c>
      <c r="H1493" s="19" t="n">
        <v>0.133417689948642</v>
      </c>
      <c r="I1493" s="19" t="n">
        <v>0.278289602950088</v>
      </c>
      <c r="J1493" s="19" t="n">
        <v>0.0759966582170831</v>
      </c>
      <c r="K1493" s="19" t="n">
        <v>0.0311697345966175</v>
      </c>
      <c r="L1493" s="19" t="n">
        <v>0.120914461550861</v>
      </c>
      <c r="M1493" s="19"/>
      <c r="N1493" s="19" t="n">
        <v>0</v>
      </c>
      <c r="O1493" s="19" t="n">
        <v>0.114308595225146</v>
      </c>
      <c r="P1493" s="19" t="n">
        <v>0.094618572854201</v>
      </c>
      <c r="Q1493" s="19" t="n">
        <v>0.191840568249963</v>
      </c>
      <c r="R1493" s="19" t="n">
        <v>0.113668627639749</v>
      </c>
      <c r="S1493" s="19"/>
      <c r="T1493" s="19" t="n">
        <v>0.0569091383953536</v>
      </c>
      <c r="U1493" s="19" t="n">
        <v>0.131621347260973</v>
      </c>
      <c r="V1493" s="19" t="n">
        <v>0.129454156789975</v>
      </c>
      <c r="W1493" s="19" t="n">
        <v>0.178970370948525</v>
      </c>
      <c r="X1493" s="19"/>
      <c r="Y1493" s="19" t="n">
        <v>0.159938349828003</v>
      </c>
      <c r="Z1493" s="19" t="n">
        <v>0.0583135708938954</v>
      </c>
      <c r="AA1493" s="19" t="s">
        <v>124</v>
      </c>
      <c r="AB1493" s="19" t="s">
        <v>124</v>
      </c>
      <c r="AC1493" s="19" t="s">
        <v>124</v>
      </c>
      <c r="AD1493" s="19" t="s">
        <v>124</v>
      </c>
      <c r="AE1493" s="19"/>
      <c r="AF1493" s="19" t="n">
        <v>0.181592599298942</v>
      </c>
      <c r="AG1493" s="19"/>
      <c r="AH1493" s="19" t="n">
        <v>0.157608219622836</v>
      </c>
      <c r="AI1493" s="19"/>
      <c r="AJ1493" s="19" t="n">
        <v>0.182458568841743</v>
      </c>
      <c r="AK1493" s="19" t="n">
        <v>0.278158694603313</v>
      </c>
      <c r="AL1493" s="19" t="n">
        <v>0.143805592050877</v>
      </c>
      <c r="AM1493" s="19" t="n">
        <v>0.179592960587321</v>
      </c>
      <c r="AN1493" s="19" t="n">
        <v>0.12253898049513</v>
      </c>
      <c r="AO1493" s="19" t="n">
        <v>0</v>
      </c>
      <c r="AP1493" s="19" t="n">
        <v>0.115366383451056</v>
      </c>
      <c r="AQ1493" s="19" t="n">
        <v>0.156116698674056</v>
      </c>
      <c r="AR1493" s="19" t="n">
        <v>0.425583365386366</v>
      </c>
      <c r="AS1493" s="19" t="n">
        <v>0</v>
      </c>
      <c r="AT1493" s="19" t="n">
        <v>0</v>
      </c>
      <c r="AU1493" s="19" t="n">
        <v>0.136596179912277</v>
      </c>
    </row>
    <row r="1494">
      <c r="B1494" t="s">
        <v>573</v>
      </c>
      <c r="C1494" s="19" t="n">
        <v>0.128432831987066</v>
      </c>
      <c r="D1494" s="19" t="n">
        <v>0.16187489548454</v>
      </c>
      <c r="E1494" s="19" t="n">
        <v>0.0784527771833605</v>
      </c>
      <c r="F1494" s="19"/>
      <c r="G1494" s="19" t="n">
        <v>0.137664045205437</v>
      </c>
      <c r="H1494" s="19" t="n">
        <v>0.171748177478731</v>
      </c>
      <c r="I1494" s="19" t="n">
        <v>0.174944209687339</v>
      </c>
      <c r="J1494" s="19" t="n">
        <v>0.0441947218169893</v>
      </c>
      <c r="K1494" s="19" t="n">
        <v>0.0630590639481854</v>
      </c>
      <c r="L1494" s="19" t="n">
        <v>0</v>
      </c>
      <c r="M1494" s="19"/>
      <c r="N1494" s="19" t="n">
        <v>0</v>
      </c>
      <c r="O1494" s="19" t="n">
        <v>0.0479019818764119</v>
      </c>
      <c r="P1494" s="19" t="n">
        <v>0.0447405187468774</v>
      </c>
      <c r="Q1494" s="19" t="n">
        <v>0.163505367370921</v>
      </c>
      <c r="R1494" s="19" t="n">
        <v>0.214232613294728</v>
      </c>
      <c r="S1494" s="19"/>
      <c r="T1494" s="19" t="n">
        <v>0.069003357416963</v>
      </c>
      <c r="U1494" s="19" t="n">
        <v>0.107663041311103</v>
      </c>
      <c r="V1494" s="19" t="n">
        <v>0.0275567680804096</v>
      </c>
      <c r="W1494" s="19" t="n">
        <v>0.194306864060725</v>
      </c>
      <c r="X1494" s="19"/>
      <c r="Y1494" s="19" t="n">
        <v>0.137359242354054</v>
      </c>
      <c r="Z1494" s="19" t="n">
        <v>0.0947232851467507</v>
      </c>
      <c r="AA1494" s="19" t="s">
        <v>124</v>
      </c>
      <c r="AB1494" s="19" t="s">
        <v>124</v>
      </c>
      <c r="AC1494" s="19" t="s">
        <v>124</v>
      </c>
      <c r="AD1494" s="19" t="s">
        <v>124</v>
      </c>
      <c r="AE1494" s="19"/>
      <c r="AF1494" s="19" t="n">
        <v>0.112585503687846</v>
      </c>
      <c r="AG1494" s="19"/>
      <c r="AH1494" s="19" t="n">
        <v>0.141427640980499</v>
      </c>
      <c r="AI1494" s="19"/>
      <c r="AJ1494" s="19" t="n">
        <v>0.180093832745561</v>
      </c>
      <c r="AK1494" s="19" t="n">
        <v>0</v>
      </c>
      <c r="AL1494" s="19" t="n">
        <v>0.105892348123435</v>
      </c>
      <c r="AM1494" s="19" t="n">
        <v>0.191406162141534</v>
      </c>
      <c r="AN1494" s="19" t="n">
        <v>0.10016126361566</v>
      </c>
      <c r="AO1494" s="19" t="n">
        <v>0.0592082187020217</v>
      </c>
      <c r="AP1494" s="19" t="n">
        <v>0.127237501061829</v>
      </c>
      <c r="AQ1494" s="19" t="n">
        <v>0.156116698674056</v>
      </c>
      <c r="AR1494" s="19" t="n">
        <v>0.18122064941669</v>
      </c>
      <c r="AS1494" s="19" t="n">
        <v>0.0554828312739094</v>
      </c>
      <c r="AT1494" s="19" t="n">
        <v>0</v>
      </c>
      <c r="AU1494" s="19" t="n">
        <v>0.220258592467527</v>
      </c>
    </row>
    <row r="1495">
      <c r="B1495" t="s">
        <v>574</v>
      </c>
      <c r="C1495" s="19" t="n">
        <v>0.119133254940055</v>
      </c>
      <c r="D1495" s="19" t="n">
        <v>0.137998229738521</v>
      </c>
      <c r="E1495" s="19" t="n">
        <v>0.0909390475350877</v>
      </c>
      <c r="F1495" s="19"/>
      <c r="G1495" s="19" t="n">
        <v>0.154936598298677</v>
      </c>
      <c r="H1495" s="19" t="n">
        <v>0.136226737877718</v>
      </c>
      <c r="I1495" s="19" t="n">
        <v>0.167489591945485</v>
      </c>
      <c r="J1495" s="19" t="n">
        <v>0.0753787327074119</v>
      </c>
      <c r="K1495" s="19" t="n">
        <v>0.0283288341365325</v>
      </c>
      <c r="L1495" s="19" t="n">
        <v>0</v>
      </c>
      <c r="M1495" s="19"/>
      <c r="N1495" s="19" t="n">
        <v>0</v>
      </c>
      <c r="O1495" s="19" t="n">
        <v>0.171124787115887</v>
      </c>
      <c r="P1495" s="19" t="n">
        <v>0.136569541048892</v>
      </c>
      <c r="Q1495" s="19" t="n">
        <v>0.0725060807382086</v>
      </c>
      <c r="R1495" s="19" t="n">
        <v>0.161460151392444</v>
      </c>
      <c r="S1495" s="19"/>
      <c r="T1495" s="19" t="n">
        <v>0.123109840811902</v>
      </c>
      <c r="U1495" s="19" t="n">
        <v>0.135321868946507</v>
      </c>
      <c r="V1495" s="19" t="n">
        <v>0.0798213256628714</v>
      </c>
      <c r="W1495" s="19" t="n">
        <v>0.137825732975005</v>
      </c>
      <c r="X1495" s="19"/>
      <c r="Y1495" s="19" t="n">
        <v>0.132087709410621</v>
      </c>
      <c r="Z1495" s="19" t="n">
        <v>0.0702122697049099</v>
      </c>
      <c r="AA1495" s="19" t="s">
        <v>124</v>
      </c>
      <c r="AB1495" s="19" t="s">
        <v>124</v>
      </c>
      <c r="AC1495" s="19" t="s">
        <v>124</v>
      </c>
      <c r="AD1495" s="19" t="s">
        <v>124</v>
      </c>
      <c r="AE1495" s="19"/>
      <c r="AF1495" s="19" t="n">
        <v>0.139286211348289</v>
      </c>
      <c r="AG1495" s="19"/>
      <c r="AH1495" s="19" t="n">
        <v>0.135411304095655</v>
      </c>
      <c r="AI1495" s="19"/>
      <c r="AJ1495" s="19" t="n">
        <v>0.180093832745561</v>
      </c>
      <c r="AK1495" s="19" t="n">
        <v>0</v>
      </c>
      <c r="AL1495" s="19" t="n">
        <v>0.123172989029257</v>
      </c>
      <c r="AM1495" s="19" t="n">
        <v>0.209847333595414</v>
      </c>
      <c r="AN1495" s="19" t="n">
        <v>0.146029058258965</v>
      </c>
      <c r="AO1495" s="19" t="n">
        <v>0.0567897849269423</v>
      </c>
      <c r="AP1495" s="19" t="n">
        <v>0.0755797495665264</v>
      </c>
      <c r="AQ1495" s="19" t="n">
        <v>0</v>
      </c>
      <c r="AR1495" s="19" t="n">
        <v>0</v>
      </c>
      <c r="AS1495" s="19" t="n">
        <v>0</v>
      </c>
      <c r="AT1495" s="19" t="n">
        <v>0</v>
      </c>
      <c r="AU1495" s="19" t="n">
        <v>0.129433963701297</v>
      </c>
    </row>
    <row r="1496">
      <c r="B1496" t="s">
        <v>575</v>
      </c>
      <c r="C1496" s="19" t="n">
        <v>0.0495423014463752</v>
      </c>
      <c r="D1496" s="19" t="n">
        <v>0.0754399148236448</v>
      </c>
      <c r="E1496" s="19" t="n">
        <v>0.0108376283337582</v>
      </c>
      <c r="F1496" s="19"/>
      <c r="G1496" s="19" t="n">
        <v>0.0388619461426092</v>
      </c>
      <c r="H1496" s="19" t="n">
        <v>0.0468249813543562</v>
      </c>
      <c r="I1496" s="19" t="n">
        <v>0.0764792607588325</v>
      </c>
      <c r="J1496" s="19" t="n">
        <v>0.0262811511002571</v>
      </c>
      <c r="K1496" s="19" t="n">
        <v>0.0668073018571899</v>
      </c>
      <c r="L1496" s="19" t="n">
        <v>0</v>
      </c>
      <c r="M1496" s="19"/>
      <c r="N1496" s="19" t="n">
        <v>0</v>
      </c>
      <c r="O1496" s="19" t="n">
        <v>0.0442052761827543</v>
      </c>
      <c r="P1496" s="19" t="n">
        <v>0.0429052479699545</v>
      </c>
      <c r="Q1496" s="19" t="n">
        <v>0.0373634964894172</v>
      </c>
      <c r="R1496" s="19" t="n">
        <v>0.0847862559431941</v>
      </c>
      <c r="S1496" s="19"/>
      <c r="T1496" s="19" t="n">
        <v>0.0671038202434889</v>
      </c>
      <c r="U1496" s="19" t="n">
        <v>0.021818249584343</v>
      </c>
      <c r="V1496" s="19" t="n">
        <v>0.0676230816784183</v>
      </c>
      <c r="W1496" s="19" t="n">
        <v>0.0675588672196105</v>
      </c>
      <c r="X1496" s="19"/>
      <c r="Y1496" s="19" t="n">
        <v>0.0566665467497915</v>
      </c>
      <c r="Z1496" s="19" t="n">
        <v>0.0226384206158966</v>
      </c>
      <c r="AA1496" s="19" t="s">
        <v>124</v>
      </c>
      <c r="AB1496" s="19" t="s">
        <v>124</v>
      </c>
      <c r="AC1496" s="19" t="s">
        <v>124</v>
      </c>
      <c r="AD1496" s="19" t="s">
        <v>124</v>
      </c>
      <c r="AE1496" s="19"/>
      <c r="AF1496" s="19" t="n">
        <v>0.0560846985612128</v>
      </c>
      <c r="AG1496" s="19"/>
      <c r="AH1496" s="19" t="n">
        <v>0.0516182791809293</v>
      </c>
      <c r="AI1496" s="19"/>
      <c r="AJ1496" s="19" t="n">
        <v>0.0874984522101756</v>
      </c>
      <c r="AK1496" s="19" t="n">
        <v>0</v>
      </c>
      <c r="AL1496" s="19" t="n">
        <v>0.0893939721328651</v>
      </c>
      <c r="AM1496" s="19" t="n">
        <v>0.0626647225309085</v>
      </c>
      <c r="AN1496" s="19" t="n">
        <v>0.053153023947798</v>
      </c>
      <c r="AO1496" s="19" t="n">
        <v>0</v>
      </c>
      <c r="AP1496" s="19" t="n">
        <v>0</v>
      </c>
      <c r="AQ1496" s="19" t="n">
        <v>0</v>
      </c>
      <c r="AR1496" s="19" t="n">
        <v>0</v>
      </c>
      <c r="AS1496" s="19" t="n">
        <v>0</v>
      </c>
      <c r="AT1496" s="19" t="n">
        <v>0</v>
      </c>
      <c r="AU1496" s="19" t="n">
        <v>0.0827578964434501</v>
      </c>
    </row>
    <row r="1497">
      <c r="B1497" t="s">
        <v>576</v>
      </c>
      <c r="C1497" s="19" t="n">
        <v>0.0151332092003594</v>
      </c>
      <c r="D1497" s="19" t="n">
        <v>0.0133295783918955</v>
      </c>
      <c r="E1497" s="19" t="n">
        <v>0.0178287834928815</v>
      </c>
      <c r="F1497" s="19"/>
      <c r="G1497" s="19" t="n">
        <v>0</v>
      </c>
      <c r="H1497" s="19" t="n">
        <v>0.0115941041406397</v>
      </c>
      <c r="I1497" s="19" t="n">
        <v>0.03327481476863</v>
      </c>
      <c r="J1497" s="19" t="n">
        <v>0.025322563508426</v>
      </c>
      <c r="K1497" s="19" t="n">
        <v>0</v>
      </c>
      <c r="L1497" s="19" t="n">
        <v>0</v>
      </c>
      <c r="M1497" s="19"/>
      <c r="N1497" s="19" t="n">
        <v>0</v>
      </c>
      <c r="O1497" s="19" t="n">
        <v>0</v>
      </c>
      <c r="P1497" s="19" t="n">
        <v>0</v>
      </c>
      <c r="Q1497" s="19" t="n">
        <v>0.0192420436628971</v>
      </c>
      <c r="R1497" s="19" t="n">
        <v>0.034736136613675</v>
      </c>
      <c r="S1497" s="19"/>
      <c r="T1497" s="19" t="n">
        <v>0</v>
      </c>
      <c r="U1497" s="19" t="n">
        <v>0.0136025212518553</v>
      </c>
      <c r="V1497" s="19" t="n">
        <v>0.0227909089673083</v>
      </c>
      <c r="W1497" s="19" t="n">
        <v>0.0186565474754034</v>
      </c>
      <c r="X1497" s="19"/>
      <c r="Y1497" s="19" t="n">
        <v>0.0191405379292743</v>
      </c>
      <c r="Z1497" s="19" t="n">
        <v>0</v>
      </c>
      <c r="AA1497" s="19" t="s">
        <v>124</v>
      </c>
      <c r="AB1497" s="19" t="s">
        <v>124</v>
      </c>
      <c r="AC1497" s="19" t="s">
        <v>124</v>
      </c>
      <c r="AD1497" s="19" t="s">
        <v>124</v>
      </c>
      <c r="AE1497" s="19"/>
      <c r="AF1497" s="19" t="n">
        <v>0.0205058716321534</v>
      </c>
      <c r="AG1497" s="19"/>
      <c r="AH1497" s="19" t="n">
        <v>0.0126788074749575</v>
      </c>
      <c r="AI1497" s="19"/>
      <c r="AJ1497" s="19" t="n">
        <v>0.0437492261050878</v>
      </c>
      <c r="AK1497" s="19" t="n">
        <v>0.125837462856175</v>
      </c>
      <c r="AL1497" s="19" t="n">
        <v>0</v>
      </c>
      <c r="AM1497" s="19" t="n">
        <v>0</v>
      </c>
      <c r="AN1497" s="19" t="n">
        <v>0</v>
      </c>
      <c r="AO1497" s="19" t="n">
        <v>0.0677242535598539</v>
      </c>
      <c r="AP1497" s="19" t="n">
        <v>0</v>
      </c>
      <c r="AQ1497" s="19" t="n">
        <v>0</v>
      </c>
      <c r="AR1497" s="19" t="n">
        <v>0</v>
      </c>
      <c r="AS1497" s="19" t="n">
        <v>0.0554828312739094</v>
      </c>
      <c r="AT1497" s="19" t="n">
        <v>0</v>
      </c>
      <c r="AU1497" s="19" t="n">
        <v>0</v>
      </c>
    </row>
    <row r="1498">
      <c r="B1498" t="s">
        <v>96</v>
      </c>
      <c r="C1498" s="19" t="n">
        <v>0.0328301349345924</v>
      </c>
      <c r="D1498" s="19" t="n">
        <v>0.0358593164623837</v>
      </c>
      <c r="E1498" s="19" t="n">
        <v>0.0283029424429921</v>
      </c>
      <c r="F1498" s="19"/>
      <c r="G1498" s="19" t="n">
        <v>0.0340298386590514</v>
      </c>
      <c r="H1498" s="19" t="n">
        <v>0.0314995071043331</v>
      </c>
      <c r="I1498" s="19" t="n">
        <v>0.0194968164890772</v>
      </c>
      <c r="J1498" s="19" t="n">
        <v>0</v>
      </c>
      <c r="K1498" s="19" t="n">
        <v>0.0907914110235833</v>
      </c>
      <c r="L1498" s="19" t="n">
        <v>0.0812724031618994</v>
      </c>
      <c r="M1498" s="19"/>
      <c r="N1498" s="19" t="n">
        <v>0</v>
      </c>
      <c r="O1498" s="19" t="n">
        <v>0.0360784448462714</v>
      </c>
      <c r="P1498" s="19" t="n">
        <v>0.053777356344384</v>
      </c>
      <c r="Q1498" s="19" t="n">
        <v>0.0223920035028358</v>
      </c>
      <c r="R1498" s="19" t="n">
        <v>0.0252155471401972</v>
      </c>
      <c r="S1498" s="19"/>
      <c r="T1498" s="19" t="n">
        <v>0</v>
      </c>
      <c r="U1498" s="19" t="n">
        <v>0.0358145451238849</v>
      </c>
      <c r="V1498" s="19" t="n">
        <v>0.0370336256543417</v>
      </c>
      <c r="W1498" s="19" t="n">
        <v>0.0109738715485414</v>
      </c>
      <c r="X1498" s="19"/>
      <c r="Y1498" s="19" t="n">
        <v>0.0289199057970865</v>
      </c>
      <c r="Z1498" s="19" t="n">
        <v>0.0475966588616779</v>
      </c>
      <c r="AA1498" s="19" t="s">
        <v>124</v>
      </c>
      <c r="AB1498" s="19" t="s">
        <v>124</v>
      </c>
      <c r="AC1498" s="19" t="s">
        <v>124</v>
      </c>
      <c r="AD1498" s="19" t="s">
        <v>124</v>
      </c>
      <c r="AE1498" s="19"/>
      <c r="AF1498" s="19" t="n">
        <v>0.0383995401348405</v>
      </c>
      <c r="AG1498" s="19"/>
      <c r="AH1498" s="19" t="n">
        <v>0.026732503899908</v>
      </c>
      <c r="AI1498" s="19"/>
      <c r="AJ1498" s="19" t="n">
        <v>0</v>
      </c>
      <c r="AK1498" s="19" t="n">
        <v>0</v>
      </c>
      <c r="AL1498" s="19" t="n">
        <v>0.0551114140159334</v>
      </c>
      <c r="AM1498" s="19" t="n">
        <v>0</v>
      </c>
      <c r="AN1498" s="19" t="n">
        <v>0.0242646879064358</v>
      </c>
      <c r="AO1498" s="19" t="n">
        <v>0.0764621060924709</v>
      </c>
      <c r="AP1498" s="19" t="n">
        <v>0.0797151028579249</v>
      </c>
      <c r="AQ1498" s="19" t="n">
        <v>0</v>
      </c>
      <c r="AR1498" s="19" t="n">
        <v>0</v>
      </c>
      <c r="AS1498" s="19" t="n">
        <v>0</v>
      </c>
      <c r="AT1498" s="19" t="n">
        <v>0</v>
      </c>
      <c r="AU1498" s="19" t="n">
        <v>0.109304868108819</v>
      </c>
    </row>
    <row r="1499">
      <c r="C1499" s="19"/>
      <c r="D1499" s="19"/>
      <c r="E1499" s="19"/>
      <c r="F1499" s="19"/>
      <c r="G1499" s="19"/>
      <c r="H1499" s="19"/>
      <c r="I1499" s="19"/>
      <c r="J1499" s="19"/>
      <c r="K1499" s="19"/>
      <c r="L1499" s="19"/>
      <c r="M1499" s="19"/>
      <c r="N1499" s="19"/>
      <c r="O1499" s="19"/>
      <c r="P1499" s="19"/>
      <c r="Q1499" s="19"/>
      <c r="R1499" s="19"/>
      <c r="S1499" s="19"/>
      <c r="T1499" s="19"/>
      <c r="U1499" s="19"/>
      <c r="V1499" s="19"/>
      <c r="W1499" s="19"/>
      <c r="X1499" s="19"/>
      <c r="Y1499" s="19"/>
      <c r="Z1499" s="19"/>
      <c r="AA1499" s="19"/>
      <c r="AB1499" s="19"/>
      <c r="AC1499" s="19"/>
      <c r="AD1499" s="19"/>
      <c r="AE1499" s="19"/>
      <c r="AF1499" s="19"/>
      <c r="AG1499" s="19"/>
      <c r="AH1499" s="19"/>
      <c r="AI1499" s="19"/>
      <c r="AJ1499" s="19"/>
      <c r="AK1499" s="19"/>
      <c r="AL1499" s="19"/>
      <c r="AM1499" s="19"/>
      <c r="AN1499" s="19"/>
      <c r="AO1499" s="19"/>
      <c r="AP1499" s="19"/>
      <c r="AQ1499" s="19"/>
      <c r="AR1499" s="19"/>
      <c r="AS1499" s="19"/>
      <c r="AT1499" s="19"/>
      <c r="AU1499" s="19"/>
    </row>
    <row r="1500">
      <c r="C1500" s="19"/>
      <c r="D1500" s="19"/>
      <c r="E1500" s="19"/>
      <c r="F1500" s="19"/>
      <c r="G1500" s="19"/>
      <c r="H1500" s="19"/>
      <c r="I1500" s="19"/>
      <c r="J1500" s="19"/>
      <c r="K1500" s="19"/>
      <c r="L1500" s="19"/>
      <c r="M1500" s="19"/>
      <c r="N1500" s="19"/>
      <c r="O1500" s="19"/>
      <c r="P1500" s="19"/>
      <c r="Q1500" s="19"/>
      <c r="R1500" s="19"/>
      <c r="S1500" s="19"/>
      <c r="T1500" s="19"/>
      <c r="U1500" s="19"/>
      <c r="V1500" s="19"/>
      <c r="W1500" s="19"/>
      <c r="X1500" s="19"/>
      <c r="Y1500" s="19"/>
      <c r="Z1500" s="19"/>
      <c r="AA1500" s="19"/>
      <c r="AB1500" s="19"/>
      <c r="AC1500" s="19"/>
      <c r="AD1500" s="19"/>
      <c r="AE1500" s="19"/>
      <c r="AF1500" s="19"/>
      <c r="AG1500" s="19"/>
      <c r="AH1500" s="19"/>
      <c r="AI1500" s="19"/>
      <c r="AJ1500" s="19"/>
      <c r="AK1500" s="19"/>
      <c r="AL1500" s="19"/>
      <c r="AM1500" s="19"/>
      <c r="AN1500" s="19"/>
      <c r="AO1500" s="19"/>
      <c r="AP1500" s="19"/>
      <c r="AQ1500" s="19"/>
      <c r="AR1500" s="19"/>
      <c r="AS1500" s="19"/>
      <c r="AT1500" s="19"/>
      <c r="AU1500" s="19"/>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2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20.71" hidden="0" customWidth="1"/>
    <col min="11" max="11" width="20.71" hidden="0" customWidth="1"/>
    <col min="12" max="12" width="20.71" hidden="0" customWidth="1"/>
    <col min="13" max="13" width="20.71" hidden="0" customWidth="1"/>
    <col min="14" max="14" width="20.71" hidden="0" customWidth="1"/>
  </cols>
  <sheetData>
    <row r="2" ht="40" customHeight="1">
      <c r="D2" s="16" t="s">
        <v>159</v>
      </c>
    </row>
    <row r="6" ht="50" customHeight="1">
      <c r="B6" s="22" t="s">
        <v>15</v>
      </c>
      <c r="C6" s="22" t="s">
        <v>129</v>
      </c>
      <c r="D6" s="22" t="s">
        <v>130</v>
      </c>
      <c r="E6" s="22" t="s">
        <v>131</v>
      </c>
      <c r="F6" s="22" t="s">
        <v>132</v>
      </c>
      <c r="G6" s="22" t="s">
        <v>133</v>
      </c>
      <c r="H6" s="22" t="s">
        <v>134</v>
      </c>
      <c r="I6" s="22" t="s">
        <v>135</v>
      </c>
      <c r="J6" s="22" t="s">
        <v>136</v>
      </c>
      <c r="K6" s="22" t="s">
        <v>137</v>
      </c>
      <c r="L6" s="22" t="s">
        <v>139</v>
      </c>
      <c r="M6" s="22" t="s">
        <v>140</v>
      </c>
    </row>
    <row r="7">
      <c r="B7" s="20" t="s">
        <v>141</v>
      </c>
      <c r="C7" s="19" t="n">
        <v>0.282415680877473</v>
      </c>
      <c r="D7" s="19" t="n">
        <v>0.207517021523974</v>
      </c>
      <c r="E7" s="19" t="n">
        <v>0.192857564022962</v>
      </c>
      <c r="F7" s="19" t="n">
        <v>0.187207094433295</v>
      </c>
      <c r="G7" s="19" t="n">
        <v>0.190229245246092</v>
      </c>
      <c r="H7" s="19" t="n">
        <v>0.163011761441116</v>
      </c>
      <c r="I7" s="19" t="n">
        <v>0.245558467790651</v>
      </c>
      <c r="J7" s="19" t="n">
        <v>0.266127165378445</v>
      </c>
      <c r="K7" s="19" t="n">
        <v>0.225844696266226</v>
      </c>
      <c r="L7" s="19" t="n">
        <v>0.0867417604801361</v>
      </c>
      <c r="M7" s="19" t="n">
        <v>0.0361606889273486</v>
      </c>
    </row>
    <row r="8">
      <c r="B8" s="20" t="s">
        <v>142</v>
      </c>
      <c r="C8" s="19" t="n">
        <v>0.486215072129924</v>
      </c>
      <c r="D8" s="19" t="n">
        <v>0.523298164050365</v>
      </c>
      <c r="E8" s="19" t="n">
        <v>0.525173409612474</v>
      </c>
      <c r="F8" s="19" t="n">
        <v>0.480016060989392</v>
      </c>
      <c r="G8" s="19" t="n">
        <v>0.502069193641552</v>
      </c>
      <c r="H8" s="19" t="n">
        <v>0.52255732643226</v>
      </c>
      <c r="I8" s="19" t="n">
        <v>0.511659929602414</v>
      </c>
      <c r="J8" s="19" t="n">
        <v>0.504905059705658</v>
      </c>
      <c r="K8" s="19" t="n">
        <v>0.496402798047026</v>
      </c>
      <c r="L8" s="19" t="n">
        <v>0.14453933547851</v>
      </c>
      <c r="M8" s="19" t="n">
        <v>0.148661743373254</v>
      </c>
    </row>
    <row r="9">
      <c r="B9" s="20" t="s">
        <v>143</v>
      </c>
      <c r="C9" s="19" t="n">
        <v>0.161973280794926</v>
      </c>
      <c r="D9" s="19" t="n">
        <v>0.204162929376968</v>
      </c>
      <c r="E9" s="19" t="n">
        <v>0.211900318162751</v>
      </c>
      <c r="F9" s="19" t="n">
        <v>0.249326201122934</v>
      </c>
      <c r="G9" s="19" t="n">
        <v>0.211315450140046</v>
      </c>
      <c r="H9" s="19" t="n">
        <v>0.212182227385271</v>
      </c>
      <c r="I9" s="19" t="n">
        <v>0.171818598426096</v>
      </c>
      <c r="J9" s="19" t="n">
        <v>0.131198406642637</v>
      </c>
      <c r="K9" s="19" t="n">
        <v>0.159491519708197</v>
      </c>
      <c r="L9" s="19" t="n">
        <v>0.158506523288494</v>
      </c>
      <c r="M9" s="19" t="n">
        <v>0.138352085754851</v>
      </c>
    </row>
    <row r="10">
      <c r="B10" s="20" t="s">
        <v>144</v>
      </c>
      <c r="C10" s="19" t="n">
        <v>0.0285990283580216</v>
      </c>
      <c r="D10" s="19" t="n">
        <v>0.0194465935109469</v>
      </c>
      <c r="E10" s="19" t="n">
        <v>0.0232287288064085</v>
      </c>
      <c r="F10" s="19" t="n">
        <v>0.0405960560457076</v>
      </c>
      <c r="G10" s="19" t="n">
        <v>0.0504433343736894</v>
      </c>
      <c r="H10" s="19" t="n">
        <v>0.0499118535502742</v>
      </c>
      <c r="I10" s="19" t="n">
        <v>0.0411489831733871</v>
      </c>
      <c r="J10" s="19" t="n">
        <v>0.0580432771545354</v>
      </c>
      <c r="K10" s="19" t="n">
        <v>0.0592542414394947</v>
      </c>
      <c r="L10" s="19" t="n">
        <v>0.354707092768644</v>
      </c>
      <c r="M10" s="19" t="n">
        <v>0.388792434236048</v>
      </c>
    </row>
    <row r="11">
      <c r="B11" s="20" t="s">
        <v>145</v>
      </c>
      <c r="C11" s="19" t="n">
        <v>0.00493653585753802</v>
      </c>
      <c r="D11" s="19" t="n">
        <v>0.00704139971347797</v>
      </c>
      <c r="E11" s="19" t="n">
        <v>0.00810442346021229</v>
      </c>
      <c r="F11" s="19" t="n">
        <v>0.0100882774636159</v>
      </c>
      <c r="G11" s="19" t="n">
        <v>0.00984418965597574</v>
      </c>
      <c r="H11" s="19" t="n">
        <v>0.0126511349210042</v>
      </c>
      <c r="I11" s="19" t="n">
        <v>0</v>
      </c>
      <c r="J11" s="19" t="n">
        <v>0.00731089628368412</v>
      </c>
      <c r="K11" s="19" t="n">
        <v>0.0199019868494883</v>
      </c>
      <c r="L11" s="19" t="n">
        <v>0.217659432594359</v>
      </c>
      <c r="M11" s="19" t="n">
        <v>0.230404555935021</v>
      </c>
    </row>
    <row r="12">
      <c r="B12" s="20" t="s">
        <v>66</v>
      </c>
      <c r="C12" s="19" t="n">
        <v>0.035860401982117</v>
      </c>
      <c r="D12" s="19" t="n">
        <v>0.0385338918242678</v>
      </c>
      <c r="E12" s="19" t="n">
        <v>0.0387355559351914</v>
      </c>
      <c r="F12" s="19" t="n">
        <v>0.032766309945055</v>
      </c>
      <c r="G12" s="19" t="n">
        <v>0.0360985869426455</v>
      </c>
      <c r="H12" s="19" t="n">
        <v>0.039685696270075</v>
      </c>
      <c r="I12" s="19" t="n">
        <v>0.0298140210074514</v>
      </c>
      <c r="J12" s="19" t="n">
        <v>0.0324151948350405</v>
      </c>
      <c r="K12" s="19" t="n">
        <v>0.0391047576895678</v>
      </c>
      <c r="L12" s="19" t="n">
        <v>0.037845855389858</v>
      </c>
      <c r="M12" s="19" t="n">
        <v>0.0576284917734774</v>
      </c>
    </row>
    <row r="13">
      <c r="B13" s="18" t="s">
        <v>160</v>
      </c>
      <c r="C13" s="18"/>
      <c r="D13" s="18"/>
      <c r="E13" s="18"/>
      <c r="F13" s="18"/>
      <c r="G13" s="18"/>
      <c r="H13" s="18"/>
      <c r="I13" s="18"/>
      <c r="J13" s="18"/>
      <c r="K13" s="18"/>
      <c r="L13" s="18"/>
      <c r="M13" s="18"/>
    </row>
    <row r="14">
      <c r="B14" t="s">
        <v>70</v>
      </c>
    </row>
    <row r="15">
      <c r="B15" t="s">
        <v>71</v>
      </c>
    </row>
    <row r="19">
      <c r="B19" s="9" t="str">
        <f>=HYPERLINK("#'Contents'!A1", "Return to Contents")</f>
      </c>
    </row>
  </sheetData>
  <mergeCells count="1">
    <mergeCell ref="D2:N2"/>
  </mergeCells>
  <pageMargins left="0.7" right="0.7" top="0.75" bottom="0.75" header="0.3" footer="0.3"/>
  <pageSetup paperSize="9" orientation="portrait" horizontalDpi="300" verticalDpi="300" r:id="rId2"/>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161</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298</v>
      </c>
      <c r="D7" s="11" t="n">
        <v>162</v>
      </c>
      <c r="E7" s="11" t="n">
        <v>136</v>
      </c>
      <c r="F7" s="11"/>
      <c r="G7" s="11" t="n">
        <v>35</v>
      </c>
      <c r="H7" s="11" t="n">
        <v>59</v>
      </c>
      <c r="I7" s="11" t="n">
        <v>41</v>
      </c>
      <c r="J7" s="11" t="n">
        <v>50</v>
      </c>
      <c r="K7" s="11" t="n">
        <v>48</v>
      </c>
      <c r="L7" s="11" t="n">
        <v>65</v>
      </c>
      <c r="M7" s="11"/>
      <c r="N7" s="11" t="n">
        <v>4</v>
      </c>
      <c r="O7" s="11" t="n">
        <v>59</v>
      </c>
      <c r="P7" s="11" t="n">
        <v>110</v>
      </c>
      <c r="Q7" s="11" t="n">
        <v>80</v>
      </c>
      <c r="R7" s="11" t="n">
        <v>45</v>
      </c>
      <c r="S7" s="11"/>
      <c r="T7" s="11" t="n">
        <v>29</v>
      </c>
      <c r="U7" s="11" t="n">
        <v>78</v>
      </c>
      <c r="V7" s="11" t="n">
        <v>75</v>
      </c>
      <c r="W7" s="11" t="n">
        <v>80</v>
      </c>
      <c r="X7" s="11"/>
      <c r="Y7" s="11" t="n">
        <v>140</v>
      </c>
      <c r="Z7" s="11" t="n">
        <v>62</v>
      </c>
      <c r="AA7" s="11" t="n">
        <v>53</v>
      </c>
      <c r="AB7" s="11" t="n">
        <v>20</v>
      </c>
      <c r="AC7" s="11" t="n">
        <v>13</v>
      </c>
      <c r="AD7" s="11" t="n">
        <v>10</v>
      </c>
      <c r="AE7" s="11"/>
      <c r="AF7" s="11" t="n">
        <v>193</v>
      </c>
      <c r="AG7" s="11"/>
      <c r="AH7" s="11" t="n">
        <v>258</v>
      </c>
      <c r="AI7" s="11"/>
      <c r="AJ7" s="11" t="n">
        <v>29</v>
      </c>
      <c r="AK7" s="11" t="n">
        <v>10</v>
      </c>
      <c r="AL7" s="11" t="n">
        <v>59</v>
      </c>
      <c r="AM7" s="11" t="n">
        <v>36</v>
      </c>
      <c r="AN7" s="11" t="n">
        <v>45</v>
      </c>
      <c r="AO7" s="11" t="n">
        <v>20</v>
      </c>
      <c r="AP7" s="11" t="n">
        <v>38</v>
      </c>
      <c r="AQ7" s="11" t="n">
        <v>13</v>
      </c>
      <c r="AR7" s="11" t="n">
        <v>9</v>
      </c>
      <c r="AS7" s="11" t="n">
        <v>23</v>
      </c>
      <c r="AT7" s="11" t="n">
        <v>5</v>
      </c>
      <c r="AU7" s="11" t="n">
        <v>11</v>
      </c>
    </row>
    <row r="8" ht="30" customHeight="1">
      <c r="B8" s="12" t="s">
        <v>20</v>
      </c>
      <c r="C8" s="12" t="n">
        <v>311</v>
      </c>
      <c r="D8" s="12" t="n">
        <v>180</v>
      </c>
      <c r="E8" s="12" t="n">
        <v>130</v>
      </c>
      <c r="F8" s="12"/>
      <c r="G8" s="12" t="n">
        <v>41</v>
      </c>
      <c r="H8" s="12" t="n">
        <v>72</v>
      </c>
      <c r="I8" s="12" t="n">
        <v>43</v>
      </c>
      <c r="J8" s="12" t="n">
        <v>48</v>
      </c>
      <c r="K8" s="12" t="n">
        <v>45</v>
      </c>
      <c r="L8" s="12" t="n">
        <v>61</v>
      </c>
      <c r="M8" s="12"/>
      <c r="N8" s="12" t="n">
        <v>4</v>
      </c>
      <c r="O8" s="12" t="n">
        <v>57</v>
      </c>
      <c r="P8" s="12" t="n">
        <v>104</v>
      </c>
      <c r="Q8" s="12" t="n">
        <v>93</v>
      </c>
      <c r="R8" s="12" t="n">
        <v>52</v>
      </c>
      <c r="S8" s="12"/>
      <c r="T8" s="12" t="n">
        <v>32</v>
      </c>
      <c r="U8" s="12" t="n">
        <v>80</v>
      </c>
      <c r="V8" s="12" t="n">
        <v>75</v>
      </c>
      <c r="W8" s="12" t="n">
        <v>88</v>
      </c>
      <c r="X8" s="12"/>
      <c r="Y8" s="12" t="n">
        <v>157</v>
      </c>
      <c r="Z8" s="12" t="n">
        <v>60</v>
      </c>
      <c r="AA8" s="12" t="n">
        <v>50</v>
      </c>
      <c r="AB8" s="12" t="n">
        <v>20</v>
      </c>
      <c r="AC8" s="12" t="n">
        <v>14</v>
      </c>
      <c r="AD8" s="12" t="n">
        <v>10</v>
      </c>
      <c r="AE8" s="12"/>
      <c r="AF8" s="12" t="n">
        <v>199</v>
      </c>
      <c r="AG8" s="12"/>
      <c r="AH8" s="12" t="n">
        <v>271</v>
      </c>
      <c r="AI8" s="12"/>
      <c r="AJ8" s="12" t="n">
        <v>27</v>
      </c>
      <c r="AK8" s="12" t="n">
        <v>9</v>
      </c>
      <c r="AL8" s="12" t="n">
        <v>65</v>
      </c>
      <c r="AM8" s="12" t="n">
        <v>41</v>
      </c>
      <c r="AN8" s="12" t="n">
        <v>53</v>
      </c>
      <c r="AO8" s="12" t="n">
        <v>21</v>
      </c>
      <c r="AP8" s="12" t="n">
        <v>36</v>
      </c>
      <c r="AQ8" s="12" t="n">
        <v>14</v>
      </c>
      <c r="AR8" s="12" t="n">
        <v>7</v>
      </c>
      <c r="AS8" s="12" t="n">
        <v>21</v>
      </c>
      <c r="AT8" s="12" t="n">
        <v>4</v>
      </c>
      <c r="AU8" s="12" t="n">
        <v>12</v>
      </c>
    </row>
    <row r="9">
      <c r="B9" s="20" t="s">
        <v>141</v>
      </c>
      <c r="C9" s="19" t="n">
        <v>0.282415680877473</v>
      </c>
      <c r="D9" s="19" t="n">
        <v>0.358297444224292</v>
      </c>
      <c r="E9" s="19" t="n">
        <v>0.177482237027383</v>
      </c>
      <c r="F9" s="19"/>
      <c r="G9" s="19" t="n">
        <v>0.39050940480762</v>
      </c>
      <c r="H9" s="19" t="n">
        <v>0.399618965546863</v>
      </c>
      <c r="I9" s="19" t="n">
        <v>0.326172186591148</v>
      </c>
      <c r="J9" s="19" t="n">
        <v>0.254930574729331</v>
      </c>
      <c r="K9" s="19" t="n">
        <v>0.191317902652501</v>
      </c>
      <c r="L9" s="19" t="n">
        <v>0.129146987919997</v>
      </c>
      <c r="M9" s="19"/>
      <c r="N9" s="19" t="n">
        <v>0.235780460077406</v>
      </c>
      <c r="O9" s="19" t="n">
        <v>0.176353277504845</v>
      </c>
      <c r="P9" s="19" t="n">
        <v>0.287558288637588</v>
      </c>
      <c r="Q9" s="19" t="n">
        <v>0.360292599746271</v>
      </c>
      <c r="R9" s="19" t="n">
        <v>0.251635292732863</v>
      </c>
      <c r="S9" s="19"/>
      <c r="T9" s="19" t="n">
        <v>0.282816684771124</v>
      </c>
      <c r="U9" s="19" t="n">
        <v>0.280557560750783</v>
      </c>
      <c r="V9" s="19" t="n">
        <v>0.232352428973848</v>
      </c>
      <c r="W9" s="19" t="n">
        <v>0.336414181766244</v>
      </c>
      <c r="X9" s="19"/>
      <c r="Y9" s="19" t="n">
        <v>0.371952077135373</v>
      </c>
      <c r="Z9" s="19" t="n">
        <v>0.157682107528504</v>
      </c>
      <c r="AA9" s="19" t="n">
        <v>0.123419998492866</v>
      </c>
      <c r="AB9" s="19" t="n">
        <v>0.301561751660752</v>
      </c>
      <c r="AC9" s="19" t="n">
        <v>0.375936892140997</v>
      </c>
      <c r="AD9" s="19" t="n">
        <v>0.240137805555183</v>
      </c>
      <c r="AE9" s="19"/>
      <c r="AF9" s="19" t="n">
        <v>0.244869759846659</v>
      </c>
      <c r="AG9" s="19"/>
      <c r="AH9" s="19" t="n">
        <v>0.311482689504709</v>
      </c>
      <c r="AI9" s="19"/>
      <c r="AJ9" s="19" t="n">
        <v>0.439391357840207</v>
      </c>
      <c r="AK9" s="19" t="n">
        <v>0.339192632851144</v>
      </c>
      <c r="AL9" s="19" t="n">
        <v>0.302790771422395</v>
      </c>
      <c r="AM9" s="19" t="n">
        <v>0.283725420045287</v>
      </c>
      <c r="AN9" s="19" t="n">
        <v>0.236737716473496</v>
      </c>
      <c r="AO9" s="19" t="n">
        <v>0.329596348206972</v>
      </c>
      <c r="AP9" s="19" t="n">
        <v>0.214011318481941</v>
      </c>
      <c r="AQ9" s="19" t="n">
        <v>0.31538841487905</v>
      </c>
      <c r="AR9" s="19" t="n">
        <v>0.120734250973107</v>
      </c>
      <c r="AS9" s="19" t="n">
        <v>0.271077698983591</v>
      </c>
      <c r="AT9" s="19" t="n">
        <v>0.262598028752839</v>
      </c>
      <c r="AU9" s="19" t="n">
        <v>0.179504404607299</v>
      </c>
    </row>
    <row r="10">
      <c r="B10" s="20" t="s">
        <v>142</v>
      </c>
      <c r="C10" s="19" t="n">
        <v>0.486215072129924</v>
      </c>
      <c r="D10" s="19" t="n">
        <v>0.404201678845359</v>
      </c>
      <c r="E10" s="19" t="n">
        <v>0.599627668511583</v>
      </c>
      <c r="F10" s="19"/>
      <c r="G10" s="19" t="n">
        <v>0.397826367848801</v>
      </c>
      <c r="H10" s="19" t="n">
        <v>0.322268306489275</v>
      </c>
      <c r="I10" s="19" t="n">
        <v>0.481385653635791</v>
      </c>
      <c r="J10" s="19" t="n">
        <v>0.533775435334087</v>
      </c>
      <c r="K10" s="19" t="n">
        <v>0.616300143096739</v>
      </c>
      <c r="L10" s="19" t="n">
        <v>0.609835201742091</v>
      </c>
      <c r="M10" s="19"/>
      <c r="N10" s="19" t="n">
        <v>0.521693333602709</v>
      </c>
      <c r="O10" s="19" t="n">
        <v>0.576106323356338</v>
      </c>
      <c r="P10" s="19" t="n">
        <v>0.531190834796156</v>
      </c>
      <c r="Q10" s="19" t="n">
        <v>0.408000453806439</v>
      </c>
      <c r="R10" s="19" t="n">
        <v>0.435829697998409</v>
      </c>
      <c r="S10" s="19"/>
      <c r="T10" s="19" t="n">
        <v>0.510923816828985</v>
      </c>
      <c r="U10" s="19" t="n">
        <v>0.47480991837916</v>
      </c>
      <c r="V10" s="19" t="n">
        <v>0.536788146717212</v>
      </c>
      <c r="W10" s="19" t="n">
        <v>0.454454274283395</v>
      </c>
      <c r="X10" s="19"/>
      <c r="Y10" s="19" t="n">
        <v>0.420657776012843</v>
      </c>
      <c r="Z10" s="19" t="n">
        <v>0.5831776753804</v>
      </c>
      <c r="AA10" s="19" t="n">
        <v>0.588633243668799</v>
      </c>
      <c r="AB10" s="19" t="n">
        <v>0.430422159427165</v>
      </c>
      <c r="AC10" s="19" t="n">
        <v>0.388464126426392</v>
      </c>
      <c r="AD10" s="19" t="n">
        <v>0.676162627032852</v>
      </c>
      <c r="AE10" s="19"/>
      <c r="AF10" s="19" t="n">
        <v>0.489626219775264</v>
      </c>
      <c r="AG10" s="19"/>
      <c r="AH10" s="19" t="n">
        <v>0.461612391830627</v>
      </c>
      <c r="AI10" s="19"/>
      <c r="AJ10" s="19" t="n">
        <v>0.441633884889283</v>
      </c>
      <c r="AK10" s="19" t="n">
        <v>0.371861234844515</v>
      </c>
      <c r="AL10" s="19" t="n">
        <v>0.503493289630891</v>
      </c>
      <c r="AM10" s="19" t="n">
        <v>0.456740428019953</v>
      </c>
      <c r="AN10" s="19" t="n">
        <v>0.439387545317827</v>
      </c>
      <c r="AO10" s="19" t="n">
        <v>0.568411251717973</v>
      </c>
      <c r="AP10" s="19" t="n">
        <v>0.473391133849338</v>
      </c>
      <c r="AQ10" s="19" t="n">
        <v>0.469596873825915</v>
      </c>
      <c r="AR10" s="19" t="n">
        <v>0.756462127054496</v>
      </c>
      <c r="AS10" s="19" t="n">
        <v>0.542994928121503</v>
      </c>
      <c r="AT10" s="19" t="n">
        <v>0.383457430474056</v>
      </c>
      <c r="AU10" s="19" t="n">
        <v>0.566240608753283</v>
      </c>
    </row>
    <row r="11">
      <c r="B11" s="20" t="s">
        <v>143</v>
      </c>
      <c r="C11" s="19" t="n">
        <v>0.161973280794926</v>
      </c>
      <c r="D11" s="19" t="n">
        <v>0.168999419289736</v>
      </c>
      <c r="E11" s="19" t="n">
        <v>0.152257153009936</v>
      </c>
      <c r="F11" s="19"/>
      <c r="G11" s="19" t="n">
        <v>0.116781648058574</v>
      </c>
      <c r="H11" s="19" t="n">
        <v>0.188995707491155</v>
      </c>
      <c r="I11" s="19" t="n">
        <v>0.152498260367576</v>
      </c>
      <c r="J11" s="19" t="n">
        <v>0.151139686355513</v>
      </c>
      <c r="K11" s="19" t="n">
        <v>0.192381954250759</v>
      </c>
      <c r="L11" s="19" t="n">
        <v>0.15336591876549</v>
      </c>
      <c r="M11" s="19"/>
      <c r="N11" s="19" t="n">
        <v>0.242526206319885</v>
      </c>
      <c r="O11" s="19" t="n">
        <v>0.187554925845084</v>
      </c>
      <c r="P11" s="19" t="n">
        <v>0.0999088025631805</v>
      </c>
      <c r="Q11" s="19" t="n">
        <v>0.180924890427657</v>
      </c>
      <c r="R11" s="19" t="n">
        <v>0.218554099059966</v>
      </c>
      <c r="S11" s="19"/>
      <c r="T11" s="19" t="n">
        <v>0.17375617459267</v>
      </c>
      <c r="U11" s="19" t="n">
        <v>0.124296500289637</v>
      </c>
      <c r="V11" s="19" t="n">
        <v>0.193361030658506</v>
      </c>
      <c r="W11" s="19" t="n">
        <v>0.142376603804788</v>
      </c>
      <c r="X11" s="19"/>
      <c r="Y11" s="19" t="n">
        <v>0.142164116996455</v>
      </c>
      <c r="Z11" s="19" t="n">
        <v>0.215383772265126</v>
      </c>
      <c r="AA11" s="19" t="n">
        <v>0.154377462294326</v>
      </c>
      <c r="AB11" s="19" t="n">
        <v>0.216978209415098</v>
      </c>
      <c r="AC11" s="19" t="n">
        <v>0.160664162732963</v>
      </c>
      <c r="AD11" s="19" t="n">
        <v>0.0836995674119655</v>
      </c>
      <c r="AE11" s="19"/>
      <c r="AF11" s="19" t="n">
        <v>0.219244061831219</v>
      </c>
      <c r="AG11" s="19"/>
      <c r="AH11" s="19" t="n">
        <v>0.161985177622899</v>
      </c>
      <c r="AI11" s="19"/>
      <c r="AJ11" s="19" t="n">
        <v>0.11897475727051</v>
      </c>
      <c r="AK11" s="19" t="n">
        <v>0.206649182513933</v>
      </c>
      <c r="AL11" s="19" t="n">
        <v>0.132820543178866</v>
      </c>
      <c r="AM11" s="19" t="n">
        <v>0.224986321114707</v>
      </c>
      <c r="AN11" s="19" t="n">
        <v>0.193281736909336</v>
      </c>
      <c r="AO11" s="19" t="n">
        <v>0.0462518361351127</v>
      </c>
      <c r="AP11" s="19" t="n">
        <v>0.23864436936565</v>
      </c>
      <c r="AQ11" s="19" t="n">
        <v>0.0785782755207571</v>
      </c>
      <c r="AR11" s="19" t="n">
        <v>0.122803621972397</v>
      </c>
      <c r="AS11" s="19" t="n">
        <v>0.133697473266355</v>
      </c>
      <c r="AT11" s="19" t="n">
        <v>0.176972270386553</v>
      </c>
      <c r="AU11" s="19" t="n">
        <v>0.172530033135846</v>
      </c>
    </row>
    <row r="12">
      <c r="B12" s="20" t="s">
        <v>144</v>
      </c>
      <c r="C12" s="19" t="n">
        <v>0.0285990283580216</v>
      </c>
      <c r="D12" s="19" t="n">
        <v>0.0276098408795272</v>
      </c>
      <c r="E12" s="19" t="n">
        <v>0.0299669307914086</v>
      </c>
      <c r="F12" s="19"/>
      <c r="G12" s="19" t="n">
        <v>0.032465627912796</v>
      </c>
      <c r="H12" s="19" t="n">
        <v>0.0543769966740025</v>
      </c>
      <c r="I12" s="19" t="n">
        <v>0.0399438994054842</v>
      </c>
      <c r="J12" s="19" t="n">
        <v>0.0185195442603627</v>
      </c>
      <c r="K12" s="19" t="n">
        <v>0</v>
      </c>
      <c r="L12" s="19" t="n">
        <v>0.0163444308408191</v>
      </c>
      <c r="M12" s="19"/>
      <c r="N12" s="19" t="n">
        <v>0</v>
      </c>
      <c r="O12" s="19" t="n">
        <v>0.0234420472378161</v>
      </c>
      <c r="P12" s="19" t="n">
        <v>0.0476661332486118</v>
      </c>
      <c r="Q12" s="19" t="n">
        <v>0.0124904885851939</v>
      </c>
      <c r="R12" s="19" t="n">
        <v>0.0269654269509734</v>
      </c>
      <c r="S12" s="19"/>
      <c r="T12" s="19" t="n">
        <v>0</v>
      </c>
      <c r="U12" s="19" t="n">
        <v>0.0832529256492691</v>
      </c>
      <c r="V12" s="19" t="n">
        <v>0.0107003227844341</v>
      </c>
      <c r="W12" s="19" t="n">
        <v>0.0159290295665157</v>
      </c>
      <c r="X12" s="19"/>
      <c r="Y12" s="19" t="n">
        <v>0.0334686082401502</v>
      </c>
      <c r="Z12" s="19" t="n">
        <v>0.04375644482597</v>
      </c>
      <c r="AA12" s="19" t="n">
        <v>0.0202793846126457</v>
      </c>
      <c r="AB12" s="19" t="n">
        <v>0</v>
      </c>
      <c r="AC12" s="19" t="n">
        <v>0</v>
      </c>
      <c r="AD12" s="19" t="n">
        <v>0</v>
      </c>
      <c r="AE12" s="19"/>
      <c r="AF12" s="19" t="n">
        <v>0.0270466730955915</v>
      </c>
      <c r="AG12" s="19"/>
      <c r="AH12" s="19" t="n">
        <v>0.0327431560119616</v>
      </c>
      <c r="AI12" s="19"/>
      <c r="AJ12" s="19" t="n">
        <v>0</v>
      </c>
      <c r="AK12" s="19" t="n">
        <v>0</v>
      </c>
      <c r="AL12" s="19" t="n">
        <v>0.0205136214647204</v>
      </c>
      <c r="AM12" s="19" t="n">
        <v>0.0345478308200524</v>
      </c>
      <c r="AN12" s="19" t="n">
        <v>0.0256111983060134</v>
      </c>
      <c r="AO12" s="19" t="n">
        <v>0.0557405639399422</v>
      </c>
      <c r="AP12" s="19" t="n">
        <v>0.0466601453991138</v>
      </c>
      <c r="AQ12" s="19" t="n">
        <v>0.136436435774278</v>
      </c>
      <c r="AR12" s="19" t="n">
        <v>0</v>
      </c>
      <c r="AS12" s="19" t="n">
        <v>0</v>
      </c>
      <c r="AT12" s="19" t="n">
        <v>0</v>
      </c>
      <c r="AU12" s="19" t="n">
        <v>0</v>
      </c>
    </row>
    <row r="13">
      <c r="B13" s="20" t="s">
        <v>145</v>
      </c>
      <c r="C13" s="19" t="n">
        <v>0.00493653585753802</v>
      </c>
      <c r="D13" s="19" t="n">
        <v>0.00850635146589575</v>
      </c>
      <c r="E13" s="19" t="n">
        <v>0</v>
      </c>
      <c r="F13" s="19"/>
      <c r="G13" s="19" t="n">
        <v>0.037282628208826</v>
      </c>
      <c r="H13" s="19" t="n">
        <v>0</v>
      </c>
      <c r="I13" s="19" t="n">
        <v>0</v>
      </c>
      <c r="J13" s="19" t="n">
        <v>0</v>
      </c>
      <c r="K13" s="19" t="n">
        <v>0</v>
      </c>
      <c r="L13" s="19" t="n">
        <v>0</v>
      </c>
      <c r="M13" s="19"/>
      <c r="N13" s="19" t="n">
        <v>0</v>
      </c>
      <c r="O13" s="19" t="n">
        <v>0</v>
      </c>
      <c r="P13" s="19" t="n">
        <v>0</v>
      </c>
      <c r="Q13" s="19" t="n">
        <v>0.0164006910318829</v>
      </c>
      <c r="R13" s="19" t="n">
        <v>0</v>
      </c>
      <c r="S13" s="19"/>
      <c r="T13" s="19" t="n">
        <v>0</v>
      </c>
      <c r="U13" s="19" t="n">
        <v>0.0191412853425623</v>
      </c>
      <c r="V13" s="19" t="n">
        <v>0</v>
      </c>
      <c r="W13" s="19" t="n">
        <v>0</v>
      </c>
      <c r="X13" s="19"/>
      <c r="Y13" s="19" t="n">
        <v>0.00974904987691123</v>
      </c>
      <c r="Z13" s="19" t="n">
        <v>0</v>
      </c>
      <c r="AA13" s="19" t="n">
        <v>0</v>
      </c>
      <c r="AB13" s="19" t="n">
        <v>0</v>
      </c>
      <c r="AC13" s="19" t="n">
        <v>0</v>
      </c>
      <c r="AD13" s="19" t="n">
        <v>0</v>
      </c>
      <c r="AE13" s="19"/>
      <c r="AF13" s="19" t="n">
        <v>0</v>
      </c>
      <c r="AG13" s="19"/>
      <c r="AH13" s="19" t="n">
        <v>0.0056518620744216</v>
      </c>
      <c r="AI13" s="19"/>
      <c r="AJ13" s="19" t="n">
        <v>0</v>
      </c>
      <c r="AK13" s="19" t="n">
        <v>0</v>
      </c>
      <c r="AL13" s="19" t="n">
        <v>0.023557274922883</v>
      </c>
      <c r="AM13" s="19" t="n">
        <v>0</v>
      </c>
      <c r="AN13" s="19" t="n">
        <v>0</v>
      </c>
      <c r="AO13" s="19" t="n">
        <v>0</v>
      </c>
      <c r="AP13" s="19" t="n">
        <v>0</v>
      </c>
      <c r="AQ13" s="19" t="n">
        <v>0</v>
      </c>
      <c r="AR13" s="19" t="n">
        <v>0</v>
      </c>
      <c r="AS13" s="19" t="n">
        <v>0</v>
      </c>
      <c r="AT13" s="19" t="n">
        <v>0</v>
      </c>
      <c r="AU13" s="19" t="n">
        <v>0</v>
      </c>
    </row>
    <row r="14">
      <c r="B14" s="20" t="s">
        <v>66</v>
      </c>
      <c r="C14" s="21" t="n">
        <v>0.035860401982117</v>
      </c>
      <c r="D14" s="21" t="n">
        <v>0.0323852652951903</v>
      </c>
      <c r="E14" s="21" t="n">
        <v>0.0406660106596899</v>
      </c>
      <c r="F14" s="21"/>
      <c r="G14" s="21" t="n">
        <v>0.0251343231633828</v>
      </c>
      <c r="H14" s="21" t="n">
        <v>0.0347400237987043</v>
      </c>
      <c r="I14" s="21" t="n">
        <v>0</v>
      </c>
      <c r="J14" s="21" t="n">
        <v>0.0416347593207065</v>
      </c>
      <c r="K14" s="21" t="n">
        <v>0</v>
      </c>
      <c r="L14" s="21" t="n">
        <v>0.0913074607316036</v>
      </c>
      <c r="M14" s="21"/>
      <c r="N14" s="21" t="n">
        <v>0</v>
      </c>
      <c r="O14" s="21" t="n">
        <v>0.0365434260559168</v>
      </c>
      <c r="P14" s="21" t="n">
        <v>0.0336759407544633</v>
      </c>
      <c r="Q14" s="21" t="n">
        <v>0.0218908764025558</v>
      </c>
      <c r="R14" s="21" t="n">
        <v>0.0670154832577889</v>
      </c>
      <c r="S14" s="21"/>
      <c r="T14" s="21" t="n">
        <v>0.0325033238072213</v>
      </c>
      <c r="U14" s="21" t="n">
        <v>0.0179418095885886</v>
      </c>
      <c r="V14" s="21" t="n">
        <v>0.0267980708660008</v>
      </c>
      <c r="W14" s="21" t="n">
        <v>0.0508259105790578</v>
      </c>
      <c r="X14" s="21"/>
      <c r="Y14" s="21" t="n">
        <v>0.0220083717382675</v>
      </c>
      <c r="Z14" s="21" t="n">
        <v>0</v>
      </c>
      <c r="AA14" s="21" t="n">
        <v>0.113289910931364</v>
      </c>
      <c r="AB14" s="21" t="n">
        <v>0.0510378794969845</v>
      </c>
      <c r="AC14" s="21" t="n">
        <v>0.0749348186996477</v>
      </c>
      <c r="AD14" s="21" t="n">
        <v>0</v>
      </c>
      <c r="AE14" s="21"/>
      <c r="AF14" s="21" t="n">
        <v>0.0192132854512668</v>
      </c>
      <c r="AG14" s="21"/>
      <c r="AH14" s="21" t="n">
        <v>0.0265247229553816</v>
      </c>
      <c r="AI14" s="21"/>
      <c r="AJ14" s="21" t="n">
        <v>0</v>
      </c>
      <c r="AK14" s="21" t="n">
        <v>0.0822969497904081</v>
      </c>
      <c r="AL14" s="21" t="n">
        <v>0.0168244993802446</v>
      </c>
      <c r="AM14" s="21" t="n">
        <v>0</v>
      </c>
      <c r="AN14" s="21" t="n">
        <v>0.104981802993327</v>
      </c>
      <c r="AO14" s="21" t="n">
        <v>0</v>
      </c>
      <c r="AP14" s="21" t="n">
        <v>0.0272930329039572</v>
      </c>
      <c r="AQ14" s="21" t="n">
        <v>0</v>
      </c>
      <c r="AR14" s="21" t="n">
        <v>0</v>
      </c>
      <c r="AS14" s="21" t="n">
        <v>0.0522298996285512</v>
      </c>
      <c r="AT14" s="21" t="n">
        <v>0.176972270386553</v>
      </c>
      <c r="AU14" s="21" t="n">
        <v>0.0817249535035724</v>
      </c>
    </row>
    <row r="15">
      <c r="B15" s="18" t="s">
        <v>160</v>
      </c>
    </row>
    <row r="16">
      <c r="B16" t="s">
        <v>70</v>
      </c>
    </row>
    <row r="17">
      <c r="B17" t="s">
        <v>71</v>
      </c>
    </row>
    <row r="19">
      <c r="B19"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162</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298</v>
      </c>
      <c r="D7" s="11" t="n">
        <v>162</v>
      </c>
      <c r="E7" s="11" t="n">
        <v>136</v>
      </c>
      <c r="F7" s="11"/>
      <c r="G7" s="11" t="n">
        <v>35</v>
      </c>
      <c r="H7" s="11" t="n">
        <v>59</v>
      </c>
      <c r="I7" s="11" t="n">
        <v>41</v>
      </c>
      <c r="J7" s="11" t="n">
        <v>50</v>
      </c>
      <c r="K7" s="11" t="n">
        <v>48</v>
      </c>
      <c r="L7" s="11" t="n">
        <v>65</v>
      </c>
      <c r="M7" s="11"/>
      <c r="N7" s="11" t="n">
        <v>4</v>
      </c>
      <c r="O7" s="11" t="n">
        <v>59</v>
      </c>
      <c r="P7" s="11" t="n">
        <v>110</v>
      </c>
      <c r="Q7" s="11" t="n">
        <v>80</v>
      </c>
      <c r="R7" s="11" t="n">
        <v>45</v>
      </c>
      <c r="S7" s="11"/>
      <c r="T7" s="11" t="n">
        <v>29</v>
      </c>
      <c r="U7" s="11" t="n">
        <v>78</v>
      </c>
      <c r="V7" s="11" t="n">
        <v>75</v>
      </c>
      <c r="W7" s="11" t="n">
        <v>80</v>
      </c>
      <c r="X7" s="11"/>
      <c r="Y7" s="11" t="n">
        <v>140</v>
      </c>
      <c r="Z7" s="11" t="n">
        <v>62</v>
      </c>
      <c r="AA7" s="11" t="n">
        <v>53</v>
      </c>
      <c r="AB7" s="11" t="n">
        <v>20</v>
      </c>
      <c r="AC7" s="11" t="n">
        <v>13</v>
      </c>
      <c r="AD7" s="11" t="n">
        <v>10</v>
      </c>
      <c r="AE7" s="11"/>
      <c r="AF7" s="11" t="n">
        <v>193</v>
      </c>
      <c r="AG7" s="11"/>
      <c r="AH7" s="11" t="n">
        <v>258</v>
      </c>
      <c r="AI7" s="11"/>
      <c r="AJ7" s="11" t="n">
        <v>29</v>
      </c>
      <c r="AK7" s="11" t="n">
        <v>10</v>
      </c>
      <c r="AL7" s="11" t="n">
        <v>59</v>
      </c>
      <c r="AM7" s="11" t="n">
        <v>36</v>
      </c>
      <c r="AN7" s="11" t="n">
        <v>45</v>
      </c>
      <c r="AO7" s="11" t="n">
        <v>20</v>
      </c>
      <c r="AP7" s="11" t="n">
        <v>38</v>
      </c>
      <c r="AQ7" s="11" t="n">
        <v>13</v>
      </c>
      <c r="AR7" s="11" t="n">
        <v>9</v>
      </c>
      <c r="AS7" s="11" t="n">
        <v>23</v>
      </c>
      <c r="AT7" s="11" t="n">
        <v>5</v>
      </c>
      <c r="AU7" s="11" t="n">
        <v>11</v>
      </c>
    </row>
    <row r="8" ht="30" customHeight="1">
      <c r="B8" s="12" t="s">
        <v>20</v>
      </c>
      <c r="C8" s="12" t="n">
        <v>311</v>
      </c>
      <c r="D8" s="12" t="n">
        <v>180</v>
      </c>
      <c r="E8" s="12" t="n">
        <v>130</v>
      </c>
      <c r="F8" s="12"/>
      <c r="G8" s="12" t="n">
        <v>41</v>
      </c>
      <c r="H8" s="12" t="n">
        <v>72</v>
      </c>
      <c r="I8" s="12" t="n">
        <v>43</v>
      </c>
      <c r="J8" s="12" t="n">
        <v>48</v>
      </c>
      <c r="K8" s="12" t="n">
        <v>45</v>
      </c>
      <c r="L8" s="12" t="n">
        <v>61</v>
      </c>
      <c r="M8" s="12"/>
      <c r="N8" s="12" t="n">
        <v>4</v>
      </c>
      <c r="O8" s="12" t="n">
        <v>57</v>
      </c>
      <c r="P8" s="12" t="n">
        <v>104</v>
      </c>
      <c r="Q8" s="12" t="n">
        <v>93</v>
      </c>
      <c r="R8" s="12" t="n">
        <v>52</v>
      </c>
      <c r="S8" s="12"/>
      <c r="T8" s="12" t="n">
        <v>32</v>
      </c>
      <c r="U8" s="12" t="n">
        <v>80</v>
      </c>
      <c r="V8" s="12" t="n">
        <v>75</v>
      </c>
      <c r="W8" s="12" t="n">
        <v>88</v>
      </c>
      <c r="X8" s="12"/>
      <c r="Y8" s="12" t="n">
        <v>157</v>
      </c>
      <c r="Z8" s="12" t="n">
        <v>60</v>
      </c>
      <c r="AA8" s="12" t="n">
        <v>50</v>
      </c>
      <c r="AB8" s="12" t="n">
        <v>20</v>
      </c>
      <c r="AC8" s="12" t="n">
        <v>14</v>
      </c>
      <c r="AD8" s="12" t="n">
        <v>10</v>
      </c>
      <c r="AE8" s="12"/>
      <c r="AF8" s="12" t="n">
        <v>199</v>
      </c>
      <c r="AG8" s="12"/>
      <c r="AH8" s="12" t="n">
        <v>271</v>
      </c>
      <c r="AI8" s="12"/>
      <c r="AJ8" s="12" t="n">
        <v>27</v>
      </c>
      <c r="AK8" s="12" t="n">
        <v>9</v>
      </c>
      <c r="AL8" s="12" t="n">
        <v>65</v>
      </c>
      <c r="AM8" s="12" t="n">
        <v>41</v>
      </c>
      <c r="AN8" s="12" t="n">
        <v>53</v>
      </c>
      <c r="AO8" s="12" t="n">
        <v>21</v>
      </c>
      <c r="AP8" s="12" t="n">
        <v>36</v>
      </c>
      <c r="AQ8" s="12" t="n">
        <v>14</v>
      </c>
      <c r="AR8" s="12" t="n">
        <v>7</v>
      </c>
      <c r="AS8" s="12" t="n">
        <v>21</v>
      </c>
      <c r="AT8" s="12" t="n">
        <v>4</v>
      </c>
      <c r="AU8" s="12" t="n">
        <v>12</v>
      </c>
    </row>
    <row r="9">
      <c r="B9" s="20" t="s">
        <v>141</v>
      </c>
      <c r="C9" s="19" t="n">
        <v>0.207517021523974</v>
      </c>
      <c r="D9" s="19" t="n">
        <v>0.24972362202533</v>
      </c>
      <c r="E9" s="19" t="n">
        <v>0.149151430788161</v>
      </c>
      <c r="F9" s="19"/>
      <c r="G9" s="19" t="n">
        <v>0.345043911573961</v>
      </c>
      <c r="H9" s="19" t="n">
        <v>0.176218645441832</v>
      </c>
      <c r="I9" s="19" t="n">
        <v>0.236856628576361</v>
      </c>
      <c r="J9" s="19" t="n">
        <v>0.260611987556778</v>
      </c>
      <c r="K9" s="19" t="n">
        <v>0.219841640427333</v>
      </c>
      <c r="L9" s="19" t="n">
        <v>0.0815741985590078</v>
      </c>
      <c r="M9" s="19"/>
      <c r="N9" s="19" t="n">
        <v>0</v>
      </c>
      <c r="O9" s="19" t="n">
        <v>0.213072515510523</v>
      </c>
      <c r="P9" s="19" t="n">
        <v>0.228136662963796</v>
      </c>
      <c r="Q9" s="19" t="n">
        <v>0.172732176029338</v>
      </c>
      <c r="R9" s="19" t="n">
        <v>0.237047186922334</v>
      </c>
      <c r="S9" s="19"/>
      <c r="T9" s="19" t="n">
        <v>0.209542110459841</v>
      </c>
      <c r="U9" s="19" t="n">
        <v>0.225871737829831</v>
      </c>
      <c r="V9" s="19" t="n">
        <v>0.170789432302865</v>
      </c>
      <c r="W9" s="19" t="n">
        <v>0.257791003612867</v>
      </c>
      <c r="X9" s="19"/>
      <c r="Y9" s="19" t="n">
        <v>0.262673657047298</v>
      </c>
      <c r="Z9" s="19" t="n">
        <v>0.111287325074563</v>
      </c>
      <c r="AA9" s="19" t="n">
        <v>0.0817373909264234</v>
      </c>
      <c r="AB9" s="19" t="n">
        <v>0.29856344156433</v>
      </c>
      <c r="AC9" s="19" t="n">
        <v>0.393055023024777</v>
      </c>
      <c r="AD9" s="19" t="n">
        <v>0.0997644307624779</v>
      </c>
      <c r="AE9" s="19"/>
      <c r="AF9" s="19" t="n">
        <v>0.190799491025814</v>
      </c>
      <c r="AG9" s="19"/>
      <c r="AH9" s="19" t="n">
        <v>0.211553337835751</v>
      </c>
      <c r="AI9" s="19"/>
      <c r="AJ9" s="19" t="n">
        <v>0.247970592889146</v>
      </c>
      <c r="AK9" s="19" t="n">
        <v>0.259874587388519</v>
      </c>
      <c r="AL9" s="19" t="n">
        <v>0.277428577136057</v>
      </c>
      <c r="AM9" s="19" t="n">
        <v>0.240129965378291</v>
      </c>
      <c r="AN9" s="19" t="n">
        <v>0.229179918619451</v>
      </c>
      <c r="AO9" s="19" t="n">
        <v>0.189475104492756</v>
      </c>
      <c r="AP9" s="19" t="n">
        <v>0.104204003759035</v>
      </c>
      <c r="AQ9" s="19" t="n">
        <v>0.151764759571539</v>
      </c>
      <c r="AR9" s="19" t="n">
        <v>0.120734250973107</v>
      </c>
      <c r="AS9" s="19" t="n">
        <v>0.116776339866083</v>
      </c>
      <c r="AT9" s="19" t="n">
        <v>0</v>
      </c>
      <c r="AU9" s="19" t="n">
        <v>0.184793897631138</v>
      </c>
    </row>
    <row r="10">
      <c r="B10" s="20" t="s">
        <v>142</v>
      </c>
      <c r="C10" s="19" t="n">
        <v>0.523298164050365</v>
      </c>
      <c r="D10" s="19" t="n">
        <v>0.459900686631942</v>
      </c>
      <c r="E10" s="19" t="n">
        <v>0.610967655948149</v>
      </c>
      <c r="F10" s="19"/>
      <c r="G10" s="19" t="n">
        <v>0.364789390007781</v>
      </c>
      <c r="H10" s="19" t="n">
        <v>0.53153698468206</v>
      </c>
      <c r="I10" s="19" t="n">
        <v>0.569715206439968</v>
      </c>
      <c r="J10" s="19" t="n">
        <v>0.399115859311142</v>
      </c>
      <c r="K10" s="19" t="n">
        <v>0.559747647172759</v>
      </c>
      <c r="L10" s="19" t="n">
        <v>0.65635666968198</v>
      </c>
      <c r="M10" s="19"/>
      <c r="N10" s="19" t="n">
        <v>0.502160962676518</v>
      </c>
      <c r="O10" s="19" t="n">
        <v>0.4969819734605</v>
      </c>
      <c r="P10" s="19" t="n">
        <v>0.528835852947739</v>
      </c>
      <c r="Q10" s="19" t="n">
        <v>0.581634975190271</v>
      </c>
      <c r="R10" s="19" t="n">
        <v>0.437911144914044</v>
      </c>
      <c r="S10" s="19"/>
      <c r="T10" s="19" t="n">
        <v>0.342154086585383</v>
      </c>
      <c r="U10" s="19" t="n">
        <v>0.542701122554863</v>
      </c>
      <c r="V10" s="19" t="n">
        <v>0.557838006320217</v>
      </c>
      <c r="W10" s="19" t="n">
        <v>0.525746746276627</v>
      </c>
      <c r="X10" s="19"/>
      <c r="Y10" s="19" t="n">
        <v>0.549478977309407</v>
      </c>
      <c r="Z10" s="19" t="n">
        <v>0.539300102870875</v>
      </c>
      <c r="AA10" s="19" t="n">
        <v>0.651034129000007</v>
      </c>
      <c r="AB10" s="19" t="n">
        <v>0.229206431444469</v>
      </c>
      <c r="AC10" s="19" t="n">
        <v>0.138788418182639</v>
      </c>
      <c r="AD10" s="19" t="n">
        <v>0.505978498652634</v>
      </c>
      <c r="AE10" s="19"/>
      <c r="AF10" s="19" t="n">
        <v>0.510773181480125</v>
      </c>
      <c r="AG10" s="19"/>
      <c r="AH10" s="19" t="n">
        <v>0.519370462992887</v>
      </c>
      <c r="AI10" s="19"/>
      <c r="AJ10" s="19" t="n">
        <v>0.446788084977394</v>
      </c>
      <c r="AK10" s="19" t="n">
        <v>0.465361317315258</v>
      </c>
      <c r="AL10" s="19" t="n">
        <v>0.518484145760575</v>
      </c>
      <c r="AM10" s="19" t="n">
        <v>0.493836004727442</v>
      </c>
      <c r="AN10" s="19" t="n">
        <v>0.411229298381804</v>
      </c>
      <c r="AO10" s="19" t="n">
        <v>0.539572710446783</v>
      </c>
      <c r="AP10" s="19" t="n">
        <v>0.628070037250384</v>
      </c>
      <c r="AQ10" s="19" t="n">
        <v>0.540616239596855</v>
      </c>
      <c r="AR10" s="19" t="n">
        <v>0.537009199111399</v>
      </c>
      <c r="AS10" s="19" t="n">
        <v>0.743874071441854</v>
      </c>
      <c r="AT10" s="19" t="n">
        <v>0.646055459226895</v>
      </c>
      <c r="AU10" s="19" t="n">
        <v>0.552923866929367</v>
      </c>
    </row>
    <row r="11">
      <c r="B11" s="20" t="s">
        <v>143</v>
      </c>
      <c r="C11" s="19" t="n">
        <v>0.204162929376968</v>
      </c>
      <c r="D11" s="19" t="n">
        <v>0.228223835161543</v>
      </c>
      <c r="E11" s="19" t="n">
        <v>0.170890195655844</v>
      </c>
      <c r="F11" s="19"/>
      <c r="G11" s="19" t="n">
        <v>0.214111328947662</v>
      </c>
      <c r="H11" s="19" t="n">
        <v>0.256818000541356</v>
      </c>
      <c r="I11" s="19" t="n">
        <v>0.174042178219567</v>
      </c>
      <c r="J11" s="19" t="n">
        <v>0.25365912060266</v>
      </c>
      <c r="K11" s="19" t="n">
        <v>0.220410712399908</v>
      </c>
      <c r="L11" s="19" t="n">
        <v>0.106792382031381</v>
      </c>
      <c r="M11" s="19"/>
      <c r="N11" s="19" t="n">
        <v>0.497839037323483</v>
      </c>
      <c r="O11" s="19" t="n">
        <v>0.239941187727758</v>
      </c>
      <c r="P11" s="19" t="n">
        <v>0.166409002550915</v>
      </c>
      <c r="Q11" s="19" t="n">
        <v>0.197311628314792</v>
      </c>
      <c r="R11" s="19" t="n">
        <v>0.23234928302057</v>
      </c>
      <c r="S11" s="19"/>
      <c r="T11" s="19" t="n">
        <v>0.389702949848552</v>
      </c>
      <c r="U11" s="19" t="n">
        <v>0.159091864133278</v>
      </c>
      <c r="V11" s="19" t="n">
        <v>0.205512431013228</v>
      </c>
      <c r="W11" s="19" t="n">
        <v>0.164050843658642</v>
      </c>
      <c r="X11" s="19"/>
      <c r="Y11" s="19" t="n">
        <v>0.142473324564341</v>
      </c>
      <c r="Z11" s="19" t="n">
        <v>0.320589122801269</v>
      </c>
      <c r="AA11" s="19" t="n">
        <v>0.0938089411298933</v>
      </c>
      <c r="AB11" s="19" t="n">
        <v>0.421192247494217</v>
      </c>
      <c r="AC11" s="19" t="n">
        <v>0.343875643196979</v>
      </c>
      <c r="AD11" s="19" t="n">
        <v>0.394257070584888</v>
      </c>
      <c r="AE11" s="19"/>
      <c r="AF11" s="19" t="n">
        <v>0.23772425797535</v>
      </c>
      <c r="AG11" s="19"/>
      <c r="AH11" s="19" t="n">
        <v>0.208342747676491</v>
      </c>
      <c r="AI11" s="19"/>
      <c r="AJ11" s="19" t="n">
        <v>0.2768692758086</v>
      </c>
      <c r="AK11" s="19" t="n">
        <v>0.192467145505815</v>
      </c>
      <c r="AL11" s="19" t="n">
        <v>0.143147377738324</v>
      </c>
      <c r="AM11" s="19" t="n">
        <v>0.266034029894267</v>
      </c>
      <c r="AN11" s="19" t="n">
        <v>0.227663140538849</v>
      </c>
      <c r="AO11" s="19" t="n">
        <v>0.105006065553598</v>
      </c>
      <c r="AP11" s="19" t="n">
        <v>0.192316186952977</v>
      </c>
      <c r="AQ11" s="19" t="n">
        <v>0.307619000831605</v>
      </c>
      <c r="AR11" s="19" t="n">
        <v>0.229740736892736</v>
      </c>
      <c r="AS11" s="19" t="n">
        <v>0.139349588692063</v>
      </c>
      <c r="AT11" s="19" t="n">
        <v>0.176972270386553</v>
      </c>
      <c r="AU11" s="19" t="n">
        <v>0.262282235439495</v>
      </c>
    </row>
    <row r="12">
      <c r="B12" s="20" t="s">
        <v>144</v>
      </c>
      <c r="C12" s="19" t="n">
        <v>0.0194465935109469</v>
      </c>
      <c r="D12" s="19" t="n">
        <v>0.0171446047534325</v>
      </c>
      <c r="E12" s="19" t="n">
        <v>0.0226299092033637</v>
      </c>
      <c r="F12" s="19"/>
      <c r="G12" s="19" t="n">
        <v>0.0228759952771584</v>
      </c>
      <c r="H12" s="19" t="n">
        <v>0.0161628148576059</v>
      </c>
      <c r="I12" s="19" t="n">
        <v>0.0193859867641042</v>
      </c>
      <c r="J12" s="19" t="n">
        <v>0.0649873412722792</v>
      </c>
      <c r="K12" s="19" t="n">
        <v>0</v>
      </c>
      <c r="L12" s="19" t="n">
        <v>0</v>
      </c>
      <c r="M12" s="19"/>
      <c r="N12" s="19" t="n">
        <v>0</v>
      </c>
      <c r="O12" s="19" t="n">
        <v>0.0165177819243053</v>
      </c>
      <c r="P12" s="19" t="n">
        <v>0.0178060953572054</v>
      </c>
      <c r="Q12" s="19" t="n">
        <v>0.021488682539261</v>
      </c>
      <c r="R12" s="19" t="n">
        <v>0.0236232371715377</v>
      </c>
      <c r="S12" s="19"/>
      <c r="T12" s="19" t="n">
        <v>0.0260975292990032</v>
      </c>
      <c r="U12" s="19" t="n">
        <v>0.0255717052535012</v>
      </c>
      <c r="V12" s="19" t="n">
        <v>0.0124761989179989</v>
      </c>
      <c r="W12" s="19" t="n">
        <v>0.0250146377559757</v>
      </c>
      <c r="X12" s="19"/>
      <c r="Y12" s="19" t="n">
        <v>0.0214744989706237</v>
      </c>
      <c r="Z12" s="19" t="n">
        <v>0.0288234492532931</v>
      </c>
      <c r="AA12" s="19" t="n">
        <v>0</v>
      </c>
      <c r="AB12" s="19" t="n">
        <v>0</v>
      </c>
      <c r="AC12" s="19" t="n">
        <v>0.0682018985562033</v>
      </c>
      <c r="AD12" s="19" t="n">
        <v>0</v>
      </c>
      <c r="AE12" s="19"/>
      <c r="AF12" s="19" t="n">
        <v>0.0197839719939945</v>
      </c>
      <c r="AG12" s="19"/>
      <c r="AH12" s="19" t="n">
        <v>0.0222644922498403</v>
      </c>
      <c r="AI12" s="19"/>
      <c r="AJ12" s="19" t="n">
        <v>0</v>
      </c>
      <c r="AK12" s="19" t="n">
        <v>0</v>
      </c>
      <c r="AL12" s="19" t="n">
        <v>0.029464664161171</v>
      </c>
      <c r="AM12" s="19" t="n">
        <v>0</v>
      </c>
      <c r="AN12" s="19" t="n">
        <v>0.0233205864258175</v>
      </c>
      <c r="AO12" s="19" t="n">
        <v>0.0557405639399422</v>
      </c>
      <c r="AP12" s="19" t="n">
        <v>0.0243500281091861</v>
      </c>
      <c r="AQ12" s="19" t="n">
        <v>0</v>
      </c>
      <c r="AR12" s="19" t="n">
        <v>0.112515813022759</v>
      </c>
      <c r="AS12" s="19" t="n">
        <v>0</v>
      </c>
      <c r="AT12" s="19" t="n">
        <v>0</v>
      </c>
      <c r="AU12" s="19" t="n">
        <v>0</v>
      </c>
    </row>
    <row r="13">
      <c r="B13" s="20" t="s">
        <v>145</v>
      </c>
      <c r="C13" s="19" t="n">
        <v>0.00704139971347797</v>
      </c>
      <c r="D13" s="19" t="n">
        <v>0.00784171568577642</v>
      </c>
      <c r="E13" s="19" t="n">
        <v>0.00593467910713571</v>
      </c>
      <c r="F13" s="19"/>
      <c r="G13" s="19" t="n">
        <v>0.0531793741934368</v>
      </c>
      <c r="H13" s="19" t="n">
        <v>0</v>
      </c>
      <c r="I13" s="19" t="n">
        <v>0</v>
      </c>
      <c r="J13" s="19" t="n">
        <v>0</v>
      </c>
      <c r="K13" s="19" t="n">
        <v>0</v>
      </c>
      <c r="L13" s="19" t="n">
        <v>0</v>
      </c>
      <c r="M13" s="19"/>
      <c r="N13" s="19" t="n">
        <v>0</v>
      </c>
      <c r="O13" s="19" t="n">
        <v>0</v>
      </c>
      <c r="P13" s="19" t="n">
        <v>0.00741491627461696</v>
      </c>
      <c r="Q13" s="19" t="n">
        <v>0.0151192384464619</v>
      </c>
      <c r="R13" s="19" t="n">
        <v>0</v>
      </c>
      <c r="S13" s="19"/>
      <c r="T13" s="19" t="n">
        <v>0</v>
      </c>
      <c r="U13" s="19" t="n">
        <v>0.017645698995449</v>
      </c>
      <c r="V13" s="19" t="n">
        <v>0</v>
      </c>
      <c r="W13" s="19" t="n">
        <v>0</v>
      </c>
      <c r="X13" s="19"/>
      <c r="Y13" s="19" t="n">
        <v>0.00898731702395524</v>
      </c>
      <c r="Z13" s="19" t="n">
        <v>0</v>
      </c>
      <c r="AA13" s="19" t="n">
        <v>0</v>
      </c>
      <c r="AB13" s="19" t="n">
        <v>0</v>
      </c>
      <c r="AC13" s="19" t="n">
        <v>0.0560790170394015</v>
      </c>
      <c r="AD13" s="19" t="n">
        <v>0</v>
      </c>
      <c r="AE13" s="19"/>
      <c r="AF13" s="19" t="n">
        <v>0.00711274492277729</v>
      </c>
      <c r="AG13" s="19"/>
      <c r="AH13" s="19" t="n">
        <v>0.00806173015651851</v>
      </c>
      <c r="AI13" s="19"/>
      <c r="AJ13" s="19" t="n">
        <v>0.0283720463248598</v>
      </c>
      <c r="AK13" s="19" t="n">
        <v>0</v>
      </c>
      <c r="AL13" s="19" t="n">
        <v>0</v>
      </c>
      <c r="AM13" s="19" t="n">
        <v>0</v>
      </c>
      <c r="AN13" s="19" t="n">
        <v>0</v>
      </c>
      <c r="AO13" s="19" t="n">
        <v>0.0674717303170378</v>
      </c>
      <c r="AP13" s="19" t="n">
        <v>0</v>
      </c>
      <c r="AQ13" s="19" t="n">
        <v>0</v>
      </c>
      <c r="AR13" s="19" t="n">
        <v>0</v>
      </c>
      <c r="AS13" s="19" t="n">
        <v>0</v>
      </c>
      <c r="AT13" s="19" t="n">
        <v>0</v>
      </c>
      <c r="AU13" s="19" t="n">
        <v>0</v>
      </c>
    </row>
    <row r="14">
      <c r="B14" s="20" t="s">
        <v>66</v>
      </c>
      <c r="C14" s="21" t="n">
        <v>0.0385338918242678</v>
      </c>
      <c r="D14" s="21" t="n">
        <v>0.0371655357419758</v>
      </c>
      <c r="E14" s="21" t="n">
        <v>0.0404261292973461</v>
      </c>
      <c r="F14" s="21"/>
      <c r="G14" s="21" t="n">
        <v>0</v>
      </c>
      <c r="H14" s="21" t="n">
        <v>0.019263554477146</v>
      </c>
      <c r="I14" s="21" t="n">
        <v>0</v>
      </c>
      <c r="J14" s="21" t="n">
        <v>0.0216256912571413</v>
      </c>
      <c r="K14" s="21" t="n">
        <v>0</v>
      </c>
      <c r="L14" s="21" t="n">
        <v>0.155276749727631</v>
      </c>
      <c r="M14" s="21"/>
      <c r="N14" s="21" t="n">
        <v>0</v>
      </c>
      <c r="O14" s="21" t="n">
        <v>0.0334865413769135</v>
      </c>
      <c r="P14" s="21" t="n">
        <v>0.0513974699057276</v>
      </c>
      <c r="Q14" s="21" t="n">
        <v>0.0117132994798758</v>
      </c>
      <c r="R14" s="21" t="n">
        <v>0.0690691479715135</v>
      </c>
      <c r="S14" s="21"/>
      <c r="T14" s="21" t="n">
        <v>0.0325033238072213</v>
      </c>
      <c r="U14" s="21" t="n">
        <v>0.0291178712330777</v>
      </c>
      <c r="V14" s="21" t="n">
        <v>0.0533839314456911</v>
      </c>
      <c r="W14" s="21" t="n">
        <v>0.0273967686958881</v>
      </c>
      <c r="X14" s="21"/>
      <c r="Y14" s="21" t="n">
        <v>0.0149122250843747</v>
      </c>
      <c r="Z14" s="21" t="n">
        <v>0</v>
      </c>
      <c r="AA14" s="21" t="n">
        <v>0.173419538943677</v>
      </c>
      <c r="AB14" s="21" t="n">
        <v>0.0510378794969845</v>
      </c>
      <c r="AC14" s="21" t="n">
        <v>0</v>
      </c>
      <c r="AD14" s="21" t="n">
        <v>0</v>
      </c>
      <c r="AE14" s="21"/>
      <c r="AF14" s="21" t="n">
        <v>0.033806352601939</v>
      </c>
      <c r="AG14" s="21"/>
      <c r="AH14" s="21" t="n">
        <v>0.0304072290885112</v>
      </c>
      <c r="AI14" s="21"/>
      <c r="AJ14" s="21" t="n">
        <v>0</v>
      </c>
      <c r="AK14" s="21" t="n">
        <v>0.0822969497904081</v>
      </c>
      <c r="AL14" s="21" t="n">
        <v>0.0314752352038737</v>
      </c>
      <c r="AM14" s="21" t="n">
        <v>0</v>
      </c>
      <c r="AN14" s="21" t="n">
        <v>0.108607056034078</v>
      </c>
      <c r="AO14" s="21" t="n">
        <v>0.042733825249883</v>
      </c>
      <c r="AP14" s="21" t="n">
        <v>0.0510597439284178</v>
      </c>
      <c r="AQ14" s="21" t="n">
        <v>0</v>
      </c>
      <c r="AR14" s="21" t="n">
        <v>0</v>
      </c>
      <c r="AS14" s="21" t="n">
        <v>0</v>
      </c>
      <c r="AT14" s="21" t="n">
        <v>0.176972270386553</v>
      </c>
      <c r="AU14" s="21" t="n">
        <v>0</v>
      </c>
    </row>
    <row r="15">
      <c r="B15" s="18" t="s">
        <v>160</v>
      </c>
    </row>
    <row r="16">
      <c r="B16" t="s">
        <v>70</v>
      </c>
    </row>
    <row r="17">
      <c r="B17" t="s">
        <v>71</v>
      </c>
    </row>
    <row r="19">
      <c r="B19"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163</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298</v>
      </c>
      <c r="D7" s="11" t="n">
        <v>162</v>
      </c>
      <c r="E7" s="11" t="n">
        <v>136</v>
      </c>
      <c r="F7" s="11"/>
      <c r="G7" s="11" t="n">
        <v>35</v>
      </c>
      <c r="H7" s="11" t="n">
        <v>59</v>
      </c>
      <c r="I7" s="11" t="n">
        <v>41</v>
      </c>
      <c r="J7" s="11" t="n">
        <v>50</v>
      </c>
      <c r="K7" s="11" t="n">
        <v>48</v>
      </c>
      <c r="L7" s="11" t="n">
        <v>65</v>
      </c>
      <c r="M7" s="11"/>
      <c r="N7" s="11" t="n">
        <v>4</v>
      </c>
      <c r="O7" s="11" t="n">
        <v>59</v>
      </c>
      <c r="P7" s="11" t="n">
        <v>110</v>
      </c>
      <c r="Q7" s="11" t="n">
        <v>80</v>
      </c>
      <c r="R7" s="11" t="n">
        <v>45</v>
      </c>
      <c r="S7" s="11"/>
      <c r="T7" s="11" t="n">
        <v>29</v>
      </c>
      <c r="U7" s="11" t="n">
        <v>78</v>
      </c>
      <c r="V7" s="11" t="n">
        <v>75</v>
      </c>
      <c r="W7" s="11" t="n">
        <v>80</v>
      </c>
      <c r="X7" s="11"/>
      <c r="Y7" s="11" t="n">
        <v>140</v>
      </c>
      <c r="Z7" s="11" t="n">
        <v>62</v>
      </c>
      <c r="AA7" s="11" t="n">
        <v>53</v>
      </c>
      <c r="AB7" s="11" t="n">
        <v>20</v>
      </c>
      <c r="AC7" s="11" t="n">
        <v>13</v>
      </c>
      <c r="AD7" s="11" t="n">
        <v>10</v>
      </c>
      <c r="AE7" s="11"/>
      <c r="AF7" s="11" t="n">
        <v>193</v>
      </c>
      <c r="AG7" s="11"/>
      <c r="AH7" s="11" t="n">
        <v>258</v>
      </c>
      <c r="AI7" s="11"/>
      <c r="AJ7" s="11" t="n">
        <v>29</v>
      </c>
      <c r="AK7" s="11" t="n">
        <v>10</v>
      </c>
      <c r="AL7" s="11" t="n">
        <v>59</v>
      </c>
      <c r="AM7" s="11" t="n">
        <v>36</v>
      </c>
      <c r="AN7" s="11" t="n">
        <v>45</v>
      </c>
      <c r="AO7" s="11" t="n">
        <v>20</v>
      </c>
      <c r="AP7" s="11" t="n">
        <v>38</v>
      </c>
      <c r="AQ7" s="11" t="n">
        <v>13</v>
      </c>
      <c r="AR7" s="11" t="n">
        <v>9</v>
      </c>
      <c r="AS7" s="11" t="n">
        <v>23</v>
      </c>
      <c r="AT7" s="11" t="n">
        <v>5</v>
      </c>
      <c r="AU7" s="11" t="n">
        <v>11</v>
      </c>
    </row>
    <row r="8" ht="30" customHeight="1">
      <c r="B8" s="12" t="s">
        <v>20</v>
      </c>
      <c r="C8" s="12" t="n">
        <v>311</v>
      </c>
      <c r="D8" s="12" t="n">
        <v>180</v>
      </c>
      <c r="E8" s="12" t="n">
        <v>130</v>
      </c>
      <c r="F8" s="12"/>
      <c r="G8" s="12" t="n">
        <v>41</v>
      </c>
      <c r="H8" s="12" t="n">
        <v>72</v>
      </c>
      <c r="I8" s="12" t="n">
        <v>43</v>
      </c>
      <c r="J8" s="12" t="n">
        <v>48</v>
      </c>
      <c r="K8" s="12" t="n">
        <v>45</v>
      </c>
      <c r="L8" s="12" t="n">
        <v>61</v>
      </c>
      <c r="M8" s="12"/>
      <c r="N8" s="12" t="n">
        <v>4</v>
      </c>
      <c r="O8" s="12" t="n">
        <v>57</v>
      </c>
      <c r="P8" s="12" t="n">
        <v>104</v>
      </c>
      <c r="Q8" s="12" t="n">
        <v>93</v>
      </c>
      <c r="R8" s="12" t="n">
        <v>52</v>
      </c>
      <c r="S8" s="12"/>
      <c r="T8" s="12" t="n">
        <v>32</v>
      </c>
      <c r="U8" s="12" t="n">
        <v>80</v>
      </c>
      <c r="V8" s="12" t="n">
        <v>75</v>
      </c>
      <c r="W8" s="12" t="n">
        <v>88</v>
      </c>
      <c r="X8" s="12"/>
      <c r="Y8" s="12" t="n">
        <v>157</v>
      </c>
      <c r="Z8" s="12" t="n">
        <v>60</v>
      </c>
      <c r="AA8" s="12" t="n">
        <v>50</v>
      </c>
      <c r="AB8" s="12" t="n">
        <v>20</v>
      </c>
      <c r="AC8" s="12" t="n">
        <v>14</v>
      </c>
      <c r="AD8" s="12" t="n">
        <v>10</v>
      </c>
      <c r="AE8" s="12"/>
      <c r="AF8" s="12" t="n">
        <v>199</v>
      </c>
      <c r="AG8" s="12"/>
      <c r="AH8" s="12" t="n">
        <v>271</v>
      </c>
      <c r="AI8" s="12"/>
      <c r="AJ8" s="12" t="n">
        <v>27</v>
      </c>
      <c r="AK8" s="12" t="n">
        <v>9</v>
      </c>
      <c r="AL8" s="12" t="n">
        <v>65</v>
      </c>
      <c r="AM8" s="12" t="n">
        <v>41</v>
      </c>
      <c r="AN8" s="12" t="n">
        <v>53</v>
      </c>
      <c r="AO8" s="12" t="n">
        <v>21</v>
      </c>
      <c r="AP8" s="12" t="n">
        <v>36</v>
      </c>
      <c r="AQ8" s="12" t="n">
        <v>14</v>
      </c>
      <c r="AR8" s="12" t="n">
        <v>7</v>
      </c>
      <c r="AS8" s="12" t="n">
        <v>21</v>
      </c>
      <c r="AT8" s="12" t="n">
        <v>4</v>
      </c>
      <c r="AU8" s="12" t="n">
        <v>12</v>
      </c>
    </row>
    <row r="9">
      <c r="B9" s="20" t="s">
        <v>141</v>
      </c>
      <c r="C9" s="19" t="n">
        <v>0.192857564022962</v>
      </c>
      <c r="D9" s="19" t="n">
        <v>0.232078659030342</v>
      </c>
      <c r="E9" s="19" t="n">
        <v>0.138620493227895</v>
      </c>
      <c r="F9" s="19"/>
      <c r="G9" s="19" t="n">
        <v>0.233309777140736</v>
      </c>
      <c r="H9" s="19" t="n">
        <v>0.253014341334539</v>
      </c>
      <c r="I9" s="19" t="n">
        <v>0.216342937726177</v>
      </c>
      <c r="J9" s="19" t="n">
        <v>0.26350275170263</v>
      </c>
      <c r="K9" s="19" t="n">
        <v>0.133638038339947</v>
      </c>
      <c r="L9" s="19" t="n">
        <v>0.0670529332673296</v>
      </c>
      <c r="M9" s="19"/>
      <c r="N9" s="19" t="n">
        <v>0</v>
      </c>
      <c r="O9" s="19" t="n">
        <v>0.122818825977407</v>
      </c>
      <c r="P9" s="19" t="n">
        <v>0.213733676530888</v>
      </c>
      <c r="Q9" s="19" t="n">
        <v>0.240808770063851</v>
      </c>
      <c r="R9" s="19" t="n">
        <v>0.155131996490043</v>
      </c>
      <c r="S9" s="19"/>
      <c r="T9" s="19" t="n">
        <v>0.253438299458018</v>
      </c>
      <c r="U9" s="19" t="n">
        <v>0.167371789362311</v>
      </c>
      <c r="V9" s="19" t="n">
        <v>0.131796512643341</v>
      </c>
      <c r="W9" s="19" t="n">
        <v>0.276562953526952</v>
      </c>
      <c r="X9" s="19"/>
      <c r="Y9" s="19" t="n">
        <v>0.254930518539027</v>
      </c>
      <c r="Z9" s="19" t="n">
        <v>0.0792984961975668</v>
      </c>
      <c r="AA9" s="19" t="n">
        <v>0.0637201025435967</v>
      </c>
      <c r="AB9" s="19" t="n">
        <v>0.29856344156433</v>
      </c>
      <c r="AC9" s="19" t="n">
        <v>0.324853124468574</v>
      </c>
      <c r="AD9" s="19" t="n">
        <v>0.140373374792705</v>
      </c>
      <c r="AE9" s="19"/>
      <c r="AF9" s="19" t="n">
        <v>0.171614095660827</v>
      </c>
      <c r="AG9" s="19"/>
      <c r="AH9" s="19" t="n">
        <v>0.201091650670216</v>
      </c>
      <c r="AI9" s="19"/>
      <c r="AJ9" s="19" t="n">
        <v>0.247970592889146</v>
      </c>
      <c r="AK9" s="19" t="n">
        <v>0.237282666242368</v>
      </c>
      <c r="AL9" s="19" t="n">
        <v>0.231073179753471</v>
      </c>
      <c r="AM9" s="19" t="n">
        <v>0.078310022653628</v>
      </c>
      <c r="AN9" s="19" t="n">
        <v>0.250283831243525</v>
      </c>
      <c r="AO9" s="19" t="n">
        <v>0.146312554191842</v>
      </c>
      <c r="AP9" s="19" t="n">
        <v>0.112176899530399</v>
      </c>
      <c r="AQ9" s="19" t="n">
        <v>0.151764759571539</v>
      </c>
      <c r="AR9" s="19" t="n">
        <v>0.120734250973107</v>
      </c>
      <c r="AS9" s="19" t="n">
        <v>0.278154580890475</v>
      </c>
      <c r="AT9" s="19" t="n">
        <v>0</v>
      </c>
      <c r="AU9" s="19" t="n">
        <v>0.296482074246256</v>
      </c>
    </row>
    <row r="10">
      <c r="B10" s="20" t="s">
        <v>142</v>
      </c>
      <c r="C10" s="19" t="n">
        <v>0.525173409612474</v>
      </c>
      <c r="D10" s="19" t="n">
        <v>0.488074213000047</v>
      </c>
      <c r="E10" s="19" t="n">
        <v>0.576476203497493</v>
      </c>
      <c r="F10" s="19"/>
      <c r="G10" s="19" t="n">
        <v>0.477398080955365</v>
      </c>
      <c r="H10" s="19" t="n">
        <v>0.397182021848174</v>
      </c>
      <c r="I10" s="19" t="n">
        <v>0.549394894482728</v>
      </c>
      <c r="J10" s="19" t="n">
        <v>0.549618360061532</v>
      </c>
      <c r="K10" s="19" t="n">
        <v>0.530654093213793</v>
      </c>
      <c r="L10" s="19" t="n">
        <v>0.667512685549563</v>
      </c>
      <c r="M10" s="19"/>
      <c r="N10" s="19" t="n">
        <v>1</v>
      </c>
      <c r="O10" s="19" t="n">
        <v>0.57583455010843</v>
      </c>
      <c r="P10" s="19" t="n">
        <v>0.525609261080073</v>
      </c>
      <c r="Q10" s="19" t="n">
        <v>0.422493507374263</v>
      </c>
      <c r="R10" s="19" t="n">
        <v>0.619793802265896</v>
      </c>
      <c r="S10" s="19"/>
      <c r="T10" s="19" t="n">
        <v>0.432149227651584</v>
      </c>
      <c r="U10" s="19" t="n">
        <v>0.475044168009448</v>
      </c>
      <c r="V10" s="19" t="n">
        <v>0.616731354175988</v>
      </c>
      <c r="W10" s="19" t="n">
        <v>0.520975781513553</v>
      </c>
      <c r="X10" s="19"/>
      <c r="Y10" s="19" t="n">
        <v>0.502994835830227</v>
      </c>
      <c r="Z10" s="19" t="n">
        <v>0.591244778224561</v>
      </c>
      <c r="AA10" s="19" t="n">
        <v>0.64563558482601</v>
      </c>
      <c r="AB10" s="19" t="n">
        <v>0.337345918802408</v>
      </c>
      <c r="AC10" s="19" t="n">
        <v>0.299452580915602</v>
      </c>
      <c r="AD10" s="19" t="n">
        <v>0.571704386319611</v>
      </c>
      <c r="AE10" s="19"/>
      <c r="AF10" s="19" t="n">
        <v>0.515078984694526</v>
      </c>
      <c r="AG10" s="19"/>
      <c r="AH10" s="19" t="n">
        <v>0.516666491407025</v>
      </c>
      <c r="AI10" s="19"/>
      <c r="AJ10" s="19" t="n">
        <v>0.360013894034164</v>
      </c>
      <c r="AK10" s="19" t="n">
        <v>0.680420383967224</v>
      </c>
      <c r="AL10" s="19" t="n">
        <v>0.541570148892417</v>
      </c>
      <c r="AM10" s="19" t="n">
        <v>0.687957891197353</v>
      </c>
      <c r="AN10" s="19" t="n">
        <v>0.337115566035507</v>
      </c>
      <c r="AO10" s="19" t="n">
        <v>0.520470478449374</v>
      </c>
      <c r="AP10" s="19" t="n">
        <v>0.700434799030465</v>
      </c>
      <c r="AQ10" s="19" t="n">
        <v>0.68461158512095</v>
      </c>
      <c r="AR10" s="19" t="n">
        <v>0.656280492761733</v>
      </c>
      <c r="AS10" s="19" t="n">
        <v>0.454337727242442</v>
      </c>
      <c r="AT10" s="19" t="n">
        <v>0.383457430474056</v>
      </c>
      <c r="AU10" s="19" t="n">
        <v>0.351483488010599</v>
      </c>
    </row>
    <row r="11">
      <c r="B11" s="20" t="s">
        <v>143</v>
      </c>
      <c r="C11" s="19" t="n">
        <v>0.211900318162751</v>
      </c>
      <c r="D11" s="19" t="n">
        <v>0.200489083508315</v>
      </c>
      <c r="E11" s="19" t="n">
        <v>0.227680396248163</v>
      </c>
      <c r="F11" s="19"/>
      <c r="G11" s="19" t="n">
        <v>0.254922556823355</v>
      </c>
      <c r="H11" s="19" t="n">
        <v>0.227450156508295</v>
      </c>
      <c r="I11" s="19" t="n">
        <v>0.234262167791095</v>
      </c>
      <c r="J11" s="19" t="n">
        <v>0.145945279610452</v>
      </c>
      <c r="K11" s="19" t="n">
        <v>0.299659716536339</v>
      </c>
      <c r="L11" s="19" t="n">
        <v>0.136166473277558</v>
      </c>
      <c r="M11" s="19"/>
      <c r="N11" s="19" t="n">
        <v>0</v>
      </c>
      <c r="O11" s="19" t="n">
        <v>0.236260214106984</v>
      </c>
      <c r="P11" s="19" t="n">
        <v>0.214004729690259</v>
      </c>
      <c r="Q11" s="19" t="n">
        <v>0.256438270475374</v>
      </c>
      <c r="R11" s="19" t="n">
        <v>0.116113679268382</v>
      </c>
      <c r="S11" s="19"/>
      <c r="T11" s="19" t="n">
        <v>0.256888684537026</v>
      </c>
      <c r="U11" s="19" t="n">
        <v>0.229016948479203</v>
      </c>
      <c r="V11" s="19" t="n">
        <v>0.207425865622366</v>
      </c>
      <c r="W11" s="19" t="n">
        <v>0.164670619431764</v>
      </c>
      <c r="X11" s="19"/>
      <c r="Y11" s="19" t="n">
        <v>0.171043965178035</v>
      </c>
      <c r="Z11" s="19" t="n">
        <v>0.315932583994983</v>
      </c>
      <c r="AA11" s="19" t="n">
        <v>0.152631503698599</v>
      </c>
      <c r="AB11" s="19" t="n">
        <v>0.217985019237857</v>
      </c>
      <c r="AC11" s="19" t="n">
        <v>0.375694294615824</v>
      </c>
      <c r="AD11" s="19" t="n">
        <v>0.287922238887684</v>
      </c>
      <c r="AE11" s="19"/>
      <c r="AF11" s="19" t="n">
        <v>0.236089056318182</v>
      </c>
      <c r="AG11" s="19"/>
      <c r="AH11" s="19" t="n">
        <v>0.212430311598776</v>
      </c>
      <c r="AI11" s="19"/>
      <c r="AJ11" s="19" t="n">
        <v>0.277092242696117</v>
      </c>
      <c r="AK11" s="19" t="n">
        <v>0</v>
      </c>
      <c r="AL11" s="19" t="n">
        <v>0.210532171973868</v>
      </c>
      <c r="AM11" s="19" t="n">
        <v>0.206503017112287</v>
      </c>
      <c r="AN11" s="19" t="n">
        <v>0.248971157351693</v>
      </c>
      <c r="AO11" s="19" t="n">
        <v>0.210004673101804</v>
      </c>
      <c r="AP11" s="19" t="n">
        <v>0.160095268535179</v>
      </c>
      <c r="AQ11" s="19" t="n">
        <v>0.163623655307511</v>
      </c>
      <c r="AR11" s="19" t="n">
        <v>0.100181634292764</v>
      </c>
      <c r="AS11" s="19" t="n">
        <v>0.229768369469769</v>
      </c>
      <c r="AT11" s="19" t="n">
        <v>0.439570299139392</v>
      </c>
      <c r="AU11" s="19" t="n">
        <v>0.262282235439495</v>
      </c>
    </row>
    <row r="12">
      <c r="B12" s="20" t="s">
        <v>144</v>
      </c>
      <c r="C12" s="19" t="n">
        <v>0.0232287288064085</v>
      </c>
      <c r="D12" s="19" t="n">
        <v>0.0273955122444041</v>
      </c>
      <c r="E12" s="19" t="n">
        <v>0.0174666732525859</v>
      </c>
      <c r="F12" s="19"/>
      <c r="G12" s="19" t="n">
        <v>0.0343695850805449</v>
      </c>
      <c r="H12" s="19" t="n">
        <v>0.0537847423495072</v>
      </c>
      <c r="I12" s="19" t="n">
        <v>0</v>
      </c>
      <c r="J12" s="19" t="n">
        <v>0</v>
      </c>
      <c r="K12" s="19" t="n">
        <v>0.018008348752154</v>
      </c>
      <c r="L12" s="19" t="n">
        <v>0.0180347095704137</v>
      </c>
      <c r="M12" s="19"/>
      <c r="N12" s="19" t="n">
        <v>0</v>
      </c>
      <c r="O12" s="19" t="n">
        <v>0.0141601361052561</v>
      </c>
      <c r="P12" s="19" t="n">
        <v>0</v>
      </c>
      <c r="Q12" s="19" t="n">
        <v>0.0685461526066361</v>
      </c>
      <c r="R12" s="19" t="n">
        <v>0</v>
      </c>
      <c r="S12" s="19"/>
      <c r="T12" s="19" t="n">
        <v>0.0250204645461508</v>
      </c>
      <c r="U12" s="19" t="n">
        <v>0.0661556092803267</v>
      </c>
      <c r="V12" s="19" t="n">
        <v>0.014706976202287</v>
      </c>
      <c r="W12" s="19" t="n">
        <v>0</v>
      </c>
      <c r="X12" s="19"/>
      <c r="Y12" s="19" t="n">
        <v>0.0336944109535447</v>
      </c>
      <c r="Z12" s="19" t="n">
        <v>0</v>
      </c>
      <c r="AA12" s="19" t="n">
        <v>0</v>
      </c>
      <c r="AB12" s="19" t="n">
        <v>0.0950677408984205</v>
      </c>
      <c r="AC12" s="19" t="n">
        <v>0</v>
      </c>
      <c r="AD12" s="19" t="n">
        <v>0</v>
      </c>
      <c r="AE12" s="19"/>
      <c r="AF12" s="19" t="n">
        <v>0.0304294488507903</v>
      </c>
      <c r="AG12" s="19"/>
      <c r="AH12" s="19" t="n">
        <v>0.0265946759360602</v>
      </c>
      <c r="AI12" s="19"/>
      <c r="AJ12" s="19" t="n">
        <v>0.072251780336876</v>
      </c>
      <c r="AK12" s="19" t="n">
        <v>0</v>
      </c>
      <c r="AL12" s="19" t="n">
        <v>0</v>
      </c>
      <c r="AM12" s="19" t="n">
        <v>0.0272290690367322</v>
      </c>
      <c r="AN12" s="19" t="n">
        <v>0.0294111910291828</v>
      </c>
      <c r="AO12" s="19" t="n">
        <v>0.12321229425698</v>
      </c>
      <c r="AP12" s="19" t="n">
        <v>0</v>
      </c>
      <c r="AQ12" s="19" t="n">
        <v>0</v>
      </c>
      <c r="AR12" s="19" t="n">
        <v>0</v>
      </c>
      <c r="AS12" s="19" t="n">
        <v>0</v>
      </c>
      <c r="AT12" s="19" t="n">
        <v>0</v>
      </c>
      <c r="AU12" s="19" t="n">
        <v>0</v>
      </c>
    </row>
    <row r="13">
      <c r="B13" s="20" t="s">
        <v>145</v>
      </c>
      <c r="C13" s="19" t="n">
        <v>0.00810442346021229</v>
      </c>
      <c r="D13" s="19" t="n">
        <v>0.0139650711289269</v>
      </c>
      <c r="E13" s="19" t="n">
        <v>0</v>
      </c>
      <c r="F13" s="19"/>
      <c r="G13" s="19" t="n">
        <v>0</v>
      </c>
      <c r="H13" s="19" t="n">
        <v>0.034841716896143</v>
      </c>
      <c r="I13" s="19" t="n">
        <v>0</v>
      </c>
      <c r="J13" s="19" t="n">
        <v>0</v>
      </c>
      <c r="K13" s="19" t="n">
        <v>0</v>
      </c>
      <c r="L13" s="19" t="n">
        <v>0</v>
      </c>
      <c r="M13" s="19"/>
      <c r="N13" s="19" t="n">
        <v>0</v>
      </c>
      <c r="O13" s="19" t="n">
        <v>0</v>
      </c>
      <c r="P13" s="19" t="n">
        <v>0.0129763919443169</v>
      </c>
      <c r="Q13" s="19" t="n">
        <v>0</v>
      </c>
      <c r="R13" s="19" t="n">
        <v>0.0222961196745702</v>
      </c>
      <c r="S13" s="19"/>
      <c r="T13" s="19" t="n">
        <v>0</v>
      </c>
      <c r="U13" s="19" t="n">
        <v>0.0314246845289292</v>
      </c>
      <c r="V13" s="19" t="n">
        <v>0</v>
      </c>
      <c r="W13" s="19" t="n">
        <v>0</v>
      </c>
      <c r="X13" s="19"/>
      <c r="Y13" s="19" t="n">
        <v>0.0160052374412659</v>
      </c>
      <c r="Z13" s="19" t="n">
        <v>0</v>
      </c>
      <c r="AA13" s="19" t="n">
        <v>0</v>
      </c>
      <c r="AB13" s="19" t="n">
        <v>0</v>
      </c>
      <c r="AC13" s="19" t="n">
        <v>0</v>
      </c>
      <c r="AD13" s="19" t="n">
        <v>0</v>
      </c>
      <c r="AE13" s="19"/>
      <c r="AF13" s="19" t="n">
        <v>0.0126668694388738</v>
      </c>
      <c r="AG13" s="19"/>
      <c r="AH13" s="19" t="n">
        <v>0.00927879081844058</v>
      </c>
      <c r="AI13" s="19"/>
      <c r="AJ13" s="19" t="n">
        <v>0.0426714900436964</v>
      </c>
      <c r="AK13" s="19" t="n">
        <v>0</v>
      </c>
      <c r="AL13" s="19" t="n">
        <v>0</v>
      </c>
      <c r="AM13" s="19" t="n">
        <v>0</v>
      </c>
      <c r="AN13" s="19" t="n">
        <v>0.0256111983060134</v>
      </c>
      <c r="AO13" s="19" t="n">
        <v>0</v>
      </c>
      <c r="AP13" s="19" t="n">
        <v>0</v>
      </c>
      <c r="AQ13" s="19" t="n">
        <v>0</v>
      </c>
      <c r="AR13" s="19" t="n">
        <v>0</v>
      </c>
      <c r="AS13" s="19" t="n">
        <v>0</v>
      </c>
      <c r="AT13" s="19" t="n">
        <v>0</v>
      </c>
      <c r="AU13" s="19" t="n">
        <v>0</v>
      </c>
    </row>
    <row r="14">
      <c r="B14" s="20" t="s">
        <v>66</v>
      </c>
      <c r="C14" s="21" t="n">
        <v>0.0387355559351914</v>
      </c>
      <c r="D14" s="21" t="n">
        <v>0.0379974610879655</v>
      </c>
      <c r="E14" s="21" t="n">
        <v>0.039756233773863</v>
      </c>
      <c r="F14" s="21"/>
      <c r="G14" s="21" t="n">
        <v>0</v>
      </c>
      <c r="H14" s="21" t="n">
        <v>0.033727021063341</v>
      </c>
      <c r="I14" s="21" t="n">
        <v>0</v>
      </c>
      <c r="J14" s="21" t="n">
        <v>0.040933608625386</v>
      </c>
      <c r="K14" s="21" t="n">
        <v>0.0180398031577664</v>
      </c>
      <c r="L14" s="21" t="n">
        <v>0.111233198335135</v>
      </c>
      <c r="M14" s="21"/>
      <c r="N14" s="21" t="n">
        <v>0</v>
      </c>
      <c r="O14" s="21" t="n">
        <v>0.0509262737019228</v>
      </c>
      <c r="P14" s="21" t="n">
        <v>0.0336759407544633</v>
      </c>
      <c r="Q14" s="21" t="n">
        <v>0.0117132994798758</v>
      </c>
      <c r="R14" s="21" t="n">
        <v>0.0866644023011086</v>
      </c>
      <c r="S14" s="21"/>
      <c r="T14" s="21" t="n">
        <v>0.0325033238072213</v>
      </c>
      <c r="U14" s="21" t="n">
        <v>0.0309868003397821</v>
      </c>
      <c r="V14" s="21" t="n">
        <v>0.0293392913560179</v>
      </c>
      <c r="W14" s="21" t="n">
        <v>0.0377906455277313</v>
      </c>
      <c r="X14" s="21"/>
      <c r="Y14" s="21" t="n">
        <v>0.0213310320579007</v>
      </c>
      <c r="Z14" s="21" t="n">
        <v>0.0135241415828889</v>
      </c>
      <c r="AA14" s="21" t="n">
        <v>0.138012808931795</v>
      </c>
      <c r="AB14" s="21" t="n">
        <v>0.0510378794969845</v>
      </c>
      <c r="AC14" s="21" t="n">
        <v>0</v>
      </c>
      <c r="AD14" s="21" t="n">
        <v>0</v>
      </c>
      <c r="AE14" s="21"/>
      <c r="AF14" s="21" t="n">
        <v>0.034121545036801</v>
      </c>
      <c r="AG14" s="21"/>
      <c r="AH14" s="21" t="n">
        <v>0.0339380795694817</v>
      </c>
      <c r="AI14" s="21"/>
      <c r="AJ14" s="21" t="n">
        <v>0</v>
      </c>
      <c r="AK14" s="21" t="n">
        <v>0.0822969497904081</v>
      </c>
      <c r="AL14" s="21" t="n">
        <v>0.0168244993802446</v>
      </c>
      <c r="AM14" s="21" t="n">
        <v>0</v>
      </c>
      <c r="AN14" s="21" t="n">
        <v>0.108607056034078</v>
      </c>
      <c r="AO14" s="21" t="n">
        <v>0</v>
      </c>
      <c r="AP14" s="21" t="n">
        <v>0.0272930329039572</v>
      </c>
      <c r="AQ14" s="21" t="n">
        <v>0</v>
      </c>
      <c r="AR14" s="21" t="n">
        <v>0.122803621972397</v>
      </c>
      <c r="AS14" s="21" t="n">
        <v>0.0377393223973138</v>
      </c>
      <c r="AT14" s="21" t="n">
        <v>0.176972270386553</v>
      </c>
      <c r="AU14" s="21" t="n">
        <v>0.0897522023036494</v>
      </c>
    </row>
    <row r="15">
      <c r="B15" s="18" t="s">
        <v>160</v>
      </c>
    </row>
    <row r="16">
      <c r="B16" t="s">
        <v>70</v>
      </c>
    </row>
    <row r="17">
      <c r="B17" t="s">
        <v>71</v>
      </c>
    </row>
    <row r="19">
      <c r="B19"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164</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298</v>
      </c>
      <c r="D7" s="11" t="n">
        <v>162</v>
      </c>
      <c r="E7" s="11" t="n">
        <v>136</v>
      </c>
      <c r="F7" s="11"/>
      <c r="G7" s="11" t="n">
        <v>35</v>
      </c>
      <c r="H7" s="11" t="n">
        <v>59</v>
      </c>
      <c r="I7" s="11" t="n">
        <v>41</v>
      </c>
      <c r="J7" s="11" t="n">
        <v>50</v>
      </c>
      <c r="K7" s="11" t="n">
        <v>48</v>
      </c>
      <c r="L7" s="11" t="n">
        <v>65</v>
      </c>
      <c r="M7" s="11"/>
      <c r="N7" s="11" t="n">
        <v>4</v>
      </c>
      <c r="O7" s="11" t="n">
        <v>59</v>
      </c>
      <c r="P7" s="11" t="n">
        <v>110</v>
      </c>
      <c r="Q7" s="11" t="n">
        <v>80</v>
      </c>
      <c r="R7" s="11" t="n">
        <v>45</v>
      </c>
      <c r="S7" s="11"/>
      <c r="T7" s="11" t="n">
        <v>29</v>
      </c>
      <c r="U7" s="11" t="n">
        <v>78</v>
      </c>
      <c r="V7" s="11" t="n">
        <v>75</v>
      </c>
      <c r="W7" s="11" t="n">
        <v>80</v>
      </c>
      <c r="X7" s="11"/>
      <c r="Y7" s="11" t="n">
        <v>140</v>
      </c>
      <c r="Z7" s="11" t="n">
        <v>62</v>
      </c>
      <c r="AA7" s="11" t="n">
        <v>53</v>
      </c>
      <c r="AB7" s="11" t="n">
        <v>20</v>
      </c>
      <c r="AC7" s="11" t="n">
        <v>13</v>
      </c>
      <c r="AD7" s="11" t="n">
        <v>10</v>
      </c>
      <c r="AE7" s="11"/>
      <c r="AF7" s="11" t="n">
        <v>193</v>
      </c>
      <c r="AG7" s="11"/>
      <c r="AH7" s="11" t="n">
        <v>258</v>
      </c>
      <c r="AI7" s="11"/>
      <c r="AJ7" s="11" t="n">
        <v>29</v>
      </c>
      <c r="AK7" s="11" t="n">
        <v>10</v>
      </c>
      <c r="AL7" s="11" t="n">
        <v>59</v>
      </c>
      <c r="AM7" s="11" t="n">
        <v>36</v>
      </c>
      <c r="AN7" s="11" t="n">
        <v>45</v>
      </c>
      <c r="AO7" s="11" t="n">
        <v>20</v>
      </c>
      <c r="AP7" s="11" t="n">
        <v>38</v>
      </c>
      <c r="AQ7" s="11" t="n">
        <v>13</v>
      </c>
      <c r="AR7" s="11" t="n">
        <v>9</v>
      </c>
      <c r="AS7" s="11" t="n">
        <v>23</v>
      </c>
      <c r="AT7" s="11" t="n">
        <v>5</v>
      </c>
      <c r="AU7" s="11" t="n">
        <v>11</v>
      </c>
    </row>
    <row r="8" ht="30" customHeight="1">
      <c r="B8" s="12" t="s">
        <v>20</v>
      </c>
      <c r="C8" s="12" t="n">
        <v>311</v>
      </c>
      <c r="D8" s="12" t="n">
        <v>180</v>
      </c>
      <c r="E8" s="12" t="n">
        <v>130</v>
      </c>
      <c r="F8" s="12"/>
      <c r="G8" s="12" t="n">
        <v>41</v>
      </c>
      <c r="H8" s="12" t="n">
        <v>72</v>
      </c>
      <c r="I8" s="12" t="n">
        <v>43</v>
      </c>
      <c r="J8" s="12" t="n">
        <v>48</v>
      </c>
      <c r="K8" s="12" t="n">
        <v>45</v>
      </c>
      <c r="L8" s="12" t="n">
        <v>61</v>
      </c>
      <c r="M8" s="12"/>
      <c r="N8" s="12" t="n">
        <v>4</v>
      </c>
      <c r="O8" s="12" t="n">
        <v>57</v>
      </c>
      <c r="P8" s="12" t="n">
        <v>104</v>
      </c>
      <c r="Q8" s="12" t="n">
        <v>93</v>
      </c>
      <c r="R8" s="12" t="n">
        <v>52</v>
      </c>
      <c r="S8" s="12"/>
      <c r="T8" s="12" t="n">
        <v>32</v>
      </c>
      <c r="U8" s="12" t="n">
        <v>80</v>
      </c>
      <c r="V8" s="12" t="n">
        <v>75</v>
      </c>
      <c r="W8" s="12" t="n">
        <v>88</v>
      </c>
      <c r="X8" s="12"/>
      <c r="Y8" s="12" t="n">
        <v>157</v>
      </c>
      <c r="Z8" s="12" t="n">
        <v>60</v>
      </c>
      <c r="AA8" s="12" t="n">
        <v>50</v>
      </c>
      <c r="AB8" s="12" t="n">
        <v>20</v>
      </c>
      <c r="AC8" s="12" t="n">
        <v>14</v>
      </c>
      <c r="AD8" s="12" t="n">
        <v>10</v>
      </c>
      <c r="AE8" s="12"/>
      <c r="AF8" s="12" t="n">
        <v>199</v>
      </c>
      <c r="AG8" s="12"/>
      <c r="AH8" s="12" t="n">
        <v>271</v>
      </c>
      <c r="AI8" s="12"/>
      <c r="AJ8" s="12" t="n">
        <v>27</v>
      </c>
      <c r="AK8" s="12" t="n">
        <v>9</v>
      </c>
      <c r="AL8" s="12" t="n">
        <v>65</v>
      </c>
      <c r="AM8" s="12" t="n">
        <v>41</v>
      </c>
      <c r="AN8" s="12" t="n">
        <v>53</v>
      </c>
      <c r="AO8" s="12" t="n">
        <v>21</v>
      </c>
      <c r="AP8" s="12" t="n">
        <v>36</v>
      </c>
      <c r="AQ8" s="12" t="n">
        <v>14</v>
      </c>
      <c r="AR8" s="12" t="n">
        <v>7</v>
      </c>
      <c r="AS8" s="12" t="n">
        <v>21</v>
      </c>
      <c r="AT8" s="12" t="n">
        <v>4</v>
      </c>
      <c r="AU8" s="12" t="n">
        <v>12</v>
      </c>
    </row>
    <row r="9">
      <c r="B9" s="20" t="s">
        <v>141</v>
      </c>
      <c r="C9" s="19" t="n">
        <v>0.187207094433295</v>
      </c>
      <c r="D9" s="19" t="n">
        <v>0.224608928995487</v>
      </c>
      <c r="E9" s="19" t="n">
        <v>0.13548579627389</v>
      </c>
      <c r="F9" s="19"/>
      <c r="G9" s="19" t="n">
        <v>0.306019929009783</v>
      </c>
      <c r="H9" s="19" t="n">
        <v>0.132634680491641</v>
      </c>
      <c r="I9" s="19" t="n">
        <v>0.315235019735963</v>
      </c>
      <c r="J9" s="19" t="n">
        <v>0.222007892200062</v>
      </c>
      <c r="K9" s="19" t="n">
        <v>0.173839453371681</v>
      </c>
      <c r="L9" s="19" t="n">
        <v>0.0643417801865746</v>
      </c>
      <c r="M9" s="19"/>
      <c r="N9" s="19" t="n">
        <v>0</v>
      </c>
      <c r="O9" s="19" t="n">
        <v>0.174669116226741</v>
      </c>
      <c r="P9" s="19" t="n">
        <v>0.202878353058774</v>
      </c>
      <c r="Q9" s="19" t="n">
        <v>0.203455195410194</v>
      </c>
      <c r="R9" s="19" t="n">
        <v>0.153529785797175</v>
      </c>
      <c r="S9" s="19"/>
      <c r="T9" s="19" t="n">
        <v>0.33015758737813</v>
      </c>
      <c r="U9" s="19" t="n">
        <v>0.167859023055002</v>
      </c>
      <c r="V9" s="19" t="n">
        <v>0.166868999454649</v>
      </c>
      <c r="W9" s="19" t="n">
        <v>0.191448710349239</v>
      </c>
      <c r="X9" s="19"/>
      <c r="Y9" s="19" t="n">
        <v>0.224643292282152</v>
      </c>
      <c r="Z9" s="19" t="n">
        <v>0.142501801811716</v>
      </c>
      <c r="AA9" s="19" t="n">
        <v>0.0603562340428301</v>
      </c>
      <c r="AB9" s="19" t="n">
        <v>0.338979862034891</v>
      </c>
      <c r="AC9" s="19" t="n">
        <v>0.324853124468574</v>
      </c>
      <c r="AD9" s="19" t="n">
        <v>0</v>
      </c>
      <c r="AE9" s="19"/>
      <c r="AF9" s="19" t="n">
        <v>0.168878328681764</v>
      </c>
      <c r="AG9" s="19"/>
      <c r="AH9" s="19" t="n">
        <v>0.199105281841952</v>
      </c>
      <c r="AI9" s="19"/>
      <c r="AJ9" s="19" t="n">
        <v>0.214045855684128</v>
      </c>
      <c r="AK9" s="19" t="n">
        <v>0</v>
      </c>
      <c r="AL9" s="19" t="n">
        <v>0.2643978486922</v>
      </c>
      <c r="AM9" s="19" t="n">
        <v>0.150493623943555</v>
      </c>
      <c r="AN9" s="19" t="n">
        <v>0.18830188738169</v>
      </c>
      <c r="AO9" s="19" t="n">
        <v>0.208577336490164</v>
      </c>
      <c r="AP9" s="19" t="n">
        <v>0.0997227477846333</v>
      </c>
      <c r="AQ9" s="19" t="n">
        <v>0.0717078734529715</v>
      </c>
      <c r="AR9" s="19" t="n">
        <v>0.120734250973107</v>
      </c>
      <c r="AS9" s="19" t="n">
        <v>0.264977786995517</v>
      </c>
      <c r="AT9" s="19" t="n">
        <v>0</v>
      </c>
      <c r="AU9" s="19" t="n">
        <v>0.296482074246256</v>
      </c>
    </row>
    <row r="10">
      <c r="B10" s="20" t="s">
        <v>142</v>
      </c>
      <c r="C10" s="19" t="n">
        <v>0.480016060989392</v>
      </c>
      <c r="D10" s="19" t="n">
        <v>0.444446545009732</v>
      </c>
      <c r="E10" s="19" t="n">
        <v>0.529203529008124</v>
      </c>
      <c r="F10" s="19"/>
      <c r="G10" s="19" t="n">
        <v>0.428653365167928</v>
      </c>
      <c r="H10" s="19" t="n">
        <v>0.479572289127399</v>
      </c>
      <c r="I10" s="19" t="n">
        <v>0.410105508810025</v>
      </c>
      <c r="J10" s="19" t="n">
        <v>0.433452172679139</v>
      </c>
      <c r="K10" s="19" t="n">
        <v>0.422317344143352</v>
      </c>
      <c r="L10" s="19" t="n">
        <v>0.642251687685127</v>
      </c>
      <c r="M10" s="19"/>
      <c r="N10" s="19" t="n">
        <v>0.744687168996402</v>
      </c>
      <c r="O10" s="19" t="n">
        <v>0.574215492830296</v>
      </c>
      <c r="P10" s="19" t="n">
        <v>0.462553081568664</v>
      </c>
      <c r="Q10" s="19" t="n">
        <v>0.442496594296616</v>
      </c>
      <c r="R10" s="19" t="n">
        <v>0.460839483008456</v>
      </c>
      <c r="S10" s="19"/>
      <c r="T10" s="19" t="n">
        <v>0.39453947541747</v>
      </c>
      <c r="U10" s="19" t="n">
        <v>0.478120404141701</v>
      </c>
      <c r="V10" s="19" t="n">
        <v>0.558595435681532</v>
      </c>
      <c r="W10" s="19" t="n">
        <v>0.430557324479857</v>
      </c>
      <c r="X10" s="19"/>
      <c r="Y10" s="19" t="n">
        <v>0.44756793116648</v>
      </c>
      <c r="Z10" s="19" t="n">
        <v>0.499910669432956</v>
      </c>
      <c r="AA10" s="19" t="n">
        <v>0.591916350935336</v>
      </c>
      <c r="AB10" s="19" t="n">
        <v>0.350046287241245</v>
      </c>
      <c r="AC10" s="19" t="n">
        <v>0.449513664107914</v>
      </c>
      <c r="AD10" s="19" t="n">
        <v>0.61973895731952</v>
      </c>
      <c r="AE10" s="19"/>
      <c r="AF10" s="19" t="n">
        <v>0.471121258977482</v>
      </c>
      <c r="AG10" s="19"/>
      <c r="AH10" s="19" t="n">
        <v>0.471088522393352</v>
      </c>
      <c r="AI10" s="19"/>
      <c r="AJ10" s="19" t="n">
        <v>0.273755667368313</v>
      </c>
      <c r="AK10" s="19" t="n">
        <v>0.600789567591281</v>
      </c>
      <c r="AL10" s="19" t="n">
        <v>0.468883737866429</v>
      </c>
      <c r="AM10" s="19" t="n">
        <v>0.515493156762364</v>
      </c>
      <c r="AN10" s="19" t="n">
        <v>0.440395128416048</v>
      </c>
      <c r="AO10" s="19" t="n">
        <v>0.436120940020777</v>
      </c>
      <c r="AP10" s="19" t="n">
        <v>0.69402147983886</v>
      </c>
      <c r="AQ10" s="19" t="n">
        <v>0.528045083776826</v>
      </c>
      <c r="AR10" s="19" t="n">
        <v>0.77908411473413</v>
      </c>
      <c r="AS10" s="19" t="n">
        <v>0.299420541480604</v>
      </c>
      <c r="AT10" s="19" t="n">
        <v>0.646055459226895</v>
      </c>
      <c r="AU10" s="19" t="n">
        <v>0.427918948490333</v>
      </c>
    </row>
    <row r="11">
      <c r="B11" s="20" t="s">
        <v>143</v>
      </c>
      <c r="C11" s="19" t="n">
        <v>0.249326201122934</v>
      </c>
      <c r="D11" s="19" t="n">
        <v>0.237188468369161</v>
      </c>
      <c r="E11" s="19" t="n">
        <v>0.266110920431106</v>
      </c>
      <c r="F11" s="19"/>
      <c r="G11" s="19" t="n">
        <v>0.171747696844827</v>
      </c>
      <c r="H11" s="19" t="n">
        <v>0.269640670794157</v>
      </c>
      <c r="I11" s="19" t="n">
        <v>0.234715572048528</v>
      </c>
      <c r="J11" s="19" t="n">
        <v>0.276446446851742</v>
      </c>
      <c r="K11" s="19" t="n">
        <v>0.385834853732814</v>
      </c>
      <c r="L11" s="19" t="n">
        <v>0.167261497106537</v>
      </c>
      <c r="M11" s="19"/>
      <c r="N11" s="19" t="n">
        <v>0.255312831003598</v>
      </c>
      <c r="O11" s="19" t="n">
        <v>0.17119357218035</v>
      </c>
      <c r="P11" s="19" t="n">
        <v>0.26697888620314</v>
      </c>
      <c r="Q11" s="19" t="n">
        <v>0.289956458033074</v>
      </c>
      <c r="R11" s="19" t="n">
        <v>0.226103986098294</v>
      </c>
      <c r="S11" s="19"/>
      <c r="T11" s="19" t="n">
        <v>0.17226874657818</v>
      </c>
      <c r="U11" s="19" t="n">
        <v>0.26322286920746</v>
      </c>
      <c r="V11" s="19" t="n">
        <v>0.219236434971103</v>
      </c>
      <c r="W11" s="19" t="n">
        <v>0.300282538886251</v>
      </c>
      <c r="X11" s="19"/>
      <c r="Y11" s="19" t="n">
        <v>0.252147000480445</v>
      </c>
      <c r="Z11" s="19" t="n">
        <v>0.304016272586534</v>
      </c>
      <c r="AA11" s="19" t="n">
        <v>0.191212715483129</v>
      </c>
      <c r="AB11" s="19" t="n">
        <v>0.219908660107003</v>
      </c>
      <c r="AC11" s="19" t="n">
        <v>0.136403797112407</v>
      </c>
      <c r="AD11" s="19" t="n">
        <v>0.38026104268048</v>
      </c>
      <c r="AE11" s="19"/>
      <c r="AF11" s="19" t="n">
        <v>0.269249151362262</v>
      </c>
      <c r="AG11" s="19"/>
      <c r="AH11" s="19" t="n">
        <v>0.244673611668678</v>
      </c>
      <c r="AI11" s="19"/>
      <c r="AJ11" s="19" t="n">
        <v>0.36364342938387</v>
      </c>
      <c r="AK11" s="19" t="n">
        <v>0.0935000824707427</v>
      </c>
      <c r="AL11" s="19" t="n">
        <v>0.213144292591678</v>
      </c>
      <c r="AM11" s="19" t="n">
        <v>0.299465388474028</v>
      </c>
      <c r="AN11" s="19" t="n">
        <v>0.211622384108625</v>
      </c>
      <c r="AO11" s="19" t="n">
        <v>0.240806930130631</v>
      </c>
      <c r="AP11" s="19" t="n">
        <v>0.156652622182621</v>
      </c>
      <c r="AQ11" s="19" t="n">
        <v>0.334806220364838</v>
      </c>
      <c r="AR11" s="19" t="n">
        <v>0.100181634292764</v>
      </c>
      <c r="AS11" s="19" t="n">
        <v>0.435601671523879</v>
      </c>
      <c r="AT11" s="19" t="n">
        <v>0.176972270386553</v>
      </c>
      <c r="AU11" s="19" t="n">
        <v>0.275598977263411</v>
      </c>
    </row>
    <row r="12">
      <c r="B12" s="20" t="s">
        <v>144</v>
      </c>
      <c r="C12" s="19" t="n">
        <v>0.0405960560457076</v>
      </c>
      <c r="D12" s="19" t="n">
        <v>0.0492659422135103</v>
      </c>
      <c r="E12" s="19" t="n">
        <v>0.0286068642656254</v>
      </c>
      <c r="F12" s="19"/>
      <c r="G12" s="19" t="n">
        <v>0.0935790089774609</v>
      </c>
      <c r="H12" s="19" t="n">
        <v>0.0666815088195801</v>
      </c>
      <c r="I12" s="19" t="n">
        <v>0.0399438994054842</v>
      </c>
      <c r="J12" s="19" t="n">
        <v>0.0464677970119165</v>
      </c>
      <c r="K12" s="19" t="n">
        <v>0</v>
      </c>
      <c r="L12" s="19" t="n">
        <v>0</v>
      </c>
      <c r="M12" s="19"/>
      <c r="N12" s="19" t="n">
        <v>0</v>
      </c>
      <c r="O12" s="19" t="n">
        <v>0.0473666809125041</v>
      </c>
      <c r="P12" s="19" t="n">
        <v>0.0339137384149591</v>
      </c>
      <c r="Q12" s="19" t="n">
        <v>0.0399336877372912</v>
      </c>
      <c r="R12" s="19" t="n">
        <v>0.0505886641225111</v>
      </c>
      <c r="S12" s="19"/>
      <c r="T12" s="19" t="n">
        <v>0.0455104022728472</v>
      </c>
      <c r="U12" s="19" t="n">
        <v>0.0438072645019259</v>
      </c>
      <c r="V12" s="19" t="n">
        <v>0.0259598385366986</v>
      </c>
      <c r="W12" s="19" t="n">
        <v>0.0503146575887662</v>
      </c>
      <c r="X12" s="19"/>
      <c r="Y12" s="19" t="n">
        <v>0.0519976143813902</v>
      </c>
      <c r="Z12" s="19" t="n">
        <v>0.0535712561687948</v>
      </c>
      <c r="AA12" s="19" t="n">
        <v>0</v>
      </c>
      <c r="AB12" s="19" t="n">
        <v>0</v>
      </c>
      <c r="AC12" s="19" t="n">
        <v>0.0892294143111054</v>
      </c>
      <c r="AD12" s="19" t="n">
        <v>0</v>
      </c>
      <c r="AE12" s="19"/>
      <c r="AF12" s="19" t="n">
        <v>0.0501918448031308</v>
      </c>
      <c r="AG12" s="19"/>
      <c r="AH12" s="19" t="n">
        <v>0.0464786068930243</v>
      </c>
      <c r="AI12" s="19"/>
      <c r="AJ12" s="19" t="n">
        <v>0</v>
      </c>
      <c r="AK12" s="19" t="n">
        <v>0.223413400147568</v>
      </c>
      <c r="AL12" s="19" t="n">
        <v>0.0367496214694483</v>
      </c>
      <c r="AM12" s="19" t="n">
        <v>0.0345478308200524</v>
      </c>
      <c r="AN12" s="19" t="n">
        <v>0.0510735440595595</v>
      </c>
      <c r="AO12" s="19" t="n">
        <v>0.114494793358428</v>
      </c>
      <c r="AP12" s="19" t="n">
        <v>0.0223101172899277</v>
      </c>
      <c r="AQ12" s="19" t="n">
        <v>0.0654408224053644</v>
      </c>
      <c r="AR12" s="19" t="n">
        <v>0</v>
      </c>
      <c r="AS12" s="19" t="n">
        <v>0</v>
      </c>
      <c r="AT12" s="19" t="n">
        <v>0</v>
      </c>
      <c r="AU12" s="19" t="n">
        <v>0</v>
      </c>
    </row>
    <row r="13">
      <c r="B13" s="20" t="s">
        <v>145</v>
      </c>
      <c r="C13" s="19" t="n">
        <v>0.0100882774636159</v>
      </c>
      <c r="D13" s="19" t="n">
        <v>0.0173835329606599</v>
      </c>
      <c r="E13" s="19" t="n">
        <v>0</v>
      </c>
      <c r="F13" s="19"/>
      <c r="G13" s="19" t="n">
        <v>0</v>
      </c>
      <c r="H13" s="19" t="n">
        <v>0.0322072962900762</v>
      </c>
      <c r="I13" s="19" t="n">
        <v>0</v>
      </c>
      <c r="J13" s="19" t="n">
        <v>0</v>
      </c>
      <c r="K13" s="19" t="n">
        <v>0.018008348752154</v>
      </c>
      <c r="L13" s="19" t="n">
        <v>0</v>
      </c>
      <c r="M13" s="19"/>
      <c r="N13" s="19" t="n">
        <v>0</v>
      </c>
      <c r="O13" s="19" t="n">
        <v>0.0141601361052561</v>
      </c>
      <c r="P13" s="19" t="n">
        <v>0</v>
      </c>
      <c r="Q13" s="19" t="n">
        <v>0.0124447650429482</v>
      </c>
      <c r="R13" s="19" t="n">
        <v>0.0222961196745702</v>
      </c>
      <c r="S13" s="19"/>
      <c r="T13" s="19" t="n">
        <v>0.0250204645461508</v>
      </c>
      <c r="U13" s="19" t="n">
        <v>0.0290486295053226</v>
      </c>
      <c r="V13" s="19" t="n">
        <v>0</v>
      </c>
      <c r="W13" s="19" t="n">
        <v>0</v>
      </c>
      <c r="X13" s="19"/>
      <c r="Y13" s="19" t="n">
        <v>0.0147950638024079</v>
      </c>
      <c r="Z13" s="19" t="n">
        <v>0</v>
      </c>
      <c r="AA13" s="19" t="n">
        <v>0</v>
      </c>
      <c r="AB13" s="19" t="n">
        <v>0.0400273111198767</v>
      </c>
      <c r="AC13" s="19" t="n">
        <v>0</v>
      </c>
      <c r="AD13" s="19" t="n">
        <v>0</v>
      </c>
      <c r="AE13" s="19"/>
      <c r="AF13" s="19" t="n">
        <v>0.0157675489344936</v>
      </c>
      <c r="AG13" s="19"/>
      <c r="AH13" s="19" t="n">
        <v>0.0115501141768853</v>
      </c>
      <c r="AI13" s="19"/>
      <c r="AJ13" s="19" t="n">
        <v>0.114923270380572</v>
      </c>
      <c r="AK13" s="19" t="n">
        <v>0</v>
      </c>
      <c r="AL13" s="19" t="n">
        <v>0</v>
      </c>
      <c r="AM13" s="19" t="n">
        <v>0</v>
      </c>
      <c r="AN13" s="19" t="n">
        <v>0</v>
      </c>
      <c r="AO13" s="19" t="n">
        <v>0</v>
      </c>
      <c r="AP13" s="19" t="n">
        <v>0</v>
      </c>
      <c r="AQ13" s="19" t="n">
        <v>0</v>
      </c>
      <c r="AR13" s="19" t="n">
        <v>0</v>
      </c>
      <c r="AS13" s="19" t="n">
        <v>0</v>
      </c>
      <c r="AT13" s="19" t="n">
        <v>0</v>
      </c>
      <c r="AU13" s="19" t="n">
        <v>0</v>
      </c>
    </row>
    <row r="14">
      <c r="B14" s="20" t="s">
        <v>66</v>
      </c>
      <c r="C14" s="21" t="n">
        <v>0.032766309945055</v>
      </c>
      <c r="D14" s="21" t="n">
        <v>0.0271065824514488</v>
      </c>
      <c r="E14" s="21" t="n">
        <v>0.040592890021255</v>
      </c>
      <c r="F14" s="21"/>
      <c r="G14" s="21" t="n">
        <v>0</v>
      </c>
      <c r="H14" s="21" t="n">
        <v>0.019263554477146</v>
      </c>
      <c r="I14" s="21" t="n">
        <v>0</v>
      </c>
      <c r="J14" s="21" t="n">
        <v>0.0216256912571413</v>
      </c>
      <c r="K14" s="21" t="n">
        <v>0</v>
      </c>
      <c r="L14" s="21" t="n">
        <v>0.126145035021761</v>
      </c>
      <c r="M14" s="21"/>
      <c r="N14" s="21" t="n">
        <v>0</v>
      </c>
      <c r="O14" s="21" t="n">
        <v>0.0183950017448525</v>
      </c>
      <c r="P14" s="21" t="n">
        <v>0.0336759407544633</v>
      </c>
      <c r="Q14" s="21" t="n">
        <v>0.0117132994798758</v>
      </c>
      <c r="R14" s="21" t="n">
        <v>0.0866419612989928</v>
      </c>
      <c r="S14" s="21"/>
      <c r="T14" s="21" t="n">
        <v>0.0325033238072213</v>
      </c>
      <c r="U14" s="21" t="n">
        <v>0.0179418095885886</v>
      </c>
      <c r="V14" s="21" t="n">
        <v>0.0293392913560179</v>
      </c>
      <c r="W14" s="21" t="n">
        <v>0.0273967686958881</v>
      </c>
      <c r="X14" s="21"/>
      <c r="Y14" s="21" t="n">
        <v>0.00884909788712543</v>
      </c>
      <c r="Z14" s="21" t="n">
        <v>0</v>
      </c>
      <c r="AA14" s="21" t="n">
        <v>0.156514699538705</v>
      </c>
      <c r="AB14" s="21" t="n">
        <v>0.0510378794969845</v>
      </c>
      <c r="AC14" s="21" t="n">
        <v>0</v>
      </c>
      <c r="AD14" s="21" t="n">
        <v>0</v>
      </c>
      <c r="AE14" s="21"/>
      <c r="AF14" s="21" t="n">
        <v>0.0247918672408682</v>
      </c>
      <c r="AG14" s="21"/>
      <c r="AH14" s="21" t="n">
        <v>0.0271038630261077</v>
      </c>
      <c r="AI14" s="21"/>
      <c r="AJ14" s="21" t="n">
        <v>0.0336317771831174</v>
      </c>
      <c r="AK14" s="21" t="n">
        <v>0.0822969497904081</v>
      </c>
      <c r="AL14" s="21" t="n">
        <v>0.0168244993802446</v>
      </c>
      <c r="AM14" s="21" t="n">
        <v>0</v>
      </c>
      <c r="AN14" s="21" t="n">
        <v>0.108607056034078</v>
      </c>
      <c r="AO14" s="21" t="n">
        <v>0</v>
      </c>
      <c r="AP14" s="21" t="n">
        <v>0.0272930329039572</v>
      </c>
      <c r="AQ14" s="21" t="n">
        <v>0</v>
      </c>
      <c r="AR14" s="21" t="n">
        <v>0</v>
      </c>
      <c r="AS14" s="21" t="n">
        <v>0</v>
      </c>
      <c r="AT14" s="21" t="n">
        <v>0.176972270386553</v>
      </c>
      <c r="AU14" s="21" t="n">
        <v>0</v>
      </c>
    </row>
    <row r="15">
      <c r="B15" s="18" t="s">
        <v>160</v>
      </c>
    </row>
    <row r="16">
      <c r="B16" t="s">
        <v>70</v>
      </c>
    </row>
    <row r="17">
      <c r="B17" t="s">
        <v>71</v>
      </c>
    </row>
    <row r="19">
      <c r="B19"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165</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298</v>
      </c>
      <c r="D7" s="11" t="n">
        <v>162</v>
      </c>
      <c r="E7" s="11" t="n">
        <v>136</v>
      </c>
      <c r="F7" s="11"/>
      <c r="G7" s="11" t="n">
        <v>35</v>
      </c>
      <c r="H7" s="11" t="n">
        <v>59</v>
      </c>
      <c r="I7" s="11" t="n">
        <v>41</v>
      </c>
      <c r="J7" s="11" t="n">
        <v>50</v>
      </c>
      <c r="K7" s="11" t="n">
        <v>48</v>
      </c>
      <c r="L7" s="11" t="n">
        <v>65</v>
      </c>
      <c r="M7" s="11"/>
      <c r="N7" s="11" t="n">
        <v>4</v>
      </c>
      <c r="O7" s="11" t="n">
        <v>59</v>
      </c>
      <c r="P7" s="11" t="n">
        <v>110</v>
      </c>
      <c r="Q7" s="11" t="n">
        <v>80</v>
      </c>
      <c r="R7" s="11" t="n">
        <v>45</v>
      </c>
      <c r="S7" s="11"/>
      <c r="T7" s="11" t="n">
        <v>29</v>
      </c>
      <c r="U7" s="11" t="n">
        <v>78</v>
      </c>
      <c r="V7" s="11" t="n">
        <v>75</v>
      </c>
      <c r="W7" s="11" t="n">
        <v>80</v>
      </c>
      <c r="X7" s="11"/>
      <c r="Y7" s="11" t="n">
        <v>140</v>
      </c>
      <c r="Z7" s="11" t="n">
        <v>62</v>
      </c>
      <c r="AA7" s="11" t="n">
        <v>53</v>
      </c>
      <c r="AB7" s="11" t="n">
        <v>20</v>
      </c>
      <c r="AC7" s="11" t="n">
        <v>13</v>
      </c>
      <c r="AD7" s="11" t="n">
        <v>10</v>
      </c>
      <c r="AE7" s="11"/>
      <c r="AF7" s="11" t="n">
        <v>193</v>
      </c>
      <c r="AG7" s="11"/>
      <c r="AH7" s="11" t="n">
        <v>258</v>
      </c>
      <c r="AI7" s="11"/>
      <c r="AJ7" s="11" t="n">
        <v>29</v>
      </c>
      <c r="AK7" s="11" t="n">
        <v>10</v>
      </c>
      <c r="AL7" s="11" t="n">
        <v>59</v>
      </c>
      <c r="AM7" s="11" t="n">
        <v>36</v>
      </c>
      <c r="AN7" s="11" t="n">
        <v>45</v>
      </c>
      <c r="AO7" s="11" t="n">
        <v>20</v>
      </c>
      <c r="AP7" s="11" t="n">
        <v>38</v>
      </c>
      <c r="AQ7" s="11" t="n">
        <v>13</v>
      </c>
      <c r="AR7" s="11" t="n">
        <v>9</v>
      </c>
      <c r="AS7" s="11" t="n">
        <v>23</v>
      </c>
      <c r="AT7" s="11" t="n">
        <v>5</v>
      </c>
      <c r="AU7" s="11" t="n">
        <v>11</v>
      </c>
    </row>
    <row r="8" ht="30" customHeight="1">
      <c r="B8" s="12" t="s">
        <v>20</v>
      </c>
      <c r="C8" s="12" t="n">
        <v>311</v>
      </c>
      <c r="D8" s="12" t="n">
        <v>180</v>
      </c>
      <c r="E8" s="12" t="n">
        <v>130</v>
      </c>
      <c r="F8" s="12"/>
      <c r="G8" s="12" t="n">
        <v>41</v>
      </c>
      <c r="H8" s="12" t="n">
        <v>72</v>
      </c>
      <c r="I8" s="12" t="n">
        <v>43</v>
      </c>
      <c r="J8" s="12" t="n">
        <v>48</v>
      </c>
      <c r="K8" s="12" t="n">
        <v>45</v>
      </c>
      <c r="L8" s="12" t="n">
        <v>61</v>
      </c>
      <c r="M8" s="12"/>
      <c r="N8" s="12" t="n">
        <v>4</v>
      </c>
      <c r="O8" s="12" t="n">
        <v>57</v>
      </c>
      <c r="P8" s="12" t="n">
        <v>104</v>
      </c>
      <c r="Q8" s="12" t="n">
        <v>93</v>
      </c>
      <c r="R8" s="12" t="n">
        <v>52</v>
      </c>
      <c r="S8" s="12"/>
      <c r="T8" s="12" t="n">
        <v>32</v>
      </c>
      <c r="U8" s="12" t="n">
        <v>80</v>
      </c>
      <c r="V8" s="12" t="n">
        <v>75</v>
      </c>
      <c r="W8" s="12" t="n">
        <v>88</v>
      </c>
      <c r="X8" s="12"/>
      <c r="Y8" s="12" t="n">
        <v>157</v>
      </c>
      <c r="Z8" s="12" t="n">
        <v>60</v>
      </c>
      <c r="AA8" s="12" t="n">
        <v>50</v>
      </c>
      <c r="AB8" s="12" t="n">
        <v>20</v>
      </c>
      <c r="AC8" s="12" t="n">
        <v>14</v>
      </c>
      <c r="AD8" s="12" t="n">
        <v>10</v>
      </c>
      <c r="AE8" s="12"/>
      <c r="AF8" s="12" t="n">
        <v>199</v>
      </c>
      <c r="AG8" s="12"/>
      <c r="AH8" s="12" t="n">
        <v>271</v>
      </c>
      <c r="AI8" s="12"/>
      <c r="AJ8" s="12" t="n">
        <v>27</v>
      </c>
      <c r="AK8" s="12" t="n">
        <v>9</v>
      </c>
      <c r="AL8" s="12" t="n">
        <v>65</v>
      </c>
      <c r="AM8" s="12" t="n">
        <v>41</v>
      </c>
      <c r="AN8" s="12" t="n">
        <v>53</v>
      </c>
      <c r="AO8" s="12" t="n">
        <v>21</v>
      </c>
      <c r="AP8" s="12" t="n">
        <v>36</v>
      </c>
      <c r="AQ8" s="12" t="n">
        <v>14</v>
      </c>
      <c r="AR8" s="12" t="n">
        <v>7</v>
      </c>
      <c r="AS8" s="12" t="n">
        <v>21</v>
      </c>
      <c r="AT8" s="12" t="n">
        <v>4</v>
      </c>
      <c r="AU8" s="12" t="n">
        <v>12</v>
      </c>
    </row>
    <row r="9">
      <c r="B9" s="20" t="s">
        <v>141</v>
      </c>
      <c r="C9" s="19" t="n">
        <v>0.190229245246092</v>
      </c>
      <c r="D9" s="19" t="n">
        <v>0.233741702751821</v>
      </c>
      <c r="E9" s="19" t="n">
        <v>0.130057844173237</v>
      </c>
      <c r="F9" s="19"/>
      <c r="G9" s="19" t="n">
        <v>0.224033526293334</v>
      </c>
      <c r="H9" s="19" t="n">
        <v>0.202859435642771</v>
      </c>
      <c r="I9" s="19" t="n">
        <v>0.26026306347785</v>
      </c>
      <c r="J9" s="19" t="n">
        <v>0.218355993016788</v>
      </c>
      <c r="K9" s="19" t="n">
        <v>0.175607804787414</v>
      </c>
      <c r="L9" s="19" t="n">
        <v>0.0922600766773649</v>
      </c>
      <c r="M9" s="19"/>
      <c r="N9" s="19" t="n">
        <v>0.235780460077406</v>
      </c>
      <c r="O9" s="19" t="n">
        <v>0.170623770416201</v>
      </c>
      <c r="P9" s="19" t="n">
        <v>0.225472922312528</v>
      </c>
      <c r="Q9" s="19" t="n">
        <v>0.162858384842852</v>
      </c>
      <c r="R9" s="19" t="n">
        <v>0.187021835200513</v>
      </c>
      <c r="S9" s="19"/>
      <c r="T9" s="19" t="n">
        <v>0.301005346458044</v>
      </c>
      <c r="U9" s="19" t="n">
        <v>0.183642902206068</v>
      </c>
      <c r="V9" s="19" t="n">
        <v>0.156383088194957</v>
      </c>
      <c r="W9" s="19" t="n">
        <v>0.207351091459002</v>
      </c>
      <c r="X9" s="19"/>
      <c r="Y9" s="19" t="n">
        <v>0.220468166318671</v>
      </c>
      <c r="Z9" s="19" t="n">
        <v>0.160985333650118</v>
      </c>
      <c r="AA9" s="19" t="n">
        <v>0.07765249104356</v>
      </c>
      <c r="AB9" s="19" t="n">
        <v>0.285000491699682</v>
      </c>
      <c r="AC9" s="19" t="n">
        <v>0.27458459631309</v>
      </c>
      <c r="AD9" s="19" t="n">
        <v>0.140373374792705</v>
      </c>
      <c r="AE9" s="19"/>
      <c r="AF9" s="19" t="n">
        <v>0.170970602827953</v>
      </c>
      <c r="AG9" s="19"/>
      <c r="AH9" s="19" t="n">
        <v>0.207972849782888</v>
      </c>
      <c r="AI9" s="19"/>
      <c r="AJ9" s="19" t="n">
        <v>0.312146867430533</v>
      </c>
      <c r="AK9" s="19" t="n">
        <v>0.0934761064533089</v>
      </c>
      <c r="AL9" s="19" t="n">
        <v>0.209867414055833</v>
      </c>
      <c r="AM9" s="19" t="n">
        <v>0.158662574939943</v>
      </c>
      <c r="AN9" s="19" t="n">
        <v>0.18830188738169</v>
      </c>
      <c r="AO9" s="19" t="n">
        <v>0.251739886791079</v>
      </c>
      <c r="AP9" s="19" t="n">
        <v>0.135943610554859</v>
      </c>
      <c r="AQ9" s="19" t="n">
        <v>0.0717078734529715</v>
      </c>
      <c r="AR9" s="19" t="n">
        <v>0.120734250973107</v>
      </c>
      <c r="AS9" s="19" t="n">
        <v>0.252776844916369</v>
      </c>
      <c r="AT9" s="19" t="n">
        <v>0</v>
      </c>
      <c r="AU9" s="19" t="n">
        <v>0.184793897631138</v>
      </c>
    </row>
    <row r="10">
      <c r="B10" s="20" t="s">
        <v>142</v>
      </c>
      <c r="C10" s="19" t="n">
        <v>0.502069193641552</v>
      </c>
      <c r="D10" s="19" t="n">
        <v>0.46464513288303</v>
      </c>
      <c r="E10" s="19" t="n">
        <v>0.553821227398307</v>
      </c>
      <c r="F10" s="19"/>
      <c r="G10" s="19" t="n">
        <v>0.49730268296673</v>
      </c>
      <c r="H10" s="19" t="n">
        <v>0.394238619195124</v>
      </c>
      <c r="I10" s="19" t="n">
        <v>0.539913473416927</v>
      </c>
      <c r="J10" s="19" t="n">
        <v>0.523426621992545</v>
      </c>
      <c r="K10" s="19" t="n">
        <v>0.497352806774826</v>
      </c>
      <c r="L10" s="19" t="n">
        <v>0.592159058244613</v>
      </c>
      <c r="M10" s="19"/>
      <c r="N10" s="19" t="n">
        <v>0.255312831003598</v>
      </c>
      <c r="O10" s="19" t="n">
        <v>0.56673298516009</v>
      </c>
      <c r="P10" s="19" t="n">
        <v>0.516318462734326</v>
      </c>
      <c r="Q10" s="19" t="n">
        <v>0.514838203363497</v>
      </c>
      <c r="R10" s="19" t="n">
        <v>0.397362091484172</v>
      </c>
      <c r="S10" s="19"/>
      <c r="T10" s="19" t="n">
        <v>0.538368346667513</v>
      </c>
      <c r="U10" s="19" t="n">
        <v>0.468924485846446</v>
      </c>
      <c r="V10" s="19" t="n">
        <v>0.591247535472964</v>
      </c>
      <c r="W10" s="19" t="n">
        <v>0.456705613998573</v>
      </c>
      <c r="X10" s="19"/>
      <c r="Y10" s="19" t="n">
        <v>0.483609106210025</v>
      </c>
      <c r="Z10" s="19" t="n">
        <v>0.498613463518012</v>
      </c>
      <c r="AA10" s="19" t="n">
        <v>0.593760223374692</v>
      </c>
      <c r="AB10" s="19" t="n">
        <v>0.350908868667055</v>
      </c>
      <c r="AC10" s="19" t="n">
        <v>0.567984090819601</v>
      </c>
      <c r="AD10" s="19" t="n">
        <v>0.571704386319611</v>
      </c>
      <c r="AE10" s="19"/>
      <c r="AF10" s="19" t="n">
        <v>0.507348714210497</v>
      </c>
      <c r="AG10" s="19"/>
      <c r="AH10" s="19" t="n">
        <v>0.500881992618474</v>
      </c>
      <c r="AI10" s="19"/>
      <c r="AJ10" s="19" t="n">
        <v>0.321803803037261</v>
      </c>
      <c r="AK10" s="19" t="n">
        <v>0.521471522128656</v>
      </c>
      <c r="AL10" s="19" t="n">
        <v>0.526438823251188</v>
      </c>
      <c r="AM10" s="19" t="n">
        <v>0.519115376326875</v>
      </c>
      <c r="AN10" s="19" t="n">
        <v>0.457750965521154</v>
      </c>
      <c r="AO10" s="19" t="n">
        <v>0.501617108164583</v>
      </c>
      <c r="AP10" s="19" t="n">
        <v>0.577204971830833</v>
      </c>
      <c r="AQ10" s="19" t="n">
        <v>0.435440794240256</v>
      </c>
      <c r="AR10" s="19" t="n">
        <v>0.77908411473413</v>
      </c>
      <c r="AS10" s="19" t="n">
        <v>0.387912352142651</v>
      </c>
      <c r="AT10" s="19" t="n">
        <v>0.646055459226895</v>
      </c>
      <c r="AU10" s="19" t="n">
        <v>0.745745013360582</v>
      </c>
    </row>
    <row r="11">
      <c r="B11" s="20" t="s">
        <v>143</v>
      </c>
      <c r="C11" s="19" t="n">
        <v>0.211315450140046</v>
      </c>
      <c r="D11" s="19" t="n">
        <v>0.207534621334484</v>
      </c>
      <c r="E11" s="19" t="n">
        <v>0.216543786563409</v>
      </c>
      <c r="F11" s="19"/>
      <c r="G11" s="19" t="n">
        <v>0.186039539341155</v>
      </c>
      <c r="H11" s="19" t="n">
        <v>0.266414596626995</v>
      </c>
      <c r="I11" s="19" t="n">
        <v>0.159879563699739</v>
      </c>
      <c r="J11" s="19" t="n">
        <v>0.192927003373297</v>
      </c>
      <c r="K11" s="19" t="n">
        <v>0.246253886822814</v>
      </c>
      <c r="L11" s="19" t="n">
        <v>0.188555399039877</v>
      </c>
      <c r="M11" s="19"/>
      <c r="N11" s="19" t="n">
        <v>0.508906708918996</v>
      </c>
      <c r="O11" s="19" t="n">
        <v>0.159768433232298</v>
      </c>
      <c r="P11" s="19" t="n">
        <v>0.156746753209436</v>
      </c>
      <c r="Q11" s="19" t="n">
        <v>0.254119155525798</v>
      </c>
      <c r="R11" s="19" t="n">
        <v>0.279199802004944</v>
      </c>
      <c r="S11" s="19"/>
      <c r="T11" s="19" t="n">
        <v>0.0431871233690015</v>
      </c>
      <c r="U11" s="19" t="n">
        <v>0.181380627572403</v>
      </c>
      <c r="V11" s="19" t="n">
        <v>0.199451456367987</v>
      </c>
      <c r="W11" s="19" t="n">
        <v>0.271283715543665</v>
      </c>
      <c r="X11" s="19"/>
      <c r="Y11" s="19" t="n">
        <v>0.214063680011549</v>
      </c>
      <c r="Z11" s="19" t="n">
        <v>0.280742536038635</v>
      </c>
      <c r="AA11" s="19" t="n">
        <v>0.170980189533183</v>
      </c>
      <c r="AB11" s="19" t="n">
        <v>0.219046078681192</v>
      </c>
      <c r="AC11" s="19" t="n">
        <v>0.0892294143111054</v>
      </c>
      <c r="AD11" s="19" t="n">
        <v>0.106914488153564</v>
      </c>
      <c r="AE11" s="19"/>
      <c r="AF11" s="19" t="n">
        <v>0.225710311211001</v>
      </c>
      <c r="AG11" s="19"/>
      <c r="AH11" s="19" t="n">
        <v>0.205651913656929</v>
      </c>
      <c r="AI11" s="19"/>
      <c r="AJ11" s="19" t="n">
        <v>0.251126059151634</v>
      </c>
      <c r="AK11" s="19" t="n">
        <v>0.302755421627627</v>
      </c>
      <c r="AL11" s="19" t="n">
        <v>0.136614603338493</v>
      </c>
      <c r="AM11" s="19" t="n">
        <v>0.322222048733183</v>
      </c>
      <c r="AN11" s="19" t="n">
        <v>0.177383668268623</v>
      </c>
      <c r="AO11" s="19" t="n">
        <v>0.190902441104396</v>
      </c>
      <c r="AP11" s="19" t="n">
        <v>0.191108738717755</v>
      </c>
      <c r="AQ11" s="19" t="n">
        <v>0.427410509901408</v>
      </c>
      <c r="AR11" s="19" t="n">
        <v>0.100181634292764</v>
      </c>
      <c r="AS11" s="19" t="n">
        <v>0.256275770165055</v>
      </c>
      <c r="AT11" s="19" t="n">
        <v>0.176972270386553</v>
      </c>
      <c r="AU11" s="19" t="n">
        <v>0.0694610890082807</v>
      </c>
    </row>
    <row r="12">
      <c r="B12" s="20" t="s">
        <v>144</v>
      </c>
      <c r="C12" s="19" t="n">
        <v>0.0504433343736894</v>
      </c>
      <c r="D12" s="19" t="n">
        <v>0.044567400998104</v>
      </c>
      <c r="E12" s="19" t="n">
        <v>0.0585688957436298</v>
      </c>
      <c r="F12" s="19"/>
      <c r="G12" s="19" t="n">
        <v>0.0926242513987805</v>
      </c>
      <c r="H12" s="19" t="n">
        <v>0.086065855360485</v>
      </c>
      <c r="I12" s="19" t="n">
        <v>0.0399438994054842</v>
      </c>
      <c r="J12" s="19" t="n">
        <v>0.0436646903602295</v>
      </c>
      <c r="K12" s="19" t="n">
        <v>0.040875849316473</v>
      </c>
      <c r="L12" s="19" t="n">
        <v>0</v>
      </c>
      <c r="M12" s="19"/>
      <c r="N12" s="19" t="n">
        <v>0</v>
      </c>
      <c r="O12" s="19" t="n">
        <v>0.0341736820608654</v>
      </c>
      <c r="P12" s="19" t="n">
        <v>0.0583840541740446</v>
      </c>
      <c r="Q12" s="19" t="n">
        <v>0.0564709567879766</v>
      </c>
      <c r="R12" s="19" t="n">
        <v>0.0450510036642875</v>
      </c>
      <c r="S12" s="19"/>
      <c r="T12" s="19" t="n">
        <v>0.0261737101897491</v>
      </c>
      <c r="U12" s="19" t="n">
        <v>0.121340928896891</v>
      </c>
      <c r="V12" s="19" t="n">
        <v>0.0107003227844341</v>
      </c>
      <c r="W12" s="19" t="n">
        <v>0.0372628103028729</v>
      </c>
      <c r="X12" s="19"/>
      <c r="Y12" s="19" t="n">
        <v>0.0656124176714256</v>
      </c>
      <c r="Z12" s="19" t="n">
        <v>0.0596586667932345</v>
      </c>
      <c r="AA12" s="19" t="n">
        <v>0</v>
      </c>
      <c r="AB12" s="19" t="n">
        <v>0</v>
      </c>
      <c r="AC12" s="19" t="n">
        <v>0.0682018985562033</v>
      </c>
      <c r="AD12" s="19" t="n">
        <v>0.0836995674119655</v>
      </c>
      <c r="AE12" s="19"/>
      <c r="AF12" s="19" t="n">
        <v>0.0554709888497564</v>
      </c>
      <c r="AG12" s="19"/>
      <c r="AH12" s="19" t="n">
        <v>0.0468832425765951</v>
      </c>
      <c r="AI12" s="19"/>
      <c r="AJ12" s="19" t="n">
        <v>0.0426714900436964</v>
      </c>
      <c r="AK12" s="19" t="n">
        <v>0</v>
      </c>
      <c r="AL12" s="19" t="n">
        <v>0.0802645511653912</v>
      </c>
      <c r="AM12" s="19" t="n">
        <v>0</v>
      </c>
      <c r="AN12" s="19" t="n">
        <v>0.0679564227944541</v>
      </c>
      <c r="AO12" s="19" t="n">
        <v>0.0557405639399422</v>
      </c>
      <c r="AP12" s="19" t="n">
        <v>0.0684496459925955</v>
      </c>
      <c r="AQ12" s="19" t="n">
        <v>0.0654408224053644</v>
      </c>
      <c r="AR12" s="19" t="n">
        <v>0</v>
      </c>
      <c r="AS12" s="19" t="n">
        <v>0.0522298996285512</v>
      </c>
      <c r="AT12" s="19" t="n">
        <v>0</v>
      </c>
      <c r="AU12" s="19" t="n">
        <v>0</v>
      </c>
    </row>
    <row r="13">
      <c r="B13" s="20" t="s">
        <v>145</v>
      </c>
      <c r="C13" s="19" t="n">
        <v>0.00984418965597574</v>
      </c>
      <c r="D13" s="19" t="n">
        <v>0.0169629350474175</v>
      </c>
      <c r="E13" s="19" t="n">
        <v>0</v>
      </c>
      <c r="F13" s="19"/>
      <c r="G13" s="19" t="n">
        <v>0</v>
      </c>
      <c r="H13" s="19" t="n">
        <v>0.0311579386974789</v>
      </c>
      <c r="I13" s="19" t="n">
        <v>0</v>
      </c>
      <c r="J13" s="19" t="n">
        <v>0</v>
      </c>
      <c r="K13" s="19" t="n">
        <v>0.018008348752154</v>
      </c>
      <c r="L13" s="19" t="n">
        <v>0</v>
      </c>
      <c r="M13" s="19"/>
      <c r="N13" s="19" t="n">
        <v>0</v>
      </c>
      <c r="O13" s="19" t="n">
        <v>0.0332559786546954</v>
      </c>
      <c r="P13" s="19" t="n">
        <v>0</v>
      </c>
      <c r="Q13" s="19" t="n">
        <v>0</v>
      </c>
      <c r="R13" s="19" t="n">
        <v>0.0222961196745702</v>
      </c>
      <c r="S13" s="19"/>
      <c r="T13" s="19" t="n">
        <v>0.0587621495084708</v>
      </c>
      <c r="U13" s="19" t="n">
        <v>0.0145243147526613</v>
      </c>
      <c r="V13" s="19" t="n">
        <v>0</v>
      </c>
      <c r="W13" s="19" t="n">
        <v>0</v>
      </c>
      <c r="X13" s="19"/>
      <c r="Y13" s="19" t="n">
        <v>0.00739753190120396</v>
      </c>
      <c r="Z13" s="19" t="n">
        <v>0</v>
      </c>
      <c r="AA13" s="19" t="n">
        <v>0</v>
      </c>
      <c r="AB13" s="19" t="n">
        <v>0.0940066814550858</v>
      </c>
      <c r="AC13" s="19" t="n">
        <v>0</v>
      </c>
      <c r="AD13" s="19" t="n">
        <v>0</v>
      </c>
      <c r="AE13" s="19"/>
      <c r="AF13" s="19" t="n">
        <v>0.0153860500646261</v>
      </c>
      <c r="AG13" s="19"/>
      <c r="AH13" s="19" t="n">
        <v>0.0112706569496632</v>
      </c>
      <c r="AI13" s="19"/>
      <c r="AJ13" s="19" t="n">
        <v>0.072251780336876</v>
      </c>
      <c r="AK13" s="19" t="n">
        <v>0</v>
      </c>
      <c r="AL13" s="19" t="n">
        <v>0</v>
      </c>
      <c r="AM13" s="19" t="n">
        <v>0</v>
      </c>
      <c r="AN13" s="19" t="n">
        <v>0</v>
      </c>
      <c r="AO13" s="19" t="n">
        <v>0</v>
      </c>
      <c r="AP13" s="19" t="n">
        <v>0</v>
      </c>
      <c r="AQ13" s="19" t="n">
        <v>0</v>
      </c>
      <c r="AR13" s="19" t="n">
        <v>0</v>
      </c>
      <c r="AS13" s="19" t="n">
        <v>0.0508051331473745</v>
      </c>
      <c r="AT13" s="19" t="n">
        <v>0</v>
      </c>
      <c r="AU13" s="19" t="n">
        <v>0</v>
      </c>
    </row>
    <row r="14">
      <c r="B14" s="20" t="s">
        <v>66</v>
      </c>
      <c r="C14" s="21" t="n">
        <v>0.0360985869426455</v>
      </c>
      <c r="D14" s="21" t="n">
        <v>0.0325482069851429</v>
      </c>
      <c r="E14" s="21" t="n">
        <v>0.0410082461214172</v>
      </c>
      <c r="F14" s="21"/>
      <c r="G14" s="21" t="n">
        <v>0</v>
      </c>
      <c r="H14" s="21" t="n">
        <v>0.019263554477146</v>
      </c>
      <c r="I14" s="21" t="n">
        <v>0</v>
      </c>
      <c r="J14" s="21" t="n">
        <v>0.0216256912571413</v>
      </c>
      <c r="K14" s="21" t="n">
        <v>0.0219013035463191</v>
      </c>
      <c r="L14" s="21" t="n">
        <v>0.127025466038145</v>
      </c>
      <c r="M14" s="21"/>
      <c r="N14" s="21" t="n">
        <v>0</v>
      </c>
      <c r="O14" s="21" t="n">
        <v>0.0354451504758501</v>
      </c>
      <c r="P14" s="21" t="n">
        <v>0.0430778075696654</v>
      </c>
      <c r="Q14" s="21" t="n">
        <v>0.0117132994798758</v>
      </c>
      <c r="R14" s="21" t="n">
        <v>0.0690691479715135</v>
      </c>
      <c r="S14" s="21"/>
      <c r="T14" s="21" t="n">
        <v>0.0325033238072213</v>
      </c>
      <c r="U14" s="21" t="n">
        <v>0.0301867407255314</v>
      </c>
      <c r="V14" s="21" t="n">
        <v>0.0422175971796576</v>
      </c>
      <c r="W14" s="21" t="n">
        <v>0.0273967686958881</v>
      </c>
      <c r="X14" s="21"/>
      <c r="Y14" s="21" t="n">
        <v>0.00884909788712543</v>
      </c>
      <c r="Z14" s="21" t="n">
        <v>0</v>
      </c>
      <c r="AA14" s="21" t="n">
        <v>0.157607096048564</v>
      </c>
      <c r="AB14" s="21" t="n">
        <v>0.0510378794969845</v>
      </c>
      <c r="AC14" s="21" t="n">
        <v>0</v>
      </c>
      <c r="AD14" s="21" t="n">
        <v>0.0973081833221549</v>
      </c>
      <c r="AE14" s="21"/>
      <c r="AF14" s="21" t="n">
        <v>0.025113332836167</v>
      </c>
      <c r="AG14" s="21"/>
      <c r="AH14" s="21" t="n">
        <v>0.0273393444154516</v>
      </c>
      <c r="AI14" s="21"/>
      <c r="AJ14" s="21" t="n">
        <v>0</v>
      </c>
      <c r="AK14" s="21" t="n">
        <v>0.0822969497904081</v>
      </c>
      <c r="AL14" s="21" t="n">
        <v>0.0468146081890946</v>
      </c>
      <c r="AM14" s="21" t="n">
        <v>0</v>
      </c>
      <c r="AN14" s="21" t="n">
        <v>0.108607056034078</v>
      </c>
      <c r="AO14" s="21" t="n">
        <v>0</v>
      </c>
      <c r="AP14" s="21" t="n">
        <v>0.0272930329039572</v>
      </c>
      <c r="AQ14" s="21" t="n">
        <v>0</v>
      </c>
      <c r="AR14" s="21" t="n">
        <v>0</v>
      </c>
      <c r="AS14" s="21" t="n">
        <v>0</v>
      </c>
      <c r="AT14" s="21" t="n">
        <v>0.176972270386553</v>
      </c>
      <c r="AU14" s="21" t="n">
        <v>0</v>
      </c>
    </row>
    <row r="15">
      <c r="B15" s="18" t="s">
        <v>160</v>
      </c>
    </row>
    <row r="16">
      <c r="B16" t="s">
        <v>70</v>
      </c>
    </row>
    <row r="17">
      <c r="B17" t="s">
        <v>71</v>
      </c>
    </row>
    <row r="19">
      <c r="B19"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166</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298</v>
      </c>
      <c r="D7" s="11" t="n">
        <v>162</v>
      </c>
      <c r="E7" s="11" t="n">
        <v>136</v>
      </c>
      <c r="F7" s="11"/>
      <c r="G7" s="11" t="n">
        <v>35</v>
      </c>
      <c r="H7" s="11" t="n">
        <v>59</v>
      </c>
      <c r="I7" s="11" t="n">
        <v>41</v>
      </c>
      <c r="J7" s="11" t="n">
        <v>50</v>
      </c>
      <c r="K7" s="11" t="n">
        <v>48</v>
      </c>
      <c r="L7" s="11" t="n">
        <v>65</v>
      </c>
      <c r="M7" s="11"/>
      <c r="N7" s="11" t="n">
        <v>4</v>
      </c>
      <c r="O7" s="11" t="n">
        <v>59</v>
      </c>
      <c r="P7" s="11" t="n">
        <v>110</v>
      </c>
      <c r="Q7" s="11" t="n">
        <v>80</v>
      </c>
      <c r="R7" s="11" t="n">
        <v>45</v>
      </c>
      <c r="S7" s="11"/>
      <c r="T7" s="11" t="n">
        <v>29</v>
      </c>
      <c r="U7" s="11" t="n">
        <v>78</v>
      </c>
      <c r="V7" s="11" t="n">
        <v>75</v>
      </c>
      <c r="W7" s="11" t="n">
        <v>80</v>
      </c>
      <c r="X7" s="11"/>
      <c r="Y7" s="11" t="n">
        <v>140</v>
      </c>
      <c r="Z7" s="11" t="n">
        <v>62</v>
      </c>
      <c r="AA7" s="11" t="n">
        <v>53</v>
      </c>
      <c r="AB7" s="11" t="n">
        <v>20</v>
      </c>
      <c r="AC7" s="11" t="n">
        <v>13</v>
      </c>
      <c r="AD7" s="11" t="n">
        <v>10</v>
      </c>
      <c r="AE7" s="11"/>
      <c r="AF7" s="11" t="n">
        <v>193</v>
      </c>
      <c r="AG7" s="11"/>
      <c r="AH7" s="11" t="n">
        <v>258</v>
      </c>
      <c r="AI7" s="11"/>
      <c r="AJ7" s="11" t="n">
        <v>29</v>
      </c>
      <c r="AK7" s="11" t="n">
        <v>10</v>
      </c>
      <c r="AL7" s="11" t="n">
        <v>59</v>
      </c>
      <c r="AM7" s="11" t="n">
        <v>36</v>
      </c>
      <c r="AN7" s="11" t="n">
        <v>45</v>
      </c>
      <c r="AO7" s="11" t="n">
        <v>20</v>
      </c>
      <c r="AP7" s="11" t="n">
        <v>38</v>
      </c>
      <c r="AQ7" s="11" t="n">
        <v>13</v>
      </c>
      <c r="AR7" s="11" t="n">
        <v>9</v>
      </c>
      <c r="AS7" s="11" t="n">
        <v>23</v>
      </c>
      <c r="AT7" s="11" t="n">
        <v>5</v>
      </c>
      <c r="AU7" s="11" t="n">
        <v>11</v>
      </c>
    </row>
    <row r="8" ht="30" customHeight="1">
      <c r="B8" s="12" t="s">
        <v>20</v>
      </c>
      <c r="C8" s="12" t="n">
        <v>311</v>
      </c>
      <c r="D8" s="12" t="n">
        <v>180</v>
      </c>
      <c r="E8" s="12" t="n">
        <v>130</v>
      </c>
      <c r="F8" s="12"/>
      <c r="G8" s="12" t="n">
        <v>41</v>
      </c>
      <c r="H8" s="12" t="n">
        <v>72</v>
      </c>
      <c r="I8" s="12" t="n">
        <v>43</v>
      </c>
      <c r="J8" s="12" t="n">
        <v>48</v>
      </c>
      <c r="K8" s="12" t="n">
        <v>45</v>
      </c>
      <c r="L8" s="12" t="n">
        <v>61</v>
      </c>
      <c r="M8" s="12"/>
      <c r="N8" s="12" t="n">
        <v>4</v>
      </c>
      <c r="O8" s="12" t="n">
        <v>57</v>
      </c>
      <c r="P8" s="12" t="n">
        <v>104</v>
      </c>
      <c r="Q8" s="12" t="n">
        <v>93</v>
      </c>
      <c r="R8" s="12" t="n">
        <v>52</v>
      </c>
      <c r="S8" s="12"/>
      <c r="T8" s="12" t="n">
        <v>32</v>
      </c>
      <c r="U8" s="12" t="n">
        <v>80</v>
      </c>
      <c r="V8" s="12" t="n">
        <v>75</v>
      </c>
      <c r="W8" s="12" t="n">
        <v>88</v>
      </c>
      <c r="X8" s="12"/>
      <c r="Y8" s="12" t="n">
        <v>157</v>
      </c>
      <c r="Z8" s="12" t="n">
        <v>60</v>
      </c>
      <c r="AA8" s="12" t="n">
        <v>50</v>
      </c>
      <c r="AB8" s="12" t="n">
        <v>20</v>
      </c>
      <c r="AC8" s="12" t="n">
        <v>14</v>
      </c>
      <c r="AD8" s="12" t="n">
        <v>10</v>
      </c>
      <c r="AE8" s="12"/>
      <c r="AF8" s="12" t="n">
        <v>199</v>
      </c>
      <c r="AG8" s="12"/>
      <c r="AH8" s="12" t="n">
        <v>271</v>
      </c>
      <c r="AI8" s="12"/>
      <c r="AJ8" s="12" t="n">
        <v>27</v>
      </c>
      <c r="AK8" s="12" t="n">
        <v>9</v>
      </c>
      <c r="AL8" s="12" t="n">
        <v>65</v>
      </c>
      <c r="AM8" s="12" t="n">
        <v>41</v>
      </c>
      <c r="AN8" s="12" t="n">
        <v>53</v>
      </c>
      <c r="AO8" s="12" t="n">
        <v>21</v>
      </c>
      <c r="AP8" s="12" t="n">
        <v>36</v>
      </c>
      <c r="AQ8" s="12" t="n">
        <v>14</v>
      </c>
      <c r="AR8" s="12" t="n">
        <v>7</v>
      </c>
      <c r="AS8" s="12" t="n">
        <v>21</v>
      </c>
      <c r="AT8" s="12" t="n">
        <v>4</v>
      </c>
      <c r="AU8" s="12" t="n">
        <v>12</v>
      </c>
    </row>
    <row r="9">
      <c r="B9" s="20" t="s">
        <v>141</v>
      </c>
      <c r="C9" s="19" t="n">
        <v>0.163011761441116</v>
      </c>
      <c r="D9" s="19" t="n">
        <v>0.189946871445149</v>
      </c>
      <c r="E9" s="19" t="n">
        <v>0.125764421256278</v>
      </c>
      <c r="F9" s="19"/>
      <c r="G9" s="19" t="n">
        <v>0.137296790924507</v>
      </c>
      <c r="H9" s="19" t="n">
        <v>0.114684192451613</v>
      </c>
      <c r="I9" s="19" t="n">
        <v>0.244697765227995</v>
      </c>
      <c r="J9" s="19" t="n">
        <v>0.259305940085909</v>
      </c>
      <c r="K9" s="19" t="n">
        <v>0.195911677137633</v>
      </c>
      <c r="L9" s="19" t="n">
        <v>0.0809201474325763</v>
      </c>
      <c r="M9" s="19"/>
      <c r="N9" s="19" t="n">
        <v>0</v>
      </c>
      <c r="O9" s="19" t="n">
        <v>0.114432700612772</v>
      </c>
      <c r="P9" s="19" t="n">
        <v>0.184291774242926</v>
      </c>
      <c r="Q9" s="19" t="n">
        <v>0.188010802190699</v>
      </c>
      <c r="R9" s="19" t="n">
        <v>0.14009139740106</v>
      </c>
      <c r="S9" s="19"/>
      <c r="T9" s="19" t="n">
        <v>0.131868905805275</v>
      </c>
      <c r="U9" s="19" t="n">
        <v>0.134984617765109</v>
      </c>
      <c r="V9" s="19" t="n">
        <v>0.164393849324858</v>
      </c>
      <c r="W9" s="19" t="n">
        <v>0.183891273736704</v>
      </c>
      <c r="X9" s="19"/>
      <c r="Y9" s="19" t="n">
        <v>0.203012833789968</v>
      </c>
      <c r="Z9" s="19" t="n">
        <v>0.119832711247691</v>
      </c>
      <c r="AA9" s="19" t="n">
        <v>0.10052016282566</v>
      </c>
      <c r="AB9" s="19" t="n">
        <v>0.137881075194826</v>
      </c>
      <c r="AC9" s="19" t="n">
        <v>0.201387448389908</v>
      </c>
      <c r="AD9" s="19" t="n">
        <v>0.0997644307624779</v>
      </c>
      <c r="AE9" s="19"/>
      <c r="AF9" s="19" t="n">
        <v>0.139452246450972</v>
      </c>
      <c r="AG9" s="19"/>
      <c r="AH9" s="19" t="n">
        <v>0.176811430334545</v>
      </c>
      <c r="AI9" s="19"/>
      <c r="AJ9" s="19" t="n">
        <v>0.20529910284545</v>
      </c>
      <c r="AK9" s="19" t="n">
        <v>0</v>
      </c>
      <c r="AL9" s="19" t="n">
        <v>0.177401866470268</v>
      </c>
      <c r="AM9" s="19" t="n">
        <v>0.0947575558729842</v>
      </c>
      <c r="AN9" s="19" t="n">
        <v>0.143776335690696</v>
      </c>
      <c r="AO9" s="19" t="n">
        <v>0.26733156590865</v>
      </c>
      <c r="AP9" s="19" t="n">
        <v>0.104873868948647</v>
      </c>
      <c r="AQ9" s="19" t="n">
        <v>0.151764759571539</v>
      </c>
      <c r="AR9" s="19" t="n">
        <v>0.120734250973107</v>
      </c>
      <c r="AS9" s="19" t="n">
        <v>0.298054242414774</v>
      </c>
      <c r="AT9" s="19" t="n">
        <v>0.262598028752839</v>
      </c>
      <c r="AU9" s="19" t="n">
        <v>0.184793897631138</v>
      </c>
    </row>
    <row r="10">
      <c r="B10" s="20" t="s">
        <v>142</v>
      </c>
      <c r="C10" s="19" t="n">
        <v>0.52255732643226</v>
      </c>
      <c r="D10" s="19" t="n">
        <v>0.50457795444653</v>
      </c>
      <c r="E10" s="19" t="n">
        <v>0.547420183296848</v>
      </c>
      <c r="F10" s="19"/>
      <c r="G10" s="19" t="n">
        <v>0.450813937151966</v>
      </c>
      <c r="H10" s="19" t="n">
        <v>0.529288588459263</v>
      </c>
      <c r="I10" s="19" t="n">
        <v>0.548188313163006</v>
      </c>
      <c r="J10" s="19" t="n">
        <v>0.490474302560643</v>
      </c>
      <c r="K10" s="19" t="n">
        <v>0.554258498444381</v>
      </c>
      <c r="L10" s="19" t="n">
        <v>0.546264978737456</v>
      </c>
      <c r="M10" s="19"/>
      <c r="N10" s="19" t="n">
        <v>0.255312831003598</v>
      </c>
      <c r="O10" s="19" t="n">
        <v>0.514641126264136</v>
      </c>
      <c r="P10" s="19" t="n">
        <v>0.505512156219028</v>
      </c>
      <c r="Q10" s="19" t="n">
        <v>0.54061402411293</v>
      </c>
      <c r="R10" s="19" t="n">
        <v>0.551596382215181</v>
      </c>
      <c r="S10" s="19"/>
      <c r="T10" s="19" t="n">
        <v>0.537801994902826</v>
      </c>
      <c r="U10" s="19" t="n">
        <v>0.508358883530678</v>
      </c>
      <c r="V10" s="19" t="n">
        <v>0.520823090789068</v>
      </c>
      <c r="W10" s="19" t="n">
        <v>0.547045626814932</v>
      </c>
      <c r="X10" s="19"/>
      <c r="Y10" s="19" t="n">
        <v>0.518838385494318</v>
      </c>
      <c r="Z10" s="19" t="n">
        <v>0.573497024132718</v>
      </c>
      <c r="AA10" s="19" t="n">
        <v>0.512540678975997</v>
      </c>
      <c r="AB10" s="19" t="n">
        <v>0.395718784797653</v>
      </c>
      <c r="AC10" s="19" t="n">
        <v>0.500024789788571</v>
      </c>
      <c r="AD10" s="19" t="n">
        <v>0.612313330349838</v>
      </c>
      <c r="AE10" s="19"/>
      <c r="AF10" s="19" t="n">
        <v>0.538539413538054</v>
      </c>
      <c r="AG10" s="19"/>
      <c r="AH10" s="19" t="n">
        <v>0.52693132393531</v>
      </c>
      <c r="AI10" s="19"/>
      <c r="AJ10" s="19" t="n">
        <v>0.47132305766604</v>
      </c>
      <c r="AK10" s="19" t="n">
        <v>0.581116574001399</v>
      </c>
      <c r="AL10" s="19" t="n">
        <v>0.484879339729235</v>
      </c>
      <c r="AM10" s="19" t="n">
        <v>0.694327321780884</v>
      </c>
      <c r="AN10" s="19" t="n">
        <v>0.390921010854195</v>
      </c>
      <c r="AO10" s="19" t="n">
        <v>0.520470478449374</v>
      </c>
      <c r="AP10" s="19" t="n">
        <v>0.57921828915339</v>
      </c>
      <c r="AQ10" s="19" t="n">
        <v>0.554236772651375</v>
      </c>
      <c r="AR10" s="19" t="n">
        <v>0.652086744130711</v>
      </c>
      <c r="AS10" s="19" t="n">
        <v>0.574808361749711</v>
      </c>
      <c r="AT10" s="19" t="n">
        <v>0.383457430474056</v>
      </c>
      <c r="AU10" s="19" t="n">
        <v>0.463171664625717</v>
      </c>
    </row>
    <row r="11">
      <c r="B11" s="20" t="s">
        <v>143</v>
      </c>
      <c r="C11" s="19" t="n">
        <v>0.212182227385271</v>
      </c>
      <c r="D11" s="19" t="n">
        <v>0.196518247597195</v>
      </c>
      <c r="E11" s="19" t="n">
        <v>0.23384323354888</v>
      </c>
      <c r="F11" s="19"/>
      <c r="G11" s="19" t="n">
        <v>0.273513029970429</v>
      </c>
      <c r="H11" s="19" t="n">
        <v>0.202992224621457</v>
      </c>
      <c r="I11" s="19" t="n">
        <v>0.1565662804452</v>
      </c>
      <c r="J11" s="19" t="n">
        <v>0.160790125544107</v>
      </c>
      <c r="K11" s="19" t="n">
        <v>0.231790021260219</v>
      </c>
      <c r="L11" s="19" t="n">
        <v>0.246669838808206</v>
      </c>
      <c r="M11" s="19"/>
      <c r="N11" s="19" t="n">
        <v>0.744687168996402</v>
      </c>
      <c r="O11" s="19" t="n">
        <v>0.267598107275125</v>
      </c>
      <c r="P11" s="19" t="n">
        <v>0.23553482276982</v>
      </c>
      <c r="Q11" s="19" t="n">
        <v>0.205490289250455</v>
      </c>
      <c r="R11" s="19" t="n">
        <v>0.0797932905379577</v>
      </c>
      <c r="S11" s="19"/>
      <c r="T11" s="19" t="n">
        <v>0.26360632837578</v>
      </c>
      <c r="U11" s="19" t="n">
        <v>0.237447982885831</v>
      </c>
      <c r="V11" s="19" t="n">
        <v>0.241625281516389</v>
      </c>
      <c r="W11" s="19" t="n">
        <v>0.148225468702787</v>
      </c>
      <c r="X11" s="19"/>
      <c r="Y11" s="19" t="n">
        <v>0.175464589429473</v>
      </c>
      <c r="Z11" s="19" t="n">
        <v>0.261889760133485</v>
      </c>
      <c r="AA11" s="19" t="n">
        <v>0.230424458659637</v>
      </c>
      <c r="AB11" s="19" t="n">
        <v>0.302876578327033</v>
      </c>
      <c r="AC11" s="19" t="n">
        <v>0.162183964709114</v>
      </c>
      <c r="AD11" s="19" t="n">
        <v>0.287922238887684</v>
      </c>
      <c r="AE11" s="19"/>
      <c r="AF11" s="19" t="n">
        <v>0.224349175624395</v>
      </c>
      <c r="AG11" s="19"/>
      <c r="AH11" s="19" t="n">
        <v>0.198229876901322</v>
      </c>
      <c r="AI11" s="19"/>
      <c r="AJ11" s="19" t="n">
        <v>0.204403082218</v>
      </c>
      <c r="AK11" s="19" t="n">
        <v>0.336586476208193</v>
      </c>
      <c r="AL11" s="19" t="n">
        <v>0.1753076707759</v>
      </c>
      <c r="AM11" s="19" t="n">
        <v>0.176367291526079</v>
      </c>
      <c r="AN11" s="19" t="n">
        <v>0.31306749733582</v>
      </c>
      <c r="AO11" s="19" t="n">
        <v>0.156457391702034</v>
      </c>
      <c r="AP11" s="19" t="n">
        <v>0.288614808994006</v>
      </c>
      <c r="AQ11" s="19" t="n">
        <v>0.228557645371721</v>
      </c>
      <c r="AR11" s="19" t="n">
        <v>0.104375382923785</v>
      </c>
      <c r="AS11" s="19" t="n">
        <v>0.0893980734382016</v>
      </c>
      <c r="AT11" s="19" t="n">
        <v>0.176972270386553</v>
      </c>
      <c r="AU11" s="19" t="n">
        <v>0.15921329131193</v>
      </c>
    </row>
    <row r="12">
      <c r="B12" s="20" t="s">
        <v>144</v>
      </c>
      <c r="C12" s="19" t="n">
        <v>0.0499118535502742</v>
      </c>
      <c r="D12" s="19" t="n">
        <v>0.0491597655554473</v>
      </c>
      <c r="E12" s="19" t="n">
        <v>0.0509518818771702</v>
      </c>
      <c r="F12" s="19"/>
      <c r="G12" s="19" t="n">
        <v>0.101093613744271</v>
      </c>
      <c r="H12" s="19" t="n">
        <v>0.0879368749260721</v>
      </c>
      <c r="I12" s="19" t="n">
        <v>0.050547641163799</v>
      </c>
      <c r="J12" s="19" t="n">
        <v>0.0225733793429213</v>
      </c>
      <c r="K12" s="19" t="n">
        <v>0.0180398031577664</v>
      </c>
      <c r="L12" s="19" t="n">
        <v>0.0149118366866261</v>
      </c>
      <c r="M12" s="19"/>
      <c r="N12" s="19" t="n">
        <v>0</v>
      </c>
      <c r="O12" s="19" t="n">
        <v>0.0472204328525191</v>
      </c>
      <c r="P12" s="19" t="n">
        <v>0.0409853060137628</v>
      </c>
      <c r="Q12" s="19" t="n">
        <v>0.0377708939341577</v>
      </c>
      <c r="R12" s="19" t="n">
        <v>0.0959351706985846</v>
      </c>
      <c r="S12" s="19"/>
      <c r="T12" s="19" t="n">
        <v>0</v>
      </c>
      <c r="U12" s="19" t="n">
        <v>0.0545561153833763</v>
      </c>
      <c r="V12" s="19" t="n">
        <v>0.0438184870136672</v>
      </c>
      <c r="W12" s="19" t="n">
        <v>0.069092255554326</v>
      </c>
      <c r="X12" s="19"/>
      <c r="Y12" s="19" t="n">
        <v>0.0563687270467998</v>
      </c>
      <c r="Z12" s="19" t="n">
        <v>0.044780504486106</v>
      </c>
      <c r="AA12" s="19" t="n">
        <v>0.0185018906069105</v>
      </c>
      <c r="AB12" s="19" t="n">
        <v>0.0577419961399628</v>
      </c>
      <c r="AC12" s="19" t="n">
        <v>0.136403797112407</v>
      </c>
      <c r="AD12" s="19" t="n">
        <v>0</v>
      </c>
      <c r="AE12" s="19"/>
      <c r="AF12" s="19" t="n">
        <v>0.0555455530212744</v>
      </c>
      <c r="AG12" s="19"/>
      <c r="AH12" s="19" t="n">
        <v>0.0485171281323968</v>
      </c>
      <c r="AI12" s="19"/>
      <c r="AJ12" s="19" t="n">
        <v>0.0763032672268138</v>
      </c>
      <c r="AK12" s="19" t="n">
        <v>0</v>
      </c>
      <c r="AL12" s="19" t="n">
        <v>0.105082387030682</v>
      </c>
      <c r="AM12" s="19" t="n">
        <v>0.0345478308200524</v>
      </c>
      <c r="AN12" s="19" t="n">
        <v>0.0203075136593927</v>
      </c>
      <c r="AO12" s="19" t="n">
        <v>0.0557405639399422</v>
      </c>
      <c r="AP12" s="19" t="n">
        <v>0</v>
      </c>
      <c r="AQ12" s="19" t="n">
        <v>0.0654408224053644</v>
      </c>
      <c r="AR12" s="19" t="n">
        <v>0</v>
      </c>
      <c r="AS12" s="19" t="n">
        <v>0.0377393223973138</v>
      </c>
      <c r="AT12" s="19" t="n">
        <v>0</v>
      </c>
      <c r="AU12" s="19" t="n">
        <v>0.103068944127565</v>
      </c>
    </row>
    <row r="13">
      <c r="B13" s="20" t="s">
        <v>145</v>
      </c>
      <c r="C13" s="19" t="n">
        <v>0.0126511349210042</v>
      </c>
      <c r="D13" s="19" t="n">
        <v>0.0217996998677124</v>
      </c>
      <c r="E13" s="19" t="n">
        <v>0</v>
      </c>
      <c r="F13" s="19"/>
      <c r="G13" s="19" t="n">
        <v>0.037282628208826</v>
      </c>
      <c r="H13" s="19" t="n">
        <v>0.0161036481450381</v>
      </c>
      <c r="I13" s="19" t="n">
        <v>0</v>
      </c>
      <c r="J13" s="19" t="n">
        <v>0.0259226438410335</v>
      </c>
      <c r="K13" s="19" t="n">
        <v>0</v>
      </c>
      <c r="L13" s="19" t="n">
        <v>0</v>
      </c>
      <c r="M13" s="19"/>
      <c r="N13" s="19" t="n">
        <v>0</v>
      </c>
      <c r="O13" s="19" t="n">
        <v>0</v>
      </c>
      <c r="P13" s="19" t="n">
        <v>0</v>
      </c>
      <c r="Q13" s="19" t="n">
        <v>0.0164006910318829</v>
      </c>
      <c r="R13" s="19" t="n">
        <v>0.0459193568461079</v>
      </c>
      <c r="S13" s="19"/>
      <c r="T13" s="19" t="n">
        <v>0</v>
      </c>
      <c r="U13" s="19" t="n">
        <v>0.0336656000952236</v>
      </c>
      <c r="V13" s="19" t="n">
        <v>0</v>
      </c>
      <c r="W13" s="19" t="n">
        <v>0.0139547296635202</v>
      </c>
      <c r="X13" s="19"/>
      <c r="Y13" s="19" t="n">
        <v>0.0249844321815409</v>
      </c>
      <c r="Z13" s="19" t="n">
        <v>0</v>
      </c>
      <c r="AA13" s="19" t="n">
        <v>0</v>
      </c>
      <c r="AB13" s="19" t="n">
        <v>0</v>
      </c>
      <c r="AC13" s="19" t="n">
        <v>0</v>
      </c>
      <c r="AD13" s="19" t="n">
        <v>0</v>
      </c>
      <c r="AE13" s="19"/>
      <c r="AF13" s="19" t="n">
        <v>0.0120575904738848</v>
      </c>
      <c r="AG13" s="19"/>
      <c r="AH13" s="19" t="n">
        <v>0.0144843411902359</v>
      </c>
      <c r="AI13" s="19"/>
      <c r="AJ13" s="19" t="n">
        <v>0.0426714900436964</v>
      </c>
      <c r="AK13" s="19" t="n">
        <v>0</v>
      </c>
      <c r="AL13" s="19" t="n">
        <v>0.023557274922883</v>
      </c>
      <c r="AM13" s="19" t="n">
        <v>0</v>
      </c>
      <c r="AN13" s="19" t="n">
        <v>0.0233205864258175</v>
      </c>
      <c r="AO13" s="19" t="n">
        <v>0</v>
      </c>
      <c r="AP13" s="19" t="n">
        <v>0</v>
      </c>
      <c r="AQ13" s="19" t="n">
        <v>0</v>
      </c>
      <c r="AR13" s="19" t="n">
        <v>0</v>
      </c>
      <c r="AS13" s="19" t="n">
        <v>0</v>
      </c>
      <c r="AT13" s="19" t="n">
        <v>0</v>
      </c>
      <c r="AU13" s="19" t="n">
        <v>0</v>
      </c>
    </row>
    <row r="14">
      <c r="B14" s="20" t="s">
        <v>66</v>
      </c>
      <c r="C14" s="21" t="n">
        <v>0.039685696270075</v>
      </c>
      <c r="D14" s="21" t="n">
        <v>0.0379974610879655</v>
      </c>
      <c r="E14" s="21" t="n">
        <v>0.0420202800208236</v>
      </c>
      <c r="F14" s="21"/>
      <c r="G14" s="21" t="n">
        <v>0</v>
      </c>
      <c r="H14" s="21" t="n">
        <v>0.0489944713965565</v>
      </c>
      <c r="I14" s="21" t="n">
        <v>0</v>
      </c>
      <c r="J14" s="21" t="n">
        <v>0.040933608625386</v>
      </c>
      <c r="K14" s="21" t="n">
        <v>0</v>
      </c>
      <c r="L14" s="21" t="n">
        <v>0.111233198335135</v>
      </c>
      <c r="M14" s="21"/>
      <c r="N14" s="21" t="n">
        <v>0</v>
      </c>
      <c r="O14" s="21" t="n">
        <v>0.0561076329954481</v>
      </c>
      <c r="P14" s="21" t="n">
        <v>0.0336759407544633</v>
      </c>
      <c r="Q14" s="21" t="n">
        <v>0.0117132994798758</v>
      </c>
      <c r="R14" s="21" t="n">
        <v>0.0866644023011086</v>
      </c>
      <c r="S14" s="21"/>
      <c r="T14" s="21" t="n">
        <v>0.0667227709161189</v>
      </c>
      <c r="U14" s="21" t="n">
        <v>0.0309868003397821</v>
      </c>
      <c r="V14" s="21" t="n">
        <v>0.0293392913560179</v>
      </c>
      <c r="W14" s="21" t="n">
        <v>0.0377906455277313</v>
      </c>
      <c r="X14" s="21"/>
      <c r="Y14" s="21" t="n">
        <v>0.0213310320579007</v>
      </c>
      <c r="Z14" s="21" t="n">
        <v>0</v>
      </c>
      <c r="AA14" s="21" t="n">
        <v>0.138012808931795</v>
      </c>
      <c r="AB14" s="21" t="n">
        <v>0.105781565540525</v>
      </c>
      <c r="AC14" s="21" t="n">
        <v>0</v>
      </c>
      <c r="AD14" s="21" t="n">
        <v>0</v>
      </c>
      <c r="AE14" s="21"/>
      <c r="AF14" s="21" t="n">
        <v>0.0300560208914198</v>
      </c>
      <c r="AG14" s="21"/>
      <c r="AH14" s="21" t="n">
        <v>0.0350258995061903</v>
      </c>
      <c r="AI14" s="21"/>
      <c r="AJ14" s="21" t="n">
        <v>0</v>
      </c>
      <c r="AK14" s="21" t="n">
        <v>0.0822969497904081</v>
      </c>
      <c r="AL14" s="21" t="n">
        <v>0.0337714610710326</v>
      </c>
      <c r="AM14" s="21" t="n">
        <v>0</v>
      </c>
      <c r="AN14" s="21" t="n">
        <v>0.108607056034078</v>
      </c>
      <c r="AO14" s="21" t="n">
        <v>0</v>
      </c>
      <c r="AP14" s="21" t="n">
        <v>0.0272930329039572</v>
      </c>
      <c r="AQ14" s="21" t="n">
        <v>0</v>
      </c>
      <c r="AR14" s="21" t="n">
        <v>0.122803621972397</v>
      </c>
      <c r="AS14" s="21" t="n">
        <v>0</v>
      </c>
      <c r="AT14" s="21" t="n">
        <v>0.176972270386553</v>
      </c>
      <c r="AU14" s="21" t="n">
        <v>0.0897522023036494</v>
      </c>
    </row>
    <row r="15">
      <c r="B15" s="18" t="s">
        <v>160</v>
      </c>
    </row>
    <row r="16">
      <c r="B16" t="s">
        <v>70</v>
      </c>
    </row>
    <row r="17">
      <c r="B17" t="s">
        <v>71</v>
      </c>
    </row>
    <row r="19">
      <c r="B19"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167</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298</v>
      </c>
      <c r="D7" s="11" t="n">
        <v>162</v>
      </c>
      <c r="E7" s="11" t="n">
        <v>136</v>
      </c>
      <c r="F7" s="11"/>
      <c r="G7" s="11" t="n">
        <v>35</v>
      </c>
      <c r="H7" s="11" t="n">
        <v>59</v>
      </c>
      <c r="I7" s="11" t="n">
        <v>41</v>
      </c>
      <c r="J7" s="11" t="n">
        <v>50</v>
      </c>
      <c r="K7" s="11" t="n">
        <v>48</v>
      </c>
      <c r="L7" s="11" t="n">
        <v>65</v>
      </c>
      <c r="M7" s="11"/>
      <c r="N7" s="11" t="n">
        <v>4</v>
      </c>
      <c r="O7" s="11" t="n">
        <v>59</v>
      </c>
      <c r="P7" s="11" t="n">
        <v>110</v>
      </c>
      <c r="Q7" s="11" t="n">
        <v>80</v>
      </c>
      <c r="R7" s="11" t="n">
        <v>45</v>
      </c>
      <c r="S7" s="11"/>
      <c r="T7" s="11" t="n">
        <v>29</v>
      </c>
      <c r="U7" s="11" t="n">
        <v>78</v>
      </c>
      <c r="V7" s="11" t="n">
        <v>75</v>
      </c>
      <c r="W7" s="11" t="n">
        <v>80</v>
      </c>
      <c r="X7" s="11"/>
      <c r="Y7" s="11" t="n">
        <v>140</v>
      </c>
      <c r="Z7" s="11" t="n">
        <v>62</v>
      </c>
      <c r="AA7" s="11" t="n">
        <v>53</v>
      </c>
      <c r="AB7" s="11" t="n">
        <v>20</v>
      </c>
      <c r="AC7" s="11" t="n">
        <v>13</v>
      </c>
      <c r="AD7" s="11" t="n">
        <v>10</v>
      </c>
      <c r="AE7" s="11"/>
      <c r="AF7" s="11" t="n">
        <v>193</v>
      </c>
      <c r="AG7" s="11"/>
      <c r="AH7" s="11" t="n">
        <v>258</v>
      </c>
      <c r="AI7" s="11"/>
      <c r="AJ7" s="11" t="n">
        <v>29</v>
      </c>
      <c r="AK7" s="11" t="n">
        <v>10</v>
      </c>
      <c r="AL7" s="11" t="n">
        <v>59</v>
      </c>
      <c r="AM7" s="11" t="n">
        <v>36</v>
      </c>
      <c r="AN7" s="11" t="n">
        <v>45</v>
      </c>
      <c r="AO7" s="11" t="n">
        <v>20</v>
      </c>
      <c r="AP7" s="11" t="n">
        <v>38</v>
      </c>
      <c r="AQ7" s="11" t="n">
        <v>13</v>
      </c>
      <c r="AR7" s="11" t="n">
        <v>9</v>
      </c>
      <c r="AS7" s="11" t="n">
        <v>23</v>
      </c>
      <c r="AT7" s="11" t="n">
        <v>5</v>
      </c>
      <c r="AU7" s="11" t="n">
        <v>11</v>
      </c>
    </row>
    <row r="8" ht="30" customHeight="1">
      <c r="B8" s="12" t="s">
        <v>20</v>
      </c>
      <c r="C8" s="12" t="n">
        <v>311</v>
      </c>
      <c r="D8" s="12" t="n">
        <v>180</v>
      </c>
      <c r="E8" s="12" t="n">
        <v>130</v>
      </c>
      <c r="F8" s="12"/>
      <c r="G8" s="12" t="n">
        <v>41</v>
      </c>
      <c r="H8" s="12" t="n">
        <v>72</v>
      </c>
      <c r="I8" s="12" t="n">
        <v>43</v>
      </c>
      <c r="J8" s="12" t="n">
        <v>48</v>
      </c>
      <c r="K8" s="12" t="n">
        <v>45</v>
      </c>
      <c r="L8" s="12" t="n">
        <v>61</v>
      </c>
      <c r="M8" s="12"/>
      <c r="N8" s="12" t="n">
        <v>4</v>
      </c>
      <c r="O8" s="12" t="n">
        <v>57</v>
      </c>
      <c r="P8" s="12" t="n">
        <v>104</v>
      </c>
      <c r="Q8" s="12" t="n">
        <v>93</v>
      </c>
      <c r="R8" s="12" t="n">
        <v>52</v>
      </c>
      <c r="S8" s="12"/>
      <c r="T8" s="12" t="n">
        <v>32</v>
      </c>
      <c r="U8" s="12" t="n">
        <v>80</v>
      </c>
      <c r="V8" s="12" t="n">
        <v>75</v>
      </c>
      <c r="W8" s="12" t="n">
        <v>88</v>
      </c>
      <c r="X8" s="12"/>
      <c r="Y8" s="12" t="n">
        <v>157</v>
      </c>
      <c r="Z8" s="12" t="n">
        <v>60</v>
      </c>
      <c r="AA8" s="12" t="n">
        <v>50</v>
      </c>
      <c r="AB8" s="12" t="n">
        <v>20</v>
      </c>
      <c r="AC8" s="12" t="n">
        <v>14</v>
      </c>
      <c r="AD8" s="12" t="n">
        <v>10</v>
      </c>
      <c r="AE8" s="12"/>
      <c r="AF8" s="12" t="n">
        <v>199</v>
      </c>
      <c r="AG8" s="12"/>
      <c r="AH8" s="12" t="n">
        <v>271</v>
      </c>
      <c r="AI8" s="12"/>
      <c r="AJ8" s="12" t="n">
        <v>27</v>
      </c>
      <c r="AK8" s="12" t="n">
        <v>9</v>
      </c>
      <c r="AL8" s="12" t="n">
        <v>65</v>
      </c>
      <c r="AM8" s="12" t="n">
        <v>41</v>
      </c>
      <c r="AN8" s="12" t="n">
        <v>53</v>
      </c>
      <c r="AO8" s="12" t="n">
        <v>21</v>
      </c>
      <c r="AP8" s="12" t="n">
        <v>36</v>
      </c>
      <c r="AQ8" s="12" t="n">
        <v>14</v>
      </c>
      <c r="AR8" s="12" t="n">
        <v>7</v>
      </c>
      <c r="AS8" s="12" t="n">
        <v>21</v>
      </c>
      <c r="AT8" s="12" t="n">
        <v>4</v>
      </c>
      <c r="AU8" s="12" t="n">
        <v>12</v>
      </c>
    </row>
    <row r="9">
      <c r="B9" s="20" t="s">
        <v>141</v>
      </c>
      <c r="C9" s="19" t="n">
        <v>0.245558467790651</v>
      </c>
      <c r="D9" s="19" t="n">
        <v>0.299106072699577</v>
      </c>
      <c r="E9" s="19" t="n">
        <v>0.171509917187837</v>
      </c>
      <c r="F9" s="19"/>
      <c r="G9" s="19" t="n">
        <v>0.274134914827814</v>
      </c>
      <c r="H9" s="19" t="n">
        <v>0.25323507605152</v>
      </c>
      <c r="I9" s="19" t="n">
        <v>0.348554220927479</v>
      </c>
      <c r="J9" s="19" t="n">
        <v>0.296492943275467</v>
      </c>
      <c r="K9" s="19" t="n">
        <v>0.2378814435851</v>
      </c>
      <c r="L9" s="19" t="n">
        <v>0.110950430152293</v>
      </c>
      <c r="M9" s="19"/>
      <c r="N9" s="19" t="n">
        <v>0</v>
      </c>
      <c r="O9" s="19" t="n">
        <v>0.1694623697005</v>
      </c>
      <c r="P9" s="19" t="n">
        <v>0.254439832221142</v>
      </c>
      <c r="Q9" s="19" t="n">
        <v>0.318029133080519</v>
      </c>
      <c r="R9" s="19" t="n">
        <v>0.198178202985564</v>
      </c>
      <c r="S9" s="19"/>
      <c r="T9" s="19" t="n">
        <v>0.23553766127886</v>
      </c>
      <c r="U9" s="19" t="n">
        <v>0.25359077805642</v>
      </c>
      <c r="V9" s="19" t="n">
        <v>0.239646726205721</v>
      </c>
      <c r="W9" s="19" t="n">
        <v>0.26418442787881</v>
      </c>
      <c r="X9" s="19"/>
      <c r="Y9" s="19" t="n">
        <v>0.326485177502066</v>
      </c>
      <c r="Z9" s="19" t="n">
        <v>0.124811466657452</v>
      </c>
      <c r="AA9" s="19" t="n">
        <v>0.137780294991211</v>
      </c>
      <c r="AB9" s="19" t="n">
        <v>0.290047093490025</v>
      </c>
      <c r="AC9" s="19" t="n">
        <v>0.27458459631309</v>
      </c>
      <c r="AD9" s="19" t="n">
        <v>0.0997644307624779</v>
      </c>
      <c r="AE9" s="19"/>
      <c r="AF9" s="19" t="n">
        <v>0.22678938524307</v>
      </c>
      <c r="AG9" s="19"/>
      <c r="AH9" s="19" t="n">
        <v>0.259081642248966</v>
      </c>
      <c r="AI9" s="19"/>
      <c r="AJ9" s="19" t="n">
        <v>0.357224220254606</v>
      </c>
      <c r="AK9" s="19" t="n">
        <v>0.12993729369426</v>
      </c>
      <c r="AL9" s="19" t="n">
        <v>0.230471139694232</v>
      </c>
      <c r="AM9" s="19" t="n">
        <v>0.269401533793741</v>
      </c>
      <c r="AN9" s="19" t="n">
        <v>0.17649180914425</v>
      </c>
      <c r="AO9" s="19" t="n">
        <v>0.256946834809794</v>
      </c>
      <c r="AP9" s="19" t="n">
        <v>0.190728337125012</v>
      </c>
      <c r="AQ9" s="19" t="n">
        <v>0.323376557992187</v>
      </c>
      <c r="AR9" s="19" t="n">
        <v>0.227671365893446</v>
      </c>
      <c r="AS9" s="19" t="n">
        <v>0.388634535066101</v>
      </c>
      <c r="AT9" s="19" t="n">
        <v>0</v>
      </c>
      <c r="AU9" s="19" t="n">
        <v>0.274546099934787</v>
      </c>
    </row>
    <row r="10">
      <c r="B10" s="20" t="s">
        <v>142</v>
      </c>
      <c r="C10" s="19" t="n">
        <v>0.511659929602414</v>
      </c>
      <c r="D10" s="19" t="n">
        <v>0.460959634273471</v>
      </c>
      <c r="E10" s="19" t="n">
        <v>0.581771065116844</v>
      </c>
      <c r="F10" s="19"/>
      <c r="G10" s="19" t="n">
        <v>0.394605185838514</v>
      </c>
      <c r="H10" s="19" t="n">
        <v>0.493086764164042</v>
      </c>
      <c r="I10" s="19" t="n">
        <v>0.413984796451411</v>
      </c>
      <c r="J10" s="19" t="n">
        <v>0.464939420725953</v>
      </c>
      <c r="K10" s="19" t="n">
        <v>0.615721602214049</v>
      </c>
      <c r="L10" s="19" t="n">
        <v>0.641033192101884</v>
      </c>
      <c r="M10" s="19"/>
      <c r="N10" s="19" t="n">
        <v>0.757473793680115</v>
      </c>
      <c r="O10" s="19" t="n">
        <v>0.522776959247358</v>
      </c>
      <c r="P10" s="19" t="n">
        <v>0.562216340223068</v>
      </c>
      <c r="Q10" s="19" t="n">
        <v>0.487782000117686</v>
      </c>
      <c r="R10" s="19" t="n">
        <v>0.424055025198452</v>
      </c>
      <c r="S10" s="19"/>
      <c r="T10" s="19" t="n">
        <v>0.544500267536144</v>
      </c>
      <c r="U10" s="19" t="n">
        <v>0.5640159563129</v>
      </c>
      <c r="V10" s="19" t="n">
        <v>0.548657733909873</v>
      </c>
      <c r="W10" s="19" t="n">
        <v>0.432957610364674</v>
      </c>
      <c r="X10" s="19"/>
      <c r="Y10" s="19" t="n">
        <v>0.452003941378769</v>
      </c>
      <c r="Z10" s="19" t="n">
        <v>0.594534017390264</v>
      </c>
      <c r="AA10" s="19" t="n">
        <v>0.609644892886851</v>
      </c>
      <c r="AB10" s="19" t="n">
        <v>0.39967996819031</v>
      </c>
      <c r="AC10" s="19" t="n">
        <v>0.499782192263398</v>
      </c>
      <c r="AD10" s="19" t="n">
        <v>0.709621513671993</v>
      </c>
      <c r="AE10" s="19"/>
      <c r="AF10" s="19" t="n">
        <v>0.530315253074138</v>
      </c>
      <c r="AG10" s="19"/>
      <c r="AH10" s="19" t="n">
        <v>0.520632840742919</v>
      </c>
      <c r="AI10" s="19"/>
      <c r="AJ10" s="19" t="n">
        <v>0.379114655822264</v>
      </c>
      <c r="AK10" s="19" t="n">
        <v>0.69426567404459</v>
      </c>
      <c r="AL10" s="19" t="n">
        <v>0.453594781187182</v>
      </c>
      <c r="AM10" s="19" t="n">
        <v>0.541283339453064</v>
      </c>
      <c r="AN10" s="19" t="n">
        <v>0.448506784359184</v>
      </c>
      <c r="AO10" s="19" t="n">
        <v>0.582306535696666</v>
      </c>
      <c r="AP10" s="19" t="n">
        <v>0.684395332391299</v>
      </c>
      <c r="AQ10" s="19" t="n">
        <v>0.518578330065879</v>
      </c>
      <c r="AR10" s="19" t="n">
        <v>0.772328634106554</v>
      </c>
      <c r="AS10" s="19" t="n">
        <v>0.437650284895539</v>
      </c>
      <c r="AT10" s="19" t="n">
        <v>0.646055459226895</v>
      </c>
      <c r="AU10" s="19" t="n">
        <v>0.441235690314249</v>
      </c>
    </row>
    <row r="11">
      <c r="B11" s="20" t="s">
        <v>143</v>
      </c>
      <c r="C11" s="19" t="n">
        <v>0.171818598426096</v>
      </c>
      <c r="D11" s="19" t="n">
        <v>0.162338306020235</v>
      </c>
      <c r="E11" s="19" t="n">
        <v>0.184928464182722</v>
      </c>
      <c r="F11" s="19"/>
      <c r="G11" s="19" t="n">
        <v>0.258513627535088</v>
      </c>
      <c r="H11" s="19" t="n">
        <v>0.197628875627212</v>
      </c>
      <c r="I11" s="19" t="n">
        <v>0.168318915499228</v>
      </c>
      <c r="J11" s="19" t="n">
        <v>0.152732101210326</v>
      </c>
      <c r="K11" s="19" t="n">
        <v>0.122333544746392</v>
      </c>
      <c r="L11" s="19" t="n">
        <v>0.136783179410688</v>
      </c>
      <c r="M11" s="19"/>
      <c r="N11" s="19" t="n">
        <v>0.242526206319885</v>
      </c>
      <c r="O11" s="19" t="n">
        <v>0.263609413295344</v>
      </c>
      <c r="P11" s="19" t="n">
        <v>0.0946988255317347</v>
      </c>
      <c r="Q11" s="19" t="n">
        <v>0.149536791144171</v>
      </c>
      <c r="R11" s="19" t="n">
        <v>0.260793439601325</v>
      </c>
      <c r="S11" s="19"/>
      <c r="T11" s="19" t="n">
        <v>0.115774634915179</v>
      </c>
      <c r="U11" s="19" t="n">
        <v>0.106627090608314</v>
      </c>
      <c r="V11" s="19" t="n">
        <v>0.171655925743954</v>
      </c>
      <c r="W11" s="19" t="n">
        <v>0.218504036251836</v>
      </c>
      <c r="X11" s="19"/>
      <c r="Y11" s="19" t="n">
        <v>0.163962747890598</v>
      </c>
      <c r="Z11" s="19" t="n">
        <v>0.227083259783489</v>
      </c>
      <c r="AA11" s="19" t="n">
        <v>0.114562003190143</v>
      </c>
      <c r="AB11" s="19" t="n">
        <v>0.25923505882268</v>
      </c>
      <c r="AC11" s="19" t="n">
        <v>0.225633211423512</v>
      </c>
      <c r="AD11" s="19" t="n">
        <v>0</v>
      </c>
      <c r="AE11" s="19"/>
      <c r="AF11" s="19" t="n">
        <v>0.171336236209021</v>
      </c>
      <c r="AG11" s="19"/>
      <c r="AH11" s="19" t="n">
        <v>0.158092970513644</v>
      </c>
      <c r="AI11" s="19"/>
      <c r="AJ11" s="19" t="n">
        <v>0.26366112392313</v>
      </c>
      <c r="AK11" s="19" t="n">
        <v>0.0935000824707427</v>
      </c>
      <c r="AL11" s="19" t="n">
        <v>0.247685889302475</v>
      </c>
      <c r="AM11" s="19" t="n">
        <v>0.151878202731507</v>
      </c>
      <c r="AN11" s="19" t="n">
        <v>0.165521492821181</v>
      </c>
      <c r="AO11" s="19" t="n">
        <v>0.160746629493541</v>
      </c>
      <c r="AP11" s="19" t="n">
        <v>0.0519454285166918</v>
      </c>
      <c r="AQ11" s="19" t="n">
        <v>0.0926042895365701</v>
      </c>
      <c r="AR11" s="19" t="n">
        <v>0</v>
      </c>
      <c r="AS11" s="19" t="n">
        <v>0.173715180038359</v>
      </c>
      <c r="AT11" s="19" t="n">
        <v>0.176972270386553</v>
      </c>
      <c r="AU11" s="19" t="n">
        <v>0.284218209750964</v>
      </c>
    </row>
    <row r="12">
      <c r="B12" s="20" t="s">
        <v>144</v>
      </c>
      <c r="C12" s="19" t="n">
        <v>0.0411489831733871</v>
      </c>
      <c r="D12" s="19" t="n">
        <v>0.0504894045552674</v>
      </c>
      <c r="E12" s="19" t="n">
        <v>0.0282325387026379</v>
      </c>
      <c r="F12" s="19"/>
      <c r="G12" s="19" t="n">
        <v>0.0727462717985835</v>
      </c>
      <c r="H12" s="19" t="n">
        <v>0.0367857296800788</v>
      </c>
      <c r="I12" s="19" t="n">
        <v>0.0691420671218831</v>
      </c>
      <c r="J12" s="19" t="n">
        <v>0.0642098435311125</v>
      </c>
      <c r="K12" s="19" t="n">
        <v>0.0240634094544587</v>
      </c>
      <c r="L12" s="19" t="n">
        <v>0</v>
      </c>
      <c r="M12" s="19"/>
      <c r="N12" s="19" t="n">
        <v>0</v>
      </c>
      <c r="O12" s="19" t="n">
        <v>0.0257562560119458</v>
      </c>
      <c r="P12" s="19" t="n">
        <v>0.0549690612695914</v>
      </c>
      <c r="Q12" s="19" t="n">
        <v>0.0329387761777486</v>
      </c>
      <c r="R12" s="19" t="n">
        <v>0.0479041842431456</v>
      </c>
      <c r="S12" s="19"/>
      <c r="T12" s="19" t="n">
        <v>0.0716841124625963</v>
      </c>
      <c r="U12" s="19" t="n">
        <v>0.0578243654337771</v>
      </c>
      <c r="V12" s="19" t="n">
        <v>0.0107003227844341</v>
      </c>
      <c r="W12" s="19" t="n">
        <v>0.0569571568087918</v>
      </c>
      <c r="X12" s="19"/>
      <c r="Y12" s="19" t="n">
        <v>0.0486990353414411</v>
      </c>
      <c r="Z12" s="19" t="n">
        <v>0.0535712561687948</v>
      </c>
      <c r="AA12" s="19" t="n">
        <v>0</v>
      </c>
      <c r="AB12" s="19" t="n">
        <v>0</v>
      </c>
      <c r="AC12" s="19" t="n">
        <v>0</v>
      </c>
      <c r="AD12" s="19" t="n">
        <v>0.190614055565529</v>
      </c>
      <c r="AE12" s="19"/>
      <c r="AF12" s="19" t="n">
        <v>0.0513815603732153</v>
      </c>
      <c r="AG12" s="19"/>
      <c r="AH12" s="19" t="n">
        <v>0.0384687723324393</v>
      </c>
      <c r="AI12" s="19"/>
      <c r="AJ12" s="19" t="n">
        <v>0</v>
      </c>
      <c r="AK12" s="19" t="n">
        <v>0</v>
      </c>
      <c r="AL12" s="19" t="n">
        <v>0.051423690435867</v>
      </c>
      <c r="AM12" s="19" t="n">
        <v>0.0374369240216877</v>
      </c>
      <c r="AN12" s="19" t="n">
        <v>0.100872857641306</v>
      </c>
      <c r="AO12" s="19" t="n">
        <v>0</v>
      </c>
      <c r="AP12" s="19" t="n">
        <v>0.0456378690630401</v>
      </c>
      <c r="AQ12" s="19" t="n">
        <v>0.0654408224053644</v>
      </c>
      <c r="AR12" s="19" t="n">
        <v>0</v>
      </c>
      <c r="AS12" s="19" t="n">
        <v>0</v>
      </c>
      <c r="AT12" s="19" t="n">
        <v>0</v>
      </c>
      <c r="AU12" s="19" t="n">
        <v>0</v>
      </c>
    </row>
    <row r="13">
      <c r="B13" s="20" t="s">
        <v>145</v>
      </c>
      <c r="C13" s="19" t="n">
        <v>0</v>
      </c>
      <c r="D13" s="19" t="n">
        <v>0</v>
      </c>
      <c r="E13" s="19" t="n">
        <v>0</v>
      </c>
      <c r="F13" s="19"/>
      <c r="G13" s="19" t="n">
        <v>0</v>
      </c>
      <c r="H13" s="19" t="n">
        <v>0</v>
      </c>
      <c r="I13" s="19" t="n">
        <v>0</v>
      </c>
      <c r="J13" s="19" t="n">
        <v>0</v>
      </c>
      <c r="K13" s="19" t="n">
        <v>0</v>
      </c>
      <c r="L13" s="19" t="n">
        <v>0</v>
      </c>
      <c r="M13" s="19"/>
      <c r="N13" s="19" t="n">
        <v>0</v>
      </c>
      <c r="O13" s="19" t="n">
        <v>0</v>
      </c>
      <c r="P13" s="19" t="n">
        <v>0</v>
      </c>
      <c r="Q13" s="19" t="n">
        <v>0</v>
      </c>
      <c r="R13" s="19" t="n">
        <v>0</v>
      </c>
      <c r="S13" s="19"/>
      <c r="T13" s="19" t="n">
        <v>0</v>
      </c>
      <c r="U13" s="19" t="n">
        <v>0</v>
      </c>
      <c r="V13" s="19" t="n">
        <v>0</v>
      </c>
      <c r="W13" s="19" t="n">
        <v>0</v>
      </c>
      <c r="X13" s="19"/>
      <c r="Y13" s="19" t="n">
        <v>0</v>
      </c>
      <c r="Z13" s="19" t="n">
        <v>0</v>
      </c>
      <c r="AA13" s="19" t="n">
        <v>0</v>
      </c>
      <c r="AB13" s="19" t="n">
        <v>0</v>
      </c>
      <c r="AC13" s="19" t="n">
        <v>0</v>
      </c>
      <c r="AD13" s="19" t="n">
        <v>0</v>
      </c>
      <c r="AE13" s="19"/>
      <c r="AF13" s="19" t="n">
        <v>0</v>
      </c>
      <c r="AG13" s="19"/>
      <c r="AH13" s="19" t="n">
        <v>0</v>
      </c>
      <c r="AI13" s="19"/>
      <c r="AJ13" s="19" t="n">
        <v>0</v>
      </c>
      <c r="AK13" s="19" t="n">
        <v>0</v>
      </c>
      <c r="AL13" s="19" t="n">
        <v>0</v>
      </c>
      <c r="AM13" s="19" t="n">
        <v>0</v>
      </c>
      <c r="AN13" s="19" t="n">
        <v>0</v>
      </c>
      <c r="AO13" s="19" t="n">
        <v>0</v>
      </c>
      <c r="AP13" s="19" t="n">
        <v>0</v>
      </c>
      <c r="AQ13" s="19" t="n">
        <v>0</v>
      </c>
      <c r="AR13" s="19" t="n">
        <v>0</v>
      </c>
      <c r="AS13" s="19" t="n">
        <v>0</v>
      </c>
      <c r="AT13" s="19" t="n">
        <v>0</v>
      </c>
      <c r="AU13" s="19" t="n">
        <v>0</v>
      </c>
    </row>
    <row r="14">
      <c r="B14" s="20" t="s">
        <v>66</v>
      </c>
      <c r="C14" s="21" t="n">
        <v>0.0298140210074514</v>
      </c>
      <c r="D14" s="21" t="n">
        <v>0.0271065824514488</v>
      </c>
      <c r="E14" s="21" t="n">
        <v>0.0335580148099593</v>
      </c>
      <c r="F14" s="21"/>
      <c r="G14" s="21" t="n">
        <v>0</v>
      </c>
      <c r="H14" s="21" t="n">
        <v>0.019263554477146</v>
      </c>
      <c r="I14" s="21" t="n">
        <v>0</v>
      </c>
      <c r="J14" s="21" t="n">
        <v>0.0216256912571413</v>
      </c>
      <c r="K14" s="21" t="n">
        <v>0</v>
      </c>
      <c r="L14" s="21" t="n">
        <v>0.111233198335135</v>
      </c>
      <c r="M14" s="21"/>
      <c r="N14" s="21" t="n">
        <v>0</v>
      </c>
      <c r="O14" s="21" t="n">
        <v>0.0183950017448525</v>
      </c>
      <c r="P14" s="21" t="n">
        <v>0.0336759407544633</v>
      </c>
      <c r="Q14" s="21" t="n">
        <v>0.0117132994798758</v>
      </c>
      <c r="R14" s="21" t="n">
        <v>0.0690691479715135</v>
      </c>
      <c r="S14" s="21"/>
      <c r="T14" s="21" t="n">
        <v>0.0325033238072213</v>
      </c>
      <c r="U14" s="21" t="n">
        <v>0.0179418095885886</v>
      </c>
      <c r="V14" s="21" t="n">
        <v>0.0293392913560179</v>
      </c>
      <c r="W14" s="21" t="n">
        <v>0.0273967686958881</v>
      </c>
      <c r="X14" s="21"/>
      <c r="Y14" s="21" t="n">
        <v>0.00884909788712543</v>
      </c>
      <c r="Z14" s="21" t="n">
        <v>0</v>
      </c>
      <c r="AA14" s="21" t="n">
        <v>0.138012808931795</v>
      </c>
      <c r="AB14" s="21" t="n">
        <v>0.0510378794969845</v>
      </c>
      <c r="AC14" s="21" t="n">
        <v>0</v>
      </c>
      <c r="AD14" s="21" t="n">
        <v>0</v>
      </c>
      <c r="AE14" s="21"/>
      <c r="AF14" s="21" t="n">
        <v>0.0201775651005557</v>
      </c>
      <c r="AG14" s="21"/>
      <c r="AH14" s="21" t="n">
        <v>0.0237237741620316</v>
      </c>
      <c r="AI14" s="21"/>
      <c r="AJ14" s="21" t="n">
        <v>0</v>
      </c>
      <c r="AK14" s="21" t="n">
        <v>0.0822969497904081</v>
      </c>
      <c r="AL14" s="21" t="n">
        <v>0.0168244993802446</v>
      </c>
      <c r="AM14" s="21" t="n">
        <v>0</v>
      </c>
      <c r="AN14" s="21" t="n">
        <v>0.108607056034078</v>
      </c>
      <c r="AO14" s="21" t="n">
        <v>0</v>
      </c>
      <c r="AP14" s="21" t="n">
        <v>0.0272930329039572</v>
      </c>
      <c r="AQ14" s="21" t="n">
        <v>0</v>
      </c>
      <c r="AR14" s="21" t="n">
        <v>0</v>
      </c>
      <c r="AS14" s="21" t="n">
        <v>0</v>
      </c>
      <c r="AT14" s="21" t="n">
        <v>0.176972270386553</v>
      </c>
      <c r="AU14" s="21" t="n">
        <v>0</v>
      </c>
    </row>
    <row r="15">
      <c r="B15" s="18" t="s">
        <v>160</v>
      </c>
    </row>
    <row r="16">
      <c r="B16" t="s">
        <v>70</v>
      </c>
    </row>
    <row r="17">
      <c r="B17" t="s">
        <v>71</v>
      </c>
    </row>
    <row r="19">
      <c r="B19"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168</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298</v>
      </c>
      <c r="D7" s="11" t="n">
        <v>162</v>
      </c>
      <c r="E7" s="11" t="n">
        <v>136</v>
      </c>
      <c r="F7" s="11"/>
      <c r="G7" s="11" t="n">
        <v>35</v>
      </c>
      <c r="H7" s="11" t="n">
        <v>59</v>
      </c>
      <c r="I7" s="11" t="n">
        <v>41</v>
      </c>
      <c r="J7" s="11" t="n">
        <v>50</v>
      </c>
      <c r="K7" s="11" t="n">
        <v>48</v>
      </c>
      <c r="L7" s="11" t="n">
        <v>65</v>
      </c>
      <c r="M7" s="11"/>
      <c r="N7" s="11" t="n">
        <v>4</v>
      </c>
      <c r="O7" s="11" t="n">
        <v>59</v>
      </c>
      <c r="P7" s="11" t="n">
        <v>110</v>
      </c>
      <c r="Q7" s="11" t="n">
        <v>80</v>
      </c>
      <c r="R7" s="11" t="n">
        <v>45</v>
      </c>
      <c r="S7" s="11"/>
      <c r="T7" s="11" t="n">
        <v>29</v>
      </c>
      <c r="U7" s="11" t="n">
        <v>78</v>
      </c>
      <c r="V7" s="11" t="n">
        <v>75</v>
      </c>
      <c r="W7" s="11" t="n">
        <v>80</v>
      </c>
      <c r="X7" s="11"/>
      <c r="Y7" s="11" t="n">
        <v>140</v>
      </c>
      <c r="Z7" s="11" t="n">
        <v>62</v>
      </c>
      <c r="AA7" s="11" t="n">
        <v>53</v>
      </c>
      <c r="AB7" s="11" t="n">
        <v>20</v>
      </c>
      <c r="AC7" s="11" t="n">
        <v>13</v>
      </c>
      <c r="AD7" s="11" t="n">
        <v>10</v>
      </c>
      <c r="AE7" s="11"/>
      <c r="AF7" s="11" t="n">
        <v>193</v>
      </c>
      <c r="AG7" s="11"/>
      <c r="AH7" s="11" t="n">
        <v>258</v>
      </c>
      <c r="AI7" s="11"/>
      <c r="AJ7" s="11" t="n">
        <v>29</v>
      </c>
      <c r="AK7" s="11" t="n">
        <v>10</v>
      </c>
      <c r="AL7" s="11" t="n">
        <v>59</v>
      </c>
      <c r="AM7" s="11" t="n">
        <v>36</v>
      </c>
      <c r="AN7" s="11" t="n">
        <v>45</v>
      </c>
      <c r="AO7" s="11" t="n">
        <v>20</v>
      </c>
      <c r="AP7" s="11" t="n">
        <v>38</v>
      </c>
      <c r="AQ7" s="11" t="n">
        <v>13</v>
      </c>
      <c r="AR7" s="11" t="n">
        <v>9</v>
      </c>
      <c r="AS7" s="11" t="n">
        <v>23</v>
      </c>
      <c r="AT7" s="11" t="n">
        <v>5</v>
      </c>
      <c r="AU7" s="11" t="n">
        <v>11</v>
      </c>
    </row>
    <row r="8" ht="30" customHeight="1">
      <c r="B8" s="12" t="s">
        <v>20</v>
      </c>
      <c r="C8" s="12" t="n">
        <v>311</v>
      </c>
      <c r="D8" s="12" t="n">
        <v>180</v>
      </c>
      <c r="E8" s="12" t="n">
        <v>130</v>
      </c>
      <c r="F8" s="12"/>
      <c r="G8" s="12" t="n">
        <v>41</v>
      </c>
      <c r="H8" s="12" t="n">
        <v>72</v>
      </c>
      <c r="I8" s="12" t="n">
        <v>43</v>
      </c>
      <c r="J8" s="12" t="n">
        <v>48</v>
      </c>
      <c r="K8" s="12" t="n">
        <v>45</v>
      </c>
      <c r="L8" s="12" t="n">
        <v>61</v>
      </c>
      <c r="M8" s="12"/>
      <c r="N8" s="12" t="n">
        <v>4</v>
      </c>
      <c r="O8" s="12" t="n">
        <v>57</v>
      </c>
      <c r="P8" s="12" t="n">
        <v>104</v>
      </c>
      <c r="Q8" s="12" t="n">
        <v>93</v>
      </c>
      <c r="R8" s="12" t="n">
        <v>52</v>
      </c>
      <c r="S8" s="12"/>
      <c r="T8" s="12" t="n">
        <v>32</v>
      </c>
      <c r="U8" s="12" t="n">
        <v>80</v>
      </c>
      <c r="V8" s="12" t="n">
        <v>75</v>
      </c>
      <c r="W8" s="12" t="n">
        <v>88</v>
      </c>
      <c r="X8" s="12"/>
      <c r="Y8" s="12" t="n">
        <v>157</v>
      </c>
      <c r="Z8" s="12" t="n">
        <v>60</v>
      </c>
      <c r="AA8" s="12" t="n">
        <v>50</v>
      </c>
      <c r="AB8" s="12" t="n">
        <v>20</v>
      </c>
      <c r="AC8" s="12" t="n">
        <v>14</v>
      </c>
      <c r="AD8" s="12" t="n">
        <v>10</v>
      </c>
      <c r="AE8" s="12"/>
      <c r="AF8" s="12" t="n">
        <v>199</v>
      </c>
      <c r="AG8" s="12"/>
      <c r="AH8" s="12" t="n">
        <v>271</v>
      </c>
      <c r="AI8" s="12"/>
      <c r="AJ8" s="12" t="n">
        <v>27</v>
      </c>
      <c r="AK8" s="12" t="n">
        <v>9</v>
      </c>
      <c r="AL8" s="12" t="n">
        <v>65</v>
      </c>
      <c r="AM8" s="12" t="n">
        <v>41</v>
      </c>
      <c r="AN8" s="12" t="n">
        <v>53</v>
      </c>
      <c r="AO8" s="12" t="n">
        <v>21</v>
      </c>
      <c r="AP8" s="12" t="n">
        <v>36</v>
      </c>
      <c r="AQ8" s="12" t="n">
        <v>14</v>
      </c>
      <c r="AR8" s="12" t="n">
        <v>7</v>
      </c>
      <c r="AS8" s="12" t="n">
        <v>21</v>
      </c>
      <c r="AT8" s="12" t="n">
        <v>4</v>
      </c>
      <c r="AU8" s="12" t="n">
        <v>12</v>
      </c>
    </row>
    <row r="9">
      <c r="B9" s="20" t="s">
        <v>141</v>
      </c>
      <c r="C9" s="19" t="n">
        <v>0.266127165378445</v>
      </c>
      <c r="D9" s="19" t="n">
        <v>0.313503181967329</v>
      </c>
      <c r="E9" s="19" t="n">
        <v>0.200613023939096</v>
      </c>
      <c r="F9" s="19"/>
      <c r="G9" s="19" t="n">
        <v>0.325646380980413</v>
      </c>
      <c r="H9" s="19" t="n">
        <v>0.300820381088551</v>
      </c>
      <c r="I9" s="19" t="n">
        <v>0.295545047104881</v>
      </c>
      <c r="J9" s="19" t="n">
        <v>0.358654874533879</v>
      </c>
      <c r="K9" s="19" t="n">
        <v>0.195237242852894</v>
      </c>
      <c r="L9" s="19" t="n">
        <v>0.144878822065078</v>
      </c>
      <c r="M9" s="19"/>
      <c r="N9" s="19" t="n">
        <v>0</v>
      </c>
      <c r="O9" s="19" t="n">
        <v>0.209241241181167</v>
      </c>
      <c r="P9" s="19" t="n">
        <v>0.300994691310381</v>
      </c>
      <c r="Q9" s="19" t="n">
        <v>0.296040756031886</v>
      </c>
      <c r="R9" s="19" t="n">
        <v>0.223507510559094</v>
      </c>
      <c r="S9" s="19"/>
      <c r="T9" s="19" t="n">
        <v>0.196449159631446</v>
      </c>
      <c r="U9" s="19" t="n">
        <v>0.258232394352306</v>
      </c>
      <c r="V9" s="19" t="n">
        <v>0.240280932777365</v>
      </c>
      <c r="W9" s="19" t="n">
        <v>0.338397832039134</v>
      </c>
      <c r="X9" s="19"/>
      <c r="Y9" s="19" t="n">
        <v>0.354441104651217</v>
      </c>
      <c r="Z9" s="19" t="n">
        <v>0.153396815047294</v>
      </c>
      <c r="AA9" s="19" t="n">
        <v>0.159593971671796</v>
      </c>
      <c r="AB9" s="19" t="n">
        <v>0.192624761238367</v>
      </c>
      <c r="AC9" s="19" t="n">
        <v>0.432015909180399</v>
      </c>
      <c r="AD9" s="19" t="n">
        <v>0</v>
      </c>
      <c r="AE9" s="19"/>
      <c r="AF9" s="19" t="n">
        <v>0.237802016301718</v>
      </c>
      <c r="AG9" s="19"/>
      <c r="AH9" s="19" t="n">
        <v>0.2752786692471</v>
      </c>
      <c r="AI9" s="19"/>
      <c r="AJ9" s="19" t="n">
        <v>0.276342639214006</v>
      </c>
      <c r="AK9" s="19" t="n">
        <v>0.339192632851144</v>
      </c>
      <c r="AL9" s="19" t="n">
        <v>0.237836918209583</v>
      </c>
      <c r="AM9" s="19" t="n">
        <v>0.277920596307409</v>
      </c>
      <c r="AN9" s="19" t="n">
        <v>0.245060313249475</v>
      </c>
      <c r="AO9" s="19" t="n">
        <v>0.26733156590865</v>
      </c>
      <c r="AP9" s="19" t="n">
        <v>0.300832044476384</v>
      </c>
      <c r="AQ9" s="19" t="n">
        <v>0.244392801510136</v>
      </c>
      <c r="AR9" s="19" t="n">
        <v>0.120734250973107</v>
      </c>
      <c r="AS9" s="19" t="n">
        <v>0.389007295498663</v>
      </c>
      <c r="AT9" s="19" t="n">
        <v>0</v>
      </c>
      <c r="AU9" s="19" t="n">
        <v>0.274546099934787</v>
      </c>
    </row>
    <row r="10">
      <c r="B10" s="20" t="s">
        <v>142</v>
      </c>
      <c r="C10" s="19" t="n">
        <v>0.504905059705658</v>
      </c>
      <c r="D10" s="19" t="n">
        <v>0.439292525122893</v>
      </c>
      <c r="E10" s="19" t="n">
        <v>0.595637653544245</v>
      </c>
      <c r="F10" s="19"/>
      <c r="G10" s="19" t="n">
        <v>0.427112582789862</v>
      </c>
      <c r="H10" s="19" t="n">
        <v>0.448069535172223</v>
      </c>
      <c r="I10" s="19" t="n">
        <v>0.512040180537207</v>
      </c>
      <c r="J10" s="19" t="n">
        <v>0.420995636751953</v>
      </c>
      <c r="K10" s="19" t="n">
        <v>0.567668054882808</v>
      </c>
      <c r="L10" s="19" t="n">
        <v>0.63784899892282</v>
      </c>
      <c r="M10" s="19"/>
      <c r="N10" s="19" t="n">
        <v>0.757473793680115</v>
      </c>
      <c r="O10" s="19" t="n">
        <v>0.65768857149583</v>
      </c>
      <c r="P10" s="19" t="n">
        <v>0.521234969722593</v>
      </c>
      <c r="Q10" s="19" t="n">
        <v>0.414694293891784</v>
      </c>
      <c r="R10" s="19" t="n">
        <v>0.449469336457419</v>
      </c>
      <c r="S10" s="19"/>
      <c r="T10" s="19" t="n">
        <v>0.529404218348633</v>
      </c>
      <c r="U10" s="19" t="n">
        <v>0.49705233282065</v>
      </c>
      <c r="V10" s="19" t="n">
        <v>0.590696009053309</v>
      </c>
      <c r="W10" s="19" t="n">
        <v>0.423285834443417</v>
      </c>
      <c r="X10" s="19"/>
      <c r="Y10" s="19" t="n">
        <v>0.443667572964072</v>
      </c>
      <c r="Z10" s="19" t="n">
        <v>0.543143601240366</v>
      </c>
      <c r="AA10" s="19" t="n">
        <v>0.587142461213659</v>
      </c>
      <c r="AB10" s="19" t="n">
        <v>0.429865877660672</v>
      </c>
      <c r="AC10" s="19" t="n">
        <v>0.567984090819601</v>
      </c>
      <c r="AD10" s="19" t="n">
        <v>0.893085511846436</v>
      </c>
      <c r="AE10" s="19"/>
      <c r="AF10" s="19" t="n">
        <v>0.514665806932246</v>
      </c>
      <c r="AG10" s="19"/>
      <c r="AH10" s="19" t="n">
        <v>0.491789303351413</v>
      </c>
      <c r="AI10" s="19"/>
      <c r="AJ10" s="19" t="n">
        <v>0.484998175974298</v>
      </c>
      <c r="AK10" s="19" t="n">
        <v>0.371861234844515</v>
      </c>
      <c r="AL10" s="19" t="n">
        <v>0.491150629649058</v>
      </c>
      <c r="AM10" s="19" t="n">
        <v>0.557108796279963</v>
      </c>
      <c r="AN10" s="19" t="n">
        <v>0.458003753186207</v>
      </c>
      <c r="AO10" s="19" t="n">
        <v>0.563204303699257</v>
      </c>
      <c r="AP10" s="19" t="n">
        <v>0.548314890023572</v>
      </c>
      <c r="AQ10" s="19" t="n">
        <v>0.611182619602449</v>
      </c>
      <c r="AR10" s="19" t="n">
        <v>0.643946314031737</v>
      </c>
      <c r="AS10" s="19" t="n">
        <v>0.395363498003775</v>
      </c>
      <c r="AT10" s="19" t="n">
        <v>0.646055459226895</v>
      </c>
      <c r="AU10" s="19" t="n">
        <v>0.454552432138165</v>
      </c>
    </row>
    <row r="11">
      <c r="B11" s="20" t="s">
        <v>143</v>
      </c>
      <c r="C11" s="19" t="n">
        <v>0.131198406642637</v>
      </c>
      <c r="D11" s="19" t="n">
        <v>0.134363999801291</v>
      </c>
      <c r="E11" s="19" t="n">
        <v>0.126820851650306</v>
      </c>
      <c r="F11" s="19"/>
      <c r="G11" s="19" t="n">
        <v>0.0816831701589392</v>
      </c>
      <c r="H11" s="19" t="n">
        <v>0.159313130439218</v>
      </c>
      <c r="I11" s="19" t="n">
        <v>0.0718060953440043</v>
      </c>
      <c r="J11" s="19" t="n">
        <v>0.15225600044511</v>
      </c>
      <c r="K11" s="19" t="n">
        <v>0.201046550354378</v>
      </c>
      <c r="L11" s="19" t="n">
        <v>0.106038980676967</v>
      </c>
      <c r="M11" s="19"/>
      <c r="N11" s="19" t="n">
        <v>0.242526206319885</v>
      </c>
      <c r="O11" s="19" t="n">
        <v>0.0863301804689862</v>
      </c>
      <c r="P11" s="19" t="n">
        <v>0.0851396774626413</v>
      </c>
      <c r="Q11" s="19" t="n">
        <v>0.193114420772202</v>
      </c>
      <c r="R11" s="19" t="n">
        <v>0.153550255751181</v>
      </c>
      <c r="S11" s="19"/>
      <c r="T11" s="19" t="n">
        <v>0.0686858086300985</v>
      </c>
      <c r="U11" s="19" t="n">
        <v>0.13351128812262</v>
      </c>
      <c r="V11" s="19" t="n">
        <v>0.128983444028874</v>
      </c>
      <c r="W11" s="19" t="n">
        <v>0.137944441700978</v>
      </c>
      <c r="X11" s="19"/>
      <c r="Y11" s="19" t="n">
        <v>0.110445016984318</v>
      </c>
      <c r="Z11" s="19" t="n">
        <v>0.221172735949276</v>
      </c>
      <c r="AA11" s="19" t="n">
        <v>0.11525075818275</v>
      </c>
      <c r="AB11" s="19" t="n">
        <v>0.167624377679526</v>
      </c>
      <c r="AC11" s="19" t="n">
        <v>0</v>
      </c>
      <c r="AD11" s="19" t="n">
        <v>0.106914488153564</v>
      </c>
      <c r="AE11" s="19"/>
      <c r="AF11" s="19" t="n">
        <v>0.139690077651606</v>
      </c>
      <c r="AG11" s="19"/>
      <c r="AH11" s="19" t="n">
        <v>0.136076253392754</v>
      </c>
      <c r="AI11" s="19"/>
      <c r="AJ11" s="19" t="n">
        <v>0.209078894518516</v>
      </c>
      <c r="AK11" s="19" t="n">
        <v>0.0935000824707427</v>
      </c>
      <c r="AL11" s="19" t="n">
        <v>0.136954059894611</v>
      </c>
      <c r="AM11" s="19" t="n">
        <v>0.127533683390941</v>
      </c>
      <c r="AN11" s="19" t="n">
        <v>0.109260914383069</v>
      </c>
      <c r="AO11" s="19" t="n">
        <v>0.0462518361351127</v>
      </c>
      <c r="AP11" s="19" t="n">
        <v>0.10124991530616</v>
      </c>
      <c r="AQ11" s="19" t="n">
        <v>0.0789837564820503</v>
      </c>
      <c r="AR11" s="19" t="n">
        <v>0.122803621972397</v>
      </c>
      <c r="AS11" s="19" t="n">
        <v>0.177889884100248</v>
      </c>
      <c r="AT11" s="19" t="n">
        <v>0.176972270386553</v>
      </c>
      <c r="AU11" s="19" t="n">
        <v>0.270901467927048</v>
      </c>
    </row>
    <row r="12">
      <c r="B12" s="20" t="s">
        <v>144</v>
      </c>
      <c r="C12" s="19" t="n">
        <v>0.0580432771545354</v>
      </c>
      <c r="D12" s="19" t="n">
        <v>0.0857337106570377</v>
      </c>
      <c r="E12" s="19" t="n">
        <v>0.0197514344117779</v>
      </c>
      <c r="F12" s="19"/>
      <c r="G12" s="19" t="n">
        <v>0.165557866070786</v>
      </c>
      <c r="H12" s="19" t="n">
        <v>0.041103133632041</v>
      </c>
      <c r="I12" s="19" t="n">
        <v>0.120608677013908</v>
      </c>
      <c r="J12" s="19" t="n">
        <v>0.0464677970119165</v>
      </c>
      <c r="K12" s="19" t="n">
        <v>0.018008348752154</v>
      </c>
      <c r="L12" s="19" t="n">
        <v>0</v>
      </c>
      <c r="M12" s="19"/>
      <c r="N12" s="19" t="n">
        <v>0</v>
      </c>
      <c r="O12" s="19" t="n">
        <v>0.0141601361052561</v>
      </c>
      <c r="P12" s="19" t="n">
        <v>0.0483817837975731</v>
      </c>
      <c r="Q12" s="19" t="n">
        <v>0.0719467412390587</v>
      </c>
      <c r="R12" s="19" t="n">
        <v>0.104403749260792</v>
      </c>
      <c r="S12" s="19"/>
      <c r="T12" s="19" t="n">
        <v>0.172957489582601</v>
      </c>
      <c r="U12" s="19" t="n">
        <v>0.0649143709239163</v>
      </c>
      <c r="V12" s="19" t="n">
        <v>0.0107003227844341</v>
      </c>
      <c r="W12" s="19" t="n">
        <v>0.072975123120584</v>
      </c>
      <c r="X12" s="19"/>
      <c r="Y12" s="19" t="n">
        <v>0.0681590884412212</v>
      </c>
      <c r="Z12" s="19" t="n">
        <v>0.0687627061801748</v>
      </c>
      <c r="AA12" s="19" t="n">
        <v>0</v>
      </c>
      <c r="AB12" s="19" t="n">
        <v>0.158847103924451</v>
      </c>
      <c r="AC12" s="19" t="n">
        <v>0</v>
      </c>
      <c r="AD12" s="19" t="n">
        <v>0</v>
      </c>
      <c r="AE12" s="19"/>
      <c r="AF12" s="19" t="n">
        <v>0.0835990098684927</v>
      </c>
      <c r="AG12" s="19"/>
      <c r="AH12" s="19" t="n">
        <v>0.061783626258901</v>
      </c>
      <c r="AI12" s="19"/>
      <c r="AJ12" s="19" t="n">
        <v>0.0295802902931796</v>
      </c>
      <c r="AK12" s="19" t="n">
        <v>0.11314910004319</v>
      </c>
      <c r="AL12" s="19" t="n">
        <v>0.100286931175715</v>
      </c>
      <c r="AM12" s="19" t="n">
        <v>0.0374369240216877</v>
      </c>
      <c r="AN12" s="19" t="n">
        <v>0.0790679631471709</v>
      </c>
      <c r="AO12" s="19" t="n">
        <v>0.0674717303170378</v>
      </c>
      <c r="AP12" s="19" t="n">
        <v>0.0223101172899277</v>
      </c>
      <c r="AQ12" s="19" t="n">
        <v>0.0654408224053644</v>
      </c>
      <c r="AR12" s="19" t="n">
        <v>0.112515813022759</v>
      </c>
      <c r="AS12" s="19" t="n">
        <v>0</v>
      </c>
      <c r="AT12" s="19" t="n">
        <v>0</v>
      </c>
      <c r="AU12" s="19" t="n">
        <v>0</v>
      </c>
    </row>
    <row r="13">
      <c r="B13" s="20" t="s">
        <v>145</v>
      </c>
      <c r="C13" s="19" t="n">
        <v>0.00731089628368412</v>
      </c>
      <c r="D13" s="19" t="n">
        <v>0</v>
      </c>
      <c r="E13" s="19" t="n">
        <v>0.0174208026807127</v>
      </c>
      <c r="F13" s="19"/>
      <c r="G13" s="19" t="n">
        <v>0</v>
      </c>
      <c r="H13" s="19" t="n">
        <v>0.0314302651908214</v>
      </c>
      <c r="I13" s="19" t="n">
        <v>0</v>
      </c>
      <c r="J13" s="19" t="n">
        <v>0</v>
      </c>
      <c r="K13" s="19" t="n">
        <v>0</v>
      </c>
      <c r="L13" s="19" t="n">
        <v>0</v>
      </c>
      <c r="M13" s="19"/>
      <c r="N13" s="19" t="n">
        <v>0</v>
      </c>
      <c r="O13" s="19" t="n">
        <v>0</v>
      </c>
      <c r="P13" s="19" t="n">
        <v>0.010572936952348</v>
      </c>
      <c r="Q13" s="19" t="n">
        <v>0.0124904885851939</v>
      </c>
      <c r="R13" s="19" t="n">
        <v>0</v>
      </c>
      <c r="S13" s="19"/>
      <c r="T13" s="19" t="n">
        <v>0</v>
      </c>
      <c r="U13" s="19" t="n">
        <v>0.0283478041919193</v>
      </c>
      <c r="V13" s="19" t="n">
        <v>0</v>
      </c>
      <c r="W13" s="19" t="n">
        <v>0</v>
      </c>
      <c r="X13" s="19"/>
      <c r="Y13" s="19" t="n">
        <v>0.0144381190720466</v>
      </c>
      <c r="Z13" s="19" t="n">
        <v>0</v>
      </c>
      <c r="AA13" s="19" t="n">
        <v>0</v>
      </c>
      <c r="AB13" s="19" t="n">
        <v>0</v>
      </c>
      <c r="AC13" s="19" t="n">
        <v>0</v>
      </c>
      <c r="AD13" s="19" t="n">
        <v>0</v>
      </c>
      <c r="AE13" s="19"/>
      <c r="AF13" s="19" t="n">
        <v>0</v>
      </c>
      <c r="AG13" s="19"/>
      <c r="AH13" s="19" t="n">
        <v>0.00837027799011907</v>
      </c>
      <c r="AI13" s="19"/>
      <c r="AJ13" s="19" t="n">
        <v>0</v>
      </c>
      <c r="AK13" s="19" t="n">
        <v>0</v>
      </c>
      <c r="AL13" s="19" t="n">
        <v>0.016946961690788</v>
      </c>
      <c r="AM13" s="19" t="n">
        <v>0</v>
      </c>
      <c r="AN13" s="19" t="n">
        <v>0</v>
      </c>
      <c r="AO13" s="19" t="n">
        <v>0.0557405639399422</v>
      </c>
      <c r="AP13" s="19" t="n">
        <v>0</v>
      </c>
      <c r="AQ13" s="19" t="n">
        <v>0</v>
      </c>
      <c r="AR13" s="19" t="n">
        <v>0</v>
      </c>
      <c r="AS13" s="19" t="n">
        <v>0</v>
      </c>
      <c r="AT13" s="19" t="n">
        <v>0</v>
      </c>
      <c r="AU13" s="19" t="n">
        <v>0</v>
      </c>
    </row>
    <row r="14">
      <c r="B14" s="20" t="s">
        <v>66</v>
      </c>
      <c r="C14" s="21" t="n">
        <v>0.0324151948350405</v>
      </c>
      <c r="D14" s="21" t="n">
        <v>0.0271065824514488</v>
      </c>
      <c r="E14" s="21" t="n">
        <v>0.039756233773863</v>
      </c>
      <c r="F14" s="21"/>
      <c r="G14" s="21" t="n">
        <v>0</v>
      </c>
      <c r="H14" s="21" t="n">
        <v>0.019263554477146</v>
      </c>
      <c r="I14" s="21" t="n">
        <v>0</v>
      </c>
      <c r="J14" s="21" t="n">
        <v>0.0216256912571413</v>
      </c>
      <c r="K14" s="21" t="n">
        <v>0.0180398031577664</v>
      </c>
      <c r="L14" s="21" t="n">
        <v>0.111233198335135</v>
      </c>
      <c r="M14" s="21"/>
      <c r="N14" s="21" t="n">
        <v>0</v>
      </c>
      <c r="O14" s="21" t="n">
        <v>0.0325798707487609</v>
      </c>
      <c r="P14" s="21" t="n">
        <v>0.0336759407544633</v>
      </c>
      <c r="Q14" s="21" t="n">
        <v>0.0117132994798758</v>
      </c>
      <c r="R14" s="21" t="n">
        <v>0.0690691479715135</v>
      </c>
      <c r="S14" s="21"/>
      <c r="T14" s="21" t="n">
        <v>0.0325033238072213</v>
      </c>
      <c r="U14" s="21" t="n">
        <v>0.0179418095885886</v>
      </c>
      <c r="V14" s="21" t="n">
        <v>0.0293392913560179</v>
      </c>
      <c r="W14" s="21" t="n">
        <v>0.0273967686958881</v>
      </c>
      <c r="X14" s="21"/>
      <c r="Y14" s="21" t="n">
        <v>0.00884909788712543</v>
      </c>
      <c r="Z14" s="21" t="n">
        <v>0.0135241415828889</v>
      </c>
      <c r="AA14" s="21" t="n">
        <v>0.138012808931795</v>
      </c>
      <c r="AB14" s="21" t="n">
        <v>0.0510378794969845</v>
      </c>
      <c r="AC14" s="21" t="n">
        <v>0</v>
      </c>
      <c r="AD14" s="21" t="n">
        <v>0</v>
      </c>
      <c r="AE14" s="21"/>
      <c r="AF14" s="21" t="n">
        <v>0.0242430892459369</v>
      </c>
      <c r="AG14" s="21"/>
      <c r="AH14" s="21" t="n">
        <v>0.0267018697597128</v>
      </c>
      <c r="AI14" s="21"/>
      <c r="AJ14" s="21" t="n">
        <v>0</v>
      </c>
      <c r="AK14" s="21" t="n">
        <v>0.0822969497904081</v>
      </c>
      <c r="AL14" s="21" t="n">
        <v>0.0168244993802446</v>
      </c>
      <c r="AM14" s="21" t="n">
        <v>0</v>
      </c>
      <c r="AN14" s="21" t="n">
        <v>0.108607056034078</v>
      </c>
      <c r="AO14" s="21" t="n">
        <v>0</v>
      </c>
      <c r="AP14" s="21" t="n">
        <v>0.0272930329039572</v>
      </c>
      <c r="AQ14" s="21" t="n">
        <v>0</v>
      </c>
      <c r="AR14" s="21" t="n">
        <v>0</v>
      </c>
      <c r="AS14" s="21" t="n">
        <v>0.0377393223973138</v>
      </c>
      <c r="AT14" s="21" t="n">
        <v>0.176972270386553</v>
      </c>
      <c r="AU14" s="21" t="n">
        <v>0</v>
      </c>
    </row>
    <row r="15">
      <c r="B15" s="18" t="s">
        <v>160</v>
      </c>
    </row>
    <row r="16">
      <c r="B16" t="s">
        <v>70</v>
      </c>
    </row>
    <row r="17">
      <c r="B17" t="s">
        <v>71</v>
      </c>
    </row>
    <row r="19">
      <c r="B19"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169</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298</v>
      </c>
      <c r="D7" s="11" t="n">
        <v>162</v>
      </c>
      <c r="E7" s="11" t="n">
        <v>136</v>
      </c>
      <c r="F7" s="11"/>
      <c r="G7" s="11" t="n">
        <v>35</v>
      </c>
      <c r="H7" s="11" t="n">
        <v>59</v>
      </c>
      <c r="I7" s="11" t="n">
        <v>41</v>
      </c>
      <c r="J7" s="11" t="n">
        <v>50</v>
      </c>
      <c r="K7" s="11" t="n">
        <v>48</v>
      </c>
      <c r="L7" s="11" t="n">
        <v>65</v>
      </c>
      <c r="M7" s="11"/>
      <c r="N7" s="11" t="n">
        <v>4</v>
      </c>
      <c r="O7" s="11" t="n">
        <v>59</v>
      </c>
      <c r="P7" s="11" t="n">
        <v>110</v>
      </c>
      <c r="Q7" s="11" t="n">
        <v>80</v>
      </c>
      <c r="R7" s="11" t="n">
        <v>45</v>
      </c>
      <c r="S7" s="11"/>
      <c r="T7" s="11" t="n">
        <v>29</v>
      </c>
      <c r="U7" s="11" t="n">
        <v>78</v>
      </c>
      <c r="V7" s="11" t="n">
        <v>75</v>
      </c>
      <c r="W7" s="11" t="n">
        <v>80</v>
      </c>
      <c r="X7" s="11"/>
      <c r="Y7" s="11" t="n">
        <v>140</v>
      </c>
      <c r="Z7" s="11" t="n">
        <v>62</v>
      </c>
      <c r="AA7" s="11" t="n">
        <v>53</v>
      </c>
      <c r="AB7" s="11" t="n">
        <v>20</v>
      </c>
      <c r="AC7" s="11" t="n">
        <v>13</v>
      </c>
      <c r="AD7" s="11" t="n">
        <v>10</v>
      </c>
      <c r="AE7" s="11"/>
      <c r="AF7" s="11" t="n">
        <v>193</v>
      </c>
      <c r="AG7" s="11"/>
      <c r="AH7" s="11" t="n">
        <v>258</v>
      </c>
      <c r="AI7" s="11"/>
      <c r="AJ7" s="11" t="n">
        <v>29</v>
      </c>
      <c r="AK7" s="11" t="n">
        <v>10</v>
      </c>
      <c r="AL7" s="11" t="n">
        <v>59</v>
      </c>
      <c r="AM7" s="11" t="n">
        <v>36</v>
      </c>
      <c r="AN7" s="11" t="n">
        <v>45</v>
      </c>
      <c r="AO7" s="11" t="n">
        <v>20</v>
      </c>
      <c r="AP7" s="11" t="n">
        <v>38</v>
      </c>
      <c r="AQ7" s="11" t="n">
        <v>13</v>
      </c>
      <c r="AR7" s="11" t="n">
        <v>9</v>
      </c>
      <c r="AS7" s="11" t="n">
        <v>23</v>
      </c>
      <c r="AT7" s="11" t="n">
        <v>5</v>
      </c>
      <c r="AU7" s="11" t="n">
        <v>11</v>
      </c>
    </row>
    <row r="8" ht="30" customHeight="1">
      <c r="B8" s="12" t="s">
        <v>20</v>
      </c>
      <c r="C8" s="12" t="n">
        <v>311</v>
      </c>
      <c r="D8" s="12" t="n">
        <v>180</v>
      </c>
      <c r="E8" s="12" t="n">
        <v>130</v>
      </c>
      <c r="F8" s="12"/>
      <c r="G8" s="12" t="n">
        <v>41</v>
      </c>
      <c r="H8" s="12" t="n">
        <v>72</v>
      </c>
      <c r="I8" s="12" t="n">
        <v>43</v>
      </c>
      <c r="J8" s="12" t="n">
        <v>48</v>
      </c>
      <c r="K8" s="12" t="n">
        <v>45</v>
      </c>
      <c r="L8" s="12" t="n">
        <v>61</v>
      </c>
      <c r="M8" s="12"/>
      <c r="N8" s="12" t="n">
        <v>4</v>
      </c>
      <c r="O8" s="12" t="n">
        <v>57</v>
      </c>
      <c r="P8" s="12" t="n">
        <v>104</v>
      </c>
      <c r="Q8" s="12" t="n">
        <v>93</v>
      </c>
      <c r="R8" s="12" t="n">
        <v>52</v>
      </c>
      <c r="S8" s="12"/>
      <c r="T8" s="12" t="n">
        <v>32</v>
      </c>
      <c r="U8" s="12" t="n">
        <v>80</v>
      </c>
      <c r="V8" s="12" t="n">
        <v>75</v>
      </c>
      <c r="W8" s="12" t="n">
        <v>88</v>
      </c>
      <c r="X8" s="12"/>
      <c r="Y8" s="12" t="n">
        <v>157</v>
      </c>
      <c r="Z8" s="12" t="n">
        <v>60</v>
      </c>
      <c r="AA8" s="12" t="n">
        <v>50</v>
      </c>
      <c r="AB8" s="12" t="n">
        <v>20</v>
      </c>
      <c r="AC8" s="12" t="n">
        <v>14</v>
      </c>
      <c r="AD8" s="12" t="n">
        <v>10</v>
      </c>
      <c r="AE8" s="12"/>
      <c r="AF8" s="12" t="n">
        <v>199</v>
      </c>
      <c r="AG8" s="12"/>
      <c r="AH8" s="12" t="n">
        <v>271</v>
      </c>
      <c r="AI8" s="12"/>
      <c r="AJ8" s="12" t="n">
        <v>27</v>
      </c>
      <c r="AK8" s="12" t="n">
        <v>9</v>
      </c>
      <c r="AL8" s="12" t="n">
        <v>65</v>
      </c>
      <c r="AM8" s="12" t="n">
        <v>41</v>
      </c>
      <c r="AN8" s="12" t="n">
        <v>53</v>
      </c>
      <c r="AO8" s="12" t="n">
        <v>21</v>
      </c>
      <c r="AP8" s="12" t="n">
        <v>36</v>
      </c>
      <c r="AQ8" s="12" t="n">
        <v>14</v>
      </c>
      <c r="AR8" s="12" t="n">
        <v>7</v>
      </c>
      <c r="AS8" s="12" t="n">
        <v>21</v>
      </c>
      <c r="AT8" s="12" t="n">
        <v>4</v>
      </c>
      <c r="AU8" s="12" t="n">
        <v>12</v>
      </c>
    </row>
    <row r="9">
      <c r="B9" s="20" t="s">
        <v>141</v>
      </c>
      <c r="C9" s="19" t="n">
        <v>0.225844696266226</v>
      </c>
      <c r="D9" s="19" t="n">
        <v>0.252853069827306</v>
      </c>
      <c r="E9" s="19" t="n">
        <v>0.188496043236108</v>
      </c>
      <c r="F9" s="19"/>
      <c r="G9" s="19" t="n">
        <v>0.243472947923587</v>
      </c>
      <c r="H9" s="19" t="n">
        <v>0.212692896240484</v>
      </c>
      <c r="I9" s="19" t="n">
        <v>0.299876718084114</v>
      </c>
      <c r="J9" s="19" t="n">
        <v>0.297072116799709</v>
      </c>
      <c r="K9" s="19" t="n">
        <v>0.21610174290751</v>
      </c>
      <c r="L9" s="19" t="n">
        <v>0.129280391365004</v>
      </c>
      <c r="M9" s="19"/>
      <c r="N9" s="19" t="n">
        <v>0.235780460077406</v>
      </c>
      <c r="O9" s="19" t="n">
        <v>0.150224998957051</v>
      </c>
      <c r="P9" s="19" t="n">
        <v>0.273556774978643</v>
      </c>
      <c r="Q9" s="19" t="n">
        <v>0.271880413193698</v>
      </c>
      <c r="R9" s="19" t="n">
        <v>0.129821783175445</v>
      </c>
      <c r="S9" s="19"/>
      <c r="T9" s="19" t="n">
        <v>0.150938757358599</v>
      </c>
      <c r="U9" s="19" t="n">
        <v>0.236973979079042</v>
      </c>
      <c r="V9" s="19" t="n">
        <v>0.243995734680823</v>
      </c>
      <c r="W9" s="19" t="n">
        <v>0.229472777012459</v>
      </c>
      <c r="X9" s="19"/>
      <c r="Y9" s="19" t="n">
        <v>0.287139508082077</v>
      </c>
      <c r="Z9" s="19" t="n">
        <v>0.168532972889576</v>
      </c>
      <c r="AA9" s="19" t="n">
        <v>0.10052016282566</v>
      </c>
      <c r="AB9" s="19" t="n">
        <v>0.305407187156873</v>
      </c>
      <c r="AC9" s="19" t="n">
        <v>0.201387448389908</v>
      </c>
      <c r="AD9" s="19" t="n">
        <v>0.0997644307624779</v>
      </c>
      <c r="AE9" s="19"/>
      <c r="AF9" s="19" t="n">
        <v>0.202211933217704</v>
      </c>
      <c r="AG9" s="19"/>
      <c r="AH9" s="19" t="n">
        <v>0.246159962965477</v>
      </c>
      <c r="AI9" s="19"/>
      <c r="AJ9" s="19" t="n">
        <v>0.20529910284545</v>
      </c>
      <c r="AK9" s="19" t="n">
        <v>0.339192632851144</v>
      </c>
      <c r="AL9" s="19" t="n">
        <v>0.203410295739753</v>
      </c>
      <c r="AM9" s="19" t="n">
        <v>0.187006482128709</v>
      </c>
      <c r="AN9" s="19" t="n">
        <v>0.241198142614491</v>
      </c>
      <c r="AO9" s="19" t="n">
        <v>0.372758898507887</v>
      </c>
      <c r="AP9" s="19" t="n">
        <v>0.218722039826248</v>
      </c>
      <c r="AQ9" s="19" t="n">
        <v>0.151764759571539</v>
      </c>
      <c r="AR9" s="19" t="n">
        <v>0.120734250973107</v>
      </c>
      <c r="AS9" s="19" t="n">
        <v>0.285972262722737</v>
      </c>
      <c r="AT9" s="19" t="n">
        <v>0.262598028752839</v>
      </c>
      <c r="AU9" s="19" t="n">
        <v>0.171477155807222</v>
      </c>
    </row>
    <row r="10">
      <c r="B10" s="20" t="s">
        <v>142</v>
      </c>
      <c r="C10" s="19" t="n">
        <v>0.496402798047026</v>
      </c>
      <c r="D10" s="19" t="n">
        <v>0.430231713365512</v>
      </c>
      <c r="E10" s="19" t="n">
        <v>0.587907785446853</v>
      </c>
      <c r="F10" s="19"/>
      <c r="G10" s="19" t="n">
        <v>0.385952084838434</v>
      </c>
      <c r="H10" s="19" t="n">
        <v>0.478839966483179</v>
      </c>
      <c r="I10" s="19" t="n">
        <v>0.526787502309558</v>
      </c>
      <c r="J10" s="19" t="n">
        <v>0.449525808701554</v>
      </c>
      <c r="K10" s="19" t="n">
        <v>0.558371378056519</v>
      </c>
      <c r="L10" s="19" t="n">
        <v>0.560582104812861</v>
      </c>
      <c r="M10" s="19"/>
      <c r="N10" s="19" t="n">
        <v>0.497839037323483</v>
      </c>
      <c r="O10" s="19" t="n">
        <v>0.530437971552189</v>
      </c>
      <c r="P10" s="19" t="n">
        <v>0.508162415352732</v>
      </c>
      <c r="Q10" s="19" t="n">
        <v>0.468259497239741</v>
      </c>
      <c r="R10" s="19" t="n">
        <v>0.486063655620412</v>
      </c>
      <c r="S10" s="19"/>
      <c r="T10" s="19" t="n">
        <v>0.445643807140563</v>
      </c>
      <c r="U10" s="19" t="n">
        <v>0.533326228709866</v>
      </c>
      <c r="V10" s="19" t="n">
        <v>0.509152518892425</v>
      </c>
      <c r="W10" s="19" t="n">
        <v>0.497523854658414</v>
      </c>
      <c r="X10" s="19"/>
      <c r="Y10" s="19" t="n">
        <v>0.477369223736879</v>
      </c>
      <c r="Z10" s="19" t="n">
        <v>0.512721687286149</v>
      </c>
      <c r="AA10" s="19" t="n">
        <v>0.563928048431883</v>
      </c>
      <c r="AB10" s="19" t="n">
        <v>0.285109442648823</v>
      </c>
      <c r="AC10" s="19" t="n">
        <v>0.624063107859003</v>
      </c>
      <c r="AD10" s="19" t="n">
        <v>0.612313330349838</v>
      </c>
      <c r="AE10" s="19"/>
      <c r="AF10" s="19" t="n">
        <v>0.493562766094769</v>
      </c>
      <c r="AG10" s="19"/>
      <c r="AH10" s="19" t="n">
        <v>0.474982809404421</v>
      </c>
      <c r="AI10" s="19"/>
      <c r="AJ10" s="19" t="n">
        <v>0.502053056208419</v>
      </c>
      <c r="AK10" s="19" t="n">
        <v>0.294297585454726</v>
      </c>
      <c r="AL10" s="19" t="n">
        <v>0.511994404574357</v>
      </c>
      <c r="AM10" s="19" t="n">
        <v>0.555548703511689</v>
      </c>
      <c r="AN10" s="19" t="n">
        <v>0.377019843061581</v>
      </c>
      <c r="AO10" s="19" t="n">
        <v>0.348905718854728</v>
      </c>
      <c r="AP10" s="19" t="n">
        <v>0.572460415557792</v>
      </c>
      <c r="AQ10" s="19" t="n">
        <v>0.769656964907704</v>
      </c>
      <c r="AR10" s="19" t="n">
        <v>0.652466834231506</v>
      </c>
      <c r="AS10" s="19" t="n">
        <v>0.496949116889284</v>
      </c>
      <c r="AT10" s="19" t="n">
        <v>0.383457430474056</v>
      </c>
      <c r="AU10" s="19" t="n">
        <v>0.519316011810082</v>
      </c>
    </row>
    <row r="11">
      <c r="B11" s="20" t="s">
        <v>143</v>
      </c>
      <c r="C11" s="19" t="n">
        <v>0.159491519708197</v>
      </c>
      <c r="D11" s="19" t="n">
        <v>0.179646777782534</v>
      </c>
      <c r="E11" s="19" t="n">
        <v>0.131619728804222</v>
      </c>
      <c r="F11" s="19"/>
      <c r="G11" s="19" t="n">
        <v>0.203716037876992</v>
      </c>
      <c r="H11" s="19" t="n">
        <v>0.15924349244085</v>
      </c>
      <c r="I11" s="19" t="n">
        <v>0.135660191354831</v>
      </c>
      <c r="J11" s="19" t="n">
        <v>0.124216261642007</v>
      </c>
      <c r="K11" s="19" t="n">
        <v>0.146185339772561</v>
      </c>
      <c r="L11" s="19" t="n">
        <v>0.183992468800373</v>
      </c>
      <c r="M11" s="19"/>
      <c r="N11" s="19" t="n">
        <v>0.266380502599111</v>
      </c>
      <c r="O11" s="19" t="n">
        <v>0.169089409400029</v>
      </c>
      <c r="P11" s="19" t="n">
        <v>0.101670563842398</v>
      </c>
      <c r="Q11" s="19" t="n">
        <v>0.181621501829998</v>
      </c>
      <c r="R11" s="19" t="n">
        <v>0.217500354113517</v>
      </c>
      <c r="S11" s="19"/>
      <c r="T11" s="19" t="n">
        <v>0.178980202025162</v>
      </c>
      <c r="U11" s="19" t="n">
        <v>0.107483981916082</v>
      </c>
      <c r="V11" s="19" t="n">
        <v>0.177261205274154</v>
      </c>
      <c r="W11" s="19" t="n">
        <v>0.170246400842563</v>
      </c>
      <c r="X11" s="19"/>
      <c r="Y11" s="19" t="n">
        <v>0.131400575201192</v>
      </c>
      <c r="Z11" s="19" t="n">
        <v>0.205915772503156</v>
      </c>
      <c r="AA11" s="19" t="n">
        <v>0.165177961305361</v>
      </c>
      <c r="AB11" s="19" t="n">
        <v>0.254736348659061</v>
      </c>
      <c r="AC11" s="19" t="n">
        <v>0.174549443751089</v>
      </c>
      <c r="AD11" s="19" t="n">
        <v>0.0836995674119655</v>
      </c>
      <c r="AE11" s="19"/>
      <c r="AF11" s="19" t="n">
        <v>0.182710521545722</v>
      </c>
      <c r="AG11" s="19"/>
      <c r="AH11" s="19" t="n">
        <v>0.161799421629981</v>
      </c>
      <c r="AI11" s="19"/>
      <c r="AJ11" s="19" t="n">
        <v>0.144209745517394</v>
      </c>
      <c r="AK11" s="19" t="n">
        <v>0</v>
      </c>
      <c r="AL11" s="19" t="n">
        <v>0.176672729244726</v>
      </c>
      <c r="AM11" s="19" t="n">
        <v>0.158528161864445</v>
      </c>
      <c r="AN11" s="19" t="n">
        <v>0.161950825619462</v>
      </c>
      <c r="AO11" s="19" t="n">
        <v>0.222594818697443</v>
      </c>
      <c r="AP11" s="19" t="n">
        <v>0.159214394422074</v>
      </c>
      <c r="AQ11" s="19" t="n">
        <v>0.0785782755207571</v>
      </c>
      <c r="AR11" s="19" t="n">
        <v>0.226798914795387</v>
      </c>
      <c r="AS11" s="19" t="n">
        <v>0.128534164843291</v>
      </c>
      <c r="AT11" s="19" t="n">
        <v>0.176972270386553</v>
      </c>
      <c r="AU11" s="19" t="n">
        <v>0.206137888255131</v>
      </c>
    </row>
    <row r="12">
      <c r="B12" s="20" t="s">
        <v>144</v>
      </c>
      <c r="C12" s="19" t="n">
        <v>0.0592542414394947</v>
      </c>
      <c r="D12" s="19" t="n">
        <v>0.0807152345289574</v>
      </c>
      <c r="E12" s="19" t="n">
        <v>0.029576808891866</v>
      </c>
      <c r="F12" s="19"/>
      <c r="G12" s="19" t="n">
        <v>0.0616470296496075</v>
      </c>
      <c r="H12" s="19" t="n">
        <v>0.0986145948139829</v>
      </c>
      <c r="I12" s="19" t="n">
        <v>0.0376755882514978</v>
      </c>
      <c r="J12" s="19" t="n">
        <v>0.107560121599588</v>
      </c>
      <c r="K12" s="19" t="n">
        <v>0.0240634094544587</v>
      </c>
      <c r="L12" s="19" t="n">
        <v>0.0149118366866261</v>
      </c>
      <c r="M12" s="19"/>
      <c r="N12" s="19" t="n">
        <v>0</v>
      </c>
      <c r="O12" s="19" t="n">
        <v>0.0371510978234335</v>
      </c>
      <c r="P12" s="19" t="n">
        <v>0.0735324382565616</v>
      </c>
      <c r="Q12" s="19" t="n">
        <v>0.037725170391912</v>
      </c>
      <c r="R12" s="19" t="n">
        <v>0.0975450591191131</v>
      </c>
      <c r="S12" s="19"/>
      <c r="T12" s="19" t="n">
        <v>0.112394057330766</v>
      </c>
      <c r="U12" s="19" t="n">
        <v>0.0417481960322754</v>
      </c>
      <c r="V12" s="19" t="n">
        <v>0.0402512497965799</v>
      </c>
      <c r="W12" s="19" t="n">
        <v>0.075360198790676</v>
      </c>
      <c r="X12" s="19"/>
      <c r="Y12" s="19" t="n">
        <v>0.0696325131948199</v>
      </c>
      <c r="Z12" s="19" t="n">
        <v>0.0563872534779878</v>
      </c>
      <c r="AA12" s="19" t="n">
        <v>0.0185018906069105</v>
      </c>
      <c r="AB12" s="19" t="n">
        <v>0.103709142038258</v>
      </c>
      <c r="AC12" s="19" t="n">
        <v>0</v>
      </c>
      <c r="AD12" s="19" t="n">
        <v>0.106914488153564</v>
      </c>
      <c r="AE12" s="19"/>
      <c r="AF12" s="19" t="n">
        <v>0.0812067512768173</v>
      </c>
      <c r="AG12" s="19"/>
      <c r="AH12" s="19" t="n">
        <v>0.0599111515554702</v>
      </c>
      <c r="AI12" s="19"/>
      <c r="AJ12" s="19" t="n">
        <v>0.148438095428737</v>
      </c>
      <c r="AK12" s="19" t="n">
        <v>0.206649182513933</v>
      </c>
      <c r="AL12" s="19" t="n">
        <v>0.0555145520400868</v>
      </c>
      <c r="AM12" s="19" t="n">
        <v>0.0345478308200524</v>
      </c>
      <c r="AN12" s="19" t="n">
        <v>0.0834711750366457</v>
      </c>
      <c r="AO12" s="19" t="n">
        <v>0</v>
      </c>
      <c r="AP12" s="19" t="n">
        <v>0.0223101172899277</v>
      </c>
      <c r="AQ12" s="19" t="n">
        <v>0</v>
      </c>
      <c r="AR12" s="19" t="n">
        <v>0</v>
      </c>
      <c r="AS12" s="19" t="n">
        <v>0.0508051331473745</v>
      </c>
      <c r="AT12" s="19" t="n">
        <v>0</v>
      </c>
      <c r="AU12" s="19" t="n">
        <v>0.103068944127565</v>
      </c>
    </row>
    <row r="13">
      <c r="B13" s="20" t="s">
        <v>145</v>
      </c>
      <c r="C13" s="19" t="n">
        <v>0.0199019868494883</v>
      </c>
      <c r="D13" s="19" t="n">
        <v>0.0240049975105484</v>
      </c>
      <c r="E13" s="19" t="n">
        <v>0.0142281197722187</v>
      </c>
      <c r="F13" s="19"/>
      <c r="G13" s="19" t="n">
        <v>0.10521189971138</v>
      </c>
      <c r="H13" s="19" t="n">
        <v>0.0161628148576059</v>
      </c>
      <c r="I13" s="19" t="n">
        <v>0</v>
      </c>
      <c r="J13" s="19" t="n">
        <v>0</v>
      </c>
      <c r="K13" s="19" t="n">
        <v>0.0153370231048662</v>
      </c>
      <c r="L13" s="19" t="n">
        <v>0</v>
      </c>
      <c r="M13" s="19"/>
      <c r="N13" s="19" t="n">
        <v>0</v>
      </c>
      <c r="O13" s="19" t="n">
        <v>0.0612579505613115</v>
      </c>
      <c r="P13" s="19" t="n">
        <v>0</v>
      </c>
      <c r="Q13" s="19" t="n">
        <v>0.0288001178647751</v>
      </c>
      <c r="R13" s="19" t="n">
        <v>0</v>
      </c>
      <c r="S13" s="19"/>
      <c r="T13" s="19" t="n">
        <v>0.0455104022728472</v>
      </c>
      <c r="U13" s="19" t="n">
        <v>0.0502808735372039</v>
      </c>
      <c r="V13" s="19" t="n">
        <v>0</v>
      </c>
      <c r="W13" s="19" t="n">
        <v>0</v>
      </c>
      <c r="X13" s="19"/>
      <c r="Y13" s="19" t="n">
        <v>0.0256090818979061</v>
      </c>
      <c r="Z13" s="19" t="n">
        <v>0.0245565364653499</v>
      </c>
      <c r="AA13" s="19" t="n">
        <v>0.013859127898391</v>
      </c>
      <c r="AB13" s="19" t="n">
        <v>0</v>
      </c>
      <c r="AC13" s="19" t="n">
        <v>0</v>
      </c>
      <c r="AD13" s="19" t="n">
        <v>0</v>
      </c>
      <c r="AE13" s="19"/>
      <c r="AF13" s="19" t="n">
        <v>0.0111291708834398</v>
      </c>
      <c r="AG13" s="19"/>
      <c r="AH13" s="19" t="n">
        <v>0.0227858741284133</v>
      </c>
      <c r="AI13" s="19"/>
      <c r="AJ13" s="19" t="n">
        <v>0</v>
      </c>
      <c r="AK13" s="19" t="n">
        <v>0.0775636493897891</v>
      </c>
      <c r="AL13" s="19" t="n">
        <v>0.0205136214647204</v>
      </c>
      <c r="AM13" s="19" t="n">
        <v>0.0374369240216877</v>
      </c>
      <c r="AN13" s="19" t="n">
        <v>0.027752957633742</v>
      </c>
      <c r="AO13" s="19" t="n">
        <v>0.0557405639399422</v>
      </c>
      <c r="AP13" s="19" t="n">
        <v>0</v>
      </c>
      <c r="AQ13" s="19" t="n">
        <v>0</v>
      </c>
      <c r="AR13" s="19" t="n">
        <v>0</v>
      </c>
      <c r="AS13" s="19" t="n">
        <v>0</v>
      </c>
      <c r="AT13" s="19" t="n">
        <v>0</v>
      </c>
      <c r="AU13" s="19" t="n">
        <v>0</v>
      </c>
    </row>
    <row r="14">
      <c r="B14" s="20" t="s">
        <v>66</v>
      </c>
      <c r="C14" s="21" t="n">
        <v>0.0391047576895678</v>
      </c>
      <c r="D14" s="21" t="n">
        <v>0.0325482069851429</v>
      </c>
      <c r="E14" s="21" t="n">
        <v>0.0481715138487324</v>
      </c>
      <c r="F14" s="21"/>
      <c r="G14" s="21" t="n">
        <v>0</v>
      </c>
      <c r="H14" s="21" t="n">
        <v>0.0344462351638985</v>
      </c>
      <c r="I14" s="21" t="n">
        <v>0</v>
      </c>
      <c r="J14" s="21" t="n">
        <v>0.0216256912571413</v>
      </c>
      <c r="K14" s="21" t="n">
        <v>0.0399411067040856</v>
      </c>
      <c r="L14" s="21" t="n">
        <v>0.111233198335135</v>
      </c>
      <c r="M14" s="21"/>
      <c r="N14" s="21" t="n">
        <v>0</v>
      </c>
      <c r="O14" s="21" t="n">
        <v>0.0518385717059861</v>
      </c>
      <c r="P14" s="21" t="n">
        <v>0.0430778075696654</v>
      </c>
      <c r="Q14" s="21" t="n">
        <v>0.0117132994798758</v>
      </c>
      <c r="R14" s="21" t="n">
        <v>0.0690691479715135</v>
      </c>
      <c r="S14" s="21"/>
      <c r="T14" s="21" t="n">
        <v>0.066532773872063</v>
      </c>
      <c r="U14" s="21" t="n">
        <v>0.0301867407255314</v>
      </c>
      <c r="V14" s="21" t="n">
        <v>0.0293392913560179</v>
      </c>
      <c r="W14" s="21" t="n">
        <v>0.0273967686958881</v>
      </c>
      <c r="X14" s="21"/>
      <c r="Y14" s="21" t="n">
        <v>0.00884909788712543</v>
      </c>
      <c r="Z14" s="21" t="n">
        <v>0.0318857773777819</v>
      </c>
      <c r="AA14" s="21" t="n">
        <v>0.138012808931795</v>
      </c>
      <c r="AB14" s="21" t="n">
        <v>0.0510378794969845</v>
      </c>
      <c r="AC14" s="21" t="n">
        <v>0</v>
      </c>
      <c r="AD14" s="21" t="n">
        <v>0.0973081833221549</v>
      </c>
      <c r="AE14" s="21"/>
      <c r="AF14" s="21" t="n">
        <v>0.0291788569815482</v>
      </c>
      <c r="AG14" s="21"/>
      <c r="AH14" s="21" t="n">
        <v>0.0343607803162378</v>
      </c>
      <c r="AI14" s="21"/>
      <c r="AJ14" s="21" t="n">
        <v>0</v>
      </c>
      <c r="AK14" s="21" t="n">
        <v>0.0822969497904081</v>
      </c>
      <c r="AL14" s="21" t="n">
        <v>0.0318943969363571</v>
      </c>
      <c r="AM14" s="21" t="n">
        <v>0.0269318976534165</v>
      </c>
      <c r="AN14" s="21" t="n">
        <v>0.108607056034078</v>
      </c>
      <c r="AO14" s="21" t="n">
        <v>0</v>
      </c>
      <c r="AP14" s="21" t="n">
        <v>0.0272930329039572</v>
      </c>
      <c r="AQ14" s="21" t="n">
        <v>0</v>
      </c>
      <c r="AR14" s="21" t="n">
        <v>0</v>
      </c>
      <c r="AS14" s="21" t="n">
        <v>0.0377393223973138</v>
      </c>
      <c r="AT14" s="21" t="n">
        <v>0.176972270386553</v>
      </c>
      <c r="AU14" s="21" t="n">
        <v>0</v>
      </c>
    </row>
    <row r="15">
      <c r="B15" s="18" t="s">
        <v>160</v>
      </c>
    </row>
    <row r="16">
      <c r="B16" t="s">
        <v>70</v>
      </c>
    </row>
    <row r="17">
      <c r="B17" t="s">
        <v>71</v>
      </c>
    </row>
    <row r="19">
      <c r="B19"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68</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1016</v>
      </c>
      <c r="D7" s="11" t="n">
        <v>479</v>
      </c>
      <c r="E7" s="11" t="n">
        <v>535</v>
      </c>
      <c r="F7" s="11"/>
      <c r="G7" s="11" t="n">
        <v>101</v>
      </c>
      <c r="H7" s="11" t="n">
        <v>138</v>
      </c>
      <c r="I7" s="11" t="n">
        <v>148</v>
      </c>
      <c r="J7" s="11" t="n">
        <v>176</v>
      </c>
      <c r="K7" s="11" t="n">
        <v>187</v>
      </c>
      <c r="L7" s="11" t="n">
        <v>266</v>
      </c>
      <c r="M7" s="11"/>
      <c r="N7" s="11" t="n">
        <v>20</v>
      </c>
      <c r="O7" s="11" t="n">
        <v>265</v>
      </c>
      <c r="P7" s="11" t="n">
        <v>363</v>
      </c>
      <c r="Q7" s="11" t="n">
        <v>242</v>
      </c>
      <c r="R7" s="11" t="n">
        <v>121</v>
      </c>
      <c r="S7" s="11"/>
      <c r="T7" s="11" t="n">
        <v>119</v>
      </c>
      <c r="U7" s="11" t="n">
        <v>291</v>
      </c>
      <c r="V7" s="11" t="n">
        <v>216</v>
      </c>
      <c r="W7" s="11" t="n">
        <v>213</v>
      </c>
      <c r="X7" s="11"/>
      <c r="Y7" s="11" t="n">
        <v>361</v>
      </c>
      <c r="Z7" s="11" t="n">
        <v>178</v>
      </c>
      <c r="AA7" s="11" t="n">
        <v>234</v>
      </c>
      <c r="AB7" s="11" t="n">
        <v>114</v>
      </c>
      <c r="AC7" s="11" t="n">
        <v>56</v>
      </c>
      <c r="AD7" s="11" t="n">
        <v>67</v>
      </c>
      <c r="AE7" s="11"/>
      <c r="AF7" s="11" t="n">
        <v>631</v>
      </c>
      <c r="AG7" s="11"/>
      <c r="AH7" s="11" t="n">
        <v>748</v>
      </c>
      <c r="AI7" s="11"/>
      <c r="AJ7" s="11" t="n">
        <v>86</v>
      </c>
      <c r="AK7" s="11" t="n">
        <v>36</v>
      </c>
      <c r="AL7" s="11" t="n">
        <v>202</v>
      </c>
      <c r="AM7" s="11" t="n">
        <v>160</v>
      </c>
      <c r="AN7" s="11" t="n">
        <v>132</v>
      </c>
      <c r="AO7" s="11" t="n">
        <v>68</v>
      </c>
      <c r="AP7" s="11" t="n">
        <v>130</v>
      </c>
      <c r="AQ7" s="11" t="n">
        <v>32</v>
      </c>
      <c r="AR7" s="11" t="n">
        <v>26</v>
      </c>
      <c r="AS7" s="11" t="n">
        <v>74</v>
      </c>
      <c r="AT7" s="11" t="n">
        <v>30</v>
      </c>
      <c r="AU7" s="11" t="n">
        <v>40</v>
      </c>
    </row>
    <row r="8" ht="30" customHeight="1">
      <c r="B8" s="12" t="s">
        <v>20</v>
      </c>
      <c r="C8" s="12" t="n">
        <v>1016</v>
      </c>
      <c r="D8" s="12" t="n">
        <v>506</v>
      </c>
      <c r="E8" s="12" t="n">
        <v>508</v>
      </c>
      <c r="F8" s="12"/>
      <c r="G8" s="12" t="n">
        <v>112</v>
      </c>
      <c r="H8" s="12" t="n">
        <v>163</v>
      </c>
      <c r="I8" s="12" t="n">
        <v>150</v>
      </c>
      <c r="J8" s="12" t="n">
        <v>168</v>
      </c>
      <c r="K8" s="12" t="n">
        <v>173</v>
      </c>
      <c r="L8" s="12" t="n">
        <v>251</v>
      </c>
      <c r="M8" s="12"/>
      <c r="N8" s="12" t="n">
        <v>19</v>
      </c>
      <c r="O8" s="12" t="n">
        <v>248</v>
      </c>
      <c r="P8" s="12" t="n">
        <v>339</v>
      </c>
      <c r="Q8" s="12" t="n">
        <v>270</v>
      </c>
      <c r="R8" s="12" t="n">
        <v>134</v>
      </c>
      <c r="S8" s="12"/>
      <c r="T8" s="12" t="n">
        <v>119</v>
      </c>
      <c r="U8" s="12" t="n">
        <v>288</v>
      </c>
      <c r="V8" s="12" t="n">
        <v>215</v>
      </c>
      <c r="W8" s="12" t="n">
        <v>224</v>
      </c>
      <c r="X8" s="12"/>
      <c r="Y8" s="12" t="n">
        <v>389</v>
      </c>
      <c r="Z8" s="12" t="n">
        <v>172</v>
      </c>
      <c r="AA8" s="12" t="n">
        <v>220</v>
      </c>
      <c r="AB8" s="12" t="n">
        <v>108</v>
      </c>
      <c r="AC8" s="12" t="n">
        <v>59</v>
      </c>
      <c r="AD8" s="12" t="n">
        <v>61</v>
      </c>
      <c r="AE8" s="12"/>
      <c r="AF8" s="12" t="n">
        <v>624</v>
      </c>
      <c r="AG8" s="12"/>
      <c r="AH8" s="12" t="n">
        <v>760</v>
      </c>
      <c r="AI8" s="12"/>
      <c r="AJ8" s="12" t="n">
        <v>77</v>
      </c>
      <c r="AK8" s="12" t="n">
        <v>29</v>
      </c>
      <c r="AL8" s="12" t="n">
        <v>215</v>
      </c>
      <c r="AM8" s="12" t="n">
        <v>169</v>
      </c>
      <c r="AN8" s="12" t="n">
        <v>151</v>
      </c>
      <c r="AO8" s="12" t="n">
        <v>67</v>
      </c>
      <c r="AP8" s="12" t="n">
        <v>123</v>
      </c>
      <c r="AQ8" s="12" t="n">
        <v>35</v>
      </c>
      <c r="AR8" s="12" t="n">
        <v>22</v>
      </c>
      <c r="AS8" s="12" t="n">
        <v>67</v>
      </c>
      <c r="AT8" s="12" t="n">
        <v>23</v>
      </c>
      <c r="AU8" s="12" t="n">
        <v>38</v>
      </c>
    </row>
    <row r="9">
      <c r="B9" s="20" t="s">
        <v>62</v>
      </c>
      <c r="C9" s="19" t="n">
        <v>0.614485296576828</v>
      </c>
      <c r="D9" s="19" t="n">
        <v>0.640603458574101</v>
      </c>
      <c r="E9" s="19" t="n">
        <v>0.588895189211643</v>
      </c>
      <c r="F9" s="19"/>
      <c r="G9" s="19" t="n">
        <v>0.330690905088331</v>
      </c>
      <c r="H9" s="19" t="n">
        <v>0.567250608842291</v>
      </c>
      <c r="I9" s="19" t="n">
        <v>0.643974162028281</v>
      </c>
      <c r="J9" s="19" t="n">
        <v>0.670767903514622</v>
      </c>
      <c r="K9" s="19" t="n">
        <v>0.730045178019002</v>
      </c>
      <c r="L9" s="19" t="n">
        <v>0.636956015537239</v>
      </c>
      <c r="M9" s="19"/>
      <c r="N9" s="19" t="n">
        <v>0.842251051007943</v>
      </c>
      <c r="O9" s="19" t="n">
        <v>0.588950927850181</v>
      </c>
      <c r="P9" s="19" t="n">
        <v>0.655374018890743</v>
      </c>
      <c r="Q9" s="19" t="n">
        <v>0.596151472188313</v>
      </c>
      <c r="R9" s="19" t="n">
        <v>0.556025331459085</v>
      </c>
      <c r="S9" s="19"/>
      <c r="T9" s="19" t="n">
        <v>0.610662205001456</v>
      </c>
      <c r="U9" s="19" t="n">
        <v>0.637374297453444</v>
      </c>
      <c r="V9" s="19" t="n">
        <v>0.674769062758418</v>
      </c>
      <c r="W9" s="19" t="n">
        <v>0.556538699258036</v>
      </c>
      <c r="X9" s="19"/>
      <c r="Y9" s="19" t="n">
        <v>0.594202563604354</v>
      </c>
      <c r="Z9" s="19" t="n">
        <v>0.62680786162752</v>
      </c>
      <c r="AA9" s="19" t="n">
        <v>0.654349745718056</v>
      </c>
      <c r="AB9" s="19" t="n">
        <v>0.670750611295916</v>
      </c>
      <c r="AC9" s="19" t="n">
        <v>0.313888752393787</v>
      </c>
      <c r="AD9" s="19" t="n">
        <v>0.768377220535688</v>
      </c>
      <c r="AE9" s="19"/>
      <c r="AF9" s="19" t="n">
        <v>1</v>
      </c>
      <c r="AG9" s="19"/>
      <c r="AH9" s="19" t="n">
        <v>0.623998584282459</v>
      </c>
      <c r="AI9" s="19"/>
      <c r="AJ9" s="19" t="n">
        <v>0.552057307450168</v>
      </c>
      <c r="AK9" s="19" t="n">
        <v>0.695072374777739</v>
      </c>
      <c r="AL9" s="19" t="n">
        <v>0.597969434713105</v>
      </c>
      <c r="AM9" s="19" t="n">
        <v>0.619507236161549</v>
      </c>
      <c r="AN9" s="19" t="n">
        <v>0.600463285588458</v>
      </c>
      <c r="AO9" s="19" t="n">
        <v>0.696008994036694</v>
      </c>
      <c r="AP9" s="19" t="n">
        <v>0.606473248046297</v>
      </c>
      <c r="AQ9" s="19" t="n">
        <v>0.487547549877481</v>
      </c>
      <c r="AR9" s="19" t="n">
        <v>0.717165087565158</v>
      </c>
      <c r="AS9" s="19" t="n">
        <v>0.694808041900795</v>
      </c>
      <c r="AT9" s="19" t="n">
        <v>0.650155382735669</v>
      </c>
      <c r="AU9" s="19" t="n">
        <v>0.582766352336601</v>
      </c>
    </row>
    <row r="10">
      <c r="B10" s="20" t="s">
        <v>63</v>
      </c>
      <c r="C10" s="19" t="n">
        <v>0.373446454139104</v>
      </c>
      <c r="D10" s="19" t="n">
        <v>0.350378591641542</v>
      </c>
      <c r="E10" s="19" t="n">
        <v>0.395946940932401</v>
      </c>
      <c r="F10" s="19"/>
      <c r="G10" s="19" t="n">
        <v>0.702309582056452</v>
      </c>
      <c r="H10" s="19" t="n">
        <v>0.486085716448803</v>
      </c>
      <c r="I10" s="19" t="n">
        <v>0.398570681426199</v>
      </c>
      <c r="J10" s="19" t="n">
        <v>0.299719757621479</v>
      </c>
      <c r="K10" s="19" t="n">
        <v>0.204339119014357</v>
      </c>
      <c r="L10" s="19" t="n">
        <v>0.304227701070496</v>
      </c>
      <c r="M10" s="19"/>
      <c r="N10" s="19" t="n">
        <v>0.107949224961892</v>
      </c>
      <c r="O10" s="19" t="n">
        <v>0.345518471896212</v>
      </c>
      <c r="P10" s="19" t="n">
        <v>0.329561921349208</v>
      </c>
      <c r="Q10" s="19" t="n">
        <v>0.421411338381474</v>
      </c>
      <c r="R10" s="19" t="n">
        <v>0.483793880657835</v>
      </c>
      <c r="S10" s="19"/>
      <c r="T10" s="19" t="n">
        <v>0.309838129121564</v>
      </c>
      <c r="U10" s="19" t="n">
        <v>0.32848691151479</v>
      </c>
      <c r="V10" s="19" t="n">
        <v>0.334977941105118</v>
      </c>
      <c r="W10" s="19" t="n">
        <v>0.495922672093754</v>
      </c>
      <c r="X10" s="19"/>
      <c r="Y10" s="19" t="n">
        <v>0.443045477705063</v>
      </c>
      <c r="Z10" s="19" t="n">
        <v>0.367668148094844</v>
      </c>
      <c r="AA10" s="19" t="n">
        <v>0.272855457320302</v>
      </c>
      <c r="AB10" s="19" t="n">
        <v>0.289053355319928</v>
      </c>
      <c r="AC10" s="19" t="n">
        <v>0.686111247606213</v>
      </c>
      <c r="AD10" s="19" t="n">
        <v>0.14263791101821</v>
      </c>
      <c r="AE10" s="19"/>
      <c r="AF10" s="19" t="n">
        <v>0.0364261785859776</v>
      </c>
      <c r="AG10" s="19"/>
      <c r="AH10" s="19" t="n">
        <v>0.383227171985902</v>
      </c>
      <c r="AI10" s="19"/>
      <c r="AJ10" s="19" t="n">
        <v>0.482641901046288</v>
      </c>
      <c r="AK10" s="19" t="n">
        <v>0.308847178867223</v>
      </c>
      <c r="AL10" s="19" t="n">
        <v>0.372710004233967</v>
      </c>
      <c r="AM10" s="19" t="n">
        <v>0.394502326875708</v>
      </c>
      <c r="AN10" s="19" t="n">
        <v>0.365588301806783</v>
      </c>
      <c r="AO10" s="19" t="n">
        <v>0.263644688847755</v>
      </c>
      <c r="AP10" s="19" t="n">
        <v>0.37989764992908</v>
      </c>
      <c r="AQ10" s="19" t="n">
        <v>0.512452450122518</v>
      </c>
      <c r="AR10" s="19" t="n">
        <v>0.282834912434843</v>
      </c>
      <c r="AS10" s="19" t="n">
        <v>0.293915013822613</v>
      </c>
      <c r="AT10" s="19" t="n">
        <v>0.318483358266896</v>
      </c>
      <c r="AU10" s="19" t="n">
        <v>0.413868237481822</v>
      </c>
    </row>
    <row r="11">
      <c r="B11" s="20" t="s">
        <v>64</v>
      </c>
      <c r="C11" s="19" t="n">
        <v>0.0281682827337259</v>
      </c>
      <c r="D11" s="19" t="n">
        <v>0.036893225306604</v>
      </c>
      <c r="E11" s="19" t="n">
        <v>0.0195797375614814</v>
      </c>
      <c r="F11" s="19"/>
      <c r="G11" s="19" t="n">
        <v>0.0136105068774877</v>
      </c>
      <c r="H11" s="19" t="n">
        <v>0.0209692715971354</v>
      </c>
      <c r="I11" s="19" t="n">
        <v>0.0083802739886265</v>
      </c>
      <c r="J11" s="19" t="n">
        <v>0.0112351684217349</v>
      </c>
      <c r="K11" s="19" t="n">
        <v>0.0449942333835049</v>
      </c>
      <c r="L11" s="19" t="n">
        <v>0.050975490457978</v>
      </c>
      <c r="M11" s="19"/>
      <c r="N11" s="19" t="n">
        <v>0.0497997240301649</v>
      </c>
      <c r="O11" s="19" t="n">
        <v>0.0461336388115068</v>
      </c>
      <c r="P11" s="19" t="n">
        <v>0.0140603024439318</v>
      </c>
      <c r="Q11" s="19" t="n">
        <v>0.0423851634002238</v>
      </c>
      <c r="R11" s="19" t="n">
        <v>0</v>
      </c>
      <c r="S11" s="19"/>
      <c r="T11" s="19" t="n">
        <v>0.0466917066375477</v>
      </c>
      <c r="U11" s="19" t="n">
        <v>0.0444451503527348</v>
      </c>
      <c r="V11" s="19" t="n">
        <v>0</v>
      </c>
      <c r="W11" s="19" t="n">
        <v>0.0148451138179645</v>
      </c>
      <c r="X11" s="19"/>
      <c r="Y11" s="19" t="n">
        <v>0.01592271204661</v>
      </c>
      <c r="Z11" s="19" t="n">
        <v>0.0121838960490044</v>
      </c>
      <c r="AA11" s="19" t="n">
        <v>0.0594552064355428</v>
      </c>
      <c r="AB11" s="19" t="n">
        <v>0.0336439270456553</v>
      </c>
      <c r="AC11" s="19" t="n">
        <v>0</v>
      </c>
      <c r="AD11" s="19" t="n">
        <v>0.0591078658639125</v>
      </c>
      <c r="AE11" s="19"/>
      <c r="AF11" s="19" t="n">
        <v>0.00743615698296643</v>
      </c>
      <c r="AG11" s="19"/>
      <c r="AH11" s="19" t="n">
        <v>0.0193471940844181</v>
      </c>
      <c r="AI11" s="19"/>
      <c r="AJ11" s="19" t="n">
        <v>0.0470861610345003</v>
      </c>
      <c r="AK11" s="19" t="n">
        <v>0.0288543509360367</v>
      </c>
      <c r="AL11" s="19" t="n">
        <v>0.0316022173083449</v>
      </c>
      <c r="AM11" s="19" t="n">
        <v>0.0275729646370764</v>
      </c>
      <c r="AN11" s="19" t="n">
        <v>0.0234539001678378</v>
      </c>
      <c r="AO11" s="19" t="n">
        <v>0.0268528688285446</v>
      </c>
      <c r="AP11" s="19" t="n">
        <v>0.0211611035783935</v>
      </c>
      <c r="AQ11" s="19" t="n">
        <v>0</v>
      </c>
      <c r="AR11" s="19" t="n">
        <v>0</v>
      </c>
      <c r="AS11" s="19" t="n">
        <v>0.0125610799343822</v>
      </c>
      <c r="AT11" s="19" t="n">
        <v>0.031361258997435</v>
      </c>
      <c r="AU11" s="19" t="n">
        <v>0.0841015459516005</v>
      </c>
    </row>
    <row r="12">
      <c r="B12" s="20" t="s">
        <v>65</v>
      </c>
      <c r="C12" s="19" t="n">
        <v>0.00576339628127716</v>
      </c>
      <c r="D12" s="19" t="n">
        <v>0.00387797792902806</v>
      </c>
      <c r="E12" s="19" t="n">
        <v>0.00766638585535535</v>
      </c>
      <c r="F12" s="19"/>
      <c r="G12" s="19" t="n">
        <v>0</v>
      </c>
      <c r="H12" s="19" t="n">
        <v>0</v>
      </c>
      <c r="I12" s="19" t="n">
        <v>0</v>
      </c>
      <c r="J12" s="19" t="n">
        <v>0.00667839598985458</v>
      </c>
      <c r="K12" s="19" t="n">
        <v>0.0163693285547976</v>
      </c>
      <c r="L12" s="19" t="n">
        <v>0.00761588553152657</v>
      </c>
      <c r="M12" s="19"/>
      <c r="N12" s="19" t="n">
        <v>0</v>
      </c>
      <c r="O12" s="19" t="n">
        <v>0.0190502849256965</v>
      </c>
      <c r="P12" s="19" t="n">
        <v>0</v>
      </c>
      <c r="Q12" s="19" t="n">
        <v>0.00415931853555361</v>
      </c>
      <c r="R12" s="19" t="n">
        <v>0</v>
      </c>
      <c r="S12" s="19"/>
      <c r="T12" s="19" t="n">
        <v>0.0328079592394324</v>
      </c>
      <c r="U12" s="19" t="n">
        <v>0.00682464284604484</v>
      </c>
      <c r="V12" s="19" t="n">
        <v>0</v>
      </c>
      <c r="W12" s="19" t="n">
        <v>0</v>
      </c>
      <c r="X12" s="19"/>
      <c r="Y12" s="19" t="n">
        <v>0</v>
      </c>
      <c r="Z12" s="19" t="n">
        <v>0</v>
      </c>
      <c r="AA12" s="19" t="n">
        <v>0.0086715962062349</v>
      </c>
      <c r="AB12" s="19" t="n">
        <v>0.0196346512174431</v>
      </c>
      <c r="AC12" s="19" t="n">
        <v>0</v>
      </c>
      <c r="AD12" s="19" t="n">
        <v>0.0298770025821893</v>
      </c>
      <c r="AE12" s="19"/>
      <c r="AF12" s="19" t="n">
        <v>0</v>
      </c>
      <c r="AG12" s="19"/>
      <c r="AH12" s="19" t="n">
        <v>0.0049806473058048</v>
      </c>
      <c r="AI12" s="19"/>
      <c r="AJ12" s="19" t="n">
        <v>0</v>
      </c>
      <c r="AK12" s="19" t="n">
        <v>0</v>
      </c>
      <c r="AL12" s="19" t="n">
        <v>0.00521739543873113</v>
      </c>
      <c r="AM12" s="19" t="n">
        <v>0.0107694713111667</v>
      </c>
      <c r="AN12" s="19" t="n">
        <v>0.0137234277831763</v>
      </c>
      <c r="AO12" s="19" t="n">
        <v>0</v>
      </c>
      <c r="AP12" s="19" t="n">
        <v>0</v>
      </c>
      <c r="AQ12" s="19" t="n">
        <v>0</v>
      </c>
      <c r="AR12" s="19" t="n">
        <v>0</v>
      </c>
      <c r="AS12" s="19" t="n">
        <v>0.0125610799343822</v>
      </c>
      <c r="AT12" s="19" t="n">
        <v>0</v>
      </c>
      <c r="AU12" s="19" t="n">
        <v>0</v>
      </c>
    </row>
    <row r="13">
      <c r="B13" s="20" t="s">
        <v>66</v>
      </c>
      <c r="C13" s="19" t="n">
        <v>0.00379659897887997</v>
      </c>
      <c r="D13" s="19" t="n">
        <v>0.00370438488317871</v>
      </c>
      <c r="E13" s="19" t="n">
        <v>0.00390362584732661</v>
      </c>
      <c r="F13" s="19"/>
      <c r="G13" s="19" t="n">
        <v>0</v>
      </c>
      <c r="H13" s="19" t="n">
        <v>0</v>
      </c>
      <c r="I13" s="19" t="n">
        <v>0</v>
      </c>
      <c r="J13" s="19" t="n">
        <v>0.00578324240219528</v>
      </c>
      <c r="K13" s="19" t="n">
        <v>0.0105392548348941</v>
      </c>
      <c r="L13" s="19" t="n">
        <v>0.00425730962794015</v>
      </c>
      <c r="M13" s="19"/>
      <c r="N13" s="19" t="n">
        <v>0</v>
      </c>
      <c r="O13" s="19" t="n">
        <v>0.0112298640089851</v>
      </c>
      <c r="P13" s="19" t="n">
        <v>0.0031441062337597</v>
      </c>
      <c r="Q13" s="19" t="n">
        <v>0</v>
      </c>
      <c r="R13" s="19" t="n">
        <v>0</v>
      </c>
      <c r="S13" s="19"/>
      <c r="T13" s="19" t="n">
        <v>0</v>
      </c>
      <c r="U13" s="19" t="n">
        <v>0.00651914586793909</v>
      </c>
      <c r="V13" s="19" t="n">
        <v>0</v>
      </c>
      <c r="W13" s="19" t="n">
        <v>0</v>
      </c>
      <c r="X13" s="19"/>
      <c r="Y13" s="19" t="n">
        <v>0.00249790039875909</v>
      </c>
      <c r="Z13" s="19" t="n">
        <v>0</v>
      </c>
      <c r="AA13" s="19" t="n">
        <v>0.0048474560004335</v>
      </c>
      <c r="AB13" s="19" t="n">
        <v>0.0167915312410653</v>
      </c>
      <c r="AC13" s="19" t="n">
        <v>0</v>
      </c>
      <c r="AD13" s="19" t="n">
        <v>0</v>
      </c>
      <c r="AE13" s="19"/>
      <c r="AF13" s="19" t="n">
        <v>0</v>
      </c>
      <c r="AG13" s="19"/>
      <c r="AH13" s="19" t="n">
        <v>0.00127878657816978</v>
      </c>
      <c r="AI13" s="19"/>
      <c r="AJ13" s="19" t="n">
        <v>0</v>
      </c>
      <c r="AK13" s="19" t="n">
        <v>0</v>
      </c>
      <c r="AL13" s="19" t="n">
        <v>0.00425628489948923</v>
      </c>
      <c r="AM13" s="19" t="n">
        <v>0.00574784090598884</v>
      </c>
      <c r="AN13" s="19" t="n">
        <v>0.00706488185967126</v>
      </c>
      <c r="AO13" s="19" t="n">
        <v>0.0134934482870058</v>
      </c>
      <c r="AP13" s="19" t="n">
        <v>0</v>
      </c>
      <c r="AQ13" s="19" t="n">
        <v>0</v>
      </c>
      <c r="AR13" s="19" t="n">
        <v>0</v>
      </c>
      <c r="AS13" s="19" t="n">
        <v>0</v>
      </c>
      <c r="AT13" s="19" t="n">
        <v>0</v>
      </c>
      <c r="AU13" s="19" t="n">
        <v>0</v>
      </c>
    </row>
    <row r="14">
      <c r="B14" s="20" t="s">
        <v>67</v>
      </c>
      <c r="C14" s="21" t="n">
        <v>0.00893963913835719</v>
      </c>
      <c r="D14" s="21" t="n">
        <v>0.0164538890391637</v>
      </c>
      <c r="E14" s="21" t="n">
        <v>0.00148203982219986</v>
      </c>
      <c r="F14" s="21"/>
      <c r="G14" s="21" t="n">
        <v>0.0136105068774877</v>
      </c>
      <c r="H14" s="21" t="n">
        <v>0.0256040398153969</v>
      </c>
      <c r="I14" s="21" t="n">
        <v>0</v>
      </c>
      <c r="J14" s="21" t="n">
        <v>0.00581553205011443</v>
      </c>
      <c r="K14" s="21" t="n">
        <v>0.00948065538747787</v>
      </c>
      <c r="L14" s="21" t="n">
        <v>0.0031285019773093</v>
      </c>
      <c r="M14" s="21"/>
      <c r="N14" s="21" t="n">
        <v>0</v>
      </c>
      <c r="O14" s="21" t="n">
        <v>0.00355742691983529</v>
      </c>
      <c r="P14" s="21" t="n">
        <v>0.00740697505230278</v>
      </c>
      <c r="Q14" s="21" t="n">
        <v>0.0210813047270122</v>
      </c>
      <c r="R14" s="21" t="n">
        <v>0</v>
      </c>
      <c r="S14" s="21"/>
      <c r="T14" s="21" t="n">
        <v>0.00745120019192709</v>
      </c>
      <c r="U14" s="21" t="n">
        <v>0.0140352098862965</v>
      </c>
      <c r="V14" s="21" t="n">
        <v>0</v>
      </c>
      <c r="W14" s="21" t="n">
        <v>0.0185372479209687</v>
      </c>
      <c r="X14" s="21"/>
      <c r="Y14" s="21" t="n">
        <v>0.0171319755478207</v>
      </c>
      <c r="Z14" s="21" t="n">
        <v>0.00437226390321556</v>
      </c>
      <c r="AA14" s="21" t="n">
        <v>0.00356217353390234</v>
      </c>
      <c r="AB14" s="21" t="n">
        <v>0.0081596165744382</v>
      </c>
      <c r="AC14" s="21" t="n">
        <v>0</v>
      </c>
      <c r="AD14" s="21" t="n">
        <v>0</v>
      </c>
      <c r="AE14" s="21"/>
      <c r="AF14" s="21" t="n">
        <v>0.00718498566232351</v>
      </c>
      <c r="AG14" s="21"/>
      <c r="AH14" s="21" t="n">
        <v>0.00847525316739721</v>
      </c>
      <c r="AI14" s="21"/>
      <c r="AJ14" s="21" t="n">
        <v>0.0199530193353481</v>
      </c>
      <c r="AK14" s="21" t="n">
        <v>0</v>
      </c>
      <c r="AL14" s="21" t="n">
        <v>0.00454329609058153</v>
      </c>
      <c r="AM14" s="21" t="n">
        <v>0.0173452411612309</v>
      </c>
      <c r="AN14" s="21" t="n">
        <v>0.0102937972059265</v>
      </c>
      <c r="AO14" s="21" t="n">
        <v>0</v>
      </c>
      <c r="AP14" s="21" t="n">
        <v>0.00718696918364311</v>
      </c>
      <c r="AQ14" s="21" t="n">
        <v>0</v>
      </c>
      <c r="AR14" s="21" t="n">
        <v>0</v>
      </c>
      <c r="AS14" s="21" t="n">
        <v>0</v>
      </c>
      <c r="AT14" s="21" t="n">
        <v>0</v>
      </c>
      <c r="AU14" s="21" t="n">
        <v>0.0315730492721854</v>
      </c>
    </row>
    <row r="15">
      <c r="B15" s="18"/>
    </row>
    <row r="16">
      <c r="B16" t="s">
        <v>70</v>
      </c>
    </row>
    <row r="17">
      <c r="B17" t="s">
        <v>71</v>
      </c>
    </row>
    <row r="19">
      <c r="B19"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170</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298</v>
      </c>
      <c r="D7" s="11" t="n">
        <v>162</v>
      </c>
      <c r="E7" s="11" t="n">
        <v>136</v>
      </c>
      <c r="F7" s="11"/>
      <c r="G7" s="11" t="n">
        <v>35</v>
      </c>
      <c r="H7" s="11" t="n">
        <v>59</v>
      </c>
      <c r="I7" s="11" t="n">
        <v>41</v>
      </c>
      <c r="J7" s="11" t="n">
        <v>50</v>
      </c>
      <c r="K7" s="11" t="n">
        <v>48</v>
      </c>
      <c r="L7" s="11" t="n">
        <v>65</v>
      </c>
      <c r="M7" s="11"/>
      <c r="N7" s="11" t="n">
        <v>4</v>
      </c>
      <c r="O7" s="11" t="n">
        <v>59</v>
      </c>
      <c r="P7" s="11" t="n">
        <v>110</v>
      </c>
      <c r="Q7" s="11" t="n">
        <v>80</v>
      </c>
      <c r="R7" s="11" t="n">
        <v>45</v>
      </c>
      <c r="S7" s="11"/>
      <c r="T7" s="11" t="n">
        <v>29</v>
      </c>
      <c r="U7" s="11" t="n">
        <v>78</v>
      </c>
      <c r="V7" s="11" t="n">
        <v>75</v>
      </c>
      <c r="W7" s="11" t="n">
        <v>80</v>
      </c>
      <c r="X7" s="11"/>
      <c r="Y7" s="11" t="n">
        <v>140</v>
      </c>
      <c r="Z7" s="11" t="n">
        <v>62</v>
      </c>
      <c r="AA7" s="11" t="n">
        <v>53</v>
      </c>
      <c r="AB7" s="11" t="n">
        <v>20</v>
      </c>
      <c r="AC7" s="11" t="n">
        <v>13</v>
      </c>
      <c r="AD7" s="11" t="n">
        <v>10</v>
      </c>
      <c r="AE7" s="11"/>
      <c r="AF7" s="11" t="n">
        <v>193</v>
      </c>
      <c r="AG7" s="11"/>
      <c r="AH7" s="11" t="n">
        <v>258</v>
      </c>
      <c r="AI7" s="11"/>
      <c r="AJ7" s="11" t="n">
        <v>29</v>
      </c>
      <c r="AK7" s="11" t="n">
        <v>10</v>
      </c>
      <c r="AL7" s="11" t="n">
        <v>59</v>
      </c>
      <c r="AM7" s="11" t="n">
        <v>36</v>
      </c>
      <c r="AN7" s="11" t="n">
        <v>45</v>
      </c>
      <c r="AO7" s="11" t="n">
        <v>20</v>
      </c>
      <c r="AP7" s="11" t="n">
        <v>38</v>
      </c>
      <c r="AQ7" s="11" t="n">
        <v>13</v>
      </c>
      <c r="AR7" s="11" t="n">
        <v>9</v>
      </c>
      <c r="AS7" s="11" t="n">
        <v>23</v>
      </c>
      <c r="AT7" s="11" t="n">
        <v>5</v>
      </c>
      <c r="AU7" s="11" t="n">
        <v>11</v>
      </c>
    </row>
    <row r="8" ht="30" customHeight="1">
      <c r="B8" s="12" t="s">
        <v>20</v>
      </c>
      <c r="C8" s="12" t="n">
        <v>311</v>
      </c>
      <c r="D8" s="12" t="n">
        <v>180</v>
      </c>
      <c r="E8" s="12" t="n">
        <v>130</v>
      </c>
      <c r="F8" s="12"/>
      <c r="G8" s="12" t="n">
        <v>41</v>
      </c>
      <c r="H8" s="12" t="n">
        <v>72</v>
      </c>
      <c r="I8" s="12" t="n">
        <v>43</v>
      </c>
      <c r="J8" s="12" t="n">
        <v>48</v>
      </c>
      <c r="K8" s="12" t="n">
        <v>45</v>
      </c>
      <c r="L8" s="12" t="n">
        <v>61</v>
      </c>
      <c r="M8" s="12"/>
      <c r="N8" s="12" t="n">
        <v>4</v>
      </c>
      <c r="O8" s="12" t="n">
        <v>57</v>
      </c>
      <c r="P8" s="12" t="n">
        <v>104</v>
      </c>
      <c r="Q8" s="12" t="n">
        <v>93</v>
      </c>
      <c r="R8" s="12" t="n">
        <v>52</v>
      </c>
      <c r="S8" s="12"/>
      <c r="T8" s="12" t="n">
        <v>32</v>
      </c>
      <c r="U8" s="12" t="n">
        <v>80</v>
      </c>
      <c r="V8" s="12" t="n">
        <v>75</v>
      </c>
      <c r="W8" s="12" t="n">
        <v>88</v>
      </c>
      <c r="X8" s="12"/>
      <c r="Y8" s="12" t="n">
        <v>157</v>
      </c>
      <c r="Z8" s="12" t="n">
        <v>60</v>
      </c>
      <c r="AA8" s="12" t="n">
        <v>50</v>
      </c>
      <c r="AB8" s="12" t="n">
        <v>20</v>
      </c>
      <c r="AC8" s="12" t="n">
        <v>14</v>
      </c>
      <c r="AD8" s="12" t="n">
        <v>10</v>
      </c>
      <c r="AE8" s="12"/>
      <c r="AF8" s="12" t="n">
        <v>199</v>
      </c>
      <c r="AG8" s="12"/>
      <c r="AH8" s="12" t="n">
        <v>271</v>
      </c>
      <c r="AI8" s="12"/>
      <c r="AJ8" s="12" t="n">
        <v>27</v>
      </c>
      <c r="AK8" s="12" t="n">
        <v>9</v>
      </c>
      <c r="AL8" s="12" t="n">
        <v>65</v>
      </c>
      <c r="AM8" s="12" t="n">
        <v>41</v>
      </c>
      <c r="AN8" s="12" t="n">
        <v>53</v>
      </c>
      <c r="AO8" s="12" t="n">
        <v>21</v>
      </c>
      <c r="AP8" s="12" t="n">
        <v>36</v>
      </c>
      <c r="AQ8" s="12" t="n">
        <v>14</v>
      </c>
      <c r="AR8" s="12" t="n">
        <v>7</v>
      </c>
      <c r="AS8" s="12" t="n">
        <v>21</v>
      </c>
      <c r="AT8" s="12" t="n">
        <v>4</v>
      </c>
      <c r="AU8" s="12" t="n">
        <v>12</v>
      </c>
    </row>
    <row r="9">
      <c r="B9" s="20" t="s">
        <v>141</v>
      </c>
      <c r="C9" s="19" t="n">
        <v>0.0867417604801361</v>
      </c>
      <c r="D9" s="19" t="n">
        <v>0.0959513813712422</v>
      </c>
      <c r="E9" s="19" t="n">
        <v>0.0740061940668917</v>
      </c>
      <c r="F9" s="19"/>
      <c r="G9" s="19" t="n">
        <v>0.132124527481218</v>
      </c>
      <c r="H9" s="19" t="n">
        <v>0.136609447929225</v>
      </c>
      <c r="I9" s="19" t="n">
        <v>0.0920669083071138</v>
      </c>
      <c r="J9" s="19" t="n">
        <v>0.121710577817155</v>
      </c>
      <c r="K9" s="19" t="n">
        <v>0.0180398031577664</v>
      </c>
      <c r="L9" s="19" t="n">
        <v>0.0170379036884239</v>
      </c>
      <c r="M9" s="19"/>
      <c r="N9" s="19" t="n">
        <v>0</v>
      </c>
      <c r="O9" s="19" t="n">
        <v>0.0326775901781053</v>
      </c>
      <c r="P9" s="19" t="n">
        <v>0.123459247571289</v>
      </c>
      <c r="Q9" s="19" t="n">
        <v>0.0520517872413079</v>
      </c>
      <c r="R9" s="19" t="n">
        <v>0.140555138890245</v>
      </c>
      <c r="S9" s="19"/>
      <c r="T9" s="19" t="n">
        <v>0.150460995212021</v>
      </c>
      <c r="U9" s="19" t="n">
        <v>0.0735285989745184</v>
      </c>
      <c r="V9" s="19" t="n">
        <v>0.0502336496434703</v>
      </c>
      <c r="W9" s="19" t="n">
        <v>0.123018421588314</v>
      </c>
      <c r="X9" s="19"/>
      <c r="Y9" s="19" t="n">
        <v>0.115247865599656</v>
      </c>
      <c r="Z9" s="19" t="n">
        <v>0.0591574727502535</v>
      </c>
      <c r="AA9" s="19" t="n">
        <v>0.0211398124080194</v>
      </c>
      <c r="AB9" s="19" t="n">
        <v>0.0949835462368882</v>
      </c>
      <c r="AC9" s="19" t="n">
        <v>0.168237051118204</v>
      </c>
      <c r="AD9" s="19" t="n">
        <v>0</v>
      </c>
      <c r="AE9" s="19"/>
      <c r="AF9" s="19" t="n">
        <v>0.0627783730505003</v>
      </c>
      <c r="AG9" s="19"/>
      <c r="AH9" s="19" t="n">
        <v>0.09308505916768</v>
      </c>
      <c r="AI9" s="19"/>
      <c r="AJ9" s="19" t="n">
        <v>0.235726685436725</v>
      </c>
      <c r="AK9" s="19" t="n">
        <v>0</v>
      </c>
      <c r="AL9" s="19" t="n">
        <v>0.0716857949539281</v>
      </c>
      <c r="AM9" s="19" t="n">
        <v>0.0827825410914018</v>
      </c>
      <c r="AN9" s="19" t="n">
        <v>0.0625965758519933</v>
      </c>
      <c r="AO9" s="19" t="n">
        <v>0.146312554191842</v>
      </c>
      <c r="AP9" s="19" t="n">
        <v>0</v>
      </c>
      <c r="AQ9" s="19" t="n">
        <v>0</v>
      </c>
      <c r="AR9" s="19" t="n">
        <v>0</v>
      </c>
      <c r="AS9" s="19" t="n">
        <v>0.236285737231356</v>
      </c>
      <c r="AT9" s="19" t="n">
        <v>0</v>
      </c>
      <c r="AU9" s="19" t="n">
        <v>0.0897522023036494</v>
      </c>
    </row>
    <row r="10">
      <c r="B10" s="20" t="s">
        <v>142</v>
      </c>
      <c r="C10" s="19" t="n">
        <v>0.14453933547851</v>
      </c>
      <c r="D10" s="19" t="n">
        <v>0.164120976613735</v>
      </c>
      <c r="E10" s="19" t="n">
        <v>0.117460773384947</v>
      </c>
      <c r="F10" s="19"/>
      <c r="G10" s="19" t="n">
        <v>0.290757792787757</v>
      </c>
      <c r="H10" s="19" t="n">
        <v>0.241662826982791</v>
      </c>
      <c r="I10" s="19" t="n">
        <v>0.155897477461531</v>
      </c>
      <c r="J10" s="19" t="n">
        <v>0.0173742259091235</v>
      </c>
      <c r="K10" s="19" t="n">
        <v>0.120417048964203</v>
      </c>
      <c r="L10" s="19" t="n">
        <v>0.0405318751076496</v>
      </c>
      <c r="M10" s="19"/>
      <c r="N10" s="19" t="n">
        <v>0</v>
      </c>
      <c r="O10" s="19" t="n">
        <v>0.187969524358269</v>
      </c>
      <c r="P10" s="19" t="n">
        <v>0.0641413180585566</v>
      </c>
      <c r="Q10" s="19" t="n">
        <v>0.20766131995954</v>
      </c>
      <c r="R10" s="19" t="n">
        <v>0.154882293246707</v>
      </c>
      <c r="S10" s="19"/>
      <c r="T10" s="19" t="n">
        <v>0.184027055195579</v>
      </c>
      <c r="U10" s="19" t="n">
        <v>0.170552282928769</v>
      </c>
      <c r="V10" s="19" t="n">
        <v>0.089694358158586</v>
      </c>
      <c r="W10" s="19" t="n">
        <v>0.187730975670185</v>
      </c>
      <c r="X10" s="19"/>
      <c r="Y10" s="19" t="n">
        <v>0.172214054174537</v>
      </c>
      <c r="Z10" s="19" t="n">
        <v>0.139803355899097</v>
      </c>
      <c r="AA10" s="19" t="n">
        <v>0.0502900035115907</v>
      </c>
      <c r="AB10" s="19" t="n">
        <v>0.141948353535155</v>
      </c>
      <c r="AC10" s="19" t="n">
        <v>0.136403797112407</v>
      </c>
      <c r="AD10" s="19" t="n">
        <v>0.220524789938337</v>
      </c>
      <c r="AE10" s="19"/>
      <c r="AF10" s="19" t="n">
        <v>0.149064437821441</v>
      </c>
      <c r="AG10" s="19"/>
      <c r="AH10" s="19" t="n">
        <v>0.143935260208943</v>
      </c>
      <c r="AI10" s="19"/>
      <c r="AJ10" s="19" t="n">
        <v>0.101009309514362</v>
      </c>
      <c r="AK10" s="19" t="n">
        <v>0.259874587388519</v>
      </c>
      <c r="AL10" s="19" t="n">
        <v>0.251681080016491</v>
      </c>
      <c r="AM10" s="19" t="n">
        <v>0.226843742766008</v>
      </c>
      <c r="AN10" s="19" t="n">
        <v>0.104183205813159</v>
      </c>
      <c r="AO10" s="19" t="n">
        <v>0</v>
      </c>
      <c r="AP10" s="19" t="n">
        <v>0.0536881066951291</v>
      </c>
      <c r="AQ10" s="19" t="n">
        <v>0.135154176893802</v>
      </c>
      <c r="AR10" s="19" t="n">
        <v>0</v>
      </c>
      <c r="AS10" s="19" t="n">
        <v>0.076332262688141</v>
      </c>
      <c r="AT10" s="19" t="n">
        <v>0.180227375050019</v>
      </c>
      <c r="AU10" s="19" t="n">
        <v>0.214757120742683</v>
      </c>
    </row>
    <row r="11">
      <c r="B11" s="20" t="s">
        <v>143</v>
      </c>
      <c r="C11" s="19" t="n">
        <v>0.158506523288494</v>
      </c>
      <c r="D11" s="19" t="n">
        <v>0.158135624763237</v>
      </c>
      <c r="E11" s="19" t="n">
        <v>0.159019422012213</v>
      </c>
      <c r="F11" s="19"/>
      <c r="G11" s="19" t="n">
        <v>0.126507505370412</v>
      </c>
      <c r="H11" s="19" t="n">
        <v>0.164499869049636</v>
      </c>
      <c r="I11" s="19" t="n">
        <v>0.17830935244024</v>
      </c>
      <c r="J11" s="19" t="n">
        <v>0.0821999753876311</v>
      </c>
      <c r="K11" s="19" t="n">
        <v>0.248847443944917</v>
      </c>
      <c r="L11" s="19" t="n">
        <v>0.152104267161146</v>
      </c>
      <c r="M11" s="19"/>
      <c r="N11" s="19" t="n">
        <v>0.744687168996402</v>
      </c>
      <c r="O11" s="19" t="n">
        <v>0.156814530420105</v>
      </c>
      <c r="P11" s="19" t="n">
        <v>0.150831728164642</v>
      </c>
      <c r="Q11" s="19" t="n">
        <v>0.184674227316744</v>
      </c>
      <c r="R11" s="19" t="n">
        <v>0.0878624568114934</v>
      </c>
      <c r="S11" s="19"/>
      <c r="T11" s="19" t="n">
        <v>0.178407510310648</v>
      </c>
      <c r="U11" s="19" t="n">
        <v>0.193668627331367</v>
      </c>
      <c r="V11" s="19" t="n">
        <v>0.130525976487472</v>
      </c>
      <c r="W11" s="19" t="n">
        <v>0.124283419524318</v>
      </c>
      <c r="X11" s="19"/>
      <c r="Y11" s="19" t="n">
        <v>0.146048485942993</v>
      </c>
      <c r="Z11" s="19" t="n">
        <v>0.226225603190771</v>
      </c>
      <c r="AA11" s="19" t="n">
        <v>0.155062928598996</v>
      </c>
      <c r="AB11" s="19" t="n">
        <v>0.149086268807571</v>
      </c>
      <c r="AC11" s="19" t="n">
        <v>0</v>
      </c>
      <c r="AD11" s="19" t="n">
        <v>0.204222671475719</v>
      </c>
      <c r="AE11" s="19"/>
      <c r="AF11" s="19" t="n">
        <v>0.150385410905215</v>
      </c>
      <c r="AG11" s="19"/>
      <c r="AH11" s="19" t="n">
        <v>0.152981503689232</v>
      </c>
      <c r="AI11" s="19"/>
      <c r="AJ11" s="19" t="n">
        <v>0.112945046690838</v>
      </c>
      <c r="AK11" s="19" t="n">
        <v>0.107345372548108</v>
      </c>
      <c r="AL11" s="19" t="n">
        <v>0.139181438277252</v>
      </c>
      <c r="AM11" s="19" t="n">
        <v>0.126274897909259</v>
      </c>
      <c r="AN11" s="19" t="n">
        <v>0.218547881957027</v>
      </c>
      <c r="AO11" s="19" t="n">
        <v>0.171572171440934</v>
      </c>
      <c r="AP11" s="19" t="n">
        <v>0.0985168650288835</v>
      </c>
      <c r="AQ11" s="19" t="n">
        <v>0.151052499487482</v>
      </c>
      <c r="AR11" s="19" t="n">
        <v>0.212697447315523</v>
      </c>
      <c r="AS11" s="19" t="n">
        <v>0.168144288394464</v>
      </c>
      <c r="AT11" s="19" t="n">
        <v>0.176972270386553</v>
      </c>
      <c r="AU11" s="19" t="n">
        <v>0.365351179567061</v>
      </c>
    </row>
    <row r="12">
      <c r="B12" s="20" t="s">
        <v>144</v>
      </c>
      <c r="C12" s="19" t="n">
        <v>0.354707092768644</v>
      </c>
      <c r="D12" s="19" t="n">
        <v>0.286998457485018</v>
      </c>
      <c r="E12" s="19" t="n">
        <v>0.448338289057897</v>
      </c>
      <c r="F12" s="19"/>
      <c r="G12" s="19" t="n">
        <v>0.275538300490772</v>
      </c>
      <c r="H12" s="19" t="n">
        <v>0.305099725695446</v>
      </c>
      <c r="I12" s="19" t="n">
        <v>0.219614472992909</v>
      </c>
      <c r="J12" s="19" t="n">
        <v>0.553955354091644</v>
      </c>
      <c r="K12" s="19" t="n">
        <v>0.388574812587268</v>
      </c>
      <c r="L12" s="19" t="n">
        <v>0.382522273604529</v>
      </c>
      <c r="M12" s="19"/>
      <c r="N12" s="19" t="n">
        <v>0.255312831003598</v>
      </c>
      <c r="O12" s="19" t="n">
        <v>0.337046168191311</v>
      </c>
      <c r="P12" s="19" t="n">
        <v>0.416847635134617</v>
      </c>
      <c r="Q12" s="19" t="n">
        <v>0.315781576990901</v>
      </c>
      <c r="R12" s="19" t="n">
        <v>0.32643038305429</v>
      </c>
      <c r="S12" s="19"/>
      <c r="T12" s="19" t="n">
        <v>0.229132240148417</v>
      </c>
      <c r="U12" s="19" t="n">
        <v>0.303507310795033</v>
      </c>
      <c r="V12" s="19" t="n">
        <v>0.444595188356331</v>
      </c>
      <c r="W12" s="19" t="n">
        <v>0.322182180775728</v>
      </c>
      <c r="X12" s="19"/>
      <c r="Y12" s="19" t="n">
        <v>0.304050192628634</v>
      </c>
      <c r="Z12" s="19" t="n">
        <v>0.418882829045872</v>
      </c>
      <c r="AA12" s="19" t="n">
        <v>0.354102990070203</v>
      </c>
      <c r="AB12" s="19" t="n">
        <v>0.411323366586714</v>
      </c>
      <c r="AC12" s="19" t="n">
        <v>0.482664061379618</v>
      </c>
      <c r="AD12" s="19" t="n">
        <v>0.479445816986597</v>
      </c>
      <c r="AE12" s="19"/>
      <c r="AF12" s="19" t="n">
        <v>0.389119113037956</v>
      </c>
      <c r="AG12" s="19"/>
      <c r="AH12" s="19" t="n">
        <v>0.354873623112092</v>
      </c>
      <c r="AI12" s="19"/>
      <c r="AJ12" s="19" t="n">
        <v>0.416914855172758</v>
      </c>
      <c r="AK12" s="19" t="n">
        <v>0.472919440883175</v>
      </c>
      <c r="AL12" s="19" t="n">
        <v>0.314736485463015</v>
      </c>
      <c r="AM12" s="19" t="n">
        <v>0.295105879199678</v>
      </c>
      <c r="AN12" s="19" t="n">
        <v>0.259725299350843</v>
      </c>
      <c r="AO12" s="19" t="n">
        <v>0.446951429152627</v>
      </c>
      <c r="AP12" s="19" t="n">
        <v>0.540639964434523</v>
      </c>
      <c r="AQ12" s="19" t="n">
        <v>0.478461794858234</v>
      </c>
      <c r="AR12" s="19" t="n">
        <v>0.56027311070147</v>
      </c>
      <c r="AS12" s="19" t="n">
        <v>0.303977034484628</v>
      </c>
      <c r="AT12" s="19" t="n">
        <v>0</v>
      </c>
      <c r="AU12" s="19" t="n">
        <v>0.171477155807222</v>
      </c>
    </row>
    <row r="13">
      <c r="B13" s="20" t="s">
        <v>145</v>
      </c>
      <c r="C13" s="19" t="n">
        <v>0.217659432594359</v>
      </c>
      <c r="D13" s="19" t="n">
        <v>0.263337053625638</v>
      </c>
      <c r="E13" s="19" t="n">
        <v>0.154493925227529</v>
      </c>
      <c r="F13" s="19"/>
      <c r="G13" s="19" t="n">
        <v>0.175071873869841</v>
      </c>
      <c r="H13" s="19" t="n">
        <v>0.120370335667976</v>
      </c>
      <c r="I13" s="19" t="n">
        <v>0.354111788798206</v>
      </c>
      <c r="J13" s="19" t="n">
        <v>0.203134175537305</v>
      </c>
      <c r="K13" s="19" t="n">
        <v>0.206081088188079</v>
      </c>
      <c r="L13" s="19" t="n">
        <v>0.283819815485926</v>
      </c>
      <c r="M13" s="19"/>
      <c r="N13" s="19" t="n">
        <v>0</v>
      </c>
      <c r="O13" s="19" t="n">
        <v>0.239146037166761</v>
      </c>
      <c r="P13" s="19" t="n">
        <v>0.202391682723972</v>
      </c>
      <c r="Q13" s="19" t="n">
        <v>0.228117789011631</v>
      </c>
      <c r="R13" s="19" t="n">
        <v>0.221200580025752</v>
      </c>
      <c r="S13" s="19"/>
      <c r="T13" s="19" t="n">
        <v>0.225468875326113</v>
      </c>
      <c r="U13" s="19" t="n">
        <v>0.219744129782604</v>
      </c>
      <c r="V13" s="19" t="n">
        <v>0.255611535998122</v>
      </c>
      <c r="W13" s="19" t="n">
        <v>0.215388233745568</v>
      </c>
      <c r="X13" s="19"/>
      <c r="Y13" s="19" t="n">
        <v>0.253590303767054</v>
      </c>
      <c r="Z13" s="19" t="n">
        <v>0.127296308855566</v>
      </c>
      <c r="AA13" s="19" t="n">
        <v>0.265571041873593</v>
      </c>
      <c r="AB13" s="19" t="n">
        <v>0.151620585336687</v>
      </c>
      <c r="AC13" s="19" t="n">
        <v>0.212695090389771</v>
      </c>
      <c r="AD13" s="19" t="n">
        <v>0.095806721599347</v>
      </c>
      <c r="AE13" s="19"/>
      <c r="AF13" s="19" t="n">
        <v>0.219867236369551</v>
      </c>
      <c r="AG13" s="19"/>
      <c r="AH13" s="19" t="n">
        <v>0.222205096402774</v>
      </c>
      <c r="AI13" s="19"/>
      <c r="AJ13" s="19" t="n">
        <v>0.104646574007831</v>
      </c>
      <c r="AK13" s="19" t="n">
        <v>0.0775636493897891</v>
      </c>
      <c r="AL13" s="19" t="n">
        <v>0.205890701909069</v>
      </c>
      <c r="AM13" s="19" t="n">
        <v>0.268992939033653</v>
      </c>
      <c r="AN13" s="19" t="n">
        <v>0.246339980992899</v>
      </c>
      <c r="AO13" s="19" t="n">
        <v>0.235163845214597</v>
      </c>
      <c r="AP13" s="19" t="n">
        <v>0.279862030937507</v>
      </c>
      <c r="AQ13" s="19" t="n">
        <v>0.235331528760482</v>
      </c>
      <c r="AR13" s="19" t="n">
        <v>0.106295191009901</v>
      </c>
      <c r="AS13" s="19" t="n">
        <v>0.177521354804097</v>
      </c>
      <c r="AT13" s="19" t="n">
        <v>0.465828084176875</v>
      </c>
      <c r="AU13" s="19" t="n">
        <v>0.158662341579385</v>
      </c>
    </row>
    <row r="14">
      <c r="B14" s="20" t="s">
        <v>66</v>
      </c>
      <c r="C14" s="21" t="n">
        <v>0.037845855389858</v>
      </c>
      <c r="D14" s="21" t="n">
        <v>0.031456506141129</v>
      </c>
      <c r="E14" s="21" t="n">
        <v>0.0466813962505229</v>
      </c>
      <c r="F14" s="21"/>
      <c r="G14" s="21" t="n">
        <v>0</v>
      </c>
      <c r="H14" s="21" t="n">
        <v>0.0317577946749256</v>
      </c>
      <c r="I14" s="21" t="n">
        <v>0</v>
      </c>
      <c r="J14" s="21" t="n">
        <v>0.0216256912571413</v>
      </c>
      <c r="K14" s="21" t="n">
        <v>0.0180398031577664</v>
      </c>
      <c r="L14" s="21" t="n">
        <v>0.123983864952325</v>
      </c>
      <c r="M14" s="21"/>
      <c r="N14" s="21" t="n">
        <v>0</v>
      </c>
      <c r="O14" s="21" t="n">
        <v>0.0463461496854477</v>
      </c>
      <c r="P14" s="21" t="n">
        <v>0.0423283883469222</v>
      </c>
      <c r="Q14" s="21" t="n">
        <v>0.0117132994798758</v>
      </c>
      <c r="R14" s="21" t="n">
        <v>0.0690691479715135</v>
      </c>
      <c r="S14" s="21"/>
      <c r="T14" s="21" t="n">
        <v>0.0325033238072213</v>
      </c>
      <c r="U14" s="21" t="n">
        <v>0.0389990501877083</v>
      </c>
      <c r="V14" s="21" t="n">
        <v>0.0293392913560179</v>
      </c>
      <c r="W14" s="21" t="n">
        <v>0.0273967686958881</v>
      </c>
      <c r="X14" s="21"/>
      <c r="Y14" s="21" t="n">
        <v>0.00884909788712543</v>
      </c>
      <c r="Z14" s="21" t="n">
        <v>0.0286344302584398</v>
      </c>
      <c r="AA14" s="21" t="n">
        <v>0.153833223537597</v>
      </c>
      <c r="AB14" s="21" t="n">
        <v>0.0510378794969845</v>
      </c>
      <c r="AC14" s="21" t="n">
        <v>0</v>
      </c>
      <c r="AD14" s="21" t="n">
        <v>0</v>
      </c>
      <c r="AE14" s="21"/>
      <c r="AF14" s="21" t="n">
        <v>0.0287854288153375</v>
      </c>
      <c r="AG14" s="21"/>
      <c r="AH14" s="21" t="n">
        <v>0.0329194574192781</v>
      </c>
      <c r="AI14" s="21"/>
      <c r="AJ14" s="21" t="n">
        <v>0.0287575291774862</v>
      </c>
      <c r="AK14" s="21" t="n">
        <v>0.0822969497904081</v>
      </c>
      <c r="AL14" s="21" t="n">
        <v>0.0168244993802446</v>
      </c>
      <c r="AM14" s="21" t="n">
        <v>0</v>
      </c>
      <c r="AN14" s="21" t="n">
        <v>0.108607056034078</v>
      </c>
      <c r="AO14" s="21" t="n">
        <v>0</v>
      </c>
      <c r="AP14" s="21" t="n">
        <v>0.0272930329039572</v>
      </c>
      <c r="AQ14" s="21" t="n">
        <v>0</v>
      </c>
      <c r="AR14" s="21" t="n">
        <v>0.120734250973107</v>
      </c>
      <c r="AS14" s="21" t="n">
        <v>0.0377393223973138</v>
      </c>
      <c r="AT14" s="21" t="n">
        <v>0.176972270386553</v>
      </c>
      <c r="AU14" s="21" t="n">
        <v>0</v>
      </c>
    </row>
    <row r="15">
      <c r="B15" s="18" t="s">
        <v>160</v>
      </c>
    </row>
    <row r="16">
      <c r="B16" t="s">
        <v>70</v>
      </c>
    </row>
    <row r="17">
      <c r="B17" t="s">
        <v>71</v>
      </c>
    </row>
    <row r="19">
      <c r="B19"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171</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298</v>
      </c>
      <c r="D7" s="11" t="n">
        <v>162</v>
      </c>
      <c r="E7" s="11" t="n">
        <v>136</v>
      </c>
      <c r="F7" s="11"/>
      <c r="G7" s="11" t="n">
        <v>35</v>
      </c>
      <c r="H7" s="11" t="n">
        <v>59</v>
      </c>
      <c r="I7" s="11" t="n">
        <v>41</v>
      </c>
      <c r="J7" s="11" t="n">
        <v>50</v>
      </c>
      <c r="K7" s="11" t="n">
        <v>48</v>
      </c>
      <c r="L7" s="11" t="n">
        <v>65</v>
      </c>
      <c r="M7" s="11"/>
      <c r="N7" s="11" t="n">
        <v>4</v>
      </c>
      <c r="O7" s="11" t="n">
        <v>59</v>
      </c>
      <c r="P7" s="11" t="n">
        <v>110</v>
      </c>
      <c r="Q7" s="11" t="n">
        <v>80</v>
      </c>
      <c r="R7" s="11" t="n">
        <v>45</v>
      </c>
      <c r="S7" s="11"/>
      <c r="T7" s="11" t="n">
        <v>29</v>
      </c>
      <c r="U7" s="11" t="n">
        <v>78</v>
      </c>
      <c r="V7" s="11" t="n">
        <v>75</v>
      </c>
      <c r="W7" s="11" t="n">
        <v>80</v>
      </c>
      <c r="X7" s="11"/>
      <c r="Y7" s="11" t="n">
        <v>140</v>
      </c>
      <c r="Z7" s="11" t="n">
        <v>62</v>
      </c>
      <c r="AA7" s="11" t="n">
        <v>53</v>
      </c>
      <c r="AB7" s="11" t="n">
        <v>20</v>
      </c>
      <c r="AC7" s="11" t="n">
        <v>13</v>
      </c>
      <c r="AD7" s="11" t="n">
        <v>10</v>
      </c>
      <c r="AE7" s="11"/>
      <c r="AF7" s="11" t="n">
        <v>193</v>
      </c>
      <c r="AG7" s="11"/>
      <c r="AH7" s="11" t="n">
        <v>258</v>
      </c>
      <c r="AI7" s="11"/>
      <c r="AJ7" s="11" t="n">
        <v>29</v>
      </c>
      <c r="AK7" s="11" t="n">
        <v>10</v>
      </c>
      <c r="AL7" s="11" t="n">
        <v>59</v>
      </c>
      <c r="AM7" s="11" t="n">
        <v>36</v>
      </c>
      <c r="AN7" s="11" t="n">
        <v>45</v>
      </c>
      <c r="AO7" s="11" t="n">
        <v>20</v>
      </c>
      <c r="AP7" s="11" t="n">
        <v>38</v>
      </c>
      <c r="AQ7" s="11" t="n">
        <v>13</v>
      </c>
      <c r="AR7" s="11" t="n">
        <v>9</v>
      </c>
      <c r="AS7" s="11" t="n">
        <v>23</v>
      </c>
      <c r="AT7" s="11" t="n">
        <v>5</v>
      </c>
      <c r="AU7" s="11" t="n">
        <v>11</v>
      </c>
    </row>
    <row r="8" ht="30" customHeight="1">
      <c r="B8" s="12" t="s">
        <v>20</v>
      </c>
      <c r="C8" s="12" t="n">
        <v>311</v>
      </c>
      <c r="D8" s="12" t="n">
        <v>180</v>
      </c>
      <c r="E8" s="12" t="n">
        <v>130</v>
      </c>
      <c r="F8" s="12"/>
      <c r="G8" s="12" t="n">
        <v>41</v>
      </c>
      <c r="H8" s="12" t="n">
        <v>72</v>
      </c>
      <c r="I8" s="12" t="n">
        <v>43</v>
      </c>
      <c r="J8" s="12" t="n">
        <v>48</v>
      </c>
      <c r="K8" s="12" t="n">
        <v>45</v>
      </c>
      <c r="L8" s="12" t="n">
        <v>61</v>
      </c>
      <c r="M8" s="12"/>
      <c r="N8" s="12" t="n">
        <v>4</v>
      </c>
      <c r="O8" s="12" t="n">
        <v>57</v>
      </c>
      <c r="P8" s="12" t="n">
        <v>104</v>
      </c>
      <c r="Q8" s="12" t="n">
        <v>93</v>
      </c>
      <c r="R8" s="12" t="n">
        <v>52</v>
      </c>
      <c r="S8" s="12"/>
      <c r="T8" s="12" t="n">
        <v>32</v>
      </c>
      <c r="U8" s="12" t="n">
        <v>80</v>
      </c>
      <c r="V8" s="12" t="n">
        <v>75</v>
      </c>
      <c r="W8" s="12" t="n">
        <v>88</v>
      </c>
      <c r="X8" s="12"/>
      <c r="Y8" s="12" t="n">
        <v>157</v>
      </c>
      <c r="Z8" s="12" t="n">
        <v>60</v>
      </c>
      <c r="AA8" s="12" t="n">
        <v>50</v>
      </c>
      <c r="AB8" s="12" t="n">
        <v>20</v>
      </c>
      <c r="AC8" s="12" t="n">
        <v>14</v>
      </c>
      <c r="AD8" s="12" t="n">
        <v>10</v>
      </c>
      <c r="AE8" s="12"/>
      <c r="AF8" s="12" t="n">
        <v>199</v>
      </c>
      <c r="AG8" s="12"/>
      <c r="AH8" s="12" t="n">
        <v>271</v>
      </c>
      <c r="AI8" s="12"/>
      <c r="AJ8" s="12" t="n">
        <v>27</v>
      </c>
      <c r="AK8" s="12" t="n">
        <v>9</v>
      </c>
      <c r="AL8" s="12" t="n">
        <v>65</v>
      </c>
      <c r="AM8" s="12" t="n">
        <v>41</v>
      </c>
      <c r="AN8" s="12" t="n">
        <v>53</v>
      </c>
      <c r="AO8" s="12" t="n">
        <v>21</v>
      </c>
      <c r="AP8" s="12" t="n">
        <v>36</v>
      </c>
      <c r="AQ8" s="12" t="n">
        <v>14</v>
      </c>
      <c r="AR8" s="12" t="n">
        <v>7</v>
      </c>
      <c r="AS8" s="12" t="n">
        <v>21</v>
      </c>
      <c r="AT8" s="12" t="n">
        <v>4</v>
      </c>
      <c r="AU8" s="12" t="n">
        <v>12</v>
      </c>
    </row>
    <row r="9">
      <c r="B9" s="20" t="s">
        <v>141</v>
      </c>
      <c r="C9" s="19" t="n">
        <v>0.0361606889273486</v>
      </c>
      <c r="D9" s="19" t="n">
        <v>0.0319284600493456</v>
      </c>
      <c r="E9" s="19" t="n">
        <v>0.0420132460075113</v>
      </c>
      <c r="F9" s="19"/>
      <c r="G9" s="19" t="n">
        <v>0.0643144436101576</v>
      </c>
      <c r="H9" s="19" t="n">
        <v>0.0675759450444065</v>
      </c>
      <c r="I9" s="19" t="n">
        <v>0.0240081959527549</v>
      </c>
      <c r="J9" s="19" t="n">
        <v>0.0389999171662648</v>
      </c>
      <c r="K9" s="19" t="n">
        <v>0.0180398031577664</v>
      </c>
      <c r="L9" s="19" t="n">
        <v>0</v>
      </c>
      <c r="M9" s="19"/>
      <c r="N9" s="19" t="n">
        <v>0</v>
      </c>
      <c r="O9" s="19" t="n">
        <v>0.0135817476286661</v>
      </c>
      <c r="P9" s="19" t="n">
        <v>0.0534750931737952</v>
      </c>
      <c r="Q9" s="19" t="n">
        <v>0.028600115552307</v>
      </c>
      <c r="R9" s="19" t="n">
        <v>0.0422611305230498</v>
      </c>
      <c r="S9" s="19"/>
      <c r="T9" s="19" t="n">
        <v>0.0899515430290741</v>
      </c>
      <c r="U9" s="19" t="n">
        <v>0.0145243147526613</v>
      </c>
      <c r="V9" s="19" t="n">
        <v>0.032475712308727</v>
      </c>
      <c r="W9" s="19" t="n">
        <v>0.0359138221047521</v>
      </c>
      <c r="X9" s="19"/>
      <c r="Y9" s="19" t="n">
        <v>0.0511855565508926</v>
      </c>
      <c r="Z9" s="19" t="n">
        <v>0.0135241415828889</v>
      </c>
      <c r="AA9" s="19" t="n">
        <v>0</v>
      </c>
      <c r="AB9" s="19" t="n">
        <v>0.0410041759016791</v>
      </c>
      <c r="AC9" s="19" t="n">
        <v>0.112158034078803</v>
      </c>
      <c r="AD9" s="19" t="n">
        <v>0</v>
      </c>
      <c r="AE9" s="19"/>
      <c r="AF9" s="19" t="n">
        <v>0.0342495036317672</v>
      </c>
      <c r="AG9" s="19"/>
      <c r="AH9" s="19" t="n">
        <v>0.0383550786356043</v>
      </c>
      <c r="AI9" s="19"/>
      <c r="AJ9" s="19" t="n">
        <v>0.177891300953639</v>
      </c>
      <c r="AK9" s="19" t="n">
        <v>0</v>
      </c>
      <c r="AL9" s="19" t="n">
        <v>0.0194614215897496</v>
      </c>
      <c r="AM9" s="19" t="n">
        <v>0.0345478308200524</v>
      </c>
      <c r="AN9" s="19" t="n">
        <v>0.0194549523988717</v>
      </c>
      <c r="AO9" s="19" t="n">
        <v>0</v>
      </c>
      <c r="AP9" s="19" t="n">
        <v>0</v>
      </c>
      <c r="AQ9" s="19" t="n">
        <v>0</v>
      </c>
      <c r="AR9" s="19" t="n">
        <v>0</v>
      </c>
      <c r="AS9" s="19" t="n">
        <v>0.076332262688141</v>
      </c>
      <c r="AT9" s="19" t="n">
        <v>0</v>
      </c>
      <c r="AU9" s="19" t="n">
        <v>0.0897522023036494</v>
      </c>
    </row>
    <row r="10">
      <c r="B10" s="20" t="s">
        <v>142</v>
      </c>
      <c r="C10" s="19" t="n">
        <v>0.148661743373254</v>
      </c>
      <c r="D10" s="19" t="n">
        <v>0.161987179222452</v>
      </c>
      <c r="E10" s="19" t="n">
        <v>0.130234603401969</v>
      </c>
      <c r="F10" s="19"/>
      <c r="G10" s="19" t="n">
        <v>0.293846703196427</v>
      </c>
      <c r="H10" s="19" t="n">
        <v>0.280432047235731</v>
      </c>
      <c r="I10" s="19" t="n">
        <v>0.157638776124964</v>
      </c>
      <c r="J10" s="19" t="n">
        <v>0.0212673318720524</v>
      </c>
      <c r="K10" s="19" t="n">
        <v>0.0781604167442125</v>
      </c>
      <c r="L10" s="19" t="n">
        <v>0.0402749103715085</v>
      </c>
      <c r="M10" s="19"/>
      <c r="N10" s="19" t="n">
        <v>0</v>
      </c>
      <c r="O10" s="19" t="n">
        <v>0.105290050298543</v>
      </c>
      <c r="P10" s="19" t="n">
        <v>0.0811935676985047</v>
      </c>
      <c r="Q10" s="19" t="n">
        <v>0.185038318293277</v>
      </c>
      <c r="R10" s="19" t="n">
        <v>0.276104296554184</v>
      </c>
      <c r="S10" s="19"/>
      <c r="T10" s="19" t="n">
        <v>0.0813087319623463</v>
      </c>
      <c r="U10" s="19" t="n">
        <v>0.12665759050226</v>
      </c>
      <c r="V10" s="19" t="n">
        <v>0.0939749783194131</v>
      </c>
      <c r="W10" s="19" t="n">
        <v>0.276248900971511</v>
      </c>
      <c r="X10" s="19"/>
      <c r="Y10" s="19" t="n">
        <v>0.213888371436584</v>
      </c>
      <c r="Z10" s="19" t="n">
        <v>0.115446271433682</v>
      </c>
      <c r="AA10" s="19" t="n">
        <v>0.0303768868946174</v>
      </c>
      <c r="AB10" s="19" t="n">
        <v>0.111721366475172</v>
      </c>
      <c r="AC10" s="19" t="n">
        <v>0.136403797112407</v>
      </c>
      <c r="AD10" s="19" t="n">
        <v>0</v>
      </c>
      <c r="AE10" s="19"/>
      <c r="AF10" s="19" t="n">
        <v>0.107430041310067</v>
      </c>
      <c r="AG10" s="19"/>
      <c r="AH10" s="19" t="n">
        <v>0.147068082460033</v>
      </c>
      <c r="AI10" s="19"/>
      <c r="AJ10" s="19" t="n">
        <v>0.141702575868324</v>
      </c>
      <c r="AK10" s="19" t="n">
        <v>0.223413400147568</v>
      </c>
      <c r="AL10" s="19" t="n">
        <v>0.267522111746702</v>
      </c>
      <c r="AM10" s="19" t="n">
        <v>0.175449908632212</v>
      </c>
      <c r="AN10" s="19" t="n">
        <v>0.0771142932644026</v>
      </c>
      <c r="AO10" s="19" t="n">
        <v>0</v>
      </c>
      <c r="AP10" s="19" t="n">
        <v>0.0769710880520584</v>
      </c>
      <c r="AQ10" s="19" t="n">
        <v>0.158045111941935</v>
      </c>
      <c r="AR10" s="19" t="n">
        <v>0</v>
      </c>
      <c r="AS10" s="19" t="n">
        <v>0.161378241024392</v>
      </c>
      <c r="AT10" s="19" t="n">
        <v>0.180227375050019</v>
      </c>
      <c r="AU10" s="19" t="n">
        <v>0.214757120742683</v>
      </c>
    </row>
    <row r="11">
      <c r="B11" s="20" t="s">
        <v>143</v>
      </c>
      <c r="C11" s="19" t="n">
        <v>0.138352085754851</v>
      </c>
      <c r="D11" s="19" t="n">
        <v>0.132760536715677</v>
      </c>
      <c r="E11" s="19" t="n">
        <v>0.146084384943202</v>
      </c>
      <c r="F11" s="19"/>
      <c r="G11" s="19" t="n">
        <v>0.090885256899456</v>
      </c>
      <c r="H11" s="19" t="n">
        <v>0.181155354375852</v>
      </c>
      <c r="I11" s="19" t="n">
        <v>0.111451279885483</v>
      </c>
      <c r="J11" s="19" t="n">
        <v>0.104293286586761</v>
      </c>
      <c r="K11" s="19" t="n">
        <v>0.203984310402868</v>
      </c>
      <c r="L11" s="19" t="n">
        <v>0.11732934214744</v>
      </c>
      <c r="M11" s="19"/>
      <c r="N11" s="19" t="n">
        <v>0.502160962676518</v>
      </c>
      <c r="O11" s="19" t="n">
        <v>0.174680447776886</v>
      </c>
      <c r="P11" s="19" t="n">
        <v>0.143378020868543</v>
      </c>
      <c r="Q11" s="19" t="n">
        <v>0.145410214768813</v>
      </c>
      <c r="R11" s="19" t="n">
        <v>0.0505886641225111</v>
      </c>
      <c r="S11" s="19"/>
      <c r="T11" s="19" t="n">
        <v>0.129729563421675</v>
      </c>
      <c r="U11" s="19" t="n">
        <v>0.125740449384388</v>
      </c>
      <c r="V11" s="19" t="n">
        <v>0.154622478739665</v>
      </c>
      <c r="W11" s="19" t="n">
        <v>0.149390238261969</v>
      </c>
      <c r="X11" s="19"/>
      <c r="Y11" s="19" t="n">
        <v>0.146562317136543</v>
      </c>
      <c r="Z11" s="19" t="n">
        <v>0.177070311746621</v>
      </c>
      <c r="AA11" s="19" t="n">
        <v>0.11191587220425</v>
      </c>
      <c r="AB11" s="19" t="n">
        <v>0.134942938921</v>
      </c>
      <c r="AC11" s="19" t="n">
        <v>0</v>
      </c>
      <c r="AD11" s="19" t="n">
        <v>0.106914488153564</v>
      </c>
      <c r="AE11" s="19"/>
      <c r="AF11" s="19" t="n">
        <v>0.140907340727204</v>
      </c>
      <c r="AG11" s="19"/>
      <c r="AH11" s="19" t="n">
        <v>0.132452280906562</v>
      </c>
      <c r="AI11" s="19"/>
      <c r="AJ11" s="19" t="n">
        <v>0.139925209492006</v>
      </c>
      <c r="AK11" s="19" t="n">
        <v>0.107345372548108</v>
      </c>
      <c r="AL11" s="19" t="n">
        <v>0.125430296524988</v>
      </c>
      <c r="AM11" s="19" t="n">
        <v>0.15285761894332</v>
      </c>
      <c r="AN11" s="19" t="n">
        <v>0.149947905476068</v>
      </c>
      <c r="AO11" s="19" t="n">
        <v>0.141636939490739</v>
      </c>
      <c r="AP11" s="19" t="n">
        <v>0.0735685219805836</v>
      </c>
      <c r="AQ11" s="19" t="n">
        <v>0</v>
      </c>
      <c r="AR11" s="19" t="n">
        <v>0.212697447315523</v>
      </c>
      <c r="AS11" s="19" t="n">
        <v>0.22212780105778</v>
      </c>
      <c r="AT11" s="19" t="n">
        <v>0.176972270386553</v>
      </c>
      <c r="AU11" s="19" t="n">
        <v>0.275598977263411</v>
      </c>
    </row>
    <row r="12">
      <c r="B12" s="20" t="s">
        <v>144</v>
      </c>
      <c r="C12" s="19" t="n">
        <v>0.388792434236048</v>
      </c>
      <c r="D12" s="19" t="n">
        <v>0.340493370277547</v>
      </c>
      <c r="E12" s="19" t="n">
        <v>0.455583015956416</v>
      </c>
      <c r="F12" s="19"/>
      <c r="G12" s="19" t="n">
        <v>0.398869397490931</v>
      </c>
      <c r="H12" s="19" t="n">
        <v>0.252412269729831</v>
      </c>
      <c r="I12" s="19" t="n">
        <v>0.340380718897969</v>
      </c>
      <c r="J12" s="19" t="n">
        <v>0.510828713348128</v>
      </c>
      <c r="K12" s="19" t="n">
        <v>0.47943447586913</v>
      </c>
      <c r="L12" s="19" t="n">
        <v>0.416060858379887</v>
      </c>
      <c r="M12" s="19"/>
      <c r="N12" s="19" t="n">
        <v>0.497839037323483</v>
      </c>
      <c r="O12" s="19" t="n">
        <v>0.334698163215655</v>
      </c>
      <c r="P12" s="19" t="n">
        <v>0.435010256863435</v>
      </c>
      <c r="Q12" s="19" t="n">
        <v>0.416569203694447</v>
      </c>
      <c r="R12" s="19" t="n">
        <v>0.298050407402716</v>
      </c>
      <c r="S12" s="19"/>
      <c r="T12" s="19" t="n">
        <v>0.436230275102807</v>
      </c>
      <c r="U12" s="19" t="n">
        <v>0.395788593591235</v>
      </c>
      <c r="V12" s="19" t="n">
        <v>0.403880244266379</v>
      </c>
      <c r="W12" s="19" t="n">
        <v>0.270965254796585</v>
      </c>
      <c r="X12" s="19"/>
      <c r="Y12" s="19" t="n">
        <v>0.316911334340481</v>
      </c>
      <c r="Z12" s="19" t="n">
        <v>0.476798323107107</v>
      </c>
      <c r="AA12" s="19" t="n">
        <v>0.435593384116245</v>
      </c>
      <c r="AB12" s="19" t="n">
        <v>0.425813671481466</v>
      </c>
      <c r="AC12" s="19" t="n">
        <v>0.538743078419019</v>
      </c>
      <c r="AD12" s="19" t="n">
        <v>0.479445816986597</v>
      </c>
      <c r="AE12" s="19"/>
      <c r="AF12" s="19" t="n">
        <v>0.442109693664275</v>
      </c>
      <c r="AG12" s="19"/>
      <c r="AH12" s="19" t="n">
        <v>0.39623241013002</v>
      </c>
      <c r="AI12" s="19"/>
      <c r="AJ12" s="19" t="n">
        <v>0.377613472342487</v>
      </c>
      <c r="AK12" s="19" t="n">
        <v>0.415904521670817</v>
      </c>
      <c r="AL12" s="19" t="n">
        <v>0.306587322755103</v>
      </c>
      <c r="AM12" s="19" t="n">
        <v>0.402224655124358</v>
      </c>
      <c r="AN12" s="19" t="n">
        <v>0.349968601449691</v>
      </c>
      <c r="AO12" s="19" t="n">
        <v>0.544145857619288</v>
      </c>
      <c r="AP12" s="19" t="n">
        <v>0.568093503268861</v>
      </c>
      <c r="AQ12" s="19" t="n">
        <v>0.527639602815533</v>
      </c>
      <c r="AR12" s="19" t="n">
        <v>0.436827564818635</v>
      </c>
      <c r="AS12" s="19" t="n">
        <v>0.339404991891355</v>
      </c>
      <c r="AT12" s="19" t="n">
        <v>0</v>
      </c>
      <c r="AU12" s="19" t="n">
        <v>0.171477155807222</v>
      </c>
    </row>
    <row r="13">
      <c r="B13" s="20" t="s">
        <v>145</v>
      </c>
      <c r="C13" s="19" t="n">
        <v>0.230404555935021</v>
      </c>
      <c r="D13" s="19" t="n">
        <v>0.276706320646815</v>
      </c>
      <c r="E13" s="19" t="n">
        <v>0.166375948622102</v>
      </c>
      <c r="F13" s="19"/>
      <c r="G13" s="19" t="n">
        <v>0.116413550432283</v>
      </c>
      <c r="H13" s="19" t="n">
        <v>0.17220312235306</v>
      </c>
      <c r="I13" s="19" t="n">
        <v>0.346007338288644</v>
      </c>
      <c r="J13" s="19" t="n">
        <v>0.302985059769653</v>
      </c>
      <c r="K13" s="19" t="n">
        <v>0.16240008396417</v>
      </c>
      <c r="L13" s="19" t="n">
        <v>0.286843982173788</v>
      </c>
      <c r="M13" s="19"/>
      <c r="N13" s="19" t="n">
        <v>0</v>
      </c>
      <c r="O13" s="19" t="n">
        <v>0.276129965149868</v>
      </c>
      <c r="P13" s="19" t="n">
        <v>0.212618719598403</v>
      </c>
      <c r="Q13" s="19" t="n">
        <v>0.21266884821128</v>
      </c>
      <c r="R13" s="19" t="n">
        <v>0.263926353426026</v>
      </c>
      <c r="S13" s="19"/>
      <c r="T13" s="19" t="n">
        <v>0.184766160404029</v>
      </c>
      <c r="U13" s="19" t="n">
        <v>0.251801382498894</v>
      </c>
      <c r="V13" s="19" t="n">
        <v>0.285707295009799</v>
      </c>
      <c r="W13" s="19" t="n">
        <v>0.229290052698951</v>
      </c>
      <c r="X13" s="19"/>
      <c r="Y13" s="19" t="n">
        <v>0.255959240853384</v>
      </c>
      <c r="Z13" s="19" t="n">
        <v>0.173625648422249</v>
      </c>
      <c r="AA13" s="19" t="n">
        <v>0.249040240511734</v>
      </c>
      <c r="AB13" s="19" t="n">
        <v>0.235479967723699</v>
      </c>
      <c r="AC13" s="19" t="n">
        <v>0.106347545194886</v>
      </c>
      <c r="AD13" s="19" t="n">
        <v>0.236180096392052</v>
      </c>
      <c r="AE13" s="19"/>
      <c r="AF13" s="19" t="n">
        <v>0.228941964635812</v>
      </c>
      <c r="AG13" s="19"/>
      <c r="AH13" s="19" t="n">
        <v>0.236816561760728</v>
      </c>
      <c r="AI13" s="19"/>
      <c r="AJ13" s="19" t="n">
        <v>0.134109912166057</v>
      </c>
      <c r="AK13" s="19" t="n">
        <v>0.171039755843098</v>
      </c>
      <c r="AL13" s="19" t="n">
        <v>0.234453714623471</v>
      </c>
      <c r="AM13" s="19" t="n">
        <v>0.213064156032374</v>
      </c>
      <c r="AN13" s="19" t="n">
        <v>0.267154233743145</v>
      </c>
      <c r="AO13" s="19" t="n">
        <v>0.314217202889973</v>
      </c>
      <c r="AP13" s="19" t="n">
        <v>0.25407385379454</v>
      </c>
      <c r="AQ13" s="19" t="n">
        <v>0.314315285242532</v>
      </c>
      <c r="AR13" s="19" t="n">
        <v>0.229740736892736</v>
      </c>
      <c r="AS13" s="19" t="n">
        <v>0.125278058543705</v>
      </c>
      <c r="AT13" s="19" t="n">
        <v>0.465828084176875</v>
      </c>
      <c r="AU13" s="19" t="n">
        <v>0.158662341579385</v>
      </c>
    </row>
    <row r="14">
      <c r="B14" s="20" t="s">
        <v>66</v>
      </c>
      <c r="C14" s="21" t="n">
        <v>0.0576284917734774</v>
      </c>
      <c r="D14" s="21" t="n">
        <v>0.0561241330881633</v>
      </c>
      <c r="E14" s="21" t="n">
        <v>0.0597088010687993</v>
      </c>
      <c r="F14" s="21"/>
      <c r="G14" s="21" t="n">
        <v>0.0356706483707456</v>
      </c>
      <c r="H14" s="21" t="n">
        <v>0.0462212612611206</v>
      </c>
      <c r="I14" s="21" t="n">
        <v>0.020513690850184</v>
      </c>
      <c r="J14" s="21" t="n">
        <v>0.0216256912571413</v>
      </c>
      <c r="K14" s="21" t="n">
        <v>0.057980909861852</v>
      </c>
      <c r="L14" s="21" t="n">
        <v>0.139490906927376</v>
      </c>
      <c r="M14" s="21"/>
      <c r="N14" s="21" t="n">
        <v>0</v>
      </c>
      <c r="O14" s="21" t="n">
        <v>0.0956196259303827</v>
      </c>
      <c r="P14" s="21" t="n">
        <v>0.0743243417973185</v>
      </c>
      <c r="Q14" s="21" t="n">
        <v>0.0117132994798758</v>
      </c>
      <c r="R14" s="21" t="n">
        <v>0.0690691479715135</v>
      </c>
      <c r="S14" s="21"/>
      <c r="T14" s="21" t="n">
        <v>0.0780137260800684</v>
      </c>
      <c r="U14" s="21" t="n">
        <v>0.0854876692705628</v>
      </c>
      <c r="V14" s="21" t="n">
        <v>0.0293392913560179</v>
      </c>
      <c r="W14" s="21" t="n">
        <v>0.038191731166232</v>
      </c>
      <c r="X14" s="21"/>
      <c r="Y14" s="21" t="n">
        <v>0.0154931796821156</v>
      </c>
      <c r="Z14" s="21" t="n">
        <v>0.0435353037074524</v>
      </c>
      <c r="AA14" s="21" t="n">
        <v>0.173073616273153</v>
      </c>
      <c r="AB14" s="21" t="n">
        <v>0.0510378794969845</v>
      </c>
      <c r="AC14" s="21" t="n">
        <v>0.106347545194886</v>
      </c>
      <c r="AD14" s="21" t="n">
        <v>0.177459598467787</v>
      </c>
      <c r="AE14" s="21"/>
      <c r="AF14" s="21" t="n">
        <v>0.0463614560308745</v>
      </c>
      <c r="AG14" s="21"/>
      <c r="AH14" s="21" t="n">
        <v>0.0490755861070531</v>
      </c>
      <c r="AI14" s="21"/>
      <c r="AJ14" s="21" t="n">
        <v>0.0287575291774862</v>
      </c>
      <c r="AK14" s="21" t="n">
        <v>0.0822969497904081</v>
      </c>
      <c r="AL14" s="21" t="n">
        <v>0.0465451327599861</v>
      </c>
      <c r="AM14" s="21" t="n">
        <v>0.0218558304476846</v>
      </c>
      <c r="AN14" s="21" t="n">
        <v>0.13636001366782</v>
      </c>
      <c r="AO14" s="21" t="n">
        <v>0</v>
      </c>
      <c r="AP14" s="21" t="n">
        <v>0.0272930329039572</v>
      </c>
      <c r="AQ14" s="21" t="n">
        <v>0</v>
      </c>
      <c r="AR14" s="21" t="n">
        <v>0.120734250973107</v>
      </c>
      <c r="AS14" s="21" t="n">
        <v>0.0754786447946276</v>
      </c>
      <c r="AT14" s="21" t="n">
        <v>0.176972270386553</v>
      </c>
      <c r="AU14" s="21" t="n">
        <v>0.0897522023036494</v>
      </c>
    </row>
    <row r="15">
      <c r="B15" s="18" t="s">
        <v>160</v>
      </c>
    </row>
    <row r="16">
      <c r="B16" t="s">
        <v>70</v>
      </c>
    </row>
    <row r="17">
      <c r="B17" t="s">
        <v>71</v>
      </c>
    </row>
    <row r="19">
      <c r="B19"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20.71" hidden="0" customWidth="1"/>
    <col min="4" max="4" width="20.71" hidden="0" customWidth="1"/>
    <col min="5" max="5" width="20.71" hidden="0" customWidth="1"/>
    <col min="6" max="6" width="20.71" hidden="0" customWidth="1"/>
  </cols>
  <sheetData>
    <row r="2" ht="40" customHeight="1">
      <c r="D2" s="16" t="s">
        <v>177</v>
      </c>
    </row>
    <row r="6" ht="50" customHeight="1">
      <c r="B6" s="22" t="s">
        <v>15</v>
      </c>
      <c r="C6" s="22" t="s">
        <v>172</v>
      </c>
      <c r="D6" s="22" t="s">
        <v>173</v>
      </c>
      <c r="E6" s="22" t="s">
        <v>174</v>
      </c>
    </row>
    <row r="7">
      <c r="B7" s="20" t="s">
        <v>175</v>
      </c>
      <c r="C7" s="19" t="n">
        <v>0.616406156064362</v>
      </c>
      <c r="D7" s="19" t="n">
        <v>0.645707355579398</v>
      </c>
      <c r="E7" s="19" t="n">
        <v>0.656547168637485</v>
      </c>
    </row>
    <row r="8">
      <c r="B8" s="20" t="s">
        <v>176</v>
      </c>
      <c r="C8" s="19" t="n">
        <v>0.383593843935638</v>
      </c>
      <c r="D8" s="19" t="n">
        <v>0.354292644420602</v>
      </c>
      <c r="E8" s="19" t="n">
        <v>0.343452831362515</v>
      </c>
    </row>
    <row r="9">
      <c r="B9" s="18" t="s">
        <v>128</v>
      </c>
      <c r="C9" s="18"/>
      <c r="D9" s="18"/>
      <c r="E9" s="18"/>
    </row>
    <row r="10">
      <c r="B10" t="s">
        <v>70</v>
      </c>
    </row>
    <row r="11">
      <c r="B11" t="s">
        <v>71</v>
      </c>
    </row>
    <row r="15">
      <c r="B15" s="9" t="str">
        <f>=HYPERLINK("#'Contents'!A1", "Return to Contents")</f>
      </c>
    </row>
  </sheetData>
  <mergeCells count="1">
    <mergeCell ref="D2:F2"/>
  </mergeCells>
  <pageMargins left="0.7" right="0.7" top="0.75" bottom="0.75" header="0.3" footer="0.3"/>
  <pageSetup paperSize="9" orientation="portrait" horizontalDpi="300" verticalDpi="300" r:id="rId2"/>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178</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748</v>
      </c>
      <c r="D7" s="11" t="n">
        <v>379</v>
      </c>
      <c r="E7" s="11" t="n">
        <v>367</v>
      </c>
      <c r="F7" s="11"/>
      <c r="G7" s="11" t="n">
        <v>77</v>
      </c>
      <c r="H7" s="11" t="n">
        <v>118</v>
      </c>
      <c r="I7" s="11" t="n">
        <v>124</v>
      </c>
      <c r="J7" s="11" t="n">
        <v>130</v>
      </c>
      <c r="K7" s="11" t="n">
        <v>142</v>
      </c>
      <c r="L7" s="11" t="n">
        <v>157</v>
      </c>
      <c r="M7" s="11"/>
      <c r="N7" s="11" t="n">
        <v>12</v>
      </c>
      <c r="O7" s="11" t="n">
        <v>167</v>
      </c>
      <c r="P7" s="11" t="n">
        <v>261</v>
      </c>
      <c r="Q7" s="11" t="n">
        <v>198</v>
      </c>
      <c r="R7" s="11" t="n">
        <v>106</v>
      </c>
      <c r="S7" s="11"/>
      <c r="T7" s="11" t="n">
        <v>81</v>
      </c>
      <c r="U7" s="11" t="n">
        <v>214</v>
      </c>
      <c r="V7" s="11" t="n">
        <v>173</v>
      </c>
      <c r="W7" s="11" t="n">
        <v>172</v>
      </c>
      <c r="X7" s="11"/>
      <c r="Y7" s="11" t="n">
        <v>317</v>
      </c>
      <c r="Z7" s="11" t="n">
        <v>131</v>
      </c>
      <c r="AA7" s="11" t="n">
        <v>131</v>
      </c>
      <c r="AB7" s="11" t="n">
        <v>80</v>
      </c>
      <c r="AC7" s="11" t="n">
        <v>37</v>
      </c>
      <c r="AD7" s="11" t="n">
        <v>48</v>
      </c>
      <c r="AE7" s="11"/>
      <c r="AF7" s="11" t="n">
        <v>473</v>
      </c>
      <c r="AG7" s="11"/>
      <c r="AH7" s="11" t="n">
        <v>748</v>
      </c>
      <c r="AI7" s="11"/>
      <c r="AJ7" s="11" t="n">
        <v>57</v>
      </c>
      <c r="AK7" s="11" t="n">
        <v>29</v>
      </c>
      <c r="AL7" s="11" t="n">
        <v>151</v>
      </c>
      <c r="AM7" s="11" t="n">
        <v>126</v>
      </c>
      <c r="AN7" s="11" t="n">
        <v>93</v>
      </c>
      <c r="AO7" s="11" t="n">
        <v>45</v>
      </c>
      <c r="AP7" s="11" t="n">
        <v>96</v>
      </c>
      <c r="AQ7" s="11" t="n">
        <v>25</v>
      </c>
      <c r="AR7" s="11" t="n">
        <v>21</v>
      </c>
      <c r="AS7" s="11" t="n">
        <v>52</v>
      </c>
      <c r="AT7" s="11" t="n">
        <v>21</v>
      </c>
      <c r="AU7" s="11" t="n">
        <v>32</v>
      </c>
    </row>
    <row r="8" ht="30" customHeight="1">
      <c r="B8" s="12" t="s">
        <v>20</v>
      </c>
      <c r="C8" s="12" t="n">
        <v>760</v>
      </c>
      <c r="D8" s="12" t="n">
        <v>406</v>
      </c>
      <c r="E8" s="12" t="n">
        <v>352</v>
      </c>
      <c r="F8" s="12"/>
      <c r="G8" s="12" t="n">
        <v>87</v>
      </c>
      <c r="H8" s="12" t="n">
        <v>140</v>
      </c>
      <c r="I8" s="12" t="n">
        <v>127</v>
      </c>
      <c r="J8" s="12" t="n">
        <v>125</v>
      </c>
      <c r="K8" s="12" t="n">
        <v>132</v>
      </c>
      <c r="L8" s="12" t="n">
        <v>149</v>
      </c>
      <c r="M8" s="12"/>
      <c r="N8" s="12" t="n">
        <v>12</v>
      </c>
      <c r="O8" s="12" t="n">
        <v>156</v>
      </c>
      <c r="P8" s="12" t="n">
        <v>245</v>
      </c>
      <c r="Q8" s="12" t="n">
        <v>225</v>
      </c>
      <c r="R8" s="12" t="n">
        <v>117</v>
      </c>
      <c r="S8" s="12"/>
      <c r="T8" s="12" t="n">
        <v>81</v>
      </c>
      <c r="U8" s="12" t="n">
        <v>218</v>
      </c>
      <c r="V8" s="12" t="n">
        <v>173</v>
      </c>
      <c r="W8" s="12" t="n">
        <v>183</v>
      </c>
      <c r="X8" s="12"/>
      <c r="Y8" s="12" t="n">
        <v>344</v>
      </c>
      <c r="Z8" s="12" t="n">
        <v>129</v>
      </c>
      <c r="AA8" s="12" t="n">
        <v>123</v>
      </c>
      <c r="AB8" s="12" t="n">
        <v>77</v>
      </c>
      <c r="AC8" s="12" t="n">
        <v>39</v>
      </c>
      <c r="AD8" s="12" t="n">
        <v>44</v>
      </c>
      <c r="AE8" s="12"/>
      <c r="AF8" s="12" t="n">
        <v>474</v>
      </c>
      <c r="AG8" s="12"/>
      <c r="AH8" s="12" t="n">
        <v>760</v>
      </c>
      <c r="AI8" s="12"/>
      <c r="AJ8" s="12" t="n">
        <v>53</v>
      </c>
      <c r="AK8" s="12" t="n">
        <v>24</v>
      </c>
      <c r="AL8" s="12" t="n">
        <v>163</v>
      </c>
      <c r="AM8" s="12" t="n">
        <v>134</v>
      </c>
      <c r="AN8" s="12" t="n">
        <v>109</v>
      </c>
      <c r="AO8" s="12" t="n">
        <v>45</v>
      </c>
      <c r="AP8" s="12" t="n">
        <v>92</v>
      </c>
      <c r="AQ8" s="12" t="n">
        <v>28</v>
      </c>
      <c r="AR8" s="12" t="n">
        <v>18</v>
      </c>
      <c r="AS8" s="12" t="n">
        <v>47</v>
      </c>
      <c r="AT8" s="12" t="n">
        <v>16</v>
      </c>
      <c r="AU8" s="12" t="n">
        <v>31</v>
      </c>
    </row>
    <row r="9">
      <c r="B9" s="20" t="s">
        <v>175</v>
      </c>
      <c r="C9" s="19" t="n">
        <v>0.616406156064362</v>
      </c>
      <c r="D9" s="19" t="n">
        <v>0.622399721711753</v>
      </c>
      <c r="E9" s="19" t="n">
        <v>0.607291701252305</v>
      </c>
      <c r="F9" s="19"/>
      <c r="G9" s="19" t="n">
        <v>0.676294100736944</v>
      </c>
      <c r="H9" s="19" t="n">
        <v>0.66575043462005</v>
      </c>
      <c r="I9" s="19" t="n">
        <v>0.609216674561079</v>
      </c>
      <c r="J9" s="19" t="n">
        <v>0.597299190066939</v>
      </c>
      <c r="K9" s="19" t="n">
        <v>0.591023293596843</v>
      </c>
      <c r="L9" s="19" t="n">
        <v>0.579807908078691</v>
      </c>
      <c r="M9" s="19"/>
      <c r="N9" s="19" t="n">
        <v>0.416445667437392</v>
      </c>
      <c r="O9" s="19" t="n">
        <v>0.559111296935221</v>
      </c>
      <c r="P9" s="19" t="n">
        <v>0.620672576743711</v>
      </c>
      <c r="Q9" s="19" t="n">
        <v>0.665050445644827</v>
      </c>
      <c r="R9" s="19" t="n">
        <v>0.605189275291043</v>
      </c>
      <c r="S9" s="19"/>
      <c r="T9" s="19" t="n">
        <v>0.512405400944345</v>
      </c>
      <c r="U9" s="19" t="n">
        <v>0.639876678020348</v>
      </c>
      <c r="V9" s="19" t="n">
        <v>0.621455814841574</v>
      </c>
      <c r="W9" s="19" t="n">
        <v>0.649964932990393</v>
      </c>
      <c r="X9" s="19"/>
      <c r="Y9" s="19" t="n">
        <v>0.642788730307101</v>
      </c>
      <c r="Z9" s="19" t="n">
        <v>0.594172112827746</v>
      </c>
      <c r="AA9" s="19" t="n">
        <v>0.586643355469592</v>
      </c>
      <c r="AB9" s="19" t="n">
        <v>0.637305436687134</v>
      </c>
      <c r="AC9" s="19" t="n">
        <v>0.717601475038141</v>
      </c>
      <c r="AD9" s="19" t="n">
        <v>0.471318133713732</v>
      </c>
      <c r="AE9" s="19"/>
      <c r="AF9" s="19" t="n">
        <v>0.586830207177597</v>
      </c>
      <c r="AG9" s="19"/>
      <c r="AH9" s="19" t="n">
        <v>0.616406156064362</v>
      </c>
      <c r="AI9" s="19"/>
      <c r="AJ9" s="19" t="n">
        <v>0.65125315495478</v>
      </c>
      <c r="AK9" s="19" t="n">
        <v>0.69239646186942</v>
      </c>
      <c r="AL9" s="19" t="n">
        <v>0.637942150085278</v>
      </c>
      <c r="AM9" s="19" t="n">
        <v>0.567931640036028</v>
      </c>
      <c r="AN9" s="19" t="n">
        <v>0.625114520037162</v>
      </c>
      <c r="AO9" s="19" t="n">
        <v>0.612833606127776</v>
      </c>
      <c r="AP9" s="19" t="n">
        <v>0.618008044976986</v>
      </c>
      <c r="AQ9" s="19" t="n">
        <v>0.531278123600841</v>
      </c>
      <c r="AR9" s="19" t="n">
        <v>0.770248023196018</v>
      </c>
      <c r="AS9" s="19" t="n">
        <v>0.619914927874521</v>
      </c>
      <c r="AT9" s="19" t="n">
        <v>0.531394307807584</v>
      </c>
      <c r="AU9" s="19" t="n">
        <v>0.591462565718455</v>
      </c>
    </row>
    <row r="10">
      <c r="B10" s="20" t="s">
        <v>176</v>
      </c>
      <c r="C10" s="21" t="n">
        <v>0.383593843935638</v>
      </c>
      <c r="D10" s="21" t="n">
        <v>0.377600278288247</v>
      </c>
      <c r="E10" s="21" t="n">
        <v>0.392708298747695</v>
      </c>
      <c r="F10" s="21"/>
      <c r="G10" s="21" t="n">
        <v>0.323705899263056</v>
      </c>
      <c r="H10" s="21" t="n">
        <v>0.33424956537995</v>
      </c>
      <c r="I10" s="21" t="n">
        <v>0.390783325438921</v>
      </c>
      <c r="J10" s="21" t="n">
        <v>0.402700809933061</v>
      </c>
      <c r="K10" s="21" t="n">
        <v>0.408976706403157</v>
      </c>
      <c r="L10" s="21" t="n">
        <v>0.420192091921309</v>
      </c>
      <c r="M10" s="21"/>
      <c r="N10" s="21" t="n">
        <v>0.583554332562608</v>
      </c>
      <c r="O10" s="21" t="n">
        <v>0.440888703064779</v>
      </c>
      <c r="P10" s="21" t="n">
        <v>0.379327423256289</v>
      </c>
      <c r="Q10" s="21" t="n">
        <v>0.334949554355173</v>
      </c>
      <c r="R10" s="21" t="n">
        <v>0.394810724708957</v>
      </c>
      <c r="S10" s="21"/>
      <c r="T10" s="21" t="n">
        <v>0.487594599055656</v>
      </c>
      <c r="U10" s="21" t="n">
        <v>0.360123321979652</v>
      </c>
      <c r="V10" s="21" t="n">
        <v>0.378544185158426</v>
      </c>
      <c r="W10" s="21" t="n">
        <v>0.350035067009607</v>
      </c>
      <c r="X10" s="21"/>
      <c r="Y10" s="21" t="n">
        <v>0.357211269692899</v>
      </c>
      <c r="Z10" s="21" t="n">
        <v>0.405827887172254</v>
      </c>
      <c r="AA10" s="21" t="n">
        <v>0.413356644530408</v>
      </c>
      <c r="AB10" s="21" t="n">
        <v>0.362694563312866</v>
      </c>
      <c r="AC10" s="21" t="n">
        <v>0.282398524961859</v>
      </c>
      <c r="AD10" s="21" t="n">
        <v>0.528681866286268</v>
      </c>
      <c r="AE10" s="21"/>
      <c r="AF10" s="21" t="n">
        <v>0.413169792822403</v>
      </c>
      <c r="AG10" s="21"/>
      <c r="AH10" s="21" t="n">
        <v>0.383593843935638</v>
      </c>
      <c r="AI10" s="21"/>
      <c r="AJ10" s="21" t="n">
        <v>0.34874684504522</v>
      </c>
      <c r="AK10" s="21" t="n">
        <v>0.30760353813058</v>
      </c>
      <c r="AL10" s="21" t="n">
        <v>0.362057849914722</v>
      </c>
      <c r="AM10" s="21" t="n">
        <v>0.432068359963972</v>
      </c>
      <c r="AN10" s="21" t="n">
        <v>0.374885479962838</v>
      </c>
      <c r="AO10" s="21" t="n">
        <v>0.387166393872224</v>
      </c>
      <c r="AP10" s="21" t="n">
        <v>0.381991955023014</v>
      </c>
      <c r="AQ10" s="21" t="n">
        <v>0.468721876399159</v>
      </c>
      <c r="AR10" s="21" t="n">
        <v>0.229751976803982</v>
      </c>
      <c r="AS10" s="21" t="n">
        <v>0.380085072125479</v>
      </c>
      <c r="AT10" s="21" t="n">
        <v>0.468605692192417</v>
      </c>
      <c r="AU10" s="21" t="n">
        <v>0.408537434281545</v>
      </c>
    </row>
    <row r="11">
      <c r="B11" s="18" t="s">
        <v>128</v>
      </c>
    </row>
    <row r="12">
      <c r="B12" t="s">
        <v>70</v>
      </c>
    </row>
    <row r="13">
      <c r="B13" t="s">
        <v>71</v>
      </c>
    </row>
    <row r="15">
      <c r="B15"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179</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748</v>
      </c>
      <c r="D7" s="11" t="n">
        <v>379</v>
      </c>
      <c r="E7" s="11" t="n">
        <v>367</v>
      </c>
      <c r="F7" s="11"/>
      <c r="G7" s="11" t="n">
        <v>77</v>
      </c>
      <c r="H7" s="11" t="n">
        <v>118</v>
      </c>
      <c r="I7" s="11" t="n">
        <v>124</v>
      </c>
      <c r="J7" s="11" t="n">
        <v>130</v>
      </c>
      <c r="K7" s="11" t="n">
        <v>142</v>
      </c>
      <c r="L7" s="11" t="n">
        <v>157</v>
      </c>
      <c r="M7" s="11"/>
      <c r="N7" s="11" t="n">
        <v>12</v>
      </c>
      <c r="O7" s="11" t="n">
        <v>167</v>
      </c>
      <c r="P7" s="11" t="n">
        <v>261</v>
      </c>
      <c r="Q7" s="11" t="n">
        <v>198</v>
      </c>
      <c r="R7" s="11" t="n">
        <v>106</v>
      </c>
      <c r="S7" s="11"/>
      <c r="T7" s="11" t="n">
        <v>81</v>
      </c>
      <c r="U7" s="11" t="n">
        <v>214</v>
      </c>
      <c r="V7" s="11" t="n">
        <v>173</v>
      </c>
      <c r="W7" s="11" t="n">
        <v>172</v>
      </c>
      <c r="X7" s="11"/>
      <c r="Y7" s="11" t="n">
        <v>317</v>
      </c>
      <c r="Z7" s="11" t="n">
        <v>131</v>
      </c>
      <c r="AA7" s="11" t="n">
        <v>131</v>
      </c>
      <c r="AB7" s="11" t="n">
        <v>80</v>
      </c>
      <c r="AC7" s="11" t="n">
        <v>37</v>
      </c>
      <c r="AD7" s="11" t="n">
        <v>48</v>
      </c>
      <c r="AE7" s="11"/>
      <c r="AF7" s="11" t="n">
        <v>473</v>
      </c>
      <c r="AG7" s="11"/>
      <c r="AH7" s="11" t="n">
        <v>748</v>
      </c>
      <c r="AI7" s="11"/>
      <c r="AJ7" s="11" t="n">
        <v>57</v>
      </c>
      <c r="AK7" s="11" t="n">
        <v>29</v>
      </c>
      <c r="AL7" s="11" t="n">
        <v>151</v>
      </c>
      <c r="AM7" s="11" t="n">
        <v>126</v>
      </c>
      <c r="AN7" s="11" t="n">
        <v>93</v>
      </c>
      <c r="AO7" s="11" t="n">
        <v>45</v>
      </c>
      <c r="AP7" s="11" t="n">
        <v>96</v>
      </c>
      <c r="AQ7" s="11" t="n">
        <v>25</v>
      </c>
      <c r="AR7" s="11" t="n">
        <v>21</v>
      </c>
      <c r="AS7" s="11" t="n">
        <v>52</v>
      </c>
      <c r="AT7" s="11" t="n">
        <v>21</v>
      </c>
      <c r="AU7" s="11" t="n">
        <v>32</v>
      </c>
    </row>
    <row r="8" ht="30" customHeight="1">
      <c r="B8" s="12" t="s">
        <v>20</v>
      </c>
      <c r="C8" s="12" t="n">
        <v>760</v>
      </c>
      <c r="D8" s="12" t="n">
        <v>406</v>
      </c>
      <c r="E8" s="12" t="n">
        <v>352</v>
      </c>
      <c r="F8" s="12"/>
      <c r="G8" s="12" t="n">
        <v>87</v>
      </c>
      <c r="H8" s="12" t="n">
        <v>140</v>
      </c>
      <c r="I8" s="12" t="n">
        <v>127</v>
      </c>
      <c r="J8" s="12" t="n">
        <v>125</v>
      </c>
      <c r="K8" s="12" t="n">
        <v>132</v>
      </c>
      <c r="L8" s="12" t="n">
        <v>149</v>
      </c>
      <c r="M8" s="12"/>
      <c r="N8" s="12" t="n">
        <v>12</v>
      </c>
      <c r="O8" s="12" t="n">
        <v>156</v>
      </c>
      <c r="P8" s="12" t="n">
        <v>245</v>
      </c>
      <c r="Q8" s="12" t="n">
        <v>225</v>
      </c>
      <c r="R8" s="12" t="n">
        <v>117</v>
      </c>
      <c r="S8" s="12"/>
      <c r="T8" s="12" t="n">
        <v>81</v>
      </c>
      <c r="U8" s="12" t="n">
        <v>218</v>
      </c>
      <c r="V8" s="12" t="n">
        <v>173</v>
      </c>
      <c r="W8" s="12" t="n">
        <v>183</v>
      </c>
      <c r="X8" s="12"/>
      <c r="Y8" s="12" t="n">
        <v>344</v>
      </c>
      <c r="Z8" s="12" t="n">
        <v>129</v>
      </c>
      <c r="AA8" s="12" t="n">
        <v>123</v>
      </c>
      <c r="AB8" s="12" t="n">
        <v>77</v>
      </c>
      <c r="AC8" s="12" t="n">
        <v>39</v>
      </c>
      <c r="AD8" s="12" t="n">
        <v>44</v>
      </c>
      <c r="AE8" s="12"/>
      <c r="AF8" s="12" t="n">
        <v>474</v>
      </c>
      <c r="AG8" s="12"/>
      <c r="AH8" s="12" t="n">
        <v>760</v>
      </c>
      <c r="AI8" s="12"/>
      <c r="AJ8" s="12" t="n">
        <v>53</v>
      </c>
      <c r="AK8" s="12" t="n">
        <v>24</v>
      </c>
      <c r="AL8" s="12" t="n">
        <v>163</v>
      </c>
      <c r="AM8" s="12" t="n">
        <v>134</v>
      </c>
      <c r="AN8" s="12" t="n">
        <v>109</v>
      </c>
      <c r="AO8" s="12" t="n">
        <v>45</v>
      </c>
      <c r="AP8" s="12" t="n">
        <v>92</v>
      </c>
      <c r="AQ8" s="12" t="n">
        <v>28</v>
      </c>
      <c r="AR8" s="12" t="n">
        <v>18</v>
      </c>
      <c r="AS8" s="12" t="n">
        <v>47</v>
      </c>
      <c r="AT8" s="12" t="n">
        <v>16</v>
      </c>
      <c r="AU8" s="12" t="n">
        <v>31</v>
      </c>
    </row>
    <row r="9">
      <c r="B9" s="20" t="s">
        <v>175</v>
      </c>
      <c r="C9" s="19" t="n">
        <v>0.645707355579398</v>
      </c>
      <c r="D9" s="19" t="n">
        <v>0.62183173328024</v>
      </c>
      <c r="E9" s="19" t="n">
        <v>0.676958779104508</v>
      </c>
      <c r="F9" s="19"/>
      <c r="G9" s="19" t="n">
        <v>0.63079838564415</v>
      </c>
      <c r="H9" s="19" t="n">
        <v>0.692321045519702</v>
      </c>
      <c r="I9" s="19" t="n">
        <v>0.725999240599585</v>
      </c>
      <c r="J9" s="19" t="n">
        <v>0.665198676649024</v>
      </c>
      <c r="K9" s="19" t="n">
        <v>0.591948312114644</v>
      </c>
      <c r="L9" s="19" t="n">
        <v>0.573468351544505</v>
      </c>
      <c r="M9" s="19"/>
      <c r="N9" s="19" t="n">
        <v>0.519750983699795</v>
      </c>
      <c r="O9" s="19" t="n">
        <v>0.582410857688822</v>
      </c>
      <c r="P9" s="19" t="n">
        <v>0.672788275012913</v>
      </c>
      <c r="Q9" s="19" t="n">
        <v>0.656438552654648</v>
      </c>
      <c r="R9" s="19" t="n">
        <v>0.661368978116578</v>
      </c>
      <c r="S9" s="19"/>
      <c r="T9" s="19" t="n">
        <v>0.640235885335958</v>
      </c>
      <c r="U9" s="19" t="n">
        <v>0.646371162759292</v>
      </c>
      <c r="V9" s="19" t="n">
        <v>0.646557761858657</v>
      </c>
      <c r="W9" s="19" t="n">
        <v>0.682719499379829</v>
      </c>
      <c r="X9" s="19"/>
      <c r="Y9" s="19" t="n">
        <v>0.64594304633355</v>
      </c>
      <c r="Z9" s="19" t="n">
        <v>0.636087663427739</v>
      </c>
      <c r="AA9" s="19" t="n">
        <v>0.616908823051871</v>
      </c>
      <c r="AB9" s="19" t="n">
        <v>0.683027674970292</v>
      </c>
      <c r="AC9" s="19" t="n">
        <v>0.728154472133581</v>
      </c>
      <c r="AD9" s="19" t="n">
        <v>0.633731264444161</v>
      </c>
      <c r="AE9" s="19"/>
      <c r="AF9" s="19" t="n">
        <v>0.649472233486229</v>
      </c>
      <c r="AG9" s="19"/>
      <c r="AH9" s="19" t="n">
        <v>0.645707355579398</v>
      </c>
      <c r="AI9" s="19"/>
      <c r="AJ9" s="19" t="n">
        <v>0.790258569815616</v>
      </c>
      <c r="AK9" s="19" t="n">
        <v>0.635347597429907</v>
      </c>
      <c r="AL9" s="19" t="n">
        <v>0.632827089040952</v>
      </c>
      <c r="AM9" s="19" t="n">
        <v>0.64931492858751</v>
      </c>
      <c r="AN9" s="19" t="n">
        <v>0.627456985385537</v>
      </c>
      <c r="AO9" s="19" t="n">
        <v>0.564586009191238</v>
      </c>
      <c r="AP9" s="19" t="n">
        <v>0.578119363962804</v>
      </c>
      <c r="AQ9" s="19" t="n">
        <v>0.674709697968722</v>
      </c>
      <c r="AR9" s="19" t="n">
        <v>0.779475450413397</v>
      </c>
      <c r="AS9" s="19" t="n">
        <v>0.701191516239878</v>
      </c>
      <c r="AT9" s="19" t="n">
        <v>0.773089841014859</v>
      </c>
      <c r="AU9" s="19" t="n">
        <v>0.58601079260851</v>
      </c>
    </row>
    <row r="10">
      <c r="B10" s="20" t="s">
        <v>176</v>
      </c>
      <c r="C10" s="21" t="n">
        <v>0.354292644420602</v>
      </c>
      <c r="D10" s="21" t="n">
        <v>0.37816826671976</v>
      </c>
      <c r="E10" s="21" t="n">
        <v>0.323041220895492</v>
      </c>
      <c r="F10" s="21"/>
      <c r="G10" s="21" t="n">
        <v>0.36920161435585</v>
      </c>
      <c r="H10" s="21" t="n">
        <v>0.307678954480298</v>
      </c>
      <c r="I10" s="21" t="n">
        <v>0.274000759400415</v>
      </c>
      <c r="J10" s="21" t="n">
        <v>0.334801323350976</v>
      </c>
      <c r="K10" s="21" t="n">
        <v>0.408051687885356</v>
      </c>
      <c r="L10" s="21" t="n">
        <v>0.426531648455495</v>
      </c>
      <c r="M10" s="21"/>
      <c r="N10" s="21" t="n">
        <v>0.480249016300205</v>
      </c>
      <c r="O10" s="21" t="n">
        <v>0.417589142311178</v>
      </c>
      <c r="P10" s="21" t="n">
        <v>0.327211724987087</v>
      </c>
      <c r="Q10" s="21" t="n">
        <v>0.343561447345352</v>
      </c>
      <c r="R10" s="21" t="n">
        <v>0.338631021883422</v>
      </c>
      <c r="S10" s="21"/>
      <c r="T10" s="21" t="n">
        <v>0.359764114664042</v>
      </c>
      <c r="U10" s="21" t="n">
        <v>0.353628837240708</v>
      </c>
      <c r="V10" s="21" t="n">
        <v>0.353442238141343</v>
      </c>
      <c r="W10" s="21" t="n">
        <v>0.317280500620171</v>
      </c>
      <c r="X10" s="21"/>
      <c r="Y10" s="21" t="n">
        <v>0.35405695366645</v>
      </c>
      <c r="Z10" s="21" t="n">
        <v>0.363912336572261</v>
      </c>
      <c r="AA10" s="21" t="n">
        <v>0.383091176948129</v>
      </c>
      <c r="AB10" s="21" t="n">
        <v>0.316972325029708</v>
      </c>
      <c r="AC10" s="21" t="n">
        <v>0.271845527866419</v>
      </c>
      <c r="AD10" s="21" t="n">
        <v>0.366268735555839</v>
      </c>
      <c r="AE10" s="21"/>
      <c r="AF10" s="21" t="n">
        <v>0.350527766513771</v>
      </c>
      <c r="AG10" s="21"/>
      <c r="AH10" s="21" t="n">
        <v>0.354292644420602</v>
      </c>
      <c r="AI10" s="21"/>
      <c r="AJ10" s="21" t="n">
        <v>0.209741430184384</v>
      </c>
      <c r="AK10" s="21" t="n">
        <v>0.364652402570093</v>
      </c>
      <c r="AL10" s="21" t="n">
        <v>0.367172910959048</v>
      </c>
      <c r="AM10" s="21" t="n">
        <v>0.35068507141249</v>
      </c>
      <c r="AN10" s="21" t="n">
        <v>0.372543014614463</v>
      </c>
      <c r="AO10" s="21" t="n">
        <v>0.435413990808761</v>
      </c>
      <c r="AP10" s="21" t="n">
        <v>0.421880636037196</v>
      </c>
      <c r="AQ10" s="21" t="n">
        <v>0.325290302031278</v>
      </c>
      <c r="AR10" s="21" t="n">
        <v>0.220524549586603</v>
      </c>
      <c r="AS10" s="21" t="n">
        <v>0.298808483760122</v>
      </c>
      <c r="AT10" s="21" t="n">
        <v>0.226910158985141</v>
      </c>
      <c r="AU10" s="21" t="n">
        <v>0.41398920739149</v>
      </c>
    </row>
    <row r="11">
      <c r="B11" s="18" t="s">
        <v>128</v>
      </c>
    </row>
    <row r="12">
      <c r="B12" t="s">
        <v>70</v>
      </c>
    </row>
    <row r="13">
      <c r="B13" t="s">
        <v>71</v>
      </c>
    </row>
    <row r="15">
      <c r="B15"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180</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748</v>
      </c>
      <c r="D7" s="11" t="n">
        <v>379</v>
      </c>
      <c r="E7" s="11" t="n">
        <v>367</v>
      </c>
      <c r="F7" s="11"/>
      <c r="G7" s="11" t="n">
        <v>77</v>
      </c>
      <c r="H7" s="11" t="n">
        <v>118</v>
      </c>
      <c r="I7" s="11" t="n">
        <v>124</v>
      </c>
      <c r="J7" s="11" t="n">
        <v>130</v>
      </c>
      <c r="K7" s="11" t="n">
        <v>142</v>
      </c>
      <c r="L7" s="11" t="n">
        <v>157</v>
      </c>
      <c r="M7" s="11"/>
      <c r="N7" s="11" t="n">
        <v>12</v>
      </c>
      <c r="O7" s="11" t="n">
        <v>167</v>
      </c>
      <c r="P7" s="11" t="n">
        <v>261</v>
      </c>
      <c r="Q7" s="11" t="n">
        <v>198</v>
      </c>
      <c r="R7" s="11" t="n">
        <v>106</v>
      </c>
      <c r="S7" s="11"/>
      <c r="T7" s="11" t="n">
        <v>81</v>
      </c>
      <c r="U7" s="11" t="n">
        <v>214</v>
      </c>
      <c r="V7" s="11" t="n">
        <v>173</v>
      </c>
      <c r="W7" s="11" t="n">
        <v>172</v>
      </c>
      <c r="X7" s="11"/>
      <c r="Y7" s="11" t="n">
        <v>317</v>
      </c>
      <c r="Z7" s="11" t="n">
        <v>131</v>
      </c>
      <c r="AA7" s="11" t="n">
        <v>131</v>
      </c>
      <c r="AB7" s="11" t="n">
        <v>80</v>
      </c>
      <c r="AC7" s="11" t="n">
        <v>37</v>
      </c>
      <c r="AD7" s="11" t="n">
        <v>48</v>
      </c>
      <c r="AE7" s="11"/>
      <c r="AF7" s="11" t="n">
        <v>473</v>
      </c>
      <c r="AG7" s="11"/>
      <c r="AH7" s="11" t="n">
        <v>748</v>
      </c>
      <c r="AI7" s="11"/>
      <c r="AJ7" s="11" t="n">
        <v>57</v>
      </c>
      <c r="AK7" s="11" t="n">
        <v>29</v>
      </c>
      <c r="AL7" s="11" t="n">
        <v>151</v>
      </c>
      <c r="AM7" s="11" t="n">
        <v>126</v>
      </c>
      <c r="AN7" s="11" t="n">
        <v>93</v>
      </c>
      <c r="AO7" s="11" t="n">
        <v>45</v>
      </c>
      <c r="AP7" s="11" t="n">
        <v>96</v>
      </c>
      <c r="AQ7" s="11" t="n">
        <v>25</v>
      </c>
      <c r="AR7" s="11" t="n">
        <v>21</v>
      </c>
      <c r="AS7" s="11" t="n">
        <v>52</v>
      </c>
      <c r="AT7" s="11" t="n">
        <v>21</v>
      </c>
      <c r="AU7" s="11" t="n">
        <v>32</v>
      </c>
    </row>
    <row r="8" ht="30" customHeight="1">
      <c r="B8" s="12" t="s">
        <v>20</v>
      </c>
      <c r="C8" s="12" t="n">
        <v>760</v>
      </c>
      <c r="D8" s="12" t="n">
        <v>406</v>
      </c>
      <c r="E8" s="12" t="n">
        <v>352</v>
      </c>
      <c r="F8" s="12"/>
      <c r="G8" s="12" t="n">
        <v>87</v>
      </c>
      <c r="H8" s="12" t="n">
        <v>140</v>
      </c>
      <c r="I8" s="12" t="n">
        <v>127</v>
      </c>
      <c r="J8" s="12" t="n">
        <v>125</v>
      </c>
      <c r="K8" s="12" t="n">
        <v>132</v>
      </c>
      <c r="L8" s="12" t="n">
        <v>149</v>
      </c>
      <c r="M8" s="12"/>
      <c r="N8" s="12" t="n">
        <v>12</v>
      </c>
      <c r="O8" s="12" t="n">
        <v>156</v>
      </c>
      <c r="P8" s="12" t="n">
        <v>245</v>
      </c>
      <c r="Q8" s="12" t="n">
        <v>225</v>
      </c>
      <c r="R8" s="12" t="n">
        <v>117</v>
      </c>
      <c r="S8" s="12"/>
      <c r="T8" s="12" t="n">
        <v>81</v>
      </c>
      <c r="U8" s="12" t="n">
        <v>218</v>
      </c>
      <c r="V8" s="12" t="n">
        <v>173</v>
      </c>
      <c r="W8" s="12" t="n">
        <v>183</v>
      </c>
      <c r="X8" s="12"/>
      <c r="Y8" s="12" t="n">
        <v>344</v>
      </c>
      <c r="Z8" s="12" t="n">
        <v>129</v>
      </c>
      <c r="AA8" s="12" t="n">
        <v>123</v>
      </c>
      <c r="AB8" s="12" t="n">
        <v>77</v>
      </c>
      <c r="AC8" s="12" t="n">
        <v>39</v>
      </c>
      <c r="AD8" s="12" t="n">
        <v>44</v>
      </c>
      <c r="AE8" s="12"/>
      <c r="AF8" s="12" t="n">
        <v>474</v>
      </c>
      <c r="AG8" s="12"/>
      <c r="AH8" s="12" t="n">
        <v>760</v>
      </c>
      <c r="AI8" s="12"/>
      <c r="AJ8" s="12" t="n">
        <v>53</v>
      </c>
      <c r="AK8" s="12" t="n">
        <v>24</v>
      </c>
      <c r="AL8" s="12" t="n">
        <v>163</v>
      </c>
      <c r="AM8" s="12" t="n">
        <v>134</v>
      </c>
      <c r="AN8" s="12" t="n">
        <v>109</v>
      </c>
      <c r="AO8" s="12" t="n">
        <v>45</v>
      </c>
      <c r="AP8" s="12" t="n">
        <v>92</v>
      </c>
      <c r="AQ8" s="12" t="n">
        <v>28</v>
      </c>
      <c r="AR8" s="12" t="n">
        <v>18</v>
      </c>
      <c r="AS8" s="12" t="n">
        <v>47</v>
      </c>
      <c r="AT8" s="12" t="n">
        <v>16</v>
      </c>
      <c r="AU8" s="12" t="n">
        <v>31</v>
      </c>
    </row>
    <row r="9">
      <c r="B9" s="20" t="s">
        <v>175</v>
      </c>
      <c r="C9" s="19" t="n">
        <v>0.656547168637485</v>
      </c>
      <c r="D9" s="19" t="n">
        <v>0.631025068197516</v>
      </c>
      <c r="E9" s="19" t="n">
        <v>0.689760655658911</v>
      </c>
      <c r="F9" s="19"/>
      <c r="G9" s="19" t="n">
        <v>0.762313368447975</v>
      </c>
      <c r="H9" s="19" t="n">
        <v>0.727848038160968</v>
      </c>
      <c r="I9" s="19" t="n">
        <v>0.718076997483198</v>
      </c>
      <c r="J9" s="19" t="n">
        <v>0.661617509072097</v>
      </c>
      <c r="K9" s="19" t="n">
        <v>0.584224626741927</v>
      </c>
      <c r="L9" s="19" t="n">
        <v>0.535173500368565</v>
      </c>
      <c r="M9" s="19"/>
      <c r="N9" s="19" t="n">
        <v>0.436473829868136</v>
      </c>
      <c r="O9" s="19" t="n">
        <v>0.59726554652014</v>
      </c>
      <c r="P9" s="19" t="n">
        <v>0.705361811306064</v>
      </c>
      <c r="Q9" s="19" t="n">
        <v>0.661559478754444</v>
      </c>
      <c r="R9" s="19" t="n">
        <v>0.633417167240837</v>
      </c>
      <c r="S9" s="19"/>
      <c r="T9" s="19" t="n">
        <v>0.702365153573279</v>
      </c>
      <c r="U9" s="19" t="n">
        <v>0.678417561801867</v>
      </c>
      <c r="V9" s="19" t="n">
        <v>0.637310015023244</v>
      </c>
      <c r="W9" s="19" t="n">
        <v>0.660907656158085</v>
      </c>
      <c r="X9" s="19"/>
      <c r="Y9" s="19" t="n">
        <v>0.697936014910222</v>
      </c>
      <c r="Z9" s="19" t="n">
        <v>0.629171514712835</v>
      </c>
      <c r="AA9" s="19" t="n">
        <v>0.542094274638788</v>
      </c>
      <c r="AB9" s="19" t="n">
        <v>0.631211973099343</v>
      </c>
      <c r="AC9" s="19" t="n">
        <v>0.73762220130919</v>
      </c>
      <c r="AD9" s="19" t="n">
        <v>0.727633066525757</v>
      </c>
      <c r="AE9" s="19"/>
      <c r="AF9" s="19" t="n">
        <v>0.640029520802851</v>
      </c>
      <c r="AG9" s="19"/>
      <c r="AH9" s="19" t="n">
        <v>0.656547168637485</v>
      </c>
      <c r="AI9" s="19"/>
      <c r="AJ9" s="19" t="n">
        <v>0.730586462129153</v>
      </c>
      <c r="AK9" s="19" t="n">
        <v>0.653640614581829</v>
      </c>
      <c r="AL9" s="19" t="n">
        <v>0.635483744158422</v>
      </c>
      <c r="AM9" s="19" t="n">
        <v>0.670678973840845</v>
      </c>
      <c r="AN9" s="19" t="n">
        <v>0.638377517357431</v>
      </c>
      <c r="AO9" s="19" t="n">
        <v>0.614611716946145</v>
      </c>
      <c r="AP9" s="19" t="n">
        <v>0.610321388962699</v>
      </c>
      <c r="AQ9" s="19" t="n">
        <v>0.64941166348995</v>
      </c>
      <c r="AR9" s="19" t="n">
        <v>0.913399515209964</v>
      </c>
      <c r="AS9" s="19" t="n">
        <v>0.685253885693006</v>
      </c>
      <c r="AT9" s="19" t="n">
        <v>0.673183077033385</v>
      </c>
      <c r="AU9" s="19" t="n">
        <v>0.648029297512206</v>
      </c>
    </row>
    <row r="10">
      <c r="B10" s="20" t="s">
        <v>176</v>
      </c>
      <c r="C10" s="21" t="n">
        <v>0.343452831362515</v>
      </c>
      <c r="D10" s="21" t="n">
        <v>0.368974931802484</v>
      </c>
      <c r="E10" s="21" t="n">
        <v>0.310239344341089</v>
      </c>
      <c r="F10" s="21"/>
      <c r="G10" s="21" t="n">
        <v>0.237686631552025</v>
      </c>
      <c r="H10" s="21" t="n">
        <v>0.272151961839032</v>
      </c>
      <c r="I10" s="21" t="n">
        <v>0.281923002516802</v>
      </c>
      <c r="J10" s="21" t="n">
        <v>0.338382490927903</v>
      </c>
      <c r="K10" s="21" t="n">
        <v>0.415775373258073</v>
      </c>
      <c r="L10" s="21" t="n">
        <v>0.464826499631435</v>
      </c>
      <c r="M10" s="21"/>
      <c r="N10" s="21" t="n">
        <v>0.563526170131864</v>
      </c>
      <c r="O10" s="21" t="n">
        <v>0.40273445347986</v>
      </c>
      <c r="P10" s="21" t="n">
        <v>0.294638188693935</v>
      </c>
      <c r="Q10" s="21" t="n">
        <v>0.338440521245556</v>
      </c>
      <c r="R10" s="21" t="n">
        <v>0.366582832759163</v>
      </c>
      <c r="S10" s="21"/>
      <c r="T10" s="21" t="n">
        <v>0.297634846426721</v>
      </c>
      <c r="U10" s="21" t="n">
        <v>0.321582438198133</v>
      </c>
      <c r="V10" s="21" t="n">
        <v>0.362689984976756</v>
      </c>
      <c r="W10" s="21" t="n">
        <v>0.339092343841915</v>
      </c>
      <c r="X10" s="21"/>
      <c r="Y10" s="21" t="n">
        <v>0.302063985089778</v>
      </c>
      <c r="Z10" s="21" t="n">
        <v>0.370828485287165</v>
      </c>
      <c r="AA10" s="21" t="n">
        <v>0.457905725361212</v>
      </c>
      <c r="AB10" s="21" t="n">
        <v>0.368788026900657</v>
      </c>
      <c r="AC10" s="21" t="n">
        <v>0.26237779869081</v>
      </c>
      <c r="AD10" s="21" t="n">
        <v>0.272366933474243</v>
      </c>
      <c r="AE10" s="21"/>
      <c r="AF10" s="21" t="n">
        <v>0.359970479197149</v>
      </c>
      <c r="AG10" s="21"/>
      <c r="AH10" s="21" t="n">
        <v>0.343452831362515</v>
      </c>
      <c r="AI10" s="21"/>
      <c r="AJ10" s="21" t="n">
        <v>0.269413537870847</v>
      </c>
      <c r="AK10" s="21" t="n">
        <v>0.346359385418171</v>
      </c>
      <c r="AL10" s="21" t="n">
        <v>0.364516255841578</v>
      </c>
      <c r="AM10" s="21" t="n">
        <v>0.329321026159155</v>
      </c>
      <c r="AN10" s="21" t="n">
        <v>0.361622482642569</v>
      </c>
      <c r="AO10" s="21" t="n">
        <v>0.385388283053855</v>
      </c>
      <c r="AP10" s="21" t="n">
        <v>0.389678611037301</v>
      </c>
      <c r="AQ10" s="21" t="n">
        <v>0.35058833651005</v>
      </c>
      <c r="AR10" s="21" t="n">
        <v>0.086600484790036</v>
      </c>
      <c r="AS10" s="21" t="n">
        <v>0.314746114306994</v>
      </c>
      <c r="AT10" s="21" t="n">
        <v>0.326816922966615</v>
      </c>
      <c r="AU10" s="21" t="n">
        <v>0.351970702487794</v>
      </c>
    </row>
    <row r="11">
      <c r="B11" s="18" t="s">
        <v>128</v>
      </c>
    </row>
    <row r="12">
      <c r="B12" t="s">
        <v>70</v>
      </c>
    </row>
    <row r="13">
      <c r="B13" t="s">
        <v>71</v>
      </c>
    </row>
    <row r="15">
      <c r="B15"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186</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485</v>
      </c>
      <c r="D7" s="11" t="n">
        <v>234</v>
      </c>
      <c r="E7" s="11" t="n">
        <v>251</v>
      </c>
      <c r="F7" s="11"/>
      <c r="G7" s="11" t="n">
        <v>49</v>
      </c>
      <c r="H7" s="11" t="n">
        <v>82</v>
      </c>
      <c r="I7" s="11" t="n">
        <v>92</v>
      </c>
      <c r="J7" s="11" t="n">
        <v>87</v>
      </c>
      <c r="K7" s="11" t="n">
        <v>85</v>
      </c>
      <c r="L7" s="11" t="n">
        <v>90</v>
      </c>
      <c r="M7" s="11"/>
      <c r="N7" s="11" t="n">
        <v>6</v>
      </c>
      <c r="O7" s="11" t="n">
        <v>98</v>
      </c>
      <c r="P7" s="11" t="n">
        <v>177</v>
      </c>
      <c r="Q7" s="11" t="n">
        <v>130</v>
      </c>
      <c r="R7" s="11" t="n">
        <v>71</v>
      </c>
      <c r="S7" s="11"/>
      <c r="T7" s="11" t="n">
        <v>52</v>
      </c>
      <c r="U7" s="11" t="n">
        <v>138</v>
      </c>
      <c r="V7" s="11" t="n">
        <v>111</v>
      </c>
      <c r="W7" s="11" t="n">
        <v>119</v>
      </c>
      <c r="X7" s="11"/>
      <c r="Y7" s="11" t="n">
        <v>205</v>
      </c>
      <c r="Z7" s="11" t="n">
        <v>84</v>
      </c>
      <c r="AA7" s="11" t="n">
        <v>81</v>
      </c>
      <c r="AB7" s="11" t="n">
        <v>55</v>
      </c>
      <c r="AC7" s="11" t="n">
        <v>27</v>
      </c>
      <c r="AD7" s="11" t="n">
        <v>31</v>
      </c>
      <c r="AE7" s="11"/>
      <c r="AF7" s="11" t="n">
        <v>309</v>
      </c>
      <c r="AG7" s="11"/>
      <c r="AH7" s="11" t="n">
        <v>485</v>
      </c>
      <c r="AI7" s="11"/>
      <c r="AJ7" s="11" t="n">
        <v>45</v>
      </c>
      <c r="AK7" s="11" t="n">
        <v>19</v>
      </c>
      <c r="AL7" s="11" t="n">
        <v>95</v>
      </c>
      <c r="AM7" s="11" t="n">
        <v>81</v>
      </c>
      <c r="AN7" s="11" t="n">
        <v>58</v>
      </c>
      <c r="AO7" s="11" t="n">
        <v>26</v>
      </c>
      <c r="AP7" s="11" t="n">
        <v>56</v>
      </c>
      <c r="AQ7" s="11" t="n">
        <v>17</v>
      </c>
      <c r="AR7" s="11" t="n">
        <v>16</v>
      </c>
      <c r="AS7" s="11" t="n">
        <v>37</v>
      </c>
      <c r="AT7" s="11" t="n">
        <v>16</v>
      </c>
      <c r="AU7" s="11" t="n">
        <v>19</v>
      </c>
    </row>
    <row r="8" ht="30" customHeight="1">
      <c r="B8" s="12" t="s">
        <v>20</v>
      </c>
      <c r="C8" s="12" t="n">
        <v>490</v>
      </c>
      <c r="D8" s="12" t="n">
        <v>252</v>
      </c>
      <c r="E8" s="12" t="n">
        <v>238</v>
      </c>
      <c r="F8" s="12"/>
      <c r="G8" s="12" t="n">
        <v>55</v>
      </c>
      <c r="H8" s="12" t="n">
        <v>97</v>
      </c>
      <c r="I8" s="12" t="n">
        <v>92</v>
      </c>
      <c r="J8" s="12" t="n">
        <v>83</v>
      </c>
      <c r="K8" s="12" t="n">
        <v>78</v>
      </c>
      <c r="L8" s="12" t="n">
        <v>85</v>
      </c>
      <c r="M8" s="12"/>
      <c r="N8" s="12" t="n">
        <v>6</v>
      </c>
      <c r="O8" s="12" t="n">
        <v>91</v>
      </c>
      <c r="P8" s="12" t="n">
        <v>165</v>
      </c>
      <c r="Q8" s="12" t="n">
        <v>148</v>
      </c>
      <c r="R8" s="12" t="n">
        <v>77</v>
      </c>
      <c r="S8" s="12"/>
      <c r="T8" s="12" t="n">
        <v>52</v>
      </c>
      <c r="U8" s="12" t="n">
        <v>141</v>
      </c>
      <c r="V8" s="12" t="n">
        <v>112</v>
      </c>
      <c r="W8" s="12" t="n">
        <v>125</v>
      </c>
      <c r="X8" s="12"/>
      <c r="Y8" s="12" t="n">
        <v>222</v>
      </c>
      <c r="Z8" s="12" t="n">
        <v>82</v>
      </c>
      <c r="AA8" s="12" t="n">
        <v>76</v>
      </c>
      <c r="AB8" s="12" t="n">
        <v>53</v>
      </c>
      <c r="AC8" s="12" t="n">
        <v>28</v>
      </c>
      <c r="AD8" s="12" t="n">
        <v>28</v>
      </c>
      <c r="AE8" s="12"/>
      <c r="AF8" s="12" t="n">
        <v>308</v>
      </c>
      <c r="AG8" s="12"/>
      <c r="AH8" s="12" t="n">
        <v>490</v>
      </c>
      <c r="AI8" s="12"/>
      <c r="AJ8" s="12" t="n">
        <v>42</v>
      </c>
      <c r="AK8" s="12" t="n">
        <v>15</v>
      </c>
      <c r="AL8" s="12" t="n">
        <v>103</v>
      </c>
      <c r="AM8" s="12" t="n">
        <v>87</v>
      </c>
      <c r="AN8" s="12" t="n">
        <v>68</v>
      </c>
      <c r="AO8" s="12" t="n">
        <v>25</v>
      </c>
      <c r="AP8" s="12" t="n">
        <v>53</v>
      </c>
      <c r="AQ8" s="12" t="n">
        <v>19</v>
      </c>
      <c r="AR8" s="12" t="n">
        <v>14</v>
      </c>
      <c r="AS8" s="12" t="n">
        <v>33</v>
      </c>
      <c r="AT8" s="12" t="n">
        <v>13</v>
      </c>
      <c r="AU8" s="12" t="n">
        <v>18</v>
      </c>
    </row>
    <row r="9">
      <c r="B9" s="20" t="s">
        <v>181</v>
      </c>
      <c r="C9" s="19" t="n">
        <v>0.487912630020234</v>
      </c>
      <c r="D9" s="19" t="n">
        <v>0.500853361974979</v>
      </c>
      <c r="E9" s="19" t="n">
        <v>0.474195772981048</v>
      </c>
      <c r="F9" s="19"/>
      <c r="G9" s="19" t="n">
        <v>0.451386490720834</v>
      </c>
      <c r="H9" s="19" t="n">
        <v>0.453500388763438</v>
      </c>
      <c r="I9" s="19" t="n">
        <v>0.472671783391086</v>
      </c>
      <c r="J9" s="19" t="n">
        <v>0.56064144722072</v>
      </c>
      <c r="K9" s="19" t="n">
        <v>0.483756234867602</v>
      </c>
      <c r="L9" s="19" t="n">
        <v>0.499633277045071</v>
      </c>
      <c r="M9" s="19"/>
      <c r="N9" s="19" t="n">
        <v>0.839774899050965</v>
      </c>
      <c r="O9" s="19" t="n">
        <v>0.484954829977704</v>
      </c>
      <c r="P9" s="19" t="n">
        <v>0.483168062762482</v>
      </c>
      <c r="Q9" s="19" t="n">
        <v>0.471098885205726</v>
      </c>
      <c r="R9" s="19" t="n">
        <v>0.496023337123142</v>
      </c>
      <c r="S9" s="19"/>
      <c r="T9" s="19" t="n">
        <v>0.597030076265209</v>
      </c>
      <c r="U9" s="19" t="n">
        <v>0.465251147335972</v>
      </c>
      <c r="V9" s="19" t="n">
        <v>0.500475101404595</v>
      </c>
      <c r="W9" s="19" t="n">
        <v>0.475013745110959</v>
      </c>
      <c r="X9" s="19"/>
      <c r="Y9" s="19" t="n">
        <v>0.441054487545398</v>
      </c>
      <c r="Z9" s="19" t="n">
        <v>0.529836271212081</v>
      </c>
      <c r="AA9" s="19" t="n">
        <v>0.515741949742415</v>
      </c>
      <c r="AB9" s="19" t="n">
        <v>0.544276246119321</v>
      </c>
      <c r="AC9" s="19" t="n">
        <v>0.469077846475662</v>
      </c>
      <c r="AD9" s="19" t="n">
        <v>0.608666363073124</v>
      </c>
      <c r="AE9" s="19"/>
      <c r="AF9" s="19" t="n">
        <v>0.475153266330338</v>
      </c>
      <c r="AG9" s="19"/>
      <c r="AH9" s="19" t="n">
        <v>0.487912630020234</v>
      </c>
      <c r="AI9" s="19"/>
      <c r="AJ9" s="19" t="n">
        <v>0.556535746107208</v>
      </c>
      <c r="AK9" s="19" t="n">
        <v>0.44119522888193</v>
      </c>
      <c r="AL9" s="19" t="n">
        <v>0.463753150700969</v>
      </c>
      <c r="AM9" s="19" t="n">
        <v>0.492260696978558</v>
      </c>
      <c r="AN9" s="19" t="n">
        <v>0.499112825431331</v>
      </c>
      <c r="AO9" s="19" t="n">
        <v>0.532440410721592</v>
      </c>
      <c r="AP9" s="19" t="n">
        <v>0.534723960287119</v>
      </c>
      <c r="AQ9" s="19" t="n">
        <v>0.39541683797482</v>
      </c>
      <c r="AR9" s="19" t="n">
        <v>0.420033235095339</v>
      </c>
      <c r="AS9" s="19" t="n">
        <v>0.376991294474482</v>
      </c>
      <c r="AT9" s="19" t="n">
        <v>0.386224353101997</v>
      </c>
      <c r="AU9" s="19" t="n">
        <v>0.665949786378498</v>
      </c>
    </row>
    <row r="10">
      <c r="B10" s="20" t="s">
        <v>182</v>
      </c>
      <c r="C10" s="19" t="n">
        <v>0.428102620698914</v>
      </c>
      <c r="D10" s="19" t="n">
        <v>0.418109031792041</v>
      </c>
      <c r="E10" s="19" t="n">
        <v>0.438695578718857</v>
      </c>
      <c r="F10" s="19"/>
      <c r="G10" s="19" t="n">
        <v>0.438011330007067</v>
      </c>
      <c r="H10" s="19" t="n">
        <v>0.463645464510639</v>
      </c>
      <c r="I10" s="19" t="n">
        <v>0.425966769906159</v>
      </c>
      <c r="J10" s="19" t="n">
        <v>0.357642807554798</v>
      </c>
      <c r="K10" s="19" t="n">
        <v>0.435785416292545</v>
      </c>
      <c r="L10" s="19" t="n">
        <v>0.445560027453697</v>
      </c>
      <c r="M10" s="19"/>
      <c r="N10" s="19" t="n">
        <v>0.160225100949034</v>
      </c>
      <c r="O10" s="19" t="n">
        <v>0.415441140461843</v>
      </c>
      <c r="P10" s="19" t="n">
        <v>0.429491065661029</v>
      </c>
      <c r="Q10" s="19" t="n">
        <v>0.442455209799356</v>
      </c>
      <c r="R10" s="19" t="n">
        <v>0.4401682070692</v>
      </c>
      <c r="S10" s="19"/>
      <c r="T10" s="19" t="n">
        <v>0.343698330836343</v>
      </c>
      <c r="U10" s="19" t="n">
        <v>0.430885101536182</v>
      </c>
      <c r="V10" s="19" t="n">
        <v>0.420704178262831</v>
      </c>
      <c r="W10" s="19" t="n">
        <v>0.467577275555877</v>
      </c>
      <c r="X10" s="19"/>
      <c r="Y10" s="19" t="n">
        <v>0.47649493644245</v>
      </c>
      <c r="Z10" s="19" t="n">
        <v>0.364345119134236</v>
      </c>
      <c r="AA10" s="19" t="n">
        <v>0.410809942349186</v>
      </c>
      <c r="AB10" s="19" t="n">
        <v>0.418184376674901</v>
      </c>
      <c r="AC10" s="19" t="n">
        <v>0.356112787629632</v>
      </c>
      <c r="AD10" s="19" t="n">
        <v>0.329091982128886</v>
      </c>
      <c r="AE10" s="19"/>
      <c r="AF10" s="19" t="n">
        <v>0.438602066548454</v>
      </c>
      <c r="AG10" s="19"/>
      <c r="AH10" s="19" t="n">
        <v>0.428102620698914</v>
      </c>
      <c r="AI10" s="19"/>
      <c r="AJ10" s="19" t="n">
        <v>0.443464253892792</v>
      </c>
      <c r="AK10" s="19" t="n">
        <v>0.445749931352852</v>
      </c>
      <c r="AL10" s="19" t="n">
        <v>0.421814521642539</v>
      </c>
      <c r="AM10" s="19" t="n">
        <v>0.406151692230734</v>
      </c>
      <c r="AN10" s="19" t="n">
        <v>0.415379148484774</v>
      </c>
      <c r="AO10" s="19" t="n">
        <v>0.427594101008817</v>
      </c>
      <c r="AP10" s="19" t="n">
        <v>0.392195230392437</v>
      </c>
      <c r="AQ10" s="19" t="n">
        <v>0.553766762889728</v>
      </c>
      <c r="AR10" s="19" t="n">
        <v>0.506154091572398</v>
      </c>
      <c r="AS10" s="19" t="n">
        <v>0.43924467868455</v>
      </c>
      <c r="AT10" s="19" t="n">
        <v>0.613775646898003</v>
      </c>
      <c r="AU10" s="19" t="n">
        <v>0.334050213621502</v>
      </c>
    </row>
    <row r="11">
      <c r="B11" s="20" t="s">
        <v>183</v>
      </c>
      <c r="C11" s="19" t="n">
        <v>0.06165593543141</v>
      </c>
      <c r="D11" s="19" t="n">
        <v>0.064020658409463</v>
      </c>
      <c r="E11" s="19" t="n">
        <v>0.0591493873365524</v>
      </c>
      <c r="F11" s="19"/>
      <c r="G11" s="19" t="n">
        <v>0.0751835512091201</v>
      </c>
      <c r="H11" s="19" t="n">
        <v>0.0682269155513488</v>
      </c>
      <c r="I11" s="19" t="n">
        <v>0.0703626594005593</v>
      </c>
      <c r="J11" s="19" t="n">
        <v>0.04483691826202</v>
      </c>
      <c r="K11" s="19" t="n">
        <v>0.0699260734092848</v>
      </c>
      <c r="L11" s="19" t="n">
        <v>0.0449258679978177</v>
      </c>
      <c r="M11" s="19"/>
      <c r="N11" s="19" t="n">
        <v>0</v>
      </c>
      <c r="O11" s="19" t="n">
        <v>0.0893913629300967</v>
      </c>
      <c r="P11" s="19" t="n">
        <v>0.0606651823809601</v>
      </c>
      <c r="Q11" s="19" t="n">
        <v>0.0556764992972938</v>
      </c>
      <c r="R11" s="19" t="n">
        <v>0.0499204217699808</v>
      </c>
      <c r="S11" s="19"/>
      <c r="T11" s="19" t="n">
        <v>0.0246439112391559</v>
      </c>
      <c r="U11" s="19" t="n">
        <v>0.0795004824759872</v>
      </c>
      <c r="V11" s="19" t="n">
        <v>0.0788207203325734</v>
      </c>
      <c r="W11" s="19" t="n">
        <v>0.032272809359858</v>
      </c>
      <c r="X11" s="19"/>
      <c r="Y11" s="19" t="n">
        <v>0.0533422938312901</v>
      </c>
      <c r="Z11" s="19" t="n">
        <v>0.0842633123210565</v>
      </c>
      <c r="AA11" s="19" t="n">
        <v>0.0734481079083989</v>
      </c>
      <c r="AB11" s="19" t="n">
        <v>0.0185695071872145</v>
      </c>
      <c r="AC11" s="19" t="n">
        <v>0.174809365894707</v>
      </c>
      <c r="AD11" s="19" t="n">
        <v>0</v>
      </c>
      <c r="AE11" s="19"/>
      <c r="AF11" s="19" t="n">
        <v>0.0673924896896831</v>
      </c>
      <c r="AG11" s="19"/>
      <c r="AH11" s="19" t="n">
        <v>0.06165593543141</v>
      </c>
      <c r="AI11" s="19"/>
      <c r="AJ11" s="19" t="n">
        <v>0</v>
      </c>
      <c r="AK11" s="19" t="n">
        <v>0.0465912709241917</v>
      </c>
      <c r="AL11" s="19" t="n">
        <v>0.0712102226841042</v>
      </c>
      <c r="AM11" s="19" t="n">
        <v>0.078687758435195</v>
      </c>
      <c r="AN11" s="19" t="n">
        <v>0.0855080260838951</v>
      </c>
      <c r="AO11" s="19" t="n">
        <v>0.0399654882695912</v>
      </c>
      <c r="AP11" s="19" t="n">
        <v>0.0574961930096979</v>
      </c>
      <c r="AQ11" s="19" t="n">
        <v>0.0508163991354516</v>
      </c>
      <c r="AR11" s="19" t="n">
        <v>0</v>
      </c>
      <c r="AS11" s="19" t="n">
        <v>0.134652747515221</v>
      </c>
      <c r="AT11" s="19" t="n">
        <v>0</v>
      </c>
      <c r="AU11" s="19" t="n">
        <v>0</v>
      </c>
    </row>
    <row r="12">
      <c r="B12" s="20" t="s">
        <v>184</v>
      </c>
      <c r="C12" s="19" t="n">
        <v>0.0108554071361242</v>
      </c>
      <c r="D12" s="19" t="n">
        <v>0.0136823848028587</v>
      </c>
      <c r="E12" s="19" t="n">
        <v>0.00785888046026284</v>
      </c>
      <c r="F12" s="19"/>
      <c r="G12" s="19" t="n">
        <v>0.0354186280629786</v>
      </c>
      <c r="H12" s="19" t="n">
        <v>0.0146272311745739</v>
      </c>
      <c r="I12" s="19" t="n">
        <v>0.011258177707025</v>
      </c>
      <c r="J12" s="19" t="n">
        <v>0.0111647234020176</v>
      </c>
      <c r="K12" s="19" t="n">
        <v>0</v>
      </c>
      <c r="L12" s="19" t="n">
        <v>0</v>
      </c>
      <c r="M12" s="19"/>
      <c r="N12" s="19" t="n">
        <v>0</v>
      </c>
      <c r="O12" s="19" t="n">
        <v>0.0102126666303565</v>
      </c>
      <c r="P12" s="19" t="n">
        <v>0.0117792884285151</v>
      </c>
      <c r="Q12" s="19" t="n">
        <v>0.0165854379925728</v>
      </c>
      <c r="R12" s="19" t="n">
        <v>0</v>
      </c>
      <c r="S12" s="19"/>
      <c r="T12" s="19" t="n">
        <v>0.0193605336794772</v>
      </c>
      <c r="U12" s="19" t="n">
        <v>0.0167300132295482</v>
      </c>
      <c r="V12" s="19" t="n">
        <v>0</v>
      </c>
      <c r="W12" s="19" t="n">
        <v>0.00831703864884922</v>
      </c>
      <c r="X12" s="19"/>
      <c r="Y12" s="19" t="n">
        <v>0.0110388274038789</v>
      </c>
      <c r="Z12" s="19" t="n">
        <v>0.0114842518302603</v>
      </c>
      <c r="AA12" s="19" t="n">
        <v>0</v>
      </c>
      <c r="AB12" s="19" t="n">
        <v>0.0189698700185639</v>
      </c>
      <c r="AC12" s="19" t="n">
        <v>0</v>
      </c>
      <c r="AD12" s="19" t="n">
        <v>0.0336636860930513</v>
      </c>
      <c r="AE12" s="19"/>
      <c r="AF12" s="19" t="n">
        <v>0.0108726628334682</v>
      </c>
      <c r="AG12" s="19"/>
      <c r="AH12" s="19" t="n">
        <v>0.0108554071361242</v>
      </c>
      <c r="AI12" s="19"/>
      <c r="AJ12" s="19" t="n">
        <v>0</v>
      </c>
      <c r="AK12" s="19" t="n">
        <v>0.0664635688410257</v>
      </c>
      <c r="AL12" s="19" t="n">
        <v>0.0228371963503777</v>
      </c>
      <c r="AM12" s="19" t="n">
        <v>0.010659163786628</v>
      </c>
      <c r="AN12" s="19" t="n">
        <v>0</v>
      </c>
      <c r="AO12" s="19" t="n">
        <v>0</v>
      </c>
      <c r="AP12" s="19" t="n">
        <v>0</v>
      </c>
      <c r="AQ12" s="19" t="n">
        <v>0</v>
      </c>
      <c r="AR12" s="19" t="n">
        <v>0.073812673332263</v>
      </c>
      <c r="AS12" s="19" t="n">
        <v>0</v>
      </c>
      <c r="AT12" s="19" t="n">
        <v>0</v>
      </c>
      <c r="AU12" s="19" t="n">
        <v>0</v>
      </c>
    </row>
    <row r="13">
      <c r="B13" s="20" t="s">
        <v>185</v>
      </c>
      <c r="C13" s="19" t="n">
        <v>0.00814691714804391</v>
      </c>
      <c r="D13" s="19" t="n">
        <v>0</v>
      </c>
      <c r="E13" s="19" t="n">
        <v>0.0167824486017982</v>
      </c>
      <c r="F13" s="19"/>
      <c r="G13" s="19" t="n">
        <v>0</v>
      </c>
      <c r="H13" s="19" t="n">
        <v>0</v>
      </c>
      <c r="I13" s="19" t="n">
        <v>0.0111612733003186</v>
      </c>
      <c r="J13" s="19" t="n">
        <v>0.025714103560445</v>
      </c>
      <c r="K13" s="19" t="n">
        <v>0.0105322754305679</v>
      </c>
      <c r="L13" s="19" t="n">
        <v>0</v>
      </c>
      <c r="M13" s="19"/>
      <c r="N13" s="19" t="n">
        <v>0</v>
      </c>
      <c r="O13" s="19" t="n">
        <v>0</v>
      </c>
      <c r="P13" s="19" t="n">
        <v>0.0050021575818732</v>
      </c>
      <c r="Q13" s="19" t="n">
        <v>0.0141839677050518</v>
      </c>
      <c r="R13" s="19" t="n">
        <v>0.0138880340376766</v>
      </c>
      <c r="S13" s="19"/>
      <c r="T13" s="19" t="n">
        <v>0</v>
      </c>
      <c r="U13" s="19" t="n">
        <v>0.00763325542231009</v>
      </c>
      <c r="V13" s="19" t="n">
        <v>0</v>
      </c>
      <c r="W13" s="19" t="n">
        <v>0.0168191313244577</v>
      </c>
      <c r="X13" s="19"/>
      <c r="Y13" s="19" t="n">
        <v>0.014279694718917</v>
      </c>
      <c r="Z13" s="19" t="n">
        <v>0.0100710455023669</v>
      </c>
      <c r="AA13" s="19" t="n">
        <v>0</v>
      </c>
      <c r="AB13" s="19" t="n">
        <v>0</v>
      </c>
      <c r="AC13" s="19" t="n">
        <v>0</v>
      </c>
      <c r="AD13" s="19" t="n">
        <v>0</v>
      </c>
      <c r="AE13" s="19"/>
      <c r="AF13" s="19" t="n">
        <v>0.00267949218543595</v>
      </c>
      <c r="AG13" s="19"/>
      <c r="AH13" s="19" t="n">
        <v>0.00814691714804391</v>
      </c>
      <c r="AI13" s="19"/>
      <c r="AJ13" s="19" t="n">
        <v>0</v>
      </c>
      <c r="AK13" s="19" t="n">
        <v>0</v>
      </c>
      <c r="AL13" s="19" t="n">
        <v>0.0203849086220097</v>
      </c>
      <c r="AM13" s="19" t="n">
        <v>0.012240688568885</v>
      </c>
      <c r="AN13" s="19" t="n">
        <v>0</v>
      </c>
      <c r="AO13" s="19" t="n">
        <v>0</v>
      </c>
      <c r="AP13" s="19" t="n">
        <v>0.0155846163107461</v>
      </c>
      <c r="AQ13" s="19" t="n">
        <v>0</v>
      </c>
      <c r="AR13" s="19" t="n">
        <v>0</v>
      </c>
      <c r="AS13" s="19" t="n">
        <v>0</v>
      </c>
      <c r="AT13" s="19" t="n">
        <v>0</v>
      </c>
      <c r="AU13" s="19" t="n">
        <v>0</v>
      </c>
    </row>
    <row r="14">
      <c r="B14" s="20" t="s">
        <v>66</v>
      </c>
      <c r="C14" s="21" t="n">
        <v>0.00332648956527463</v>
      </c>
      <c r="D14" s="21" t="n">
        <v>0.00333456302065782</v>
      </c>
      <c r="E14" s="21" t="n">
        <v>0.00331793190148167</v>
      </c>
      <c r="F14" s="21"/>
      <c r="G14" s="21" t="n">
        <v>0</v>
      </c>
      <c r="H14" s="21" t="n">
        <v>0</v>
      </c>
      <c r="I14" s="21" t="n">
        <v>0.00857933629485114</v>
      </c>
      <c r="J14" s="21" t="n">
        <v>0</v>
      </c>
      <c r="K14" s="21" t="n">
        <v>0</v>
      </c>
      <c r="L14" s="21" t="n">
        <v>0.00988082750341488</v>
      </c>
      <c r="M14" s="21"/>
      <c r="N14" s="21" t="n">
        <v>0</v>
      </c>
      <c r="O14" s="21" t="n">
        <v>0</v>
      </c>
      <c r="P14" s="21" t="n">
        <v>0.00989424318514081</v>
      </c>
      <c r="Q14" s="21" t="n">
        <v>0</v>
      </c>
      <c r="R14" s="21" t="n">
        <v>0</v>
      </c>
      <c r="S14" s="21"/>
      <c r="T14" s="21" t="n">
        <v>0.0152671479798145</v>
      </c>
      <c r="U14" s="21" t="n">
        <v>0</v>
      </c>
      <c r="V14" s="21" t="n">
        <v>0</v>
      </c>
      <c r="W14" s="21" t="n">
        <v>0</v>
      </c>
      <c r="X14" s="21"/>
      <c r="Y14" s="21" t="n">
        <v>0.00378976005806628</v>
      </c>
      <c r="Z14" s="21" t="n">
        <v>0</v>
      </c>
      <c r="AA14" s="21" t="n">
        <v>0</v>
      </c>
      <c r="AB14" s="21" t="n">
        <v>0</v>
      </c>
      <c r="AC14" s="21" t="n">
        <v>0</v>
      </c>
      <c r="AD14" s="21" t="n">
        <v>0.028577968704939</v>
      </c>
      <c r="AE14" s="21"/>
      <c r="AF14" s="21" t="n">
        <v>0.00530002241262054</v>
      </c>
      <c r="AG14" s="21"/>
      <c r="AH14" s="21" t="n">
        <v>0.00332648956527463</v>
      </c>
      <c r="AI14" s="21"/>
      <c r="AJ14" s="21" t="n">
        <v>0</v>
      </c>
      <c r="AK14" s="21" t="n">
        <v>0</v>
      </c>
      <c r="AL14" s="21" t="n">
        <v>0</v>
      </c>
      <c r="AM14" s="21" t="n">
        <v>0</v>
      </c>
      <c r="AN14" s="21" t="n">
        <v>0</v>
      </c>
      <c r="AO14" s="21" t="n">
        <v>0</v>
      </c>
      <c r="AP14" s="21" t="n">
        <v>0</v>
      </c>
      <c r="AQ14" s="21" t="n">
        <v>0</v>
      </c>
      <c r="AR14" s="21" t="n">
        <v>0</v>
      </c>
      <c r="AS14" s="21" t="n">
        <v>0.0491112793257467</v>
      </c>
      <c r="AT14" s="21" t="n">
        <v>0</v>
      </c>
      <c r="AU14" s="21" t="n">
        <v>0</v>
      </c>
    </row>
    <row r="15">
      <c r="B15" s="18" t="s">
        <v>187</v>
      </c>
    </row>
    <row r="16">
      <c r="B16" t="s">
        <v>70</v>
      </c>
    </row>
    <row r="17">
      <c r="B17" t="s">
        <v>71</v>
      </c>
    </row>
    <row r="19">
      <c r="B19"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20.71" hidden="0" customWidth="1"/>
    <col min="4" max="4" width="20.71" hidden="0" customWidth="1"/>
    <col min="5" max="5" width="20.71" hidden="0" customWidth="1"/>
    <col min="6" max="6" width="20.71" hidden="0" customWidth="1"/>
    <col min="7" max="7" width="20.71" hidden="0" customWidth="1"/>
  </cols>
  <sheetData>
    <row r="2" ht="40" customHeight="1">
      <c r="D2" s="16" t="s">
        <v>200</v>
      </c>
    </row>
    <row r="6" ht="50" customHeight="1">
      <c r="B6" s="22" t="s">
        <v>15</v>
      </c>
      <c r="C6" s="22" t="s">
        <v>188</v>
      </c>
      <c r="D6" s="22" t="s">
        <v>189</v>
      </c>
      <c r="E6" s="22" t="s">
        <v>190</v>
      </c>
      <c r="F6" s="22" t="s">
        <v>191</v>
      </c>
    </row>
    <row r="7">
      <c r="B7" s="20" t="s">
        <v>192</v>
      </c>
      <c r="C7" s="19" t="n">
        <v>0.0364654439298483</v>
      </c>
      <c r="D7" s="19" t="n">
        <v>0.0328572597718529</v>
      </c>
      <c r="E7" s="19" t="n">
        <v>0.0379800907739997</v>
      </c>
      <c r="F7" s="19" t="n">
        <v>0.0448366363642272</v>
      </c>
    </row>
    <row r="8">
      <c r="B8" s="20" t="s">
        <v>193</v>
      </c>
      <c r="C8" s="19" t="n">
        <v>0.0617558535901869</v>
      </c>
      <c r="D8" s="19" t="n">
        <v>0.0267829485238191</v>
      </c>
      <c r="E8" s="19" t="n">
        <v>0.0947602338100531</v>
      </c>
      <c r="F8" s="19" t="n">
        <v>0.0444430885202712</v>
      </c>
    </row>
    <row r="9">
      <c r="B9" s="20" t="s">
        <v>194</v>
      </c>
      <c r="C9" s="19" t="n">
        <v>0.0784023441233985</v>
      </c>
      <c r="D9" s="19" t="n">
        <v>0.0434278109053119</v>
      </c>
      <c r="E9" s="19" t="n">
        <v>0.0779080743451758</v>
      </c>
      <c r="F9" s="19" t="n">
        <v>0.0889636571820874</v>
      </c>
    </row>
    <row r="10">
      <c r="B10" s="20" t="s">
        <v>195</v>
      </c>
      <c r="C10" s="19" t="n">
        <v>0.057335042557881</v>
      </c>
      <c r="D10" s="19" t="n">
        <v>0.0258432860205495</v>
      </c>
      <c r="E10" s="19" t="n">
        <v>0.0410247931287323</v>
      </c>
      <c r="F10" s="19" t="n">
        <v>0.0745555486491945</v>
      </c>
    </row>
    <row r="11">
      <c r="B11" s="20" t="s">
        <v>196</v>
      </c>
      <c r="C11" s="19" t="n">
        <v>0.102633667733408</v>
      </c>
      <c r="D11" s="19" t="n">
        <v>0.0485689158477185</v>
      </c>
      <c r="E11" s="19" t="n">
        <v>0.110160091045278</v>
      </c>
      <c r="F11" s="19" t="n">
        <v>0.0940274980073574</v>
      </c>
    </row>
    <row r="12">
      <c r="B12" s="20" t="s">
        <v>197</v>
      </c>
      <c r="C12" s="19" t="n">
        <v>0.0583014130680869</v>
      </c>
      <c r="D12" s="19" t="n">
        <v>0.0256366449113121</v>
      </c>
      <c r="E12" s="19" t="n">
        <v>0.0634088692081352</v>
      </c>
      <c r="F12" s="19" t="n">
        <v>0.0489268237402674</v>
      </c>
    </row>
    <row r="13">
      <c r="B13" s="20" t="s">
        <v>198</v>
      </c>
      <c r="C13" s="19" t="n">
        <v>0.148178320921439</v>
      </c>
      <c r="D13" s="19" t="n">
        <v>0.118404690662141</v>
      </c>
      <c r="E13" s="19" t="n">
        <v>0.102650079936039</v>
      </c>
      <c r="F13" s="19" t="n">
        <v>0.0922063331038295</v>
      </c>
    </row>
    <row r="14">
      <c r="B14" s="20" t="s">
        <v>199</v>
      </c>
      <c r="C14" s="19" t="n">
        <v>0.397262617371248</v>
      </c>
      <c r="D14" s="19" t="n">
        <v>0.630249527578704</v>
      </c>
      <c r="E14" s="19" t="n">
        <v>0.418332211360331</v>
      </c>
      <c r="F14" s="19" t="n">
        <v>0.446835833711951</v>
      </c>
    </row>
    <row r="15">
      <c r="B15" s="20" t="s">
        <v>66</v>
      </c>
      <c r="C15" s="19" t="n">
        <v>0.0596652967045037</v>
      </c>
      <c r="D15" s="19" t="n">
        <v>0.0482289157785907</v>
      </c>
      <c r="E15" s="19" t="n">
        <v>0.0537755563922557</v>
      </c>
      <c r="F15" s="19" t="n">
        <v>0.0652045807208145</v>
      </c>
    </row>
    <row r="16">
      <c r="B16" s="18" t="s">
        <v>128</v>
      </c>
      <c r="C16" s="18"/>
      <c r="D16" s="18"/>
      <c r="E16" s="18"/>
      <c r="F16" s="18"/>
    </row>
    <row r="17">
      <c r="B17" t="s">
        <v>70</v>
      </c>
    </row>
    <row r="18">
      <c r="B18" t="s">
        <v>71</v>
      </c>
    </row>
    <row r="22">
      <c r="B22" s="9" t="str">
        <f>=HYPERLINK("#'Contents'!A1", "Return to Contents")</f>
      </c>
    </row>
  </sheetData>
  <mergeCells count="1">
    <mergeCell ref="D2:G2"/>
  </mergeCells>
  <pageMargins left="0.7" right="0.7" top="0.75" bottom="0.75" header="0.3" footer="0.3"/>
  <pageSetup paperSize="9" orientation="portrait" horizontalDpi="300" verticalDpi="300" r:id="rId2"/>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201</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748</v>
      </c>
      <c r="D7" s="11" t="n">
        <v>379</v>
      </c>
      <c r="E7" s="11" t="n">
        <v>367</v>
      </c>
      <c r="F7" s="11"/>
      <c r="G7" s="11" t="n">
        <v>77</v>
      </c>
      <c r="H7" s="11" t="n">
        <v>118</v>
      </c>
      <c r="I7" s="11" t="n">
        <v>124</v>
      </c>
      <c r="J7" s="11" t="n">
        <v>130</v>
      </c>
      <c r="K7" s="11" t="n">
        <v>142</v>
      </c>
      <c r="L7" s="11" t="n">
        <v>157</v>
      </c>
      <c r="M7" s="11"/>
      <c r="N7" s="11" t="n">
        <v>12</v>
      </c>
      <c r="O7" s="11" t="n">
        <v>167</v>
      </c>
      <c r="P7" s="11" t="n">
        <v>261</v>
      </c>
      <c r="Q7" s="11" t="n">
        <v>198</v>
      </c>
      <c r="R7" s="11" t="n">
        <v>106</v>
      </c>
      <c r="S7" s="11"/>
      <c r="T7" s="11" t="n">
        <v>81</v>
      </c>
      <c r="U7" s="11" t="n">
        <v>214</v>
      </c>
      <c r="V7" s="11" t="n">
        <v>173</v>
      </c>
      <c r="W7" s="11" t="n">
        <v>172</v>
      </c>
      <c r="X7" s="11"/>
      <c r="Y7" s="11" t="n">
        <v>317</v>
      </c>
      <c r="Z7" s="11" t="n">
        <v>131</v>
      </c>
      <c r="AA7" s="11" t="n">
        <v>131</v>
      </c>
      <c r="AB7" s="11" t="n">
        <v>80</v>
      </c>
      <c r="AC7" s="11" t="n">
        <v>37</v>
      </c>
      <c r="AD7" s="11" t="n">
        <v>48</v>
      </c>
      <c r="AE7" s="11"/>
      <c r="AF7" s="11" t="n">
        <v>473</v>
      </c>
      <c r="AG7" s="11"/>
      <c r="AH7" s="11" t="n">
        <v>748</v>
      </c>
      <c r="AI7" s="11"/>
      <c r="AJ7" s="11" t="n">
        <v>57</v>
      </c>
      <c r="AK7" s="11" t="n">
        <v>29</v>
      </c>
      <c r="AL7" s="11" t="n">
        <v>151</v>
      </c>
      <c r="AM7" s="11" t="n">
        <v>126</v>
      </c>
      <c r="AN7" s="11" t="n">
        <v>93</v>
      </c>
      <c r="AO7" s="11" t="n">
        <v>45</v>
      </c>
      <c r="AP7" s="11" t="n">
        <v>96</v>
      </c>
      <c r="AQ7" s="11" t="n">
        <v>25</v>
      </c>
      <c r="AR7" s="11" t="n">
        <v>21</v>
      </c>
      <c r="AS7" s="11" t="n">
        <v>52</v>
      </c>
      <c r="AT7" s="11" t="n">
        <v>21</v>
      </c>
      <c r="AU7" s="11" t="n">
        <v>32</v>
      </c>
    </row>
    <row r="8" ht="30" customHeight="1">
      <c r="B8" s="12" t="s">
        <v>20</v>
      </c>
      <c r="C8" s="12" t="n">
        <v>760</v>
      </c>
      <c r="D8" s="12" t="n">
        <v>406</v>
      </c>
      <c r="E8" s="12" t="n">
        <v>352</v>
      </c>
      <c r="F8" s="12"/>
      <c r="G8" s="12" t="n">
        <v>87</v>
      </c>
      <c r="H8" s="12" t="n">
        <v>140</v>
      </c>
      <c r="I8" s="12" t="n">
        <v>127</v>
      </c>
      <c r="J8" s="12" t="n">
        <v>125</v>
      </c>
      <c r="K8" s="12" t="n">
        <v>132</v>
      </c>
      <c r="L8" s="12" t="n">
        <v>149</v>
      </c>
      <c r="M8" s="12"/>
      <c r="N8" s="12" t="n">
        <v>12</v>
      </c>
      <c r="O8" s="12" t="n">
        <v>156</v>
      </c>
      <c r="P8" s="12" t="n">
        <v>245</v>
      </c>
      <c r="Q8" s="12" t="n">
        <v>225</v>
      </c>
      <c r="R8" s="12" t="n">
        <v>117</v>
      </c>
      <c r="S8" s="12"/>
      <c r="T8" s="12" t="n">
        <v>81</v>
      </c>
      <c r="U8" s="12" t="n">
        <v>218</v>
      </c>
      <c r="V8" s="12" t="n">
        <v>173</v>
      </c>
      <c r="W8" s="12" t="n">
        <v>183</v>
      </c>
      <c r="X8" s="12"/>
      <c r="Y8" s="12" t="n">
        <v>344</v>
      </c>
      <c r="Z8" s="12" t="n">
        <v>129</v>
      </c>
      <c r="AA8" s="12" t="n">
        <v>123</v>
      </c>
      <c r="AB8" s="12" t="n">
        <v>77</v>
      </c>
      <c r="AC8" s="12" t="n">
        <v>39</v>
      </c>
      <c r="AD8" s="12" t="n">
        <v>44</v>
      </c>
      <c r="AE8" s="12"/>
      <c r="AF8" s="12" t="n">
        <v>474</v>
      </c>
      <c r="AG8" s="12"/>
      <c r="AH8" s="12" t="n">
        <v>760</v>
      </c>
      <c r="AI8" s="12"/>
      <c r="AJ8" s="12" t="n">
        <v>53</v>
      </c>
      <c r="AK8" s="12" t="n">
        <v>24</v>
      </c>
      <c r="AL8" s="12" t="n">
        <v>163</v>
      </c>
      <c r="AM8" s="12" t="n">
        <v>134</v>
      </c>
      <c r="AN8" s="12" t="n">
        <v>109</v>
      </c>
      <c r="AO8" s="12" t="n">
        <v>45</v>
      </c>
      <c r="AP8" s="12" t="n">
        <v>92</v>
      </c>
      <c r="AQ8" s="12" t="n">
        <v>28</v>
      </c>
      <c r="AR8" s="12" t="n">
        <v>18</v>
      </c>
      <c r="AS8" s="12" t="n">
        <v>47</v>
      </c>
      <c r="AT8" s="12" t="n">
        <v>16</v>
      </c>
      <c r="AU8" s="12" t="n">
        <v>31</v>
      </c>
    </row>
    <row r="9">
      <c r="B9" s="20" t="s">
        <v>192</v>
      </c>
      <c r="C9" s="19" t="n">
        <v>0.0364654439298483</v>
      </c>
      <c r="D9" s="19" t="n">
        <v>0.0448484043491629</v>
      </c>
      <c r="E9" s="19" t="n">
        <v>0.0270009361803665</v>
      </c>
      <c r="F9" s="19"/>
      <c r="G9" s="19" t="n">
        <v>0.0746591391846933</v>
      </c>
      <c r="H9" s="19" t="n">
        <v>0.0575343319823218</v>
      </c>
      <c r="I9" s="19" t="n">
        <v>0.0746777816180828</v>
      </c>
      <c r="J9" s="19" t="n">
        <v>0.0154962774908319</v>
      </c>
      <c r="K9" s="19" t="n">
        <v>0.0056870757239702</v>
      </c>
      <c r="L9" s="19" t="n">
        <v>0.00676704820467564</v>
      </c>
      <c r="M9" s="19"/>
      <c r="N9" s="19" t="n">
        <v>0</v>
      </c>
      <c r="O9" s="19" t="n">
        <v>0.0283500351526249</v>
      </c>
      <c r="P9" s="19" t="n">
        <v>0.0291299720504286</v>
      </c>
      <c r="Q9" s="19" t="n">
        <v>0.0362291081016164</v>
      </c>
      <c r="R9" s="19" t="n">
        <v>0.0680932131456017</v>
      </c>
      <c r="S9" s="19"/>
      <c r="T9" s="19" t="n">
        <v>0.061513159512459</v>
      </c>
      <c r="U9" s="19" t="n">
        <v>0.0478159450331618</v>
      </c>
      <c r="V9" s="19" t="n">
        <v>0.0111794983786795</v>
      </c>
      <c r="W9" s="19" t="n">
        <v>0.0568356999548058</v>
      </c>
      <c r="X9" s="19"/>
      <c r="Y9" s="19" t="n">
        <v>0.0442386383259326</v>
      </c>
      <c r="Z9" s="19" t="n">
        <v>0.0455881190977295</v>
      </c>
      <c r="AA9" s="19" t="n">
        <v>0.00816698635756681</v>
      </c>
      <c r="AB9" s="19" t="n">
        <v>0.0536579905919393</v>
      </c>
      <c r="AC9" s="19" t="n">
        <v>0.0378138276408676</v>
      </c>
      <c r="AD9" s="19" t="n">
        <v>0</v>
      </c>
      <c r="AE9" s="19"/>
      <c r="AF9" s="19" t="n">
        <v>0.0284256743481691</v>
      </c>
      <c r="AG9" s="19"/>
      <c r="AH9" s="19" t="n">
        <v>0.0364654439298483</v>
      </c>
      <c r="AI9" s="19"/>
      <c r="AJ9" s="19" t="n">
        <v>0.160521801616625</v>
      </c>
      <c r="AK9" s="19" t="n">
        <v>0</v>
      </c>
      <c r="AL9" s="19" t="n">
        <v>0.0267980483085996</v>
      </c>
      <c r="AM9" s="19" t="n">
        <v>0.0422984688457591</v>
      </c>
      <c r="AN9" s="19" t="n">
        <v>0.0269300775246395</v>
      </c>
      <c r="AO9" s="19" t="n">
        <v>0.0210226241638225</v>
      </c>
      <c r="AP9" s="19" t="n">
        <v>0.022022227008567</v>
      </c>
      <c r="AQ9" s="19" t="n">
        <v>0.0474632324920666</v>
      </c>
      <c r="AR9" s="19" t="n">
        <v>0.0575351667918827</v>
      </c>
      <c r="AS9" s="19" t="n">
        <v>0</v>
      </c>
      <c r="AT9" s="19" t="n">
        <v>0</v>
      </c>
      <c r="AU9" s="19" t="n">
        <v>0.0302872368193667</v>
      </c>
    </row>
    <row r="10">
      <c r="B10" s="20" t="s">
        <v>193</v>
      </c>
      <c r="C10" s="19" t="n">
        <v>0.0617558535901869</v>
      </c>
      <c r="D10" s="19" t="n">
        <v>0.0773510265540074</v>
      </c>
      <c r="E10" s="19" t="n">
        <v>0.044113777496516</v>
      </c>
      <c r="F10" s="19"/>
      <c r="G10" s="19" t="n">
        <v>0.169541654423393</v>
      </c>
      <c r="H10" s="19" t="n">
        <v>0.117731036098615</v>
      </c>
      <c r="I10" s="19" t="n">
        <v>0.0597764308923445</v>
      </c>
      <c r="J10" s="19" t="n">
        <v>0.0260103544245373</v>
      </c>
      <c r="K10" s="19" t="n">
        <v>0.017864185361171</v>
      </c>
      <c r="L10" s="19" t="n">
        <v>0.0169585272709911</v>
      </c>
      <c r="M10" s="19"/>
      <c r="N10" s="19" t="n">
        <v>0</v>
      </c>
      <c r="O10" s="19" t="n">
        <v>0.0360700303469768</v>
      </c>
      <c r="P10" s="19" t="n">
        <v>0.0406390049983523</v>
      </c>
      <c r="Q10" s="19" t="n">
        <v>0.0929893804122421</v>
      </c>
      <c r="R10" s="19" t="n">
        <v>0.0886234983125473</v>
      </c>
      <c r="S10" s="19"/>
      <c r="T10" s="19" t="n">
        <v>0.0986662646837783</v>
      </c>
      <c r="U10" s="19" t="n">
        <v>0.0676640827692959</v>
      </c>
      <c r="V10" s="19" t="n">
        <v>0.0423090121378921</v>
      </c>
      <c r="W10" s="19" t="n">
        <v>0.0816715951373725</v>
      </c>
      <c r="X10" s="19"/>
      <c r="Y10" s="19" t="n">
        <v>0.0963508600015369</v>
      </c>
      <c r="Z10" s="19" t="n">
        <v>0.0253559466921474</v>
      </c>
      <c r="AA10" s="19" t="n">
        <v>0.0127196726823539</v>
      </c>
      <c r="AB10" s="19" t="n">
        <v>0.0301283051235876</v>
      </c>
      <c r="AC10" s="19" t="n">
        <v>0.153513790019755</v>
      </c>
      <c r="AD10" s="19" t="n">
        <v>0.0153973423746639</v>
      </c>
      <c r="AE10" s="19"/>
      <c r="AF10" s="19" t="n">
        <v>0.0479563958901678</v>
      </c>
      <c r="AG10" s="19"/>
      <c r="AH10" s="19" t="n">
        <v>0.0617558535901869</v>
      </c>
      <c r="AI10" s="19"/>
      <c r="AJ10" s="19" t="n">
        <v>0.055414585102395</v>
      </c>
      <c r="AK10" s="19" t="n">
        <v>0.0283103290653891</v>
      </c>
      <c r="AL10" s="19" t="n">
        <v>0.0692355170871852</v>
      </c>
      <c r="AM10" s="19" t="n">
        <v>0.0867271222770294</v>
      </c>
      <c r="AN10" s="19" t="n">
        <v>0.068575866129424</v>
      </c>
      <c r="AO10" s="19" t="n">
        <v>0</v>
      </c>
      <c r="AP10" s="19" t="n">
        <v>0.0262867258543055</v>
      </c>
      <c r="AQ10" s="19" t="n">
        <v>0</v>
      </c>
      <c r="AR10" s="19" t="n">
        <v>0.105011456187791</v>
      </c>
      <c r="AS10" s="19" t="n">
        <v>0.0444459009360863</v>
      </c>
      <c r="AT10" s="19" t="n">
        <v>0.0435324976807663</v>
      </c>
      <c r="AU10" s="19" t="n">
        <v>0.18746954387285</v>
      </c>
    </row>
    <row r="11">
      <c r="B11" s="20" t="s">
        <v>194</v>
      </c>
      <c r="C11" s="19" t="n">
        <v>0.0784023441233985</v>
      </c>
      <c r="D11" s="19" t="n">
        <v>0.0574752077440175</v>
      </c>
      <c r="E11" s="19" t="n">
        <v>0.103000398530404</v>
      </c>
      <c r="F11" s="19"/>
      <c r="G11" s="19" t="n">
        <v>0.127439753042909</v>
      </c>
      <c r="H11" s="19" t="n">
        <v>0.113358231857926</v>
      </c>
      <c r="I11" s="19" t="n">
        <v>0.0651456273640717</v>
      </c>
      <c r="J11" s="19" t="n">
        <v>0.0988115487476563</v>
      </c>
      <c r="K11" s="19" t="n">
        <v>0.0539873830161516</v>
      </c>
      <c r="L11" s="19" t="n">
        <v>0.0326700538965689</v>
      </c>
      <c r="M11" s="19"/>
      <c r="N11" s="19" t="n">
        <v>0</v>
      </c>
      <c r="O11" s="19" t="n">
        <v>0.0628992925370959</v>
      </c>
      <c r="P11" s="19" t="n">
        <v>0.104719289349652</v>
      </c>
      <c r="Q11" s="19" t="n">
        <v>0.0642689946535922</v>
      </c>
      <c r="R11" s="19" t="n">
        <v>0.0818499209145214</v>
      </c>
      <c r="S11" s="19"/>
      <c r="T11" s="19" t="n">
        <v>0.0854743981560986</v>
      </c>
      <c r="U11" s="19" t="n">
        <v>0.0776656966254231</v>
      </c>
      <c r="V11" s="19" t="n">
        <v>0.0870935046389208</v>
      </c>
      <c r="W11" s="19" t="n">
        <v>0.0693310314483867</v>
      </c>
      <c r="X11" s="19"/>
      <c r="Y11" s="19" t="n">
        <v>0.0870188124987348</v>
      </c>
      <c r="Z11" s="19" t="n">
        <v>0.0937665901161523</v>
      </c>
      <c r="AA11" s="19" t="n">
        <v>0.039674889637852</v>
      </c>
      <c r="AB11" s="19" t="n">
        <v>0.0218493162115158</v>
      </c>
      <c r="AC11" s="19" t="n">
        <v>0.110240251560653</v>
      </c>
      <c r="AD11" s="19" t="n">
        <v>0.153991813786729</v>
      </c>
      <c r="AE11" s="19"/>
      <c r="AF11" s="19" t="n">
        <v>0.0752829814664227</v>
      </c>
      <c r="AG11" s="19"/>
      <c r="AH11" s="19" t="n">
        <v>0.0784023441233985</v>
      </c>
      <c r="AI11" s="19"/>
      <c r="AJ11" s="19" t="n">
        <v>0.0293342967887921</v>
      </c>
      <c r="AK11" s="19" t="n">
        <v>0.10873961529054</v>
      </c>
      <c r="AL11" s="19" t="n">
        <v>0.0881111167361806</v>
      </c>
      <c r="AM11" s="19" t="n">
        <v>0.0635377898050357</v>
      </c>
      <c r="AN11" s="19" t="n">
        <v>0.0752762917553751</v>
      </c>
      <c r="AO11" s="19" t="n">
        <v>0.0748227476046985</v>
      </c>
      <c r="AP11" s="19" t="n">
        <v>0.138182057118952</v>
      </c>
      <c r="AQ11" s="19" t="n">
        <v>0.0838296920108697</v>
      </c>
      <c r="AR11" s="19" t="n">
        <v>0.279479809818306</v>
      </c>
      <c r="AS11" s="19" t="n">
        <v>0</v>
      </c>
      <c r="AT11" s="19" t="n">
        <v>0</v>
      </c>
      <c r="AU11" s="19" t="n">
        <v>0.0308063565307781</v>
      </c>
    </row>
    <row r="12">
      <c r="B12" s="20" t="s">
        <v>195</v>
      </c>
      <c r="C12" s="19" t="n">
        <v>0.057335042557881</v>
      </c>
      <c r="D12" s="19" t="n">
        <v>0.0680104450200555</v>
      </c>
      <c r="E12" s="19" t="n">
        <v>0.0453447773483321</v>
      </c>
      <c r="F12" s="19"/>
      <c r="G12" s="19" t="n">
        <v>0.150825025116585</v>
      </c>
      <c r="H12" s="19" t="n">
        <v>0.0673622729639774</v>
      </c>
      <c r="I12" s="19" t="n">
        <v>0.0809453218348351</v>
      </c>
      <c r="J12" s="19" t="n">
        <v>0.0292915506966482</v>
      </c>
      <c r="K12" s="19" t="n">
        <v>0.0261568164889406</v>
      </c>
      <c r="L12" s="19" t="n">
        <v>0.0244477640325984</v>
      </c>
      <c r="M12" s="19"/>
      <c r="N12" s="19" t="n">
        <v>0.0802627690387068</v>
      </c>
      <c r="O12" s="19" t="n">
        <v>0.050380416774754</v>
      </c>
      <c r="P12" s="19" t="n">
        <v>0.0620768486424326</v>
      </c>
      <c r="Q12" s="19" t="n">
        <v>0.067557345136197</v>
      </c>
      <c r="R12" s="19" t="n">
        <v>0.0368183018012116</v>
      </c>
      <c r="S12" s="19"/>
      <c r="T12" s="19" t="n">
        <v>0.0941398870536596</v>
      </c>
      <c r="U12" s="19" t="n">
        <v>0.0500670071014984</v>
      </c>
      <c r="V12" s="19" t="n">
        <v>0.0541260807197434</v>
      </c>
      <c r="W12" s="19" t="n">
        <v>0.0492519987683412</v>
      </c>
      <c r="X12" s="19"/>
      <c r="Y12" s="19" t="n">
        <v>0.0770936057356665</v>
      </c>
      <c r="Z12" s="19" t="n">
        <v>0.0340083184351347</v>
      </c>
      <c r="AA12" s="19" t="n">
        <v>0.0350858046210889</v>
      </c>
      <c r="AB12" s="19" t="n">
        <v>0.0549635905437119</v>
      </c>
      <c r="AC12" s="19" t="n">
        <v>0.0827997165824453</v>
      </c>
      <c r="AD12" s="19" t="n">
        <v>0.0204030817478567</v>
      </c>
      <c r="AE12" s="19"/>
      <c r="AF12" s="19" t="n">
        <v>0.0449602488152855</v>
      </c>
      <c r="AG12" s="19"/>
      <c r="AH12" s="19" t="n">
        <v>0.057335042557881</v>
      </c>
      <c r="AI12" s="19"/>
      <c r="AJ12" s="19" t="n">
        <v>0.0160258869816475</v>
      </c>
      <c r="AK12" s="19" t="n">
        <v>0.125932619907849</v>
      </c>
      <c r="AL12" s="19" t="n">
        <v>0.0732610884117376</v>
      </c>
      <c r="AM12" s="19" t="n">
        <v>0.0600994254220089</v>
      </c>
      <c r="AN12" s="19" t="n">
        <v>0.0636205065831527</v>
      </c>
      <c r="AO12" s="19" t="n">
        <v>0.0871285432592618</v>
      </c>
      <c r="AP12" s="19" t="n">
        <v>0.0278573522085723</v>
      </c>
      <c r="AQ12" s="19" t="n">
        <v>0</v>
      </c>
      <c r="AR12" s="19" t="n">
        <v>0.0440983569465956</v>
      </c>
      <c r="AS12" s="19" t="n">
        <v>0.0813521568393549</v>
      </c>
      <c r="AT12" s="19" t="n">
        <v>0.0503553937072848</v>
      </c>
      <c r="AU12" s="19" t="n">
        <v>0.0266650730586286</v>
      </c>
    </row>
    <row r="13">
      <c r="B13" s="20" t="s">
        <v>196</v>
      </c>
      <c r="C13" s="19" t="n">
        <v>0.102633667733408</v>
      </c>
      <c r="D13" s="19" t="n">
        <v>0.0925219200322492</v>
      </c>
      <c r="E13" s="19" t="n">
        <v>0.114890217507054</v>
      </c>
      <c r="F13" s="19"/>
      <c r="G13" s="19" t="n">
        <v>0.130839198062371</v>
      </c>
      <c r="H13" s="19" t="n">
        <v>0.142808470562375</v>
      </c>
      <c r="I13" s="19" t="n">
        <v>0.139312082607984</v>
      </c>
      <c r="J13" s="19" t="n">
        <v>0.0996910533832646</v>
      </c>
      <c r="K13" s="19" t="n">
        <v>0.074580840417242</v>
      </c>
      <c r="L13" s="19" t="n">
        <v>0.0444851097869635</v>
      </c>
      <c r="M13" s="19"/>
      <c r="N13" s="19" t="n">
        <v>0.188207592325244</v>
      </c>
      <c r="O13" s="19" t="n">
        <v>0.0701958561748622</v>
      </c>
      <c r="P13" s="19" t="n">
        <v>0.118128368968118</v>
      </c>
      <c r="Q13" s="19" t="n">
        <v>0.103843741432715</v>
      </c>
      <c r="R13" s="19" t="n">
        <v>0.0961737042599519</v>
      </c>
      <c r="S13" s="19"/>
      <c r="T13" s="19" t="n">
        <v>0.0501278891242884</v>
      </c>
      <c r="U13" s="19" t="n">
        <v>0.0730408022423251</v>
      </c>
      <c r="V13" s="19" t="n">
        <v>0.145601493713681</v>
      </c>
      <c r="W13" s="19" t="n">
        <v>0.12310956040957</v>
      </c>
      <c r="X13" s="19"/>
      <c r="Y13" s="19" t="n">
        <v>0.137836278914664</v>
      </c>
      <c r="Z13" s="19" t="n">
        <v>0.0872341508525575</v>
      </c>
      <c r="AA13" s="19" t="n">
        <v>0.0301902721944665</v>
      </c>
      <c r="AB13" s="19" t="n">
        <v>0.097912561174759</v>
      </c>
      <c r="AC13" s="19" t="n">
        <v>0.146335435308069</v>
      </c>
      <c r="AD13" s="19" t="n">
        <v>0.0545664691804096</v>
      </c>
      <c r="AE13" s="19"/>
      <c r="AF13" s="19" t="n">
        <v>0.112068631963841</v>
      </c>
      <c r="AG13" s="19"/>
      <c r="AH13" s="19" t="n">
        <v>0.102633667733408</v>
      </c>
      <c r="AI13" s="19"/>
      <c r="AJ13" s="19" t="n">
        <v>0.117021421055757</v>
      </c>
      <c r="AK13" s="19" t="n">
        <v>0.147519278887279</v>
      </c>
      <c r="AL13" s="19" t="n">
        <v>0.0897761280823088</v>
      </c>
      <c r="AM13" s="19" t="n">
        <v>0.117646173272333</v>
      </c>
      <c r="AN13" s="19" t="n">
        <v>0.0912531371328129</v>
      </c>
      <c r="AO13" s="19" t="n">
        <v>0.185147053984968</v>
      </c>
      <c r="AP13" s="19" t="n">
        <v>0.0873112590609287</v>
      </c>
      <c r="AQ13" s="19" t="n">
        <v>0.0404718087368123</v>
      </c>
      <c r="AR13" s="19" t="n">
        <v>0.0933581743006959</v>
      </c>
      <c r="AS13" s="19" t="n">
        <v>0.072738594413273</v>
      </c>
      <c r="AT13" s="19" t="n">
        <v>0</v>
      </c>
      <c r="AU13" s="19" t="n">
        <v>0.172178383568701</v>
      </c>
    </row>
    <row r="14">
      <c r="B14" s="20" t="s">
        <v>197</v>
      </c>
      <c r="C14" s="19" t="n">
        <v>0.0583014130680869</v>
      </c>
      <c r="D14" s="19" t="n">
        <v>0.0652389165607022</v>
      </c>
      <c r="E14" s="19" t="n">
        <v>0.0506300155796736</v>
      </c>
      <c r="F14" s="19"/>
      <c r="G14" s="19" t="n">
        <v>0.0486391592925021</v>
      </c>
      <c r="H14" s="19" t="n">
        <v>0.0802922038396319</v>
      </c>
      <c r="I14" s="19" t="n">
        <v>0.0889175499769841</v>
      </c>
      <c r="J14" s="19" t="n">
        <v>0.0320766203183909</v>
      </c>
      <c r="K14" s="19" t="n">
        <v>0.065640237773189</v>
      </c>
      <c r="L14" s="19" t="n">
        <v>0.0327150779244067</v>
      </c>
      <c r="M14" s="19"/>
      <c r="N14" s="19" t="n">
        <v>0</v>
      </c>
      <c r="O14" s="19" t="n">
        <v>0.0548932067615885</v>
      </c>
      <c r="P14" s="19" t="n">
        <v>0.0383670462330929</v>
      </c>
      <c r="Q14" s="19" t="n">
        <v>0.0854913148406928</v>
      </c>
      <c r="R14" s="19" t="n">
        <v>0.0602135116623925</v>
      </c>
      <c r="S14" s="19"/>
      <c r="T14" s="19" t="n">
        <v>0.0261989717904268</v>
      </c>
      <c r="U14" s="19" t="n">
        <v>0.0518949937269198</v>
      </c>
      <c r="V14" s="19" t="n">
        <v>0.0779133176999735</v>
      </c>
      <c r="W14" s="19" t="n">
        <v>0.0683010818964261</v>
      </c>
      <c r="X14" s="19"/>
      <c r="Y14" s="19" t="n">
        <v>0.0599735325163655</v>
      </c>
      <c r="Z14" s="19" t="n">
        <v>0.0482150706827534</v>
      </c>
      <c r="AA14" s="19" t="n">
        <v>0.0394830341109076</v>
      </c>
      <c r="AB14" s="19" t="n">
        <v>0.0941178618335878</v>
      </c>
      <c r="AC14" s="19" t="n">
        <v>0.113255731739157</v>
      </c>
      <c r="AD14" s="19" t="n">
        <v>0.0213337303536007</v>
      </c>
      <c r="AE14" s="19"/>
      <c r="AF14" s="19" t="n">
        <v>0.0553224905638539</v>
      </c>
      <c r="AG14" s="19"/>
      <c r="AH14" s="19" t="n">
        <v>0.0583014130680869</v>
      </c>
      <c r="AI14" s="19"/>
      <c r="AJ14" s="19" t="n">
        <v>0.0787618173790742</v>
      </c>
      <c r="AK14" s="19" t="n">
        <v>0.0681362440331745</v>
      </c>
      <c r="AL14" s="19" t="n">
        <v>0.0245087021610133</v>
      </c>
      <c r="AM14" s="19" t="n">
        <v>0.0787889653257959</v>
      </c>
      <c r="AN14" s="19" t="n">
        <v>0.0571700095923731</v>
      </c>
      <c r="AO14" s="19" t="n">
        <v>0.0517443589106908</v>
      </c>
      <c r="AP14" s="19" t="n">
        <v>0.0828968946511244</v>
      </c>
      <c r="AQ14" s="19" t="n">
        <v>0.174460214082183</v>
      </c>
      <c r="AR14" s="19" t="n">
        <v>0.0497266939824112</v>
      </c>
      <c r="AS14" s="19" t="n">
        <v>0.0208986149067314</v>
      </c>
      <c r="AT14" s="19" t="n">
        <v>0</v>
      </c>
      <c r="AU14" s="19" t="n">
        <v>0.0347899452989567</v>
      </c>
    </row>
    <row r="15">
      <c r="B15" s="20" t="s">
        <v>198</v>
      </c>
      <c r="C15" s="19" t="n">
        <v>0.148178320921439</v>
      </c>
      <c r="D15" s="19" t="n">
        <v>0.138274207228417</v>
      </c>
      <c r="E15" s="19" t="n">
        <v>0.160456269083001</v>
      </c>
      <c r="F15" s="19"/>
      <c r="G15" s="19" t="n">
        <v>0.148729248505542</v>
      </c>
      <c r="H15" s="19" t="n">
        <v>0.161449238515879</v>
      </c>
      <c r="I15" s="19" t="n">
        <v>0.128187867405956</v>
      </c>
      <c r="J15" s="19" t="n">
        <v>0.171856468039735</v>
      </c>
      <c r="K15" s="19" t="n">
        <v>0.146563704534264</v>
      </c>
      <c r="L15" s="19" t="n">
        <v>0.133906860130238</v>
      </c>
      <c r="M15" s="19"/>
      <c r="N15" s="19" t="n">
        <v>0.168003468504185</v>
      </c>
      <c r="O15" s="19" t="n">
        <v>0.128882688430097</v>
      </c>
      <c r="P15" s="19" t="n">
        <v>0.138717168949727</v>
      </c>
      <c r="Q15" s="19" t="n">
        <v>0.159689700389378</v>
      </c>
      <c r="R15" s="19" t="n">
        <v>0.16758976243337</v>
      </c>
      <c r="S15" s="19"/>
      <c r="T15" s="19" t="n">
        <v>0.204892702501529</v>
      </c>
      <c r="U15" s="19" t="n">
        <v>0.172965610291966</v>
      </c>
      <c r="V15" s="19" t="n">
        <v>0.14683092367082</v>
      </c>
      <c r="W15" s="19" t="n">
        <v>0.122232086554909</v>
      </c>
      <c r="X15" s="19"/>
      <c r="Y15" s="19" t="n">
        <v>0.152873293220401</v>
      </c>
      <c r="Z15" s="19" t="n">
        <v>0.148871085745765</v>
      </c>
      <c r="AA15" s="19" t="n">
        <v>0.140259001706803</v>
      </c>
      <c r="AB15" s="19" t="n">
        <v>0.109125095669472</v>
      </c>
      <c r="AC15" s="19" t="n">
        <v>0.127598805396502</v>
      </c>
      <c r="AD15" s="19" t="n">
        <v>0.190078269773653</v>
      </c>
      <c r="AE15" s="19"/>
      <c r="AF15" s="19" t="n">
        <v>0.128629246681029</v>
      </c>
      <c r="AG15" s="19"/>
      <c r="AH15" s="19" t="n">
        <v>0.148178320921439</v>
      </c>
      <c r="AI15" s="19"/>
      <c r="AJ15" s="19" t="n">
        <v>0.23627625002571</v>
      </c>
      <c r="AK15" s="19" t="n">
        <v>0.133060108865332</v>
      </c>
      <c r="AL15" s="19" t="n">
        <v>0.132120864893348</v>
      </c>
      <c r="AM15" s="19" t="n">
        <v>0.10388784865629</v>
      </c>
      <c r="AN15" s="19" t="n">
        <v>0.164484456463579</v>
      </c>
      <c r="AO15" s="19" t="n">
        <v>0.186677391900869</v>
      </c>
      <c r="AP15" s="19" t="n">
        <v>0.137589101510824</v>
      </c>
      <c r="AQ15" s="19" t="n">
        <v>0.216447659736712</v>
      </c>
      <c r="AR15" s="19" t="n">
        <v>0.0842834926412148</v>
      </c>
      <c r="AS15" s="19" t="n">
        <v>0.193340092536623</v>
      </c>
      <c r="AT15" s="19" t="n">
        <v>0.194511954747635</v>
      </c>
      <c r="AU15" s="19" t="n">
        <v>0.0871454888319148</v>
      </c>
    </row>
    <row r="16">
      <c r="B16" s="20" t="s">
        <v>199</v>
      </c>
      <c r="C16" s="19" t="n">
        <v>0.397262617371248</v>
      </c>
      <c r="D16" s="19" t="n">
        <v>0.409297665126353</v>
      </c>
      <c r="E16" s="19" t="n">
        <v>0.38278609074857</v>
      </c>
      <c r="F16" s="19"/>
      <c r="G16" s="19" t="n">
        <v>0.103893100953651</v>
      </c>
      <c r="H16" s="19" t="n">
        <v>0.186267974626884</v>
      </c>
      <c r="I16" s="19" t="n">
        <v>0.304857612772174</v>
      </c>
      <c r="J16" s="19" t="n">
        <v>0.481480904093383</v>
      </c>
      <c r="K16" s="19" t="n">
        <v>0.5848567404645</v>
      </c>
      <c r="L16" s="19" t="n">
        <v>0.608199599065801</v>
      </c>
      <c r="M16" s="19"/>
      <c r="N16" s="19" t="n">
        <v>0.473680420736451</v>
      </c>
      <c r="O16" s="19" t="n">
        <v>0.50118552901837</v>
      </c>
      <c r="P16" s="19" t="n">
        <v>0.406933386058304</v>
      </c>
      <c r="Q16" s="19" t="n">
        <v>0.320110355096247</v>
      </c>
      <c r="R16" s="19" t="n">
        <v>0.383433880399092</v>
      </c>
      <c r="S16" s="19"/>
      <c r="T16" s="19" t="n">
        <v>0.328565377691128</v>
      </c>
      <c r="U16" s="19" t="n">
        <v>0.404740294834173</v>
      </c>
      <c r="V16" s="19" t="n">
        <v>0.367992793093643</v>
      </c>
      <c r="W16" s="19" t="n">
        <v>0.395155180290491</v>
      </c>
      <c r="X16" s="19"/>
      <c r="Y16" s="19" t="n">
        <v>0.305824473340809</v>
      </c>
      <c r="Z16" s="19" t="n">
        <v>0.452511986265454</v>
      </c>
      <c r="AA16" s="19" t="n">
        <v>0.602333900621461</v>
      </c>
      <c r="AB16" s="19" t="n">
        <v>0.459723819374487</v>
      </c>
      <c r="AC16" s="19" t="n">
        <v>0.15931298499801</v>
      </c>
      <c r="AD16" s="19" t="n">
        <v>0.461639341779757</v>
      </c>
      <c r="AE16" s="19"/>
      <c r="AF16" s="19" t="n">
        <v>0.442106300289136</v>
      </c>
      <c r="AG16" s="19"/>
      <c r="AH16" s="19" t="n">
        <v>0.397262617371248</v>
      </c>
      <c r="AI16" s="19"/>
      <c r="AJ16" s="19" t="n">
        <v>0.306643941049999</v>
      </c>
      <c r="AK16" s="19" t="n">
        <v>0.388301803950437</v>
      </c>
      <c r="AL16" s="19" t="n">
        <v>0.431647750823879</v>
      </c>
      <c r="AM16" s="19" t="n">
        <v>0.352890019818887</v>
      </c>
      <c r="AN16" s="19" t="n">
        <v>0.399655521681188</v>
      </c>
      <c r="AO16" s="19" t="n">
        <v>0.334234918712063</v>
      </c>
      <c r="AP16" s="19" t="n">
        <v>0.438842169243855</v>
      </c>
      <c r="AQ16" s="19" t="n">
        <v>0.437327392941357</v>
      </c>
      <c r="AR16" s="19" t="n">
        <v>0.244004721487663</v>
      </c>
      <c r="AS16" s="19" t="n">
        <v>0.525786103803776</v>
      </c>
      <c r="AT16" s="19" t="n">
        <v>0.566801238334094</v>
      </c>
      <c r="AU16" s="19" t="n">
        <v>0.297958007867055</v>
      </c>
    </row>
    <row r="17">
      <c r="B17" s="20" t="s">
        <v>66</v>
      </c>
      <c r="C17" s="21" t="n">
        <v>0.0596652967045037</v>
      </c>
      <c r="D17" s="21" t="n">
        <v>0.0469822073850353</v>
      </c>
      <c r="E17" s="21" t="n">
        <v>0.0717775175260823</v>
      </c>
      <c r="F17" s="21"/>
      <c r="G17" s="21" t="n">
        <v>0.0454337214183538</v>
      </c>
      <c r="H17" s="21" t="n">
        <v>0.0731962395523898</v>
      </c>
      <c r="I17" s="21" t="n">
        <v>0.058179725527568</v>
      </c>
      <c r="J17" s="21" t="n">
        <v>0.0452852228055523</v>
      </c>
      <c r="K17" s="21" t="n">
        <v>0.0246630162205713</v>
      </c>
      <c r="L17" s="21" t="n">
        <v>0.0998499596877561</v>
      </c>
      <c r="M17" s="21"/>
      <c r="N17" s="21" t="n">
        <v>0.0898457493954129</v>
      </c>
      <c r="O17" s="21" t="n">
        <v>0.0671429448036314</v>
      </c>
      <c r="P17" s="21" t="n">
        <v>0.0612889147498926</v>
      </c>
      <c r="Q17" s="21" t="n">
        <v>0.0698200599373192</v>
      </c>
      <c r="R17" s="21" t="n">
        <v>0.0172042070713122</v>
      </c>
      <c r="S17" s="21"/>
      <c r="T17" s="21" t="n">
        <v>0.0504213494866322</v>
      </c>
      <c r="U17" s="21" t="n">
        <v>0.0541455673752366</v>
      </c>
      <c r="V17" s="21" t="n">
        <v>0.066953375946647</v>
      </c>
      <c r="W17" s="21" t="n">
        <v>0.0341117655396977</v>
      </c>
      <c r="X17" s="21"/>
      <c r="Y17" s="21" t="n">
        <v>0.0387905054458894</v>
      </c>
      <c r="Z17" s="21" t="n">
        <v>0.0644487321123065</v>
      </c>
      <c r="AA17" s="21" t="n">
        <v>0.0920864380675009</v>
      </c>
      <c r="AB17" s="21" t="n">
        <v>0.0785214594769392</v>
      </c>
      <c r="AC17" s="21" t="n">
        <v>0.0691294567545406</v>
      </c>
      <c r="AD17" s="21" t="n">
        <v>0.0825899510033304</v>
      </c>
      <c r="AE17" s="21"/>
      <c r="AF17" s="21" t="n">
        <v>0.0652480299820947</v>
      </c>
      <c r="AG17" s="21"/>
      <c r="AH17" s="21" t="n">
        <v>0.0596652967045037</v>
      </c>
      <c r="AI17" s="21"/>
      <c r="AJ17" s="21" t="n">
        <v>0</v>
      </c>
      <c r="AK17" s="21" t="n">
        <v>0</v>
      </c>
      <c r="AL17" s="21" t="n">
        <v>0.0645407834957485</v>
      </c>
      <c r="AM17" s="21" t="n">
        <v>0.0941241865768609</v>
      </c>
      <c r="AN17" s="21" t="n">
        <v>0.0530341331374562</v>
      </c>
      <c r="AO17" s="21" t="n">
        <v>0.0592223614636254</v>
      </c>
      <c r="AP17" s="21" t="n">
        <v>0.0390122133428715</v>
      </c>
      <c r="AQ17" s="21" t="n">
        <v>0</v>
      </c>
      <c r="AR17" s="21" t="n">
        <v>0.0425021278434404</v>
      </c>
      <c r="AS17" s="21" t="n">
        <v>0.0614385365641552</v>
      </c>
      <c r="AT17" s="21" t="n">
        <v>0.144798915530219</v>
      </c>
      <c r="AU17" s="21" t="n">
        <v>0.132699964151748</v>
      </c>
    </row>
    <row r="18">
      <c r="B18" s="18" t="s">
        <v>128</v>
      </c>
    </row>
    <row r="19">
      <c r="B19" t="s">
        <v>70</v>
      </c>
    </row>
    <row r="20">
      <c r="B20" t="s">
        <v>71</v>
      </c>
    </row>
    <row r="22">
      <c r="B22"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202</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748</v>
      </c>
      <c r="D7" s="11" t="n">
        <v>379</v>
      </c>
      <c r="E7" s="11" t="n">
        <v>367</v>
      </c>
      <c r="F7" s="11"/>
      <c r="G7" s="11" t="n">
        <v>77</v>
      </c>
      <c r="H7" s="11" t="n">
        <v>118</v>
      </c>
      <c r="I7" s="11" t="n">
        <v>124</v>
      </c>
      <c r="J7" s="11" t="n">
        <v>130</v>
      </c>
      <c r="K7" s="11" t="n">
        <v>142</v>
      </c>
      <c r="L7" s="11" t="n">
        <v>157</v>
      </c>
      <c r="M7" s="11"/>
      <c r="N7" s="11" t="n">
        <v>12</v>
      </c>
      <c r="O7" s="11" t="n">
        <v>167</v>
      </c>
      <c r="P7" s="11" t="n">
        <v>261</v>
      </c>
      <c r="Q7" s="11" t="n">
        <v>198</v>
      </c>
      <c r="R7" s="11" t="n">
        <v>106</v>
      </c>
      <c r="S7" s="11"/>
      <c r="T7" s="11" t="n">
        <v>81</v>
      </c>
      <c r="U7" s="11" t="n">
        <v>214</v>
      </c>
      <c r="V7" s="11" t="n">
        <v>173</v>
      </c>
      <c r="W7" s="11" t="n">
        <v>172</v>
      </c>
      <c r="X7" s="11"/>
      <c r="Y7" s="11" t="n">
        <v>317</v>
      </c>
      <c r="Z7" s="11" t="n">
        <v>131</v>
      </c>
      <c r="AA7" s="11" t="n">
        <v>131</v>
      </c>
      <c r="AB7" s="11" t="n">
        <v>80</v>
      </c>
      <c r="AC7" s="11" t="n">
        <v>37</v>
      </c>
      <c r="AD7" s="11" t="n">
        <v>48</v>
      </c>
      <c r="AE7" s="11"/>
      <c r="AF7" s="11" t="n">
        <v>473</v>
      </c>
      <c r="AG7" s="11"/>
      <c r="AH7" s="11" t="n">
        <v>748</v>
      </c>
      <c r="AI7" s="11"/>
      <c r="AJ7" s="11" t="n">
        <v>57</v>
      </c>
      <c r="AK7" s="11" t="n">
        <v>29</v>
      </c>
      <c r="AL7" s="11" t="n">
        <v>151</v>
      </c>
      <c r="AM7" s="11" t="n">
        <v>126</v>
      </c>
      <c r="AN7" s="11" t="n">
        <v>93</v>
      </c>
      <c r="AO7" s="11" t="n">
        <v>45</v>
      </c>
      <c r="AP7" s="11" t="n">
        <v>96</v>
      </c>
      <c r="AQ7" s="11" t="n">
        <v>25</v>
      </c>
      <c r="AR7" s="11" t="n">
        <v>21</v>
      </c>
      <c r="AS7" s="11" t="n">
        <v>52</v>
      </c>
      <c r="AT7" s="11" t="n">
        <v>21</v>
      </c>
      <c r="AU7" s="11" t="n">
        <v>32</v>
      </c>
    </row>
    <row r="8" ht="30" customHeight="1">
      <c r="B8" s="12" t="s">
        <v>20</v>
      </c>
      <c r="C8" s="12" t="n">
        <v>760</v>
      </c>
      <c r="D8" s="12" t="n">
        <v>406</v>
      </c>
      <c r="E8" s="12" t="n">
        <v>352</v>
      </c>
      <c r="F8" s="12"/>
      <c r="G8" s="12" t="n">
        <v>87</v>
      </c>
      <c r="H8" s="12" t="n">
        <v>140</v>
      </c>
      <c r="I8" s="12" t="n">
        <v>127</v>
      </c>
      <c r="J8" s="12" t="n">
        <v>125</v>
      </c>
      <c r="K8" s="12" t="n">
        <v>132</v>
      </c>
      <c r="L8" s="12" t="n">
        <v>149</v>
      </c>
      <c r="M8" s="12"/>
      <c r="N8" s="12" t="n">
        <v>12</v>
      </c>
      <c r="O8" s="12" t="n">
        <v>156</v>
      </c>
      <c r="P8" s="12" t="n">
        <v>245</v>
      </c>
      <c r="Q8" s="12" t="n">
        <v>225</v>
      </c>
      <c r="R8" s="12" t="n">
        <v>117</v>
      </c>
      <c r="S8" s="12"/>
      <c r="T8" s="12" t="n">
        <v>81</v>
      </c>
      <c r="U8" s="12" t="n">
        <v>218</v>
      </c>
      <c r="V8" s="12" t="n">
        <v>173</v>
      </c>
      <c r="W8" s="12" t="n">
        <v>183</v>
      </c>
      <c r="X8" s="12"/>
      <c r="Y8" s="12" t="n">
        <v>344</v>
      </c>
      <c r="Z8" s="12" t="n">
        <v>129</v>
      </c>
      <c r="AA8" s="12" t="n">
        <v>123</v>
      </c>
      <c r="AB8" s="12" t="n">
        <v>77</v>
      </c>
      <c r="AC8" s="12" t="n">
        <v>39</v>
      </c>
      <c r="AD8" s="12" t="n">
        <v>44</v>
      </c>
      <c r="AE8" s="12"/>
      <c r="AF8" s="12" t="n">
        <v>474</v>
      </c>
      <c r="AG8" s="12"/>
      <c r="AH8" s="12" t="n">
        <v>760</v>
      </c>
      <c r="AI8" s="12"/>
      <c r="AJ8" s="12" t="n">
        <v>53</v>
      </c>
      <c r="AK8" s="12" t="n">
        <v>24</v>
      </c>
      <c r="AL8" s="12" t="n">
        <v>163</v>
      </c>
      <c r="AM8" s="12" t="n">
        <v>134</v>
      </c>
      <c r="AN8" s="12" t="n">
        <v>109</v>
      </c>
      <c r="AO8" s="12" t="n">
        <v>45</v>
      </c>
      <c r="AP8" s="12" t="n">
        <v>92</v>
      </c>
      <c r="AQ8" s="12" t="n">
        <v>28</v>
      </c>
      <c r="AR8" s="12" t="n">
        <v>18</v>
      </c>
      <c r="AS8" s="12" t="n">
        <v>47</v>
      </c>
      <c r="AT8" s="12" t="n">
        <v>16</v>
      </c>
      <c r="AU8" s="12" t="n">
        <v>31</v>
      </c>
    </row>
    <row r="9">
      <c r="B9" s="20" t="s">
        <v>192</v>
      </c>
      <c r="C9" s="19" t="n">
        <v>0.0328572597718529</v>
      </c>
      <c r="D9" s="19" t="n">
        <v>0.0418670420609</v>
      </c>
      <c r="E9" s="19" t="n">
        <v>0.0226487571168448</v>
      </c>
      <c r="F9" s="19"/>
      <c r="G9" s="19" t="n">
        <v>0.0748718079244731</v>
      </c>
      <c r="H9" s="19" t="n">
        <v>0.0601460813249907</v>
      </c>
      <c r="I9" s="19" t="n">
        <v>0.041621535379613</v>
      </c>
      <c r="J9" s="19" t="n">
        <v>0.00942295922632889</v>
      </c>
      <c r="K9" s="19" t="n">
        <v>0.0122106206912646</v>
      </c>
      <c r="L9" s="19" t="n">
        <v>0.0132741183111997</v>
      </c>
      <c r="M9" s="19"/>
      <c r="N9" s="19" t="n">
        <v>0</v>
      </c>
      <c r="O9" s="19" t="n">
        <v>0.0147398702438744</v>
      </c>
      <c r="P9" s="19" t="n">
        <v>0.0194313935095625</v>
      </c>
      <c r="Q9" s="19" t="n">
        <v>0.0314787121792346</v>
      </c>
      <c r="R9" s="19" t="n">
        <v>0.0923273666358868</v>
      </c>
      <c r="S9" s="19"/>
      <c r="T9" s="19" t="n">
        <v>0.0800405031443695</v>
      </c>
      <c r="U9" s="19" t="n">
        <v>0.0344993880523845</v>
      </c>
      <c r="V9" s="19" t="n">
        <v>0.00523612209537476</v>
      </c>
      <c r="W9" s="19" t="n">
        <v>0.0498537329813646</v>
      </c>
      <c r="X9" s="19"/>
      <c r="Y9" s="19" t="n">
        <v>0.0384088566817628</v>
      </c>
      <c r="Z9" s="19" t="n">
        <v>0.0336216629076921</v>
      </c>
      <c r="AA9" s="19" t="n">
        <v>0.0160202114537016</v>
      </c>
      <c r="AB9" s="19" t="n">
        <v>0.0415572598480754</v>
      </c>
      <c r="AC9" s="19" t="n">
        <v>0.0577537546106082</v>
      </c>
      <c r="AD9" s="19" t="n">
        <v>0</v>
      </c>
      <c r="AE9" s="19"/>
      <c r="AF9" s="19" t="n">
        <v>0.0275847784347607</v>
      </c>
      <c r="AG9" s="19"/>
      <c r="AH9" s="19" t="n">
        <v>0.0328572597718529</v>
      </c>
      <c r="AI9" s="19"/>
      <c r="AJ9" s="19" t="n">
        <v>0.115492732777767</v>
      </c>
      <c r="AK9" s="19" t="n">
        <v>0</v>
      </c>
      <c r="AL9" s="19" t="n">
        <v>0.0411232765049449</v>
      </c>
      <c r="AM9" s="19" t="n">
        <v>0.0180644549475619</v>
      </c>
      <c r="AN9" s="19" t="n">
        <v>0.0243045879609057</v>
      </c>
      <c r="AO9" s="19" t="n">
        <v>0</v>
      </c>
      <c r="AP9" s="19" t="n">
        <v>0.0241213280911408</v>
      </c>
      <c r="AQ9" s="19" t="n">
        <v>0</v>
      </c>
      <c r="AR9" s="19" t="n">
        <v>0</v>
      </c>
      <c r="AS9" s="19" t="n">
        <v>0.0808523037284309</v>
      </c>
      <c r="AT9" s="19" t="n">
        <v>0.0645951371516415</v>
      </c>
      <c r="AU9" s="19" t="n">
        <v>0</v>
      </c>
    </row>
    <row r="10">
      <c r="B10" s="20" t="s">
        <v>193</v>
      </c>
      <c r="C10" s="19" t="n">
        <v>0.0267829485238191</v>
      </c>
      <c r="D10" s="19" t="n">
        <v>0.0247199635583844</v>
      </c>
      <c r="E10" s="19" t="n">
        <v>0.0293170011741659</v>
      </c>
      <c r="F10" s="19"/>
      <c r="G10" s="19" t="n">
        <v>0.0511377570074456</v>
      </c>
      <c r="H10" s="19" t="n">
        <v>0.0623148160856925</v>
      </c>
      <c r="I10" s="19" t="n">
        <v>0.0422229493562276</v>
      </c>
      <c r="J10" s="19" t="n">
        <v>0.00688470239211911</v>
      </c>
      <c r="K10" s="19" t="n">
        <v>0.00737102454548779</v>
      </c>
      <c r="L10" s="19" t="n">
        <v>0</v>
      </c>
      <c r="M10" s="19"/>
      <c r="N10" s="19" t="n">
        <v>0</v>
      </c>
      <c r="O10" s="19" t="n">
        <v>0.0216199126537096</v>
      </c>
      <c r="P10" s="19" t="n">
        <v>0.0149927600348012</v>
      </c>
      <c r="Q10" s="19" t="n">
        <v>0.0340006190872583</v>
      </c>
      <c r="R10" s="19" t="n">
        <v>0.0481348491836756</v>
      </c>
      <c r="S10" s="19"/>
      <c r="T10" s="19" t="n">
        <v>0.0439577491207239</v>
      </c>
      <c r="U10" s="19" t="n">
        <v>0.0301412037403246</v>
      </c>
      <c r="V10" s="19" t="n">
        <v>0.0109930666384398</v>
      </c>
      <c r="W10" s="19" t="n">
        <v>0.0402433476316207</v>
      </c>
      <c r="X10" s="19"/>
      <c r="Y10" s="19" t="n">
        <v>0.0292157922582702</v>
      </c>
      <c r="Z10" s="19" t="n">
        <v>0.0281405791396617</v>
      </c>
      <c r="AA10" s="19" t="n">
        <v>0</v>
      </c>
      <c r="AB10" s="19" t="n">
        <v>0.0627033970129954</v>
      </c>
      <c r="AC10" s="19" t="n">
        <v>0.0471489007342901</v>
      </c>
      <c r="AD10" s="19" t="n">
        <v>0</v>
      </c>
      <c r="AE10" s="19"/>
      <c r="AF10" s="19" t="n">
        <v>0.0170964555115795</v>
      </c>
      <c r="AG10" s="19"/>
      <c r="AH10" s="19" t="n">
        <v>0.0267829485238191</v>
      </c>
      <c r="AI10" s="19"/>
      <c r="AJ10" s="19" t="n">
        <v>0.0586557048883504</v>
      </c>
      <c r="AK10" s="19" t="n">
        <v>0.0484928559812389</v>
      </c>
      <c r="AL10" s="19" t="n">
        <v>0.0352979640232932</v>
      </c>
      <c r="AM10" s="19" t="n">
        <v>0.0232391321908997</v>
      </c>
      <c r="AN10" s="19" t="n">
        <v>0.0508756826221601</v>
      </c>
      <c r="AO10" s="19" t="n">
        <v>0.0191414681469135</v>
      </c>
      <c r="AP10" s="19" t="n">
        <v>0</v>
      </c>
      <c r="AQ10" s="19" t="n">
        <v>0</v>
      </c>
      <c r="AR10" s="19" t="n">
        <v>0</v>
      </c>
      <c r="AS10" s="19" t="n">
        <v>0</v>
      </c>
      <c r="AT10" s="19" t="n">
        <v>0.0503553937072848</v>
      </c>
      <c r="AU10" s="19" t="n">
        <v>0</v>
      </c>
    </row>
    <row r="11">
      <c r="B11" s="20" t="s">
        <v>194</v>
      </c>
      <c r="C11" s="19" t="n">
        <v>0.0434278109053119</v>
      </c>
      <c r="D11" s="19" t="n">
        <v>0.0401699876075733</v>
      </c>
      <c r="E11" s="19" t="n">
        <v>0.0474360257627611</v>
      </c>
      <c r="F11" s="19"/>
      <c r="G11" s="19" t="n">
        <v>0.0831516724485941</v>
      </c>
      <c r="H11" s="19" t="n">
        <v>0.119699472433857</v>
      </c>
      <c r="I11" s="19" t="n">
        <v>0.0258734915518372</v>
      </c>
      <c r="J11" s="19" t="n">
        <v>0.0383712024243113</v>
      </c>
      <c r="K11" s="19" t="n">
        <v>0.00715959914483519</v>
      </c>
      <c r="L11" s="19" t="n">
        <v>0</v>
      </c>
      <c r="M11" s="19"/>
      <c r="N11" s="19" t="n">
        <v>0</v>
      </c>
      <c r="O11" s="19" t="n">
        <v>0.0305637638506838</v>
      </c>
      <c r="P11" s="19" t="n">
        <v>0.0513117258398279</v>
      </c>
      <c r="Q11" s="19" t="n">
        <v>0.0314013640917183</v>
      </c>
      <c r="R11" s="19" t="n">
        <v>0.0731573179225509</v>
      </c>
      <c r="S11" s="19"/>
      <c r="T11" s="19" t="n">
        <v>0.0778189783541256</v>
      </c>
      <c r="U11" s="19" t="n">
        <v>0.0245181342239571</v>
      </c>
      <c r="V11" s="19" t="n">
        <v>0.0165686079789392</v>
      </c>
      <c r="W11" s="19" t="n">
        <v>0.0804825667220528</v>
      </c>
      <c r="X11" s="19"/>
      <c r="Y11" s="19" t="n">
        <v>0.0654406878340023</v>
      </c>
      <c r="Z11" s="19" t="n">
        <v>0.0437455216467205</v>
      </c>
      <c r="AA11" s="19" t="n">
        <v>0</v>
      </c>
      <c r="AB11" s="19" t="n">
        <v>0.0227399106022676</v>
      </c>
      <c r="AC11" s="19" t="n">
        <v>0.0799025074634758</v>
      </c>
      <c r="AD11" s="19" t="n">
        <v>0</v>
      </c>
      <c r="AE11" s="19"/>
      <c r="AF11" s="19" t="n">
        <v>0.0318391311212272</v>
      </c>
      <c r="AG11" s="19"/>
      <c r="AH11" s="19" t="n">
        <v>0.0434278109053119</v>
      </c>
      <c r="AI11" s="19"/>
      <c r="AJ11" s="19" t="n">
        <v>0.0354074781589651</v>
      </c>
      <c r="AK11" s="19" t="n">
        <v>0.0697709370274121</v>
      </c>
      <c r="AL11" s="19" t="n">
        <v>0.0212205931410473</v>
      </c>
      <c r="AM11" s="19" t="n">
        <v>0.0507413886548681</v>
      </c>
      <c r="AN11" s="19" t="n">
        <v>0.0189268171866797</v>
      </c>
      <c r="AO11" s="19" t="n">
        <v>0</v>
      </c>
      <c r="AP11" s="19" t="n">
        <v>0.053982489440468</v>
      </c>
      <c r="AQ11" s="19" t="n">
        <v>0.0949021232026154</v>
      </c>
      <c r="AR11" s="19" t="n">
        <v>0.163575139950442</v>
      </c>
      <c r="AS11" s="19" t="n">
        <v>0.0229513341098816</v>
      </c>
      <c r="AT11" s="19" t="n">
        <v>0</v>
      </c>
      <c r="AU11" s="19" t="n">
        <v>0.178904771557628</v>
      </c>
    </row>
    <row r="12">
      <c r="B12" s="20" t="s">
        <v>195</v>
      </c>
      <c r="C12" s="19" t="n">
        <v>0.0258432860205495</v>
      </c>
      <c r="D12" s="19" t="n">
        <v>0.0269026942475513</v>
      </c>
      <c r="E12" s="19" t="n">
        <v>0.0247688838231757</v>
      </c>
      <c r="F12" s="19"/>
      <c r="G12" s="19" t="n">
        <v>0.0366746351169358</v>
      </c>
      <c r="H12" s="19" t="n">
        <v>0.0793850074027689</v>
      </c>
      <c r="I12" s="19" t="n">
        <v>0.0139656069179298</v>
      </c>
      <c r="J12" s="19" t="n">
        <v>0.0132945530645622</v>
      </c>
      <c r="K12" s="19" t="n">
        <v>0.00687807686887691</v>
      </c>
      <c r="L12" s="19" t="n">
        <v>0.00676704820467564</v>
      </c>
      <c r="M12" s="19"/>
      <c r="N12" s="19" t="n">
        <v>0</v>
      </c>
      <c r="O12" s="19" t="n">
        <v>0.0164061299790031</v>
      </c>
      <c r="P12" s="19" t="n">
        <v>0.0174438041766132</v>
      </c>
      <c r="Q12" s="19" t="n">
        <v>0.0429165883011036</v>
      </c>
      <c r="R12" s="19" t="n">
        <v>0.0267129403491798</v>
      </c>
      <c r="S12" s="19"/>
      <c r="T12" s="19" t="n">
        <v>0.0310200590530135</v>
      </c>
      <c r="U12" s="19" t="n">
        <v>0.0421525928695633</v>
      </c>
      <c r="V12" s="19" t="n">
        <v>0.017738001457328</v>
      </c>
      <c r="W12" s="19" t="n">
        <v>0.00657146490665358</v>
      </c>
      <c r="X12" s="19"/>
      <c r="Y12" s="19" t="n">
        <v>0.0293416603858793</v>
      </c>
      <c r="Z12" s="19" t="n">
        <v>0.0329549891629062</v>
      </c>
      <c r="AA12" s="19" t="n">
        <v>0</v>
      </c>
      <c r="AB12" s="19" t="n">
        <v>0.0272865860191058</v>
      </c>
      <c r="AC12" s="19" t="n">
        <v>0.0822483707291025</v>
      </c>
      <c r="AD12" s="19" t="n">
        <v>0</v>
      </c>
      <c r="AE12" s="19"/>
      <c r="AF12" s="19" t="n">
        <v>0.0224205026527174</v>
      </c>
      <c r="AG12" s="19"/>
      <c r="AH12" s="19" t="n">
        <v>0.0258432860205495</v>
      </c>
      <c r="AI12" s="19"/>
      <c r="AJ12" s="19" t="n">
        <v>0.0679836917329249</v>
      </c>
      <c r="AK12" s="19" t="n">
        <v>0</v>
      </c>
      <c r="AL12" s="19" t="n">
        <v>0.0223778221792334</v>
      </c>
      <c r="AM12" s="19" t="n">
        <v>0.0172311827736411</v>
      </c>
      <c r="AN12" s="19" t="n">
        <v>0</v>
      </c>
      <c r="AO12" s="19" t="n">
        <v>0.073983923953169</v>
      </c>
      <c r="AP12" s="19" t="n">
        <v>0.0373758450835203</v>
      </c>
      <c r="AQ12" s="19" t="n">
        <v>0.0335323181111487</v>
      </c>
      <c r="AR12" s="19" t="n">
        <v>0</v>
      </c>
      <c r="AS12" s="19" t="n">
        <v>0</v>
      </c>
      <c r="AT12" s="19" t="n">
        <v>0</v>
      </c>
      <c r="AU12" s="19" t="n">
        <v>0.0777040182691774</v>
      </c>
    </row>
    <row r="13">
      <c r="B13" s="20" t="s">
        <v>196</v>
      </c>
      <c r="C13" s="19" t="n">
        <v>0.0485689158477185</v>
      </c>
      <c r="D13" s="19" t="n">
        <v>0.0459889530564444</v>
      </c>
      <c r="E13" s="19" t="n">
        <v>0.0518243783931823</v>
      </c>
      <c r="F13" s="19"/>
      <c r="G13" s="19" t="n">
        <v>0.129499074904473</v>
      </c>
      <c r="H13" s="19" t="n">
        <v>0.0698015818774364</v>
      </c>
      <c r="I13" s="19" t="n">
        <v>0.0429874855118612</v>
      </c>
      <c r="J13" s="19" t="n">
        <v>0.0545881192756002</v>
      </c>
      <c r="K13" s="19" t="n">
        <v>0.0271412530599844</v>
      </c>
      <c r="L13" s="19" t="n">
        <v>0</v>
      </c>
      <c r="M13" s="19"/>
      <c r="N13" s="19" t="n">
        <v>0</v>
      </c>
      <c r="O13" s="19" t="n">
        <v>0.0548799081597338</v>
      </c>
      <c r="P13" s="19" t="n">
        <v>0.0518365756778807</v>
      </c>
      <c r="Q13" s="19" t="n">
        <v>0.0462233552064113</v>
      </c>
      <c r="R13" s="19" t="n">
        <v>0.0443950149478927</v>
      </c>
      <c r="S13" s="19"/>
      <c r="T13" s="19" t="n">
        <v>0.0551839270961079</v>
      </c>
      <c r="U13" s="19" t="n">
        <v>0.0654897987457234</v>
      </c>
      <c r="V13" s="19" t="n">
        <v>0.0725693961813265</v>
      </c>
      <c r="W13" s="19" t="n">
        <v>0.0205633557469663</v>
      </c>
      <c r="X13" s="19"/>
      <c r="Y13" s="19" t="n">
        <v>0.0545367088271263</v>
      </c>
      <c r="Z13" s="19" t="n">
        <v>0.0561345382510351</v>
      </c>
      <c r="AA13" s="19" t="n">
        <v>0</v>
      </c>
      <c r="AB13" s="19" t="n">
        <v>0.0764574998017397</v>
      </c>
      <c r="AC13" s="19" t="n">
        <v>0.0752333640672537</v>
      </c>
      <c r="AD13" s="19" t="n">
        <v>0.0478288619920553</v>
      </c>
      <c r="AE13" s="19"/>
      <c r="AF13" s="19" t="n">
        <v>0.0561187520087784</v>
      </c>
      <c r="AG13" s="19"/>
      <c r="AH13" s="19" t="n">
        <v>0.0485689158477185</v>
      </c>
      <c r="AI13" s="19"/>
      <c r="AJ13" s="19" t="n">
        <v>0</v>
      </c>
      <c r="AK13" s="19" t="n">
        <v>0.0672790073285165</v>
      </c>
      <c r="AL13" s="19" t="n">
        <v>0.0826264529484924</v>
      </c>
      <c r="AM13" s="19" t="n">
        <v>0.0589833075154781</v>
      </c>
      <c r="AN13" s="19" t="n">
        <v>0.0208023258333864</v>
      </c>
      <c r="AO13" s="19" t="n">
        <v>0.0683817252363657</v>
      </c>
      <c r="AP13" s="19" t="n">
        <v>0.0541824624157568</v>
      </c>
      <c r="AQ13" s="19" t="n">
        <v>0</v>
      </c>
      <c r="AR13" s="19" t="n">
        <v>0.0870861179832481</v>
      </c>
      <c r="AS13" s="19" t="n">
        <v>0.0229513341098816</v>
      </c>
      <c r="AT13" s="19" t="n">
        <v>0</v>
      </c>
      <c r="AU13" s="19" t="n">
        <v>0.0302950052999502</v>
      </c>
    </row>
    <row r="14">
      <c r="B14" s="20" t="s">
        <v>197</v>
      </c>
      <c r="C14" s="19" t="n">
        <v>0.0256366449113121</v>
      </c>
      <c r="D14" s="19" t="n">
        <v>0.0315390351906244</v>
      </c>
      <c r="E14" s="19" t="n">
        <v>0.0189725235605547</v>
      </c>
      <c r="F14" s="19"/>
      <c r="G14" s="19" t="n">
        <v>0.055687428925284</v>
      </c>
      <c r="H14" s="19" t="n">
        <v>0.017000385462834</v>
      </c>
      <c r="I14" s="19" t="n">
        <v>0.0590436908961848</v>
      </c>
      <c r="J14" s="19" t="n">
        <v>0.014387847224276</v>
      </c>
      <c r="K14" s="19" t="n">
        <v>0.0224151414228303</v>
      </c>
      <c r="L14" s="19" t="n">
        <v>0</v>
      </c>
      <c r="M14" s="19"/>
      <c r="N14" s="19" t="n">
        <v>0</v>
      </c>
      <c r="O14" s="19" t="n">
        <v>0.00623326629844048</v>
      </c>
      <c r="P14" s="19" t="n">
        <v>0.0351696703328983</v>
      </c>
      <c r="Q14" s="19" t="n">
        <v>0.033101292370374</v>
      </c>
      <c r="R14" s="19" t="n">
        <v>0.0207295319209145</v>
      </c>
      <c r="S14" s="19"/>
      <c r="T14" s="19" t="n">
        <v>0.0321092550472396</v>
      </c>
      <c r="U14" s="19" t="n">
        <v>0.0245826844420351</v>
      </c>
      <c r="V14" s="19" t="n">
        <v>0.0295104224290953</v>
      </c>
      <c r="W14" s="19" t="n">
        <v>0.0237045991836015</v>
      </c>
      <c r="X14" s="19"/>
      <c r="Y14" s="19" t="n">
        <v>0.033078783527784</v>
      </c>
      <c r="Z14" s="19" t="n">
        <v>0.0353423621995521</v>
      </c>
      <c r="AA14" s="19" t="n">
        <v>0</v>
      </c>
      <c r="AB14" s="19" t="n">
        <v>0.033045710230307</v>
      </c>
      <c r="AC14" s="19" t="n">
        <v>0.0256726155617746</v>
      </c>
      <c r="AD14" s="19" t="n">
        <v>0</v>
      </c>
      <c r="AE14" s="19"/>
      <c r="AF14" s="19" t="n">
        <v>0.0289188100568825</v>
      </c>
      <c r="AG14" s="19"/>
      <c r="AH14" s="19" t="n">
        <v>0.0256366449113121</v>
      </c>
      <c r="AI14" s="19"/>
      <c r="AJ14" s="19" t="n">
        <v>0.03926022507475</v>
      </c>
      <c r="AK14" s="19" t="n">
        <v>0</v>
      </c>
      <c r="AL14" s="19" t="n">
        <v>0.00599356509206298</v>
      </c>
      <c r="AM14" s="19" t="n">
        <v>0.0439488084289</v>
      </c>
      <c r="AN14" s="19" t="n">
        <v>0.0239015576460931</v>
      </c>
      <c r="AO14" s="19" t="n">
        <v>0.0220949615215725</v>
      </c>
      <c r="AP14" s="19" t="n">
        <v>0.0309647637353175</v>
      </c>
      <c r="AQ14" s="19" t="n">
        <v>0.0826671385137832</v>
      </c>
      <c r="AR14" s="19" t="n">
        <v>0</v>
      </c>
      <c r="AS14" s="19" t="n">
        <v>0.037986169452917</v>
      </c>
      <c r="AT14" s="19" t="n">
        <v>0</v>
      </c>
      <c r="AU14" s="19" t="n">
        <v>0</v>
      </c>
    </row>
    <row r="15">
      <c r="B15" s="20" t="s">
        <v>198</v>
      </c>
      <c r="C15" s="19" t="n">
        <v>0.118404690662141</v>
      </c>
      <c r="D15" s="19" t="n">
        <v>0.11915228921558</v>
      </c>
      <c r="E15" s="19" t="n">
        <v>0.118220528869655</v>
      </c>
      <c r="F15" s="19"/>
      <c r="G15" s="19" t="n">
        <v>0.19076509363705</v>
      </c>
      <c r="H15" s="19" t="n">
        <v>0.143041421065633</v>
      </c>
      <c r="I15" s="19" t="n">
        <v>0.119833811434609</v>
      </c>
      <c r="J15" s="19" t="n">
        <v>0.118748506858356</v>
      </c>
      <c r="K15" s="19" t="n">
        <v>0.127863577367431</v>
      </c>
      <c r="L15" s="19" t="n">
        <v>0.0429376492565456</v>
      </c>
      <c r="M15" s="19"/>
      <c r="N15" s="19" t="n">
        <v>0</v>
      </c>
      <c r="O15" s="19" t="n">
        <v>0.0956795614789547</v>
      </c>
      <c r="P15" s="19" t="n">
        <v>0.0962488195451996</v>
      </c>
      <c r="Q15" s="19" t="n">
        <v>0.165882472489246</v>
      </c>
      <c r="R15" s="19" t="n">
        <v>0.109689103103856</v>
      </c>
      <c r="S15" s="19"/>
      <c r="T15" s="19" t="n">
        <v>0.0376738874145907</v>
      </c>
      <c r="U15" s="19" t="n">
        <v>0.148095843452098</v>
      </c>
      <c r="V15" s="19" t="n">
        <v>0.133491990286368</v>
      </c>
      <c r="W15" s="19" t="n">
        <v>0.12364015850236</v>
      </c>
      <c r="X15" s="19"/>
      <c r="Y15" s="19" t="n">
        <v>0.15687392974408</v>
      </c>
      <c r="Z15" s="19" t="n">
        <v>0.159518892697733</v>
      </c>
      <c r="AA15" s="19" t="n">
        <v>0.0238829648078599</v>
      </c>
      <c r="AB15" s="19" t="n">
        <v>0.0368779961017548</v>
      </c>
      <c r="AC15" s="19" t="n">
        <v>0.175994657190189</v>
      </c>
      <c r="AD15" s="19" t="n">
        <v>0.0419593495434594</v>
      </c>
      <c r="AE15" s="19"/>
      <c r="AF15" s="19" t="n">
        <v>0.117727086828204</v>
      </c>
      <c r="AG15" s="19"/>
      <c r="AH15" s="19" t="n">
        <v>0.118404690662141</v>
      </c>
      <c r="AI15" s="19"/>
      <c r="AJ15" s="19" t="n">
        <v>0.184420894518748</v>
      </c>
      <c r="AK15" s="19" t="n">
        <v>0.103471169497565</v>
      </c>
      <c r="AL15" s="19" t="n">
        <v>0.120807185093994</v>
      </c>
      <c r="AM15" s="19" t="n">
        <v>0.106656804046687</v>
      </c>
      <c r="AN15" s="19" t="n">
        <v>0.173692784050329</v>
      </c>
      <c r="AO15" s="19" t="n">
        <v>0.100498114389751</v>
      </c>
      <c r="AP15" s="19" t="n">
        <v>0.123569750140487</v>
      </c>
      <c r="AQ15" s="19" t="n">
        <v>0.0879350412288789</v>
      </c>
      <c r="AR15" s="19" t="n">
        <v>0.113313084133879</v>
      </c>
      <c r="AS15" s="19" t="n">
        <v>0.0404770128967194</v>
      </c>
      <c r="AT15" s="19" t="n">
        <v>0.0944435218229346</v>
      </c>
      <c r="AU15" s="19" t="n">
        <v>0.0338322412562509</v>
      </c>
    </row>
    <row r="16">
      <c r="B16" s="20" t="s">
        <v>199</v>
      </c>
      <c r="C16" s="19" t="n">
        <v>0.630249527578704</v>
      </c>
      <c r="D16" s="19" t="n">
        <v>0.633581986675618</v>
      </c>
      <c r="E16" s="19" t="n">
        <v>0.627150456468269</v>
      </c>
      <c r="F16" s="19"/>
      <c r="G16" s="19" t="n">
        <v>0.342531167658911</v>
      </c>
      <c r="H16" s="19" t="n">
        <v>0.373758658332226</v>
      </c>
      <c r="I16" s="19" t="n">
        <v>0.590591611054235</v>
      </c>
      <c r="J16" s="19" t="n">
        <v>0.697734325843648</v>
      </c>
      <c r="K16" s="19" t="n">
        <v>0.766278910036264</v>
      </c>
      <c r="L16" s="19" t="n">
        <v>0.895678405276439</v>
      </c>
      <c r="M16" s="19"/>
      <c r="N16" s="19" t="n">
        <v>0.82989148156588</v>
      </c>
      <c r="O16" s="19" t="n">
        <v>0.721988544597483</v>
      </c>
      <c r="P16" s="19" t="n">
        <v>0.646954338824609</v>
      </c>
      <c r="Q16" s="19" t="n">
        <v>0.568916089421125</v>
      </c>
      <c r="R16" s="19" t="n">
        <v>0.576240145072085</v>
      </c>
      <c r="S16" s="19"/>
      <c r="T16" s="19" t="n">
        <v>0.559855055952837</v>
      </c>
      <c r="U16" s="19" t="n">
        <v>0.587922637368483</v>
      </c>
      <c r="V16" s="19" t="n">
        <v>0.664495419285624</v>
      </c>
      <c r="W16" s="19" t="n">
        <v>0.620590933513964</v>
      </c>
      <c r="X16" s="19"/>
      <c r="Y16" s="19" t="n">
        <v>0.547583411666345</v>
      </c>
      <c r="Z16" s="19" t="n">
        <v>0.56094809457643</v>
      </c>
      <c r="AA16" s="19" t="n">
        <v>0.916877856715365</v>
      </c>
      <c r="AB16" s="19" t="n">
        <v>0.651986413344751</v>
      </c>
      <c r="AC16" s="19" t="n">
        <v>0.40877588913918</v>
      </c>
      <c r="AD16" s="19" t="n">
        <v>0.823395893058986</v>
      </c>
      <c r="AE16" s="19"/>
      <c r="AF16" s="19" t="n">
        <v>0.64794575362784</v>
      </c>
      <c r="AG16" s="19"/>
      <c r="AH16" s="19" t="n">
        <v>0.630249527578704</v>
      </c>
      <c r="AI16" s="19"/>
      <c r="AJ16" s="19" t="n">
        <v>0.498779272848494</v>
      </c>
      <c r="AK16" s="19" t="n">
        <v>0.641467182872671</v>
      </c>
      <c r="AL16" s="19" t="n">
        <v>0.626496787479148</v>
      </c>
      <c r="AM16" s="19" t="n">
        <v>0.577106871351076</v>
      </c>
      <c r="AN16" s="19" t="n">
        <v>0.63376110055083</v>
      </c>
      <c r="AO16" s="19" t="n">
        <v>0.670014337672074</v>
      </c>
      <c r="AP16" s="19" t="n">
        <v>0.648045211183408</v>
      </c>
      <c r="AQ16" s="19" t="n">
        <v>0.664584748534012</v>
      </c>
      <c r="AR16" s="19" t="n">
        <v>0.636025657932431</v>
      </c>
      <c r="AS16" s="19" t="n">
        <v>0.794781845702169</v>
      </c>
      <c r="AT16" s="19" t="n">
        <v>0.696718055930088</v>
      </c>
      <c r="AU16" s="19" t="n">
        <v>0.652598890558365</v>
      </c>
    </row>
    <row r="17">
      <c r="B17" s="20" t="s">
        <v>66</v>
      </c>
      <c r="C17" s="21" t="n">
        <v>0.0482289157785907</v>
      </c>
      <c r="D17" s="21" t="n">
        <v>0.0360780483873233</v>
      </c>
      <c r="E17" s="21" t="n">
        <v>0.0596614448313922</v>
      </c>
      <c r="F17" s="21"/>
      <c r="G17" s="21" t="n">
        <v>0.0356813623768334</v>
      </c>
      <c r="H17" s="21" t="n">
        <v>0.0748525760145612</v>
      </c>
      <c r="I17" s="21" t="n">
        <v>0.0638598178975025</v>
      </c>
      <c r="J17" s="21" t="n">
        <v>0.0465677836907981</v>
      </c>
      <c r="K17" s="21" t="n">
        <v>0.0226817968630256</v>
      </c>
      <c r="L17" s="21" t="n">
        <v>0.0413427789511402</v>
      </c>
      <c r="M17" s="21"/>
      <c r="N17" s="21" t="n">
        <v>0.17010851843412</v>
      </c>
      <c r="O17" s="21" t="n">
        <v>0.0378890427381176</v>
      </c>
      <c r="P17" s="21" t="n">
        <v>0.0666109120586075</v>
      </c>
      <c r="Q17" s="21" t="n">
        <v>0.0460795068535286</v>
      </c>
      <c r="R17" s="21" t="n">
        <v>0.00861373086395846</v>
      </c>
      <c r="S17" s="21"/>
      <c r="T17" s="21" t="n">
        <v>0.0823405848169918</v>
      </c>
      <c r="U17" s="21" t="n">
        <v>0.0425977171054312</v>
      </c>
      <c r="V17" s="21" t="n">
        <v>0.0493969736475044</v>
      </c>
      <c r="W17" s="21" t="n">
        <v>0.0343498408114167</v>
      </c>
      <c r="X17" s="21"/>
      <c r="Y17" s="21" t="n">
        <v>0.0455201690747502</v>
      </c>
      <c r="Z17" s="21" t="n">
        <v>0.0495933594182699</v>
      </c>
      <c r="AA17" s="21" t="n">
        <v>0.0432189670230731</v>
      </c>
      <c r="AB17" s="21" t="n">
        <v>0.0473452270390034</v>
      </c>
      <c r="AC17" s="21" t="n">
        <v>0.0472699405041261</v>
      </c>
      <c r="AD17" s="21" t="n">
        <v>0.0868158954054996</v>
      </c>
      <c r="AE17" s="21"/>
      <c r="AF17" s="21" t="n">
        <v>0.0503487297580093</v>
      </c>
      <c r="AG17" s="21"/>
      <c r="AH17" s="21" t="n">
        <v>0.0482289157785907</v>
      </c>
      <c r="AI17" s="21"/>
      <c r="AJ17" s="21" t="n">
        <v>0</v>
      </c>
      <c r="AK17" s="21" t="n">
        <v>0.0695188472925956</v>
      </c>
      <c r="AL17" s="21" t="n">
        <v>0.0440563535377836</v>
      </c>
      <c r="AM17" s="21" t="n">
        <v>0.104028050090888</v>
      </c>
      <c r="AN17" s="21" t="n">
        <v>0.0537351441496164</v>
      </c>
      <c r="AO17" s="21" t="n">
        <v>0.0458854690801549</v>
      </c>
      <c r="AP17" s="21" t="n">
        <v>0.0277581499099014</v>
      </c>
      <c r="AQ17" s="21" t="n">
        <v>0.036378630409562</v>
      </c>
      <c r="AR17" s="21" t="n">
        <v>0</v>
      </c>
      <c r="AS17" s="21" t="n">
        <v>0</v>
      </c>
      <c r="AT17" s="21" t="n">
        <v>0.0938878913880511</v>
      </c>
      <c r="AU17" s="21" t="n">
        <v>0.0266650730586286</v>
      </c>
    </row>
    <row r="18">
      <c r="B18" s="18" t="s">
        <v>128</v>
      </c>
    </row>
    <row r="19">
      <c r="B19" t="s">
        <v>70</v>
      </c>
    </row>
    <row r="20">
      <c r="B20" t="s">
        <v>71</v>
      </c>
    </row>
    <row r="22">
      <c r="B22"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87</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631</v>
      </c>
      <c r="D7" s="11" t="n">
        <v>311</v>
      </c>
      <c r="E7" s="11" t="n">
        <v>319</v>
      </c>
      <c r="F7" s="11"/>
      <c r="G7" s="11" t="n">
        <v>32</v>
      </c>
      <c r="H7" s="11" t="n">
        <v>79</v>
      </c>
      <c r="I7" s="11" t="n">
        <v>96</v>
      </c>
      <c r="J7" s="11" t="n">
        <v>119</v>
      </c>
      <c r="K7" s="11" t="n">
        <v>137</v>
      </c>
      <c r="L7" s="11" t="n">
        <v>168</v>
      </c>
      <c r="M7" s="11"/>
      <c r="N7" s="11" t="n">
        <v>17</v>
      </c>
      <c r="O7" s="11" t="n">
        <v>159</v>
      </c>
      <c r="P7" s="11" t="n">
        <v>238</v>
      </c>
      <c r="Q7" s="11" t="n">
        <v>145</v>
      </c>
      <c r="R7" s="11" t="n">
        <v>68</v>
      </c>
      <c r="S7" s="11"/>
      <c r="T7" s="11" t="n">
        <v>74</v>
      </c>
      <c r="U7" s="11" t="n">
        <v>186</v>
      </c>
      <c r="V7" s="11" t="n">
        <v>146</v>
      </c>
      <c r="W7" s="11" t="n">
        <v>122</v>
      </c>
      <c r="X7" s="11"/>
      <c r="Y7" s="11" t="n">
        <v>219</v>
      </c>
      <c r="Z7" s="11" t="n">
        <v>112</v>
      </c>
      <c r="AA7" s="11" t="n">
        <v>153</v>
      </c>
      <c r="AB7" s="11" t="n">
        <v>76</v>
      </c>
      <c r="AC7" s="11" t="n">
        <v>17</v>
      </c>
      <c r="AD7" s="11" t="n">
        <v>51</v>
      </c>
      <c r="AE7" s="11"/>
      <c r="AF7" s="11" t="n">
        <v>631</v>
      </c>
      <c r="AG7" s="11"/>
      <c r="AH7" s="11" t="n">
        <v>473</v>
      </c>
      <c r="AI7" s="11"/>
      <c r="AJ7" s="11" t="n">
        <v>46</v>
      </c>
      <c r="AK7" s="11" t="n">
        <v>25</v>
      </c>
      <c r="AL7" s="11" t="n">
        <v>122</v>
      </c>
      <c r="AM7" s="11" t="n">
        <v>100</v>
      </c>
      <c r="AN7" s="11" t="n">
        <v>80</v>
      </c>
      <c r="AO7" s="11" t="n">
        <v>47</v>
      </c>
      <c r="AP7" s="11" t="n">
        <v>80</v>
      </c>
      <c r="AQ7" s="11" t="n">
        <v>16</v>
      </c>
      <c r="AR7" s="11" t="n">
        <v>19</v>
      </c>
      <c r="AS7" s="11" t="n">
        <v>52</v>
      </c>
      <c r="AT7" s="11" t="n">
        <v>20</v>
      </c>
      <c r="AU7" s="11" t="n">
        <v>24</v>
      </c>
    </row>
    <row r="8" ht="30" customHeight="1">
      <c r="B8" s="12" t="s">
        <v>20</v>
      </c>
      <c r="C8" s="12" t="n">
        <v>624</v>
      </c>
      <c r="D8" s="12" t="n">
        <v>324</v>
      </c>
      <c r="E8" s="12" t="n">
        <v>299</v>
      </c>
      <c r="F8" s="12"/>
      <c r="G8" s="12" t="n">
        <v>37</v>
      </c>
      <c r="H8" s="12" t="n">
        <v>92</v>
      </c>
      <c r="I8" s="12" t="n">
        <v>97</v>
      </c>
      <c r="J8" s="12" t="n">
        <v>113</v>
      </c>
      <c r="K8" s="12" t="n">
        <v>126</v>
      </c>
      <c r="L8" s="12" t="n">
        <v>160</v>
      </c>
      <c r="M8" s="12"/>
      <c r="N8" s="12" t="n">
        <v>16</v>
      </c>
      <c r="O8" s="12" t="n">
        <v>146</v>
      </c>
      <c r="P8" s="12" t="n">
        <v>222</v>
      </c>
      <c r="Q8" s="12" t="n">
        <v>161</v>
      </c>
      <c r="R8" s="12" t="n">
        <v>75</v>
      </c>
      <c r="S8" s="12"/>
      <c r="T8" s="12" t="n">
        <v>72</v>
      </c>
      <c r="U8" s="12" t="n">
        <v>183</v>
      </c>
      <c r="V8" s="12" t="n">
        <v>145</v>
      </c>
      <c r="W8" s="12" t="n">
        <v>125</v>
      </c>
      <c r="X8" s="12"/>
      <c r="Y8" s="12" t="n">
        <v>231</v>
      </c>
      <c r="Z8" s="12" t="n">
        <v>108</v>
      </c>
      <c r="AA8" s="12" t="n">
        <v>144</v>
      </c>
      <c r="AB8" s="12" t="n">
        <v>73</v>
      </c>
      <c r="AC8" s="12" t="n">
        <v>19</v>
      </c>
      <c r="AD8" s="12" t="n">
        <v>47</v>
      </c>
      <c r="AE8" s="12"/>
      <c r="AF8" s="12" t="n">
        <v>624</v>
      </c>
      <c r="AG8" s="12"/>
      <c r="AH8" s="12" t="n">
        <v>474</v>
      </c>
      <c r="AI8" s="12"/>
      <c r="AJ8" s="12" t="n">
        <v>43</v>
      </c>
      <c r="AK8" s="12" t="n">
        <v>20</v>
      </c>
      <c r="AL8" s="12" t="n">
        <v>129</v>
      </c>
      <c r="AM8" s="12" t="n">
        <v>105</v>
      </c>
      <c r="AN8" s="12" t="n">
        <v>91</v>
      </c>
      <c r="AO8" s="12" t="n">
        <v>47</v>
      </c>
      <c r="AP8" s="12" t="n">
        <v>75</v>
      </c>
      <c r="AQ8" s="12" t="n">
        <v>17</v>
      </c>
      <c r="AR8" s="12" t="n">
        <v>16</v>
      </c>
      <c r="AS8" s="12" t="n">
        <v>47</v>
      </c>
      <c r="AT8" s="12" t="n">
        <v>15</v>
      </c>
      <c r="AU8" s="12" t="n">
        <v>22</v>
      </c>
    </row>
    <row r="9">
      <c r="B9" s="20" t="s">
        <v>72</v>
      </c>
      <c r="C9" s="19" t="n">
        <v>0.429470094583789</v>
      </c>
      <c r="D9" s="19" t="n">
        <v>0.39870342908039</v>
      </c>
      <c r="E9" s="19" t="n">
        <v>0.460920907346992</v>
      </c>
      <c r="F9" s="19"/>
      <c r="G9" s="19" t="n">
        <v>0.488487882675125</v>
      </c>
      <c r="H9" s="19" t="n">
        <v>0.426622755679515</v>
      </c>
      <c r="I9" s="19" t="n">
        <v>0.49869073108762</v>
      </c>
      <c r="J9" s="19" t="n">
        <v>0.42842837413974</v>
      </c>
      <c r="K9" s="19" t="n">
        <v>0.438064084328974</v>
      </c>
      <c r="L9" s="19" t="n">
        <v>0.369385359441916</v>
      </c>
      <c r="M9" s="19"/>
      <c r="N9" s="19" t="n">
        <v>0.490243600607969</v>
      </c>
      <c r="O9" s="19" t="n">
        <v>0.394311150109554</v>
      </c>
      <c r="P9" s="19" t="n">
        <v>0.485920982829423</v>
      </c>
      <c r="Q9" s="19" t="n">
        <v>0.376240598469059</v>
      </c>
      <c r="R9" s="19" t="n">
        <v>0.428419068663661</v>
      </c>
      <c r="S9" s="19"/>
      <c r="T9" s="19" t="n">
        <v>0.466917276606882</v>
      </c>
      <c r="U9" s="19" t="n">
        <v>0.457188876889723</v>
      </c>
      <c r="V9" s="19" t="n">
        <v>0.417934818211609</v>
      </c>
      <c r="W9" s="19" t="n">
        <v>0.40340731971251</v>
      </c>
      <c r="X9" s="19"/>
      <c r="Y9" s="19" t="n">
        <v>0.413181326508687</v>
      </c>
      <c r="Z9" s="19" t="n">
        <v>0.442385724421434</v>
      </c>
      <c r="AA9" s="19" t="n">
        <v>0.362693184706627</v>
      </c>
      <c r="AB9" s="19" t="n">
        <v>0.564882331665088</v>
      </c>
      <c r="AC9" s="19" t="n">
        <v>0.475422377982579</v>
      </c>
      <c r="AD9" s="19" t="n">
        <v>0.486756587315544</v>
      </c>
      <c r="AE9" s="19"/>
      <c r="AF9" s="19" t="n">
        <v>0.429470094583789</v>
      </c>
      <c r="AG9" s="19"/>
      <c r="AH9" s="19" t="n">
        <v>0.439662823563244</v>
      </c>
      <c r="AI9" s="19"/>
      <c r="AJ9" s="19" t="n">
        <v>0.423387642709048</v>
      </c>
      <c r="AK9" s="19" t="n">
        <v>0.466035745360098</v>
      </c>
      <c r="AL9" s="19" t="n">
        <v>0.382545423428224</v>
      </c>
      <c r="AM9" s="19" t="n">
        <v>0.407853870367838</v>
      </c>
      <c r="AN9" s="19" t="n">
        <v>0.443852104511448</v>
      </c>
      <c r="AO9" s="19" t="n">
        <v>0.519022426042983</v>
      </c>
      <c r="AP9" s="19" t="n">
        <v>0.423676419082705</v>
      </c>
      <c r="AQ9" s="19" t="n">
        <v>0.352285711975844</v>
      </c>
      <c r="AR9" s="19" t="n">
        <v>0.435464223842196</v>
      </c>
      <c r="AS9" s="19" t="n">
        <v>0.472009767600424</v>
      </c>
      <c r="AT9" s="19" t="n">
        <v>0.803648884278425</v>
      </c>
      <c r="AU9" s="19" t="n">
        <v>0.267648675043505</v>
      </c>
    </row>
    <row r="10">
      <c r="B10" s="20" t="s">
        <v>73</v>
      </c>
      <c r="C10" s="19" t="n">
        <v>0.400018903161199</v>
      </c>
      <c r="D10" s="19" t="n">
        <v>0.435227079604434</v>
      </c>
      <c r="E10" s="19" t="n">
        <v>0.363175452964083</v>
      </c>
      <c r="F10" s="19"/>
      <c r="G10" s="19" t="n">
        <v>0.560437630455578</v>
      </c>
      <c r="H10" s="19" t="n">
        <v>0.518997541398363</v>
      </c>
      <c r="I10" s="19" t="n">
        <v>0.365948590478889</v>
      </c>
      <c r="J10" s="19" t="n">
        <v>0.362948936694366</v>
      </c>
      <c r="K10" s="19" t="n">
        <v>0.422580664078584</v>
      </c>
      <c r="L10" s="19" t="n">
        <v>0.323090523368452</v>
      </c>
      <c r="M10" s="19"/>
      <c r="N10" s="19" t="n">
        <v>0.353319159494867</v>
      </c>
      <c r="O10" s="19" t="n">
        <v>0.345938542168183</v>
      </c>
      <c r="P10" s="19" t="n">
        <v>0.425684979678615</v>
      </c>
      <c r="Q10" s="19" t="n">
        <v>0.394955429988623</v>
      </c>
      <c r="R10" s="19" t="n">
        <v>0.445631358888127</v>
      </c>
      <c r="S10" s="19"/>
      <c r="T10" s="19" t="n">
        <v>0.48566585677198</v>
      </c>
      <c r="U10" s="19" t="n">
        <v>0.347435408583812</v>
      </c>
      <c r="V10" s="19" t="n">
        <v>0.444894021823172</v>
      </c>
      <c r="W10" s="19" t="n">
        <v>0.455578088886328</v>
      </c>
      <c r="X10" s="19"/>
      <c r="Y10" s="19" t="n">
        <v>0.47039743111787</v>
      </c>
      <c r="Z10" s="19" t="n">
        <v>0.384132027148411</v>
      </c>
      <c r="AA10" s="19" t="n">
        <v>0.310990548520481</v>
      </c>
      <c r="AB10" s="19" t="n">
        <v>0.343431433463924</v>
      </c>
      <c r="AC10" s="19" t="n">
        <v>0.464012682477875</v>
      </c>
      <c r="AD10" s="19" t="n">
        <v>0.453138626528543</v>
      </c>
      <c r="AE10" s="19"/>
      <c r="AF10" s="19" t="n">
        <v>0.400018903161199</v>
      </c>
      <c r="AG10" s="19"/>
      <c r="AH10" s="19" t="n">
        <v>0.428666582757547</v>
      </c>
      <c r="AI10" s="19"/>
      <c r="AJ10" s="19" t="n">
        <v>0.507635069907579</v>
      </c>
      <c r="AK10" s="19" t="n">
        <v>0.616657886825393</v>
      </c>
      <c r="AL10" s="19" t="n">
        <v>0.336377157973138</v>
      </c>
      <c r="AM10" s="19" t="n">
        <v>0.490837964097779</v>
      </c>
      <c r="AN10" s="19" t="n">
        <v>0.392436552546784</v>
      </c>
      <c r="AO10" s="19" t="n">
        <v>0.351097405253106</v>
      </c>
      <c r="AP10" s="19" t="n">
        <v>0.356346466341857</v>
      </c>
      <c r="AQ10" s="19" t="n">
        <v>0.358015561921536</v>
      </c>
      <c r="AR10" s="19" t="n">
        <v>0.420855425919835</v>
      </c>
      <c r="AS10" s="19" t="n">
        <v>0.368971270350201</v>
      </c>
      <c r="AT10" s="19" t="n">
        <v>0.343750636981387</v>
      </c>
      <c r="AU10" s="19" t="n">
        <v>0.338312751597415</v>
      </c>
    </row>
    <row r="11">
      <c r="B11" s="20" t="s">
        <v>74</v>
      </c>
      <c r="C11" s="19" t="n">
        <v>0.281395115052265</v>
      </c>
      <c r="D11" s="19" t="n">
        <v>0.297976689855647</v>
      </c>
      <c r="E11" s="19" t="n">
        <v>0.264356880779682</v>
      </c>
      <c r="F11" s="19"/>
      <c r="G11" s="19" t="n">
        <v>0.251708615449068</v>
      </c>
      <c r="H11" s="19" t="n">
        <v>0.282245528889954</v>
      </c>
      <c r="I11" s="19" t="n">
        <v>0.277672814055726</v>
      </c>
      <c r="J11" s="19" t="n">
        <v>0.30499679524132</v>
      </c>
      <c r="K11" s="19" t="n">
        <v>0.33113297174414</v>
      </c>
      <c r="L11" s="19" t="n">
        <v>0.234122433185932</v>
      </c>
      <c r="M11" s="19"/>
      <c r="N11" s="19" t="n">
        <v>0.29945650379215</v>
      </c>
      <c r="O11" s="19" t="n">
        <v>0.290016578254181</v>
      </c>
      <c r="P11" s="19" t="n">
        <v>0.290099892150467</v>
      </c>
      <c r="Q11" s="19" t="n">
        <v>0.277987647821035</v>
      </c>
      <c r="R11" s="19" t="n">
        <v>0.231440929550755</v>
      </c>
      <c r="S11" s="19"/>
      <c r="T11" s="19" t="n">
        <v>0.236756861774941</v>
      </c>
      <c r="U11" s="19" t="n">
        <v>0.299320440620402</v>
      </c>
      <c r="V11" s="19" t="n">
        <v>0.298866175383391</v>
      </c>
      <c r="W11" s="19" t="n">
        <v>0.252666263788083</v>
      </c>
      <c r="X11" s="19"/>
      <c r="Y11" s="19" t="n">
        <v>0.287848175275385</v>
      </c>
      <c r="Z11" s="19" t="n">
        <v>0.286423970599345</v>
      </c>
      <c r="AA11" s="19" t="n">
        <v>0.203715979394728</v>
      </c>
      <c r="AB11" s="19" t="n">
        <v>0.39224579420975</v>
      </c>
      <c r="AC11" s="19" t="n">
        <v>0.23595251077756</v>
      </c>
      <c r="AD11" s="19" t="n">
        <v>0.342427393206103</v>
      </c>
      <c r="AE11" s="19"/>
      <c r="AF11" s="19" t="n">
        <v>0.281395115052265</v>
      </c>
      <c r="AG11" s="19"/>
      <c r="AH11" s="19" t="n">
        <v>0.299576912605664</v>
      </c>
      <c r="AI11" s="19"/>
      <c r="AJ11" s="19" t="n">
        <v>0.330394041817615</v>
      </c>
      <c r="AK11" s="19" t="n">
        <v>0.203398994977247</v>
      </c>
      <c r="AL11" s="19" t="n">
        <v>0.342748797218957</v>
      </c>
      <c r="AM11" s="19" t="n">
        <v>0.27650086232838</v>
      </c>
      <c r="AN11" s="19" t="n">
        <v>0.264299029023416</v>
      </c>
      <c r="AO11" s="19" t="n">
        <v>0.394532824116815</v>
      </c>
      <c r="AP11" s="19" t="n">
        <v>0.171566820019332</v>
      </c>
      <c r="AQ11" s="19" t="n">
        <v>0.178940178939656</v>
      </c>
      <c r="AR11" s="19" t="n">
        <v>0.16815112077965</v>
      </c>
      <c r="AS11" s="19" t="n">
        <v>0.362260606340945</v>
      </c>
      <c r="AT11" s="19" t="n">
        <v>0.204365529905129</v>
      </c>
      <c r="AU11" s="19" t="n">
        <v>0.168651880103445</v>
      </c>
    </row>
    <row r="12">
      <c r="B12" s="20" t="s">
        <v>75</v>
      </c>
      <c r="C12" s="19" t="n">
        <v>0.187986616496505</v>
      </c>
      <c r="D12" s="19" t="n">
        <v>0.239996333915705</v>
      </c>
      <c r="E12" s="19" t="n">
        <v>0.132203125752042</v>
      </c>
      <c r="F12" s="19"/>
      <c r="G12" s="19" t="n">
        <v>0.297840633170159</v>
      </c>
      <c r="H12" s="19" t="n">
        <v>0.2729765157895</v>
      </c>
      <c r="I12" s="19" t="n">
        <v>0.130333846916949</v>
      </c>
      <c r="J12" s="19" t="n">
        <v>0.20040073145108</v>
      </c>
      <c r="K12" s="19" t="n">
        <v>0.18098083108272</v>
      </c>
      <c r="L12" s="19" t="n">
        <v>0.145140360588923</v>
      </c>
      <c r="M12" s="19"/>
      <c r="N12" s="19" t="n">
        <v>0.150819834449413</v>
      </c>
      <c r="O12" s="19" t="n">
        <v>0.134718094511308</v>
      </c>
      <c r="P12" s="19" t="n">
        <v>0.197378259685124</v>
      </c>
      <c r="Q12" s="19" t="n">
        <v>0.211080697585272</v>
      </c>
      <c r="R12" s="19" t="n">
        <v>0.21668944932101</v>
      </c>
      <c r="S12" s="19"/>
      <c r="T12" s="19" t="n">
        <v>0.126377033119819</v>
      </c>
      <c r="U12" s="19" t="n">
        <v>0.173819595003914</v>
      </c>
      <c r="V12" s="19" t="n">
        <v>0.21300667182409</v>
      </c>
      <c r="W12" s="19" t="n">
        <v>0.272082896521914</v>
      </c>
      <c r="X12" s="19"/>
      <c r="Y12" s="19" t="n">
        <v>0.235963800206471</v>
      </c>
      <c r="Z12" s="19" t="n">
        <v>0.144301789794466</v>
      </c>
      <c r="AA12" s="19" t="n">
        <v>0.133800810386834</v>
      </c>
      <c r="AB12" s="19" t="n">
        <v>0.185723302597512</v>
      </c>
      <c r="AC12" s="19" t="n">
        <v>0.271599738528747</v>
      </c>
      <c r="AD12" s="19" t="n">
        <v>0.201727521793265</v>
      </c>
      <c r="AE12" s="19"/>
      <c r="AF12" s="19" t="n">
        <v>0.187986616496505</v>
      </c>
      <c r="AG12" s="19"/>
      <c r="AH12" s="19" t="n">
        <v>0.207881611214209</v>
      </c>
      <c r="AI12" s="19"/>
      <c r="AJ12" s="19" t="n">
        <v>0.170971056792</v>
      </c>
      <c r="AK12" s="19" t="n">
        <v>0.199414312836156</v>
      </c>
      <c r="AL12" s="19" t="n">
        <v>0.18316609216855</v>
      </c>
      <c r="AM12" s="19" t="n">
        <v>0.219852996824839</v>
      </c>
      <c r="AN12" s="19" t="n">
        <v>0.194935023440102</v>
      </c>
      <c r="AO12" s="19" t="n">
        <v>0.229682866562107</v>
      </c>
      <c r="AP12" s="19" t="n">
        <v>0.188059120902302</v>
      </c>
      <c r="AQ12" s="19" t="n">
        <v>0.133483808827093</v>
      </c>
      <c r="AR12" s="19" t="n">
        <v>0.218676347444458</v>
      </c>
      <c r="AS12" s="19" t="n">
        <v>0.132785926455027</v>
      </c>
      <c r="AT12" s="19" t="n">
        <v>0.151842480796236</v>
      </c>
      <c r="AU12" s="19" t="n">
        <v>0.131657983071098</v>
      </c>
    </row>
    <row r="13">
      <c r="B13" s="20" t="s">
        <v>76</v>
      </c>
      <c r="C13" s="19" t="n">
        <v>0.181671385532041</v>
      </c>
      <c r="D13" s="19" t="n">
        <v>0.21145716103198</v>
      </c>
      <c r="E13" s="19" t="n">
        <v>0.149973857105934</v>
      </c>
      <c r="F13" s="19"/>
      <c r="G13" s="19" t="n">
        <v>0.190786344591988</v>
      </c>
      <c r="H13" s="19" t="n">
        <v>0.197937844215558</v>
      </c>
      <c r="I13" s="19" t="n">
        <v>0.276468906267583</v>
      </c>
      <c r="J13" s="19" t="n">
        <v>0.205625671680589</v>
      </c>
      <c r="K13" s="19" t="n">
        <v>0.135267099732313</v>
      </c>
      <c r="L13" s="19" t="n">
        <v>0.132392252182582</v>
      </c>
      <c r="M13" s="19"/>
      <c r="N13" s="19" t="n">
        <v>0.055503215269879</v>
      </c>
      <c r="O13" s="19" t="n">
        <v>0.145104897012934</v>
      </c>
      <c r="P13" s="19" t="n">
        <v>0.200144537511294</v>
      </c>
      <c r="Q13" s="19" t="n">
        <v>0.188387230234506</v>
      </c>
      <c r="R13" s="19" t="n">
        <v>0.205375800407698</v>
      </c>
      <c r="S13" s="19"/>
      <c r="T13" s="19" t="n">
        <v>0.193181075676744</v>
      </c>
      <c r="U13" s="19" t="n">
        <v>0.20477743606843</v>
      </c>
      <c r="V13" s="19" t="n">
        <v>0.168220365665968</v>
      </c>
      <c r="W13" s="19" t="n">
        <v>0.19203082468442</v>
      </c>
      <c r="X13" s="19"/>
      <c r="Y13" s="19" t="n">
        <v>0.237965830217773</v>
      </c>
      <c r="Z13" s="19" t="n">
        <v>0.17995853504531</v>
      </c>
      <c r="AA13" s="19" t="n">
        <v>0.116806592569316</v>
      </c>
      <c r="AB13" s="19" t="n">
        <v>0.204687280019874</v>
      </c>
      <c r="AC13" s="19" t="n">
        <v>0.0659799194340738</v>
      </c>
      <c r="AD13" s="19" t="n">
        <v>0.130216374679574</v>
      </c>
      <c r="AE13" s="19"/>
      <c r="AF13" s="19" t="n">
        <v>0.181671385532041</v>
      </c>
      <c r="AG13" s="19"/>
      <c r="AH13" s="19" t="n">
        <v>0.207083323176856</v>
      </c>
      <c r="AI13" s="19"/>
      <c r="AJ13" s="19" t="n">
        <v>0.27812584105364</v>
      </c>
      <c r="AK13" s="19" t="n">
        <v>0.323700239615701</v>
      </c>
      <c r="AL13" s="19" t="n">
        <v>0.211713227645009</v>
      </c>
      <c r="AM13" s="19" t="n">
        <v>0.17228125835514</v>
      </c>
      <c r="AN13" s="19" t="n">
        <v>0.102980104976362</v>
      </c>
      <c r="AO13" s="19" t="n">
        <v>0.170465848364356</v>
      </c>
      <c r="AP13" s="19" t="n">
        <v>0.196098353333441</v>
      </c>
      <c r="AQ13" s="19" t="n">
        <v>0</v>
      </c>
      <c r="AR13" s="19" t="n">
        <v>0.211479214013445</v>
      </c>
      <c r="AS13" s="19" t="n">
        <v>0.200505513858008</v>
      </c>
      <c r="AT13" s="19" t="n">
        <v>0.0473653544626653</v>
      </c>
      <c r="AU13" s="19" t="n">
        <v>0.204270434439637</v>
      </c>
    </row>
    <row r="14">
      <c r="B14" s="20" t="s">
        <v>77</v>
      </c>
      <c r="C14" s="19" t="n">
        <v>0.169796754613215</v>
      </c>
      <c r="D14" s="19" t="n">
        <v>0.201550093692569</v>
      </c>
      <c r="E14" s="19" t="n">
        <v>0.135924900898462</v>
      </c>
      <c r="F14" s="19"/>
      <c r="G14" s="19" t="n">
        <v>0.185248700739695</v>
      </c>
      <c r="H14" s="19" t="n">
        <v>0.171107681868676</v>
      </c>
      <c r="I14" s="19" t="n">
        <v>0.159438313383081</v>
      </c>
      <c r="J14" s="19" t="n">
        <v>0.22099055347081</v>
      </c>
      <c r="K14" s="19" t="n">
        <v>0.183182573442335</v>
      </c>
      <c r="L14" s="19" t="n">
        <v>0.125030915711435</v>
      </c>
      <c r="M14" s="19"/>
      <c r="N14" s="19" t="n">
        <v>0</v>
      </c>
      <c r="O14" s="19" t="n">
        <v>0.104388768570724</v>
      </c>
      <c r="P14" s="19" t="n">
        <v>0.1801762588733</v>
      </c>
      <c r="Q14" s="19" t="n">
        <v>0.165028907499963</v>
      </c>
      <c r="R14" s="19" t="n">
        <v>0.28136573702968</v>
      </c>
      <c r="S14" s="19"/>
      <c r="T14" s="19" t="n">
        <v>0.162511666484964</v>
      </c>
      <c r="U14" s="19" t="n">
        <v>0.165782716324185</v>
      </c>
      <c r="V14" s="19" t="n">
        <v>0.177114393096629</v>
      </c>
      <c r="W14" s="19" t="n">
        <v>0.207369746741142</v>
      </c>
      <c r="X14" s="19"/>
      <c r="Y14" s="19" t="n">
        <v>0.198041885202041</v>
      </c>
      <c r="Z14" s="19" t="n">
        <v>0.180516734961027</v>
      </c>
      <c r="AA14" s="19" t="n">
        <v>0.126913641099858</v>
      </c>
      <c r="AB14" s="19" t="n">
        <v>0.141666262192473</v>
      </c>
      <c r="AC14" s="19" t="n">
        <v>0.177038223286094</v>
      </c>
      <c r="AD14" s="19" t="n">
        <v>0.190128203869036</v>
      </c>
      <c r="AE14" s="19"/>
      <c r="AF14" s="19" t="n">
        <v>0.169796754613215</v>
      </c>
      <c r="AG14" s="19"/>
      <c r="AH14" s="19" t="n">
        <v>0.20113792506041</v>
      </c>
      <c r="AI14" s="19"/>
      <c r="AJ14" s="19" t="n">
        <v>0.198200872330968</v>
      </c>
      <c r="AK14" s="19" t="n">
        <v>0.204806169875637</v>
      </c>
      <c r="AL14" s="19" t="n">
        <v>0.150833300697247</v>
      </c>
      <c r="AM14" s="19" t="n">
        <v>0.161513926643311</v>
      </c>
      <c r="AN14" s="19" t="n">
        <v>0.192287190563341</v>
      </c>
      <c r="AO14" s="19" t="n">
        <v>0.206533285756297</v>
      </c>
      <c r="AP14" s="19" t="n">
        <v>0.150029233103301</v>
      </c>
      <c r="AQ14" s="19" t="n">
        <v>0</v>
      </c>
      <c r="AR14" s="19" t="n">
        <v>0.172173807907119</v>
      </c>
      <c r="AS14" s="19" t="n">
        <v>0.169295276101955</v>
      </c>
      <c r="AT14" s="19" t="n">
        <v>0.261821699268372</v>
      </c>
      <c r="AU14" s="19" t="n">
        <v>0.197862674546994</v>
      </c>
    </row>
    <row r="15">
      <c r="B15" s="20" t="s">
        <v>78</v>
      </c>
      <c r="C15" s="19" t="n">
        <v>0.139960987100106</v>
      </c>
      <c r="D15" s="19" t="n">
        <v>0.142197216898152</v>
      </c>
      <c r="E15" s="19" t="n">
        <v>0.138007021734807</v>
      </c>
      <c r="F15" s="19"/>
      <c r="G15" s="19" t="n">
        <v>0.184382752387884</v>
      </c>
      <c r="H15" s="19" t="n">
        <v>0.117238327168076</v>
      </c>
      <c r="I15" s="19" t="n">
        <v>0.116557174417627</v>
      </c>
      <c r="J15" s="19" t="n">
        <v>0.158082373192299</v>
      </c>
      <c r="K15" s="19" t="n">
        <v>0.150583342154232</v>
      </c>
      <c r="L15" s="19" t="n">
        <v>0.135792710086045</v>
      </c>
      <c r="M15" s="19"/>
      <c r="N15" s="19" t="n">
        <v>0.195042630158</v>
      </c>
      <c r="O15" s="19" t="n">
        <v>0.139320448721443</v>
      </c>
      <c r="P15" s="19" t="n">
        <v>0.15538011812976</v>
      </c>
      <c r="Q15" s="19" t="n">
        <v>0.114434552136565</v>
      </c>
      <c r="R15" s="19" t="n">
        <v>0.145822227907737</v>
      </c>
      <c r="S15" s="19"/>
      <c r="T15" s="19" t="n">
        <v>0.0885621763300772</v>
      </c>
      <c r="U15" s="19" t="n">
        <v>0.123593533288266</v>
      </c>
      <c r="V15" s="19" t="n">
        <v>0.145978146296477</v>
      </c>
      <c r="W15" s="19" t="n">
        <v>0.197118410763128</v>
      </c>
      <c r="X15" s="19"/>
      <c r="Y15" s="19" t="n">
        <v>0.138338323395036</v>
      </c>
      <c r="Z15" s="19" t="n">
        <v>0.188538670842845</v>
      </c>
      <c r="AA15" s="19" t="n">
        <v>0.118053761378167</v>
      </c>
      <c r="AB15" s="19" t="n">
        <v>0.134017883708891</v>
      </c>
      <c r="AC15" s="19" t="n">
        <v>0.246890680918341</v>
      </c>
      <c r="AD15" s="19" t="n">
        <v>0.0797283244321035</v>
      </c>
      <c r="AE15" s="19"/>
      <c r="AF15" s="19" t="n">
        <v>0.139960987100106</v>
      </c>
      <c r="AG15" s="19"/>
      <c r="AH15" s="19" t="n">
        <v>0.153931475051326</v>
      </c>
      <c r="AI15" s="19"/>
      <c r="AJ15" s="19" t="n">
        <v>0.112916069184845</v>
      </c>
      <c r="AK15" s="19" t="n">
        <v>0.102940903402978</v>
      </c>
      <c r="AL15" s="19" t="n">
        <v>0.16670350215089</v>
      </c>
      <c r="AM15" s="19" t="n">
        <v>0.11720349709856</v>
      </c>
      <c r="AN15" s="19" t="n">
        <v>0.213976565940027</v>
      </c>
      <c r="AO15" s="19" t="n">
        <v>0.10071360782047</v>
      </c>
      <c r="AP15" s="19" t="n">
        <v>0.12510875866102</v>
      </c>
      <c r="AQ15" s="19" t="n">
        <v>0.059479904738052</v>
      </c>
      <c r="AR15" s="19" t="n">
        <v>0.145705078290584</v>
      </c>
      <c r="AS15" s="19" t="n">
        <v>0.0948820548099837</v>
      </c>
      <c r="AT15" s="19" t="n">
        <v>0.148776856263635</v>
      </c>
      <c r="AU15" s="19" t="n">
        <v>0.154272199552293</v>
      </c>
    </row>
    <row r="16">
      <c r="B16" s="20" t="s">
        <v>79</v>
      </c>
      <c r="C16" s="19" t="n">
        <v>0.116839983031929</v>
      </c>
      <c r="D16" s="19" t="n">
        <v>0.111837792939602</v>
      </c>
      <c r="E16" s="19" t="n">
        <v>0.122659903508557</v>
      </c>
      <c r="F16" s="19"/>
      <c r="G16" s="19" t="n">
        <v>0.195381875182951</v>
      </c>
      <c r="H16" s="19" t="n">
        <v>0.105642152807235</v>
      </c>
      <c r="I16" s="19" t="n">
        <v>0.0959425949661051</v>
      </c>
      <c r="J16" s="19" t="n">
        <v>0.0891759262150675</v>
      </c>
      <c r="K16" s="19" t="n">
        <v>0.101736093317673</v>
      </c>
      <c r="L16" s="19" t="n">
        <v>0.149207285099993</v>
      </c>
      <c r="M16" s="19"/>
      <c r="N16" s="19" t="n">
        <v>0.299413126981865</v>
      </c>
      <c r="O16" s="19" t="n">
        <v>0.128582915720271</v>
      </c>
      <c r="P16" s="19" t="n">
        <v>0.0969065987978604</v>
      </c>
      <c r="Q16" s="19" t="n">
        <v>0.116519283679629</v>
      </c>
      <c r="R16" s="19" t="n">
        <v>0.104650230916197</v>
      </c>
      <c r="S16" s="19"/>
      <c r="T16" s="19" t="n">
        <v>0.119453096189032</v>
      </c>
      <c r="U16" s="19" t="n">
        <v>0.120165578076301</v>
      </c>
      <c r="V16" s="19" t="n">
        <v>0.141891299278219</v>
      </c>
      <c r="W16" s="19" t="n">
        <v>0.0785323074581291</v>
      </c>
      <c r="X16" s="19"/>
      <c r="Y16" s="19" t="n">
        <v>0.0923314533725105</v>
      </c>
      <c r="Z16" s="19" t="n">
        <v>0.0702972999547946</v>
      </c>
      <c r="AA16" s="19" t="n">
        <v>0.171332248612831</v>
      </c>
      <c r="AB16" s="19" t="n">
        <v>0.121873436190053</v>
      </c>
      <c r="AC16" s="19" t="n">
        <v>0.279984527075326</v>
      </c>
      <c r="AD16" s="19" t="n">
        <v>0.112708680314776</v>
      </c>
      <c r="AE16" s="19"/>
      <c r="AF16" s="19" t="n">
        <v>0.116839983031929</v>
      </c>
      <c r="AG16" s="19"/>
      <c r="AH16" s="19" t="n">
        <v>0.104182981337887</v>
      </c>
      <c r="AI16" s="19"/>
      <c r="AJ16" s="19" t="n">
        <v>0.0840104226746958</v>
      </c>
      <c r="AK16" s="19" t="n">
        <v>0.103657821835034</v>
      </c>
      <c r="AL16" s="19" t="n">
        <v>0.115455862253079</v>
      </c>
      <c r="AM16" s="19" t="n">
        <v>0.0966501437071196</v>
      </c>
      <c r="AN16" s="19" t="n">
        <v>0.0941801018838169</v>
      </c>
      <c r="AO16" s="19" t="n">
        <v>0.0977974000034132</v>
      </c>
      <c r="AP16" s="19" t="n">
        <v>0.187104912557858</v>
      </c>
      <c r="AQ16" s="19" t="n">
        <v>0.24719094062525</v>
      </c>
      <c r="AR16" s="19" t="n">
        <v>0.151548843924349</v>
      </c>
      <c r="AS16" s="19" t="n">
        <v>0.0604422290104807</v>
      </c>
      <c r="AT16" s="19" t="n">
        <v>0.147809490962927</v>
      </c>
      <c r="AU16" s="19" t="n">
        <v>0.164004305845268</v>
      </c>
    </row>
    <row r="17">
      <c r="B17" s="20" t="s">
        <v>80</v>
      </c>
      <c r="C17" s="19" t="n">
        <v>0.100713329118721</v>
      </c>
      <c r="D17" s="19" t="n">
        <v>0.117919204553394</v>
      </c>
      <c r="E17" s="19" t="n">
        <v>0.0823888640307331</v>
      </c>
      <c r="F17" s="19"/>
      <c r="G17" s="19" t="n">
        <v>0.278189902128885</v>
      </c>
      <c r="H17" s="19" t="n">
        <v>0.129948491239968</v>
      </c>
      <c r="I17" s="19" t="n">
        <v>0.0876376821889467</v>
      </c>
      <c r="J17" s="19" t="n">
        <v>0.0994137602742635</v>
      </c>
      <c r="K17" s="19" t="n">
        <v>0.091481147200448</v>
      </c>
      <c r="L17" s="19" t="n">
        <v>0.0587777328652845</v>
      </c>
      <c r="M17" s="19"/>
      <c r="N17" s="19" t="n">
        <v>0.111332323395727</v>
      </c>
      <c r="O17" s="19" t="n">
        <v>0.0784774642087928</v>
      </c>
      <c r="P17" s="19" t="n">
        <v>0.0853294804560244</v>
      </c>
      <c r="Q17" s="19" t="n">
        <v>0.104990633594005</v>
      </c>
      <c r="R17" s="19" t="n">
        <v>0.183922525575397</v>
      </c>
      <c r="S17" s="19"/>
      <c r="T17" s="19" t="n">
        <v>0.101934381087993</v>
      </c>
      <c r="U17" s="19" t="n">
        <v>0.0760710687264117</v>
      </c>
      <c r="V17" s="19" t="n">
        <v>0.098454946062245</v>
      </c>
      <c r="W17" s="19" t="n">
        <v>0.150018776411065</v>
      </c>
      <c r="X17" s="19"/>
      <c r="Y17" s="19" t="n">
        <v>0.136307609843587</v>
      </c>
      <c r="Z17" s="19" t="n">
        <v>0.151336166614959</v>
      </c>
      <c r="AA17" s="19" t="n">
        <v>0.0320936105150919</v>
      </c>
      <c r="AB17" s="19" t="n">
        <v>0.0767922068174873</v>
      </c>
      <c r="AC17" s="19" t="n">
        <v>0.133561859211356</v>
      </c>
      <c r="AD17" s="19" t="n">
        <v>0.0504648741096692</v>
      </c>
      <c r="AE17" s="19"/>
      <c r="AF17" s="19" t="n">
        <v>0.100713329118721</v>
      </c>
      <c r="AG17" s="19"/>
      <c r="AH17" s="19" t="n">
        <v>0.12068353399347</v>
      </c>
      <c r="AI17" s="19"/>
      <c r="AJ17" s="19" t="n">
        <v>0.146166105806312</v>
      </c>
      <c r="AK17" s="19" t="n">
        <v>0.156510367738627</v>
      </c>
      <c r="AL17" s="19" t="n">
        <v>0.106064575406514</v>
      </c>
      <c r="AM17" s="19" t="n">
        <v>0.100066072283421</v>
      </c>
      <c r="AN17" s="19" t="n">
        <v>0.0924093868152054</v>
      </c>
      <c r="AO17" s="19" t="n">
        <v>0.145401840333204</v>
      </c>
      <c r="AP17" s="19" t="n">
        <v>0.0624894157699505</v>
      </c>
      <c r="AQ17" s="19" t="n">
        <v>0</v>
      </c>
      <c r="AR17" s="19" t="n">
        <v>0.0474646917666901</v>
      </c>
      <c r="AS17" s="19" t="n">
        <v>0.0922544599386059</v>
      </c>
      <c r="AT17" s="19" t="n">
        <v>0.0454622391411082</v>
      </c>
      <c r="AU17" s="19" t="n">
        <v>0.173957485339074</v>
      </c>
    </row>
    <row r="18">
      <c r="B18" s="20" t="s">
        <v>81</v>
      </c>
      <c r="C18" s="19" t="n">
        <v>0.0957011779357684</v>
      </c>
      <c r="D18" s="19" t="n">
        <v>0.121579048537933</v>
      </c>
      <c r="E18" s="19" t="n">
        <v>0.0679529386609038</v>
      </c>
      <c r="F18" s="19"/>
      <c r="G18" s="19" t="n">
        <v>0.242329959713924</v>
      </c>
      <c r="H18" s="19" t="n">
        <v>0.187411081470195</v>
      </c>
      <c r="I18" s="19" t="n">
        <v>0.104556889333245</v>
      </c>
      <c r="J18" s="19" t="n">
        <v>0.0599244965843276</v>
      </c>
      <c r="K18" s="19" t="n">
        <v>0.0715832196077137</v>
      </c>
      <c r="L18" s="19" t="n">
        <v>0.0476284071111165</v>
      </c>
      <c r="M18" s="19"/>
      <c r="N18" s="19" t="n">
        <v>0.0567512464930514</v>
      </c>
      <c r="O18" s="19" t="n">
        <v>0.0510148193201196</v>
      </c>
      <c r="P18" s="19" t="n">
        <v>0.0852656750923887</v>
      </c>
      <c r="Q18" s="19" t="n">
        <v>0.133400040636745</v>
      </c>
      <c r="R18" s="19" t="n">
        <v>0.115249673541108</v>
      </c>
      <c r="S18" s="19"/>
      <c r="T18" s="19" t="n">
        <v>0.138730359212063</v>
      </c>
      <c r="U18" s="19" t="n">
        <v>0.0912870161177751</v>
      </c>
      <c r="V18" s="19" t="n">
        <v>0.0837868498227247</v>
      </c>
      <c r="W18" s="19" t="n">
        <v>0.14240262576204</v>
      </c>
      <c r="X18" s="19"/>
      <c r="Y18" s="19" t="n">
        <v>0.156212689521634</v>
      </c>
      <c r="Z18" s="19" t="n">
        <v>0.0363159858796439</v>
      </c>
      <c r="AA18" s="19" t="n">
        <v>0.0515846130710551</v>
      </c>
      <c r="AB18" s="19" t="n">
        <v>0.094809989945892</v>
      </c>
      <c r="AC18" s="19" t="n">
        <v>0.201629617406061</v>
      </c>
      <c r="AD18" s="19" t="n">
        <v>0.0353569187989555</v>
      </c>
      <c r="AE18" s="19"/>
      <c r="AF18" s="19" t="n">
        <v>0.0957011779357684</v>
      </c>
      <c r="AG18" s="19"/>
      <c r="AH18" s="19" t="n">
        <v>0.111046137713621</v>
      </c>
      <c r="AI18" s="19"/>
      <c r="AJ18" s="19" t="n">
        <v>0.146618736260306</v>
      </c>
      <c r="AK18" s="19" t="n">
        <v>0.160657413765227</v>
      </c>
      <c r="AL18" s="19" t="n">
        <v>0.0754849782634441</v>
      </c>
      <c r="AM18" s="19" t="n">
        <v>0.143465291779522</v>
      </c>
      <c r="AN18" s="19" t="n">
        <v>0.0883382347885571</v>
      </c>
      <c r="AO18" s="19" t="n">
        <v>0.0928256965492153</v>
      </c>
      <c r="AP18" s="19" t="n">
        <v>0.107484904663718</v>
      </c>
      <c r="AQ18" s="19" t="n">
        <v>0</v>
      </c>
      <c r="AR18" s="19" t="n">
        <v>0</v>
      </c>
      <c r="AS18" s="19" t="n">
        <v>0.0739529923596039</v>
      </c>
      <c r="AT18" s="19" t="n">
        <v>0.0473653544626653</v>
      </c>
      <c r="AU18" s="19" t="n">
        <v>0.0471779804042804</v>
      </c>
    </row>
    <row r="19">
      <c r="B19" s="20" t="s">
        <v>82</v>
      </c>
      <c r="C19" s="19" t="n">
        <v>0.0917131125572936</v>
      </c>
      <c r="D19" s="19" t="n">
        <v>0.138559466644236</v>
      </c>
      <c r="E19" s="19" t="n">
        <v>0.0412060303882131</v>
      </c>
      <c r="F19" s="19"/>
      <c r="G19" s="19" t="n">
        <v>0.136803610510846</v>
      </c>
      <c r="H19" s="19" t="n">
        <v>0.158109473359958</v>
      </c>
      <c r="I19" s="19" t="n">
        <v>0.132253011357181</v>
      </c>
      <c r="J19" s="19" t="n">
        <v>0.106088566041112</v>
      </c>
      <c r="K19" s="19" t="n">
        <v>0.0590535597934541</v>
      </c>
      <c r="L19" s="19" t="n">
        <v>0.0339495908753514</v>
      </c>
      <c r="M19" s="19"/>
      <c r="N19" s="19" t="n">
        <v>0.0567512464930514</v>
      </c>
      <c r="O19" s="19" t="n">
        <v>0.0494218590251466</v>
      </c>
      <c r="P19" s="19" t="n">
        <v>0.117612007885364</v>
      </c>
      <c r="Q19" s="19" t="n">
        <v>0.086004956046364</v>
      </c>
      <c r="R19" s="19" t="n">
        <v>0.122185143587428</v>
      </c>
      <c r="S19" s="19"/>
      <c r="T19" s="19" t="n">
        <v>0.057835050410977</v>
      </c>
      <c r="U19" s="19" t="n">
        <v>0.0806676643645165</v>
      </c>
      <c r="V19" s="19" t="n">
        <v>0.0845624120569628</v>
      </c>
      <c r="W19" s="19" t="n">
        <v>0.172289291257078</v>
      </c>
      <c r="X19" s="19"/>
      <c r="Y19" s="19" t="n">
        <v>0.169585393724471</v>
      </c>
      <c r="Z19" s="19" t="n">
        <v>0.03396866965554</v>
      </c>
      <c r="AA19" s="19" t="n">
        <v>0.0377906284499266</v>
      </c>
      <c r="AB19" s="19" t="n">
        <v>0.0657312549721239</v>
      </c>
      <c r="AC19" s="19" t="n">
        <v>0.0786377734085022</v>
      </c>
      <c r="AD19" s="19" t="n">
        <v>0.0581480450906838</v>
      </c>
      <c r="AE19" s="19"/>
      <c r="AF19" s="19" t="n">
        <v>0.0917131125572936</v>
      </c>
      <c r="AG19" s="19"/>
      <c r="AH19" s="19" t="n">
        <v>0.100978745680657</v>
      </c>
      <c r="AI19" s="19"/>
      <c r="AJ19" s="19" t="n">
        <v>0.165743233326926</v>
      </c>
      <c r="AK19" s="19" t="n">
        <v>0.12712825850998</v>
      </c>
      <c r="AL19" s="19" t="n">
        <v>0.0784331136281857</v>
      </c>
      <c r="AM19" s="19" t="n">
        <v>0.109303761594173</v>
      </c>
      <c r="AN19" s="19" t="n">
        <v>0.0771876322468272</v>
      </c>
      <c r="AO19" s="19" t="n">
        <v>0.0638166247842739</v>
      </c>
      <c r="AP19" s="19" t="n">
        <v>0.147232728616214</v>
      </c>
      <c r="AQ19" s="19" t="n">
        <v>0</v>
      </c>
      <c r="AR19" s="19" t="n">
        <v>0.0506653463376334</v>
      </c>
      <c r="AS19" s="19" t="n">
        <v>0.0362667869838001</v>
      </c>
      <c r="AT19" s="19" t="n">
        <v>0.0482365597981758</v>
      </c>
      <c r="AU19" s="19" t="n">
        <v>0.0883329544762895</v>
      </c>
    </row>
    <row r="20">
      <c r="B20" s="20" t="s">
        <v>66</v>
      </c>
      <c r="C20" s="19" t="n">
        <v>0.0877468030927531</v>
      </c>
      <c r="D20" s="19" t="n">
        <v>0.0688682187863004</v>
      </c>
      <c r="E20" s="19" t="n">
        <v>0.108520970260366</v>
      </c>
      <c r="F20" s="19"/>
      <c r="G20" s="19" t="n">
        <v>0.0482857149036172</v>
      </c>
      <c r="H20" s="19" t="n">
        <v>0.0729396737141458</v>
      </c>
      <c r="I20" s="19" t="n">
        <v>0.052870174661388</v>
      </c>
      <c r="J20" s="19" t="n">
        <v>0.0899393987193751</v>
      </c>
      <c r="K20" s="19" t="n">
        <v>0.0591406001386889</v>
      </c>
      <c r="L20" s="19" t="n">
        <v>0.147646962437608</v>
      </c>
      <c r="M20" s="19"/>
      <c r="N20" s="19" t="n">
        <v>0.0591269360490181</v>
      </c>
      <c r="O20" s="19" t="n">
        <v>0.130324372595521</v>
      </c>
      <c r="P20" s="19" t="n">
        <v>0.0834705903542106</v>
      </c>
      <c r="Q20" s="19" t="n">
        <v>0.0745698407502737</v>
      </c>
      <c r="R20" s="19" t="n">
        <v>0.056279528964531</v>
      </c>
      <c r="S20" s="19"/>
      <c r="T20" s="19" t="n">
        <v>0.0537196903468944</v>
      </c>
      <c r="U20" s="19" t="n">
        <v>0.0863660946546903</v>
      </c>
      <c r="V20" s="19" t="n">
        <v>0.0663290728892368</v>
      </c>
      <c r="W20" s="19" t="n">
        <v>0.0834899022130305</v>
      </c>
      <c r="X20" s="19"/>
      <c r="Y20" s="19" t="n">
        <v>0.0345061850503456</v>
      </c>
      <c r="Z20" s="19" t="n">
        <v>0.0817774896948647</v>
      </c>
      <c r="AA20" s="19" t="n">
        <v>0.163139969538127</v>
      </c>
      <c r="AB20" s="19" t="n">
        <v>0.0818137461907342</v>
      </c>
      <c r="AC20" s="19" t="n">
        <v>0.179226797914929</v>
      </c>
      <c r="AD20" s="19" t="n">
        <v>0.0605939543357482</v>
      </c>
      <c r="AE20" s="19"/>
      <c r="AF20" s="19" t="n">
        <v>0.0877468030927531</v>
      </c>
      <c r="AG20" s="19"/>
      <c r="AH20" s="19" t="n">
        <v>0.067607853289124</v>
      </c>
      <c r="AI20" s="19"/>
      <c r="AJ20" s="19" t="n">
        <v>0.0644735691283252</v>
      </c>
      <c r="AK20" s="19" t="n">
        <v>0.0407629631723053</v>
      </c>
      <c r="AL20" s="19" t="n">
        <v>0.144726312547233</v>
      </c>
      <c r="AM20" s="19" t="n">
        <v>0.104127675796145</v>
      </c>
      <c r="AN20" s="19" t="n">
        <v>0.0628908751078114</v>
      </c>
      <c r="AO20" s="19" t="n">
        <v>0.0783431814462588</v>
      </c>
      <c r="AP20" s="19" t="n">
        <v>0.0367078141920332</v>
      </c>
      <c r="AQ20" s="19" t="n">
        <v>0.0588891026418742</v>
      </c>
      <c r="AR20" s="19" t="n">
        <v>0.155028144506904</v>
      </c>
      <c r="AS20" s="19" t="n">
        <v>0.0391718495776981</v>
      </c>
      <c r="AT20" s="19" t="n">
        <v>0.0548030313483139</v>
      </c>
      <c r="AU20" s="19" t="n">
        <v>0.159101802469334</v>
      </c>
    </row>
    <row r="21">
      <c r="B21" s="20" t="s">
        <v>83</v>
      </c>
      <c r="C21" s="19" t="n">
        <v>0.0858402864346516</v>
      </c>
      <c r="D21" s="19" t="n">
        <v>0.126409257949442</v>
      </c>
      <c r="E21" s="19" t="n">
        <v>0.0421227508798732</v>
      </c>
      <c r="F21" s="19"/>
      <c r="G21" s="19" t="n">
        <v>0.309152950973278</v>
      </c>
      <c r="H21" s="19" t="n">
        <v>0.158298896763066</v>
      </c>
      <c r="I21" s="19" t="n">
        <v>0.0794839397400419</v>
      </c>
      <c r="J21" s="19" t="n">
        <v>0.0700564920731585</v>
      </c>
      <c r="K21" s="19" t="n">
        <v>0.0573992072648434</v>
      </c>
      <c r="L21" s="19" t="n">
        <v>0.0296172503358127</v>
      </c>
      <c r="M21" s="19"/>
      <c r="N21" s="19" t="n">
        <v>0.08278816839507</v>
      </c>
      <c r="O21" s="19" t="n">
        <v>0.0308284928032574</v>
      </c>
      <c r="P21" s="19" t="n">
        <v>0.0714780424472987</v>
      </c>
      <c r="Q21" s="19" t="n">
        <v>0.124677511474047</v>
      </c>
      <c r="R21" s="19" t="n">
        <v>0.141973852421515</v>
      </c>
      <c r="S21" s="19"/>
      <c r="T21" s="19" t="n">
        <v>0.0660538348282009</v>
      </c>
      <c r="U21" s="19" t="n">
        <v>0.0871940017582206</v>
      </c>
      <c r="V21" s="19" t="n">
        <v>0.0675018821903275</v>
      </c>
      <c r="W21" s="19" t="n">
        <v>0.156550264091861</v>
      </c>
      <c r="X21" s="19"/>
      <c r="Y21" s="19" t="n">
        <v>0.150363292264292</v>
      </c>
      <c r="Z21" s="19" t="n">
        <v>0.0348598877920109</v>
      </c>
      <c r="AA21" s="19" t="n">
        <v>0.0329888653378636</v>
      </c>
      <c r="AB21" s="19" t="n">
        <v>0.0391764253361458</v>
      </c>
      <c r="AC21" s="19" t="n">
        <v>0.341364131861014</v>
      </c>
      <c r="AD21" s="19" t="n">
        <v>0.0239647922920865</v>
      </c>
      <c r="AE21" s="19"/>
      <c r="AF21" s="19" t="n">
        <v>0.0858402864346516</v>
      </c>
      <c r="AG21" s="19"/>
      <c r="AH21" s="19" t="n">
        <v>0.109571001073456</v>
      </c>
      <c r="AI21" s="19"/>
      <c r="AJ21" s="19" t="n">
        <v>0.150551625327841</v>
      </c>
      <c r="AK21" s="19" t="n">
        <v>0.0962004867875102</v>
      </c>
      <c r="AL21" s="19" t="n">
        <v>0.135238414319662</v>
      </c>
      <c r="AM21" s="19" t="n">
        <v>0.118048134638456</v>
      </c>
      <c r="AN21" s="19" t="n">
        <v>0.0754353193285201</v>
      </c>
      <c r="AO21" s="19" t="n">
        <v>0.0457769330429736</v>
      </c>
      <c r="AP21" s="19" t="n">
        <v>0.0429357642341405</v>
      </c>
      <c r="AQ21" s="19" t="n">
        <v>0</v>
      </c>
      <c r="AR21" s="19" t="n">
        <v>0.0567888857656696</v>
      </c>
      <c r="AS21" s="19" t="n">
        <v>0.037671266150823</v>
      </c>
      <c r="AT21" s="19" t="n">
        <v>0.0454622391411082</v>
      </c>
      <c r="AU21" s="19" t="n">
        <v>0</v>
      </c>
    </row>
    <row r="22">
      <c r="B22" s="20" t="s">
        <v>84</v>
      </c>
      <c r="C22" s="19" t="n">
        <v>0.085679867729357</v>
      </c>
      <c r="D22" s="19" t="n">
        <v>0.109993618888249</v>
      </c>
      <c r="E22" s="19" t="n">
        <v>0.0595945160136561</v>
      </c>
      <c r="F22" s="19"/>
      <c r="G22" s="19" t="n">
        <v>0.157080766109508</v>
      </c>
      <c r="H22" s="19" t="n">
        <v>0.141326868325676</v>
      </c>
      <c r="I22" s="19" t="n">
        <v>0.090279441711186</v>
      </c>
      <c r="J22" s="19" t="n">
        <v>0.108344588642302</v>
      </c>
      <c r="K22" s="19" t="n">
        <v>0.0771321315984366</v>
      </c>
      <c r="L22" s="19" t="n">
        <v>0.024929677606247</v>
      </c>
      <c r="M22" s="19"/>
      <c r="N22" s="19" t="n">
        <v>0.140823059543308</v>
      </c>
      <c r="O22" s="19" t="n">
        <v>0.0501750501356858</v>
      </c>
      <c r="P22" s="19" t="n">
        <v>0.107279708910719</v>
      </c>
      <c r="Q22" s="19" t="n">
        <v>0.0479976205813022</v>
      </c>
      <c r="R22" s="19" t="n">
        <v>0.164690456503084</v>
      </c>
      <c r="S22" s="19"/>
      <c r="T22" s="19" t="n">
        <v>0.0863544624463974</v>
      </c>
      <c r="U22" s="19" t="n">
        <v>0.0645995739509645</v>
      </c>
      <c r="V22" s="19" t="n">
        <v>0.0812573433600137</v>
      </c>
      <c r="W22" s="19" t="n">
        <v>0.125567567965947</v>
      </c>
      <c r="X22" s="19"/>
      <c r="Y22" s="19" t="n">
        <v>0.129341086529131</v>
      </c>
      <c r="Z22" s="19" t="n">
        <v>0.0699869189797392</v>
      </c>
      <c r="AA22" s="19" t="n">
        <v>0.0192773349539414</v>
      </c>
      <c r="AB22" s="19" t="n">
        <v>0.106430734364591</v>
      </c>
      <c r="AC22" s="19" t="n">
        <v>0.20064121946976</v>
      </c>
      <c r="AD22" s="19" t="n">
        <v>0.0385007777641554</v>
      </c>
      <c r="AE22" s="19"/>
      <c r="AF22" s="19" t="n">
        <v>0.085679867729357</v>
      </c>
      <c r="AG22" s="19"/>
      <c r="AH22" s="19" t="n">
        <v>0.0895882882041726</v>
      </c>
      <c r="AI22" s="19"/>
      <c r="AJ22" s="19" t="n">
        <v>0.135199401317531</v>
      </c>
      <c r="AK22" s="19" t="n">
        <v>0.0907607612606933</v>
      </c>
      <c r="AL22" s="19" t="n">
        <v>0.0904726842910228</v>
      </c>
      <c r="AM22" s="19" t="n">
        <v>0.112969615724934</v>
      </c>
      <c r="AN22" s="19" t="n">
        <v>0.0601800537237019</v>
      </c>
      <c r="AO22" s="19" t="n">
        <v>0.0654440950220592</v>
      </c>
      <c r="AP22" s="19" t="n">
        <v>0.0568503873927763</v>
      </c>
      <c r="AQ22" s="19" t="n">
        <v>0</v>
      </c>
      <c r="AR22" s="19" t="n">
        <v>0.0533084574004553</v>
      </c>
      <c r="AS22" s="19" t="n">
        <v>0.109308687428573</v>
      </c>
      <c r="AT22" s="19" t="n">
        <v>0</v>
      </c>
      <c r="AU22" s="19" t="n">
        <v>0.170555917586679</v>
      </c>
    </row>
    <row r="23">
      <c r="B23" s="20" t="s">
        <v>85</v>
      </c>
      <c r="C23" s="19" t="n">
        <v>0.0636076607935742</v>
      </c>
      <c r="D23" s="19" t="n">
        <v>0.0644288088560982</v>
      </c>
      <c r="E23" s="19" t="n">
        <v>0.0629313296319896</v>
      </c>
      <c r="F23" s="19"/>
      <c r="G23" s="19" t="n">
        <v>0.204227775058821</v>
      </c>
      <c r="H23" s="19" t="n">
        <v>0.104439152467788</v>
      </c>
      <c r="I23" s="19" t="n">
        <v>0.0838428447069487</v>
      </c>
      <c r="J23" s="19" t="n">
        <v>0.0320380912953736</v>
      </c>
      <c r="K23" s="19" t="n">
        <v>0.0478397857625235</v>
      </c>
      <c r="L23" s="19" t="n">
        <v>0.0298513002807298</v>
      </c>
      <c r="M23" s="19"/>
      <c r="N23" s="19" t="n">
        <v>0.08278816839507</v>
      </c>
      <c r="O23" s="19" t="n">
        <v>0.0514410508792922</v>
      </c>
      <c r="P23" s="19" t="n">
        <v>0.0574140892892894</v>
      </c>
      <c r="Q23" s="19" t="n">
        <v>0.0310507990962209</v>
      </c>
      <c r="R23" s="19" t="n">
        <v>0.175179591692032</v>
      </c>
      <c r="S23" s="19"/>
      <c r="T23" s="19" t="n">
        <v>0.0981342562397328</v>
      </c>
      <c r="U23" s="19" t="n">
        <v>0.0728975230331205</v>
      </c>
      <c r="V23" s="19" t="n">
        <v>0.0229276316751045</v>
      </c>
      <c r="W23" s="19" t="n">
        <v>0.101658957322612</v>
      </c>
      <c r="X23" s="19"/>
      <c r="Y23" s="19" t="n">
        <v>0.106999242222757</v>
      </c>
      <c r="Z23" s="19" t="n">
        <v>0.0221925680405115</v>
      </c>
      <c r="AA23" s="19" t="n">
        <v>0.026343346934333</v>
      </c>
      <c r="AB23" s="19" t="n">
        <v>0.0584722652794995</v>
      </c>
      <c r="AC23" s="19" t="n">
        <v>0.20064121946976</v>
      </c>
      <c r="AD23" s="19" t="n">
        <v>0.0172573166344263</v>
      </c>
      <c r="AE23" s="19"/>
      <c r="AF23" s="19" t="n">
        <v>0.0636076607935742</v>
      </c>
      <c r="AG23" s="19"/>
      <c r="AH23" s="19" t="n">
        <v>0.0719585408077255</v>
      </c>
      <c r="AI23" s="19"/>
      <c r="AJ23" s="19" t="n">
        <v>0.0981970899236493</v>
      </c>
      <c r="AK23" s="19" t="n">
        <v>0.0340700729796683</v>
      </c>
      <c r="AL23" s="19" t="n">
        <v>0.08444967234588</v>
      </c>
      <c r="AM23" s="19" t="n">
        <v>0.0397165556531021</v>
      </c>
      <c r="AN23" s="19" t="n">
        <v>0.0486664453620237</v>
      </c>
      <c r="AO23" s="19" t="n">
        <v>0.0685401362246114</v>
      </c>
      <c r="AP23" s="19" t="n">
        <v>0.0924853513501967</v>
      </c>
      <c r="AQ23" s="19" t="n">
        <v>0</v>
      </c>
      <c r="AR23" s="19" t="n">
        <v>0.103669668945702</v>
      </c>
      <c r="AS23" s="19" t="n">
        <v>0.0372787824868085</v>
      </c>
      <c r="AT23" s="19" t="n">
        <v>0</v>
      </c>
      <c r="AU23" s="19" t="n">
        <v>0.0883329544762895</v>
      </c>
    </row>
    <row r="24">
      <c r="B24" s="20" t="s">
        <v>86</v>
      </c>
      <c r="C24" s="21" t="n">
        <v>0.0456337074216278</v>
      </c>
      <c r="D24" s="21" t="n">
        <v>0.0384299071793349</v>
      </c>
      <c r="E24" s="21" t="n">
        <v>0.0536017919212996</v>
      </c>
      <c r="F24" s="21"/>
      <c r="G24" s="21" t="n">
        <v>0</v>
      </c>
      <c r="H24" s="21" t="n">
        <v>0.0393313910800852</v>
      </c>
      <c r="I24" s="21" t="n">
        <v>0.0563877985520633</v>
      </c>
      <c r="J24" s="21" t="n">
        <v>0.0506412181697311</v>
      </c>
      <c r="K24" s="21" t="n">
        <v>0.0355045254817481</v>
      </c>
      <c r="L24" s="21" t="n">
        <v>0.0578037388021691</v>
      </c>
      <c r="M24" s="21"/>
      <c r="N24" s="21" t="n">
        <v>0.0649639720725317</v>
      </c>
      <c r="O24" s="21" t="n">
        <v>0.0437603423413481</v>
      </c>
      <c r="P24" s="21" t="n">
        <v>0.0338514234246909</v>
      </c>
      <c r="Q24" s="21" t="n">
        <v>0.0655537932551021</v>
      </c>
      <c r="R24" s="21" t="n">
        <v>0.0281059201012411</v>
      </c>
      <c r="S24" s="21"/>
      <c r="T24" s="21" t="n">
        <v>0.040185594799318</v>
      </c>
      <c r="U24" s="21" t="n">
        <v>0.0553883839198299</v>
      </c>
      <c r="V24" s="21" t="n">
        <v>0.0649421577068959</v>
      </c>
      <c r="W24" s="21" t="n">
        <v>0.0245461197618393</v>
      </c>
      <c r="X24" s="21"/>
      <c r="Y24" s="21" t="n">
        <v>0.0343243430033436</v>
      </c>
      <c r="Z24" s="21" t="n">
        <v>0.0464546234743507</v>
      </c>
      <c r="AA24" s="21" t="n">
        <v>0.0640669536908412</v>
      </c>
      <c r="AB24" s="21" t="n">
        <v>0.0493561066799792</v>
      </c>
      <c r="AC24" s="21" t="n">
        <v>0</v>
      </c>
      <c r="AD24" s="21" t="n">
        <v>0.039818797633926</v>
      </c>
      <c r="AE24" s="21"/>
      <c r="AF24" s="21" t="n">
        <v>0.0456337074216278</v>
      </c>
      <c r="AG24" s="21"/>
      <c r="AH24" s="21" t="n">
        <v>0.043858169825654</v>
      </c>
      <c r="AI24" s="21"/>
      <c r="AJ24" s="21" t="n">
        <v>0.0213379134752576</v>
      </c>
      <c r="AK24" s="21" t="n">
        <v>0.0382647177610378</v>
      </c>
      <c r="AL24" s="21" t="n">
        <v>0.0321368721673692</v>
      </c>
      <c r="AM24" s="21" t="n">
        <v>0.0382893638894978</v>
      </c>
      <c r="AN24" s="21" t="n">
        <v>0.0455749759615739</v>
      </c>
      <c r="AO24" s="21" t="n">
        <v>0.0649340459081421</v>
      </c>
      <c r="AP24" s="21" t="n">
        <v>0.0628974635986809</v>
      </c>
      <c r="AQ24" s="21" t="n">
        <v>0.085803625916917</v>
      </c>
      <c r="AR24" s="21" t="n">
        <v>0</v>
      </c>
      <c r="AS24" s="21" t="n">
        <v>0.0775834573423132</v>
      </c>
      <c r="AT24" s="21" t="n">
        <v>0</v>
      </c>
      <c r="AU24" s="21" t="n">
        <v>0.078711609836259</v>
      </c>
    </row>
    <row r="25">
      <c r="B25" s="18" t="s">
        <v>88</v>
      </c>
    </row>
    <row r="26">
      <c r="B26" t="s">
        <v>70</v>
      </c>
    </row>
    <row r="27">
      <c r="B27" t="s">
        <v>71</v>
      </c>
    </row>
    <row r="29">
      <c r="B29"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203</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448</v>
      </c>
      <c r="D7" s="11" t="n">
        <v>251</v>
      </c>
      <c r="E7" s="11" t="n">
        <v>195</v>
      </c>
      <c r="F7" s="11"/>
      <c r="G7" s="11" t="n">
        <v>44</v>
      </c>
      <c r="H7" s="11" t="n">
        <v>96</v>
      </c>
      <c r="I7" s="11" t="n">
        <v>94</v>
      </c>
      <c r="J7" s="11" t="n">
        <v>100</v>
      </c>
      <c r="K7" s="11" t="n">
        <v>89</v>
      </c>
      <c r="L7" s="11" t="n">
        <v>25</v>
      </c>
      <c r="M7" s="11"/>
      <c r="N7" s="11" t="n">
        <v>2</v>
      </c>
      <c r="O7" s="11" t="n">
        <v>60</v>
      </c>
      <c r="P7" s="11" t="n">
        <v>164</v>
      </c>
      <c r="Q7" s="11" t="n">
        <v>142</v>
      </c>
      <c r="R7" s="11" t="n">
        <v>79</v>
      </c>
      <c r="S7" s="11"/>
      <c r="T7" s="11" t="n">
        <v>22</v>
      </c>
      <c r="U7" s="11" t="n">
        <v>128</v>
      </c>
      <c r="V7" s="11" t="n">
        <v>109</v>
      </c>
      <c r="W7" s="11" t="n">
        <v>140</v>
      </c>
      <c r="X7" s="11"/>
      <c r="Y7" s="11" t="n">
        <v>317</v>
      </c>
      <c r="Z7" s="11" t="n">
        <v>131</v>
      </c>
      <c r="AA7" s="11" t="s">
        <v>123</v>
      </c>
      <c r="AB7" s="11" t="s">
        <v>123</v>
      </c>
      <c r="AC7" s="11" t="s">
        <v>123</v>
      </c>
      <c r="AD7" s="11" t="s">
        <v>123</v>
      </c>
      <c r="AE7" s="11"/>
      <c r="AF7" s="11" t="n">
        <v>272</v>
      </c>
      <c r="AG7" s="11"/>
      <c r="AH7" s="11" t="n">
        <v>448</v>
      </c>
      <c r="AI7" s="11"/>
      <c r="AJ7" s="11" t="n">
        <v>35</v>
      </c>
      <c r="AK7" s="11" t="n">
        <v>17</v>
      </c>
      <c r="AL7" s="11" t="n">
        <v>91</v>
      </c>
      <c r="AM7" s="11" t="n">
        <v>81</v>
      </c>
      <c r="AN7" s="11" t="n">
        <v>63</v>
      </c>
      <c r="AO7" s="11" t="n">
        <v>24</v>
      </c>
      <c r="AP7" s="11" t="n">
        <v>57</v>
      </c>
      <c r="AQ7" s="11" t="n">
        <v>14</v>
      </c>
      <c r="AR7" s="11" t="n">
        <v>11</v>
      </c>
      <c r="AS7" s="11" t="n">
        <v>27</v>
      </c>
      <c r="AT7" s="11" t="n">
        <v>6</v>
      </c>
      <c r="AU7" s="11" t="n">
        <v>22</v>
      </c>
    </row>
    <row r="8" ht="30" customHeight="1">
      <c r="B8" s="12" t="s">
        <v>20</v>
      </c>
      <c r="C8" s="12" t="n">
        <v>473</v>
      </c>
      <c r="D8" s="12" t="n">
        <v>279</v>
      </c>
      <c r="E8" s="12" t="n">
        <v>192</v>
      </c>
      <c r="F8" s="12"/>
      <c r="G8" s="12" t="n">
        <v>53</v>
      </c>
      <c r="H8" s="12" t="n">
        <v>115</v>
      </c>
      <c r="I8" s="12" t="n">
        <v>98</v>
      </c>
      <c r="J8" s="12" t="n">
        <v>98</v>
      </c>
      <c r="K8" s="12" t="n">
        <v>84</v>
      </c>
      <c r="L8" s="12" t="n">
        <v>24</v>
      </c>
      <c r="M8" s="12"/>
      <c r="N8" s="12" t="n">
        <v>2</v>
      </c>
      <c r="O8" s="12" t="n">
        <v>59</v>
      </c>
      <c r="P8" s="12" t="n">
        <v>157</v>
      </c>
      <c r="Q8" s="12" t="n">
        <v>164</v>
      </c>
      <c r="R8" s="12" t="n">
        <v>89</v>
      </c>
      <c r="S8" s="12"/>
      <c r="T8" s="12" t="n">
        <v>24</v>
      </c>
      <c r="U8" s="12" t="n">
        <v>136</v>
      </c>
      <c r="V8" s="12" t="n">
        <v>113</v>
      </c>
      <c r="W8" s="12" t="n">
        <v>150</v>
      </c>
      <c r="X8" s="12"/>
      <c r="Y8" s="12" t="n">
        <v>344</v>
      </c>
      <c r="Z8" s="12" t="n">
        <v>129</v>
      </c>
      <c r="AA8" s="12" t="s">
        <v>123</v>
      </c>
      <c r="AB8" s="12" t="s">
        <v>123</v>
      </c>
      <c r="AC8" s="12" t="s">
        <v>123</v>
      </c>
      <c r="AD8" s="12" t="s">
        <v>123</v>
      </c>
      <c r="AE8" s="12"/>
      <c r="AF8" s="12" t="n">
        <v>281</v>
      </c>
      <c r="AG8" s="12"/>
      <c r="AH8" s="12" t="n">
        <v>473</v>
      </c>
      <c r="AI8" s="12"/>
      <c r="AJ8" s="12" t="n">
        <v>33</v>
      </c>
      <c r="AK8" s="12" t="n">
        <v>15</v>
      </c>
      <c r="AL8" s="12" t="n">
        <v>101</v>
      </c>
      <c r="AM8" s="12" t="n">
        <v>90</v>
      </c>
      <c r="AN8" s="12" t="n">
        <v>75</v>
      </c>
      <c r="AO8" s="12" t="n">
        <v>25</v>
      </c>
      <c r="AP8" s="12" t="n">
        <v>55</v>
      </c>
      <c r="AQ8" s="12" t="n">
        <v>16</v>
      </c>
      <c r="AR8" s="12" t="n">
        <v>10</v>
      </c>
      <c r="AS8" s="12" t="n">
        <v>25</v>
      </c>
      <c r="AT8" s="12" t="n">
        <v>5</v>
      </c>
      <c r="AU8" s="12" t="n">
        <v>22</v>
      </c>
    </row>
    <row r="9">
      <c r="B9" s="20" t="s">
        <v>192</v>
      </c>
      <c r="C9" s="19" t="n">
        <v>0.0379800907739997</v>
      </c>
      <c r="D9" s="19" t="n">
        <v>0.0499612624551408</v>
      </c>
      <c r="E9" s="19" t="n">
        <v>0.0209940964160497</v>
      </c>
      <c r="F9" s="19"/>
      <c r="G9" s="19" t="n">
        <v>0.0687484044096548</v>
      </c>
      <c r="H9" s="19" t="n">
        <v>0.0593800060747045</v>
      </c>
      <c r="I9" s="19" t="n">
        <v>0.0557800206806532</v>
      </c>
      <c r="J9" s="19" t="n">
        <v>0.0109743392173145</v>
      </c>
      <c r="K9" s="19" t="n">
        <v>0.0107063517202621</v>
      </c>
      <c r="L9" s="19" t="n">
        <v>0</v>
      </c>
      <c r="M9" s="19"/>
      <c r="N9" s="19" t="n">
        <v>0</v>
      </c>
      <c r="O9" s="19" t="n">
        <v>0.0526677517792213</v>
      </c>
      <c r="P9" s="19" t="n">
        <v>0.0247472755280507</v>
      </c>
      <c r="Q9" s="19" t="n">
        <v>0.0210380800120018</v>
      </c>
      <c r="R9" s="19" t="n">
        <v>0.0837334893995119</v>
      </c>
      <c r="S9" s="19"/>
      <c r="T9" s="19" t="n">
        <v>0.152769620175716</v>
      </c>
      <c r="U9" s="19" t="n">
        <v>0.0387821514101079</v>
      </c>
      <c r="V9" s="19" t="n">
        <v>0.0189861372824463</v>
      </c>
      <c r="W9" s="19" t="n">
        <v>0.045894527964006</v>
      </c>
      <c r="X9" s="19"/>
      <c r="Y9" s="19" t="n">
        <v>0.0364681799510881</v>
      </c>
      <c r="Z9" s="19" t="n">
        <v>0.0420167629891687</v>
      </c>
      <c r="AA9" s="19" t="s">
        <v>124</v>
      </c>
      <c r="AB9" s="19" t="s">
        <v>124</v>
      </c>
      <c r="AC9" s="19" t="s">
        <v>124</v>
      </c>
      <c r="AD9" s="19" t="s">
        <v>124</v>
      </c>
      <c r="AE9" s="19"/>
      <c r="AF9" s="19" t="n">
        <v>0.0432618453555932</v>
      </c>
      <c r="AG9" s="19"/>
      <c r="AH9" s="19" t="n">
        <v>0.0379800907739997</v>
      </c>
      <c r="AI9" s="19"/>
      <c r="AJ9" s="19" t="n">
        <v>0.101022011714247</v>
      </c>
      <c r="AK9" s="19" t="n">
        <v>0</v>
      </c>
      <c r="AL9" s="19" t="n">
        <v>0.060853004021356</v>
      </c>
      <c r="AM9" s="19" t="n">
        <v>0.0259550304941163</v>
      </c>
      <c r="AN9" s="19" t="n">
        <v>0.0279248331498721</v>
      </c>
      <c r="AO9" s="19" t="n">
        <v>0.0355060137931422</v>
      </c>
      <c r="AP9" s="19" t="n">
        <v>0</v>
      </c>
      <c r="AQ9" s="19" t="n">
        <v>0</v>
      </c>
      <c r="AR9" s="19" t="n">
        <v>0.10194514618066</v>
      </c>
      <c r="AS9" s="19" t="n">
        <v>0</v>
      </c>
      <c r="AT9" s="19" t="n">
        <v>0</v>
      </c>
      <c r="AU9" s="19" t="n">
        <v>0.096405419371693</v>
      </c>
    </row>
    <row r="10">
      <c r="B10" s="20" t="s">
        <v>193</v>
      </c>
      <c r="C10" s="19" t="n">
        <v>0.0947602338100531</v>
      </c>
      <c r="D10" s="19" t="n">
        <v>0.121488988288901</v>
      </c>
      <c r="E10" s="19" t="n">
        <v>0.0569715489412791</v>
      </c>
      <c r="F10" s="19"/>
      <c r="G10" s="19" t="n">
        <v>0.174724828022589</v>
      </c>
      <c r="H10" s="19" t="n">
        <v>0.144234822992019</v>
      </c>
      <c r="I10" s="19" t="n">
        <v>0.122346778006804</v>
      </c>
      <c r="J10" s="19" t="n">
        <v>0.0303715021281083</v>
      </c>
      <c r="K10" s="19" t="n">
        <v>0.024219691203234</v>
      </c>
      <c r="L10" s="19" t="n">
        <v>0.0781389485232289</v>
      </c>
      <c r="M10" s="19"/>
      <c r="N10" s="19" t="n">
        <v>0</v>
      </c>
      <c r="O10" s="19" t="n">
        <v>0.0852077975704787</v>
      </c>
      <c r="P10" s="19" t="n">
        <v>0.0526751316300695</v>
      </c>
      <c r="Q10" s="19" t="n">
        <v>0.139820694761861</v>
      </c>
      <c r="R10" s="19" t="n">
        <v>0.0953535881973023</v>
      </c>
      <c r="S10" s="19"/>
      <c r="T10" s="19" t="n">
        <v>0.159835295772914</v>
      </c>
      <c r="U10" s="19" t="n">
        <v>0.0976837384606857</v>
      </c>
      <c r="V10" s="19" t="n">
        <v>0.0563646063004118</v>
      </c>
      <c r="W10" s="19" t="n">
        <v>0.134887057793583</v>
      </c>
      <c r="X10" s="19"/>
      <c r="Y10" s="19" t="n">
        <v>0.114610005824918</v>
      </c>
      <c r="Z10" s="19" t="n">
        <v>0.0417630451163864</v>
      </c>
      <c r="AA10" s="19" t="s">
        <v>124</v>
      </c>
      <c r="AB10" s="19" t="s">
        <v>124</v>
      </c>
      <c r="AC10" s="19" t="s">
        <v>124</v>
      </c>
      <c r="AD10" s="19" t="s">
        <v>124</v>
      </c>
      <c r="AE10" s="19"/>
      <c r="AF10" s="19" t="n">
        <v>0.0486752400011266</v>
      </c>
      <c r="AG10" s="19"/>
      <c r="AH10" s="19" t="n">
        <v>0.0947602338100531</v>
      </c>
      <c r="AI10" s="19"/>
      <c r="AJ10" s="19" t="n">
        <v>0.161539126804812</v>
      </c>
      <c r="AK10" s="19" t="n">
        <v>0.078856682437992</v>
      </c>
      <c r="AL10" s="19" t="n">
        <v>0.088710712094334</v>
      </c>
      <c r="AM10" s="19" t="n">
        <v>0.0804328959315006</v>
      </c>
      <c r="AN10" s="19" t="n">
        <v>0.123185252831777</v>
      </c>
      <c r="AO10" s="19" t="n">
        <v>0.0458528334931865</v>
      </c>
      <c r="AP10" s="19" t="n">
        <v>0.0551843662081344</v>
      </c>
      <c r="AQ10" s="19" t="n">
        <v>0.0817212461005495</v>
      </c>
      <c r="AR10" s="19" t="n">
        <v>0.104830951998015</v>
      </c>
      <c r="AS10" s="19" t="n">
        <v>0.125811013639565</v>
      </c>
      <c r="AT10" s="19" t="n">
        <v>0</v>
      </c>
      <c r="AU10" s="19" t="n">
        <v>0.140862442660427</v>
      </c>
    </row>
    <row r="11">
      <c r="B11" s="20" t="s">
        <v>194</v>
      </c>
      <c r="C11" s="19" t="n">
        <v>0.0779080743451758</v>
      </c>
      <c r="D11" s="19" t="n">
        <v>0.0774217135411614</v>
      </c>
      <c r="E11" s="19" t="n">
        <v>0.0794317446597478</v>
      </c>
      <c r="F11" s="19"/>
      <c r="G11" s="19" t="n">
        <v>0.217599224883562</v>
      </c>
      <c r="H11" s="19" t="n">
        <v>0.110624501322716</v>
      </c>
      <c r="I11" s="19" t="n">
        <v>0.0556324157682815</v>
      </c>
      <c r="J11" s="19" t="n">
        <v>0.0723505745513405</v>
      </c>
      <c r="K11" s="19" t="n">
        <v>0</v>
      </c>
      <c r="L11" s="19" t="n">
        <v>0</v>
      </c>
      <c r="M11" s="19"/>
      <c r="N11" s="19" t="n">
        <v>0</v>
      </c>
      <c r="O11" s="19" t="n">
        <v>0.0157750688032722</v>
      </c>
      <c r="P11" s="19" t="n">
        <v>0.104831177748086</v>
      </c>
      <c r="Q11" s="19" t="n">
        <v>0.0750222997612837</v>
      </c>
      <c r="R11" s="19" t="n">
        <v>0.0797530272807354</v>
      </c>
      <c r="S11" s="19"/>
      <c r="T11" s="19" t="n">
        <v>0.12308512783676</v>
      </c>
      <c r="U11" s="19" t="n">
        <v>0.0767506187840733</v>
      </c>
      <c r="V11" s="19" t="n">
        <v>0.0771666157817711</v>
      </c>
      <c r="W11" s="19" t="n">
        <v>0.0825321356502609</v>
      </c>
      <c r="X11" s="19"/>
      <c r="Y11" s="19" t="n">
        <v>0.0891699536605504</v>
      </c>
      <c r="Z11" s="19" t="n">
        <v>0.0478398225448411</v>
      </c>
      <c r="AA11" s="19" t="s">
        <v>124</v>
      </c>
      <c r="AB11" s="19" t="s">
        <v>124</v>
      </c>
      <c r="AC11" s="19" t="s">
        <v>124</v>
      </c>
      <c r="AD11" s="19" t="s">
        <v>124</v>
      </c>
      <c r="AE11" s="19"/>
      <c r="AF11" s="19" t="n">
        <v>0.0704679211942717</v>
      </c>
      <c r="AG11" s="19"/>
      <c r="AH11" s="19" t="n">
        <v>0.0779080743451758</v>
      </c>
      <c r="AI11" s="19"/>
      <c r="AJ11" s="19" t="n">
        <v>0.0272055698210074</v>
      </c>
      <c r="AK11" s="19" t="n">
        <v>0.192314727200304</v>
      </c>
      <c r="AL11" s="19" t="n">
        <v>0.0679944141614493</v>
      </c>
      <c r="AM11" s="19" t="n">
        <v>0.106605790642007</v>
      </c>
      <c r="AN11" s="19" t="n">
        <v>0.0635815449139312</v>
      </c>
      <c r="AO11" s="19" t="n">
        <v>0.120466257564267</v>
      </c>
      <c r="AP11" s="19" t="n">
        <v>0.0335478731961082</v>
      </c>
      <c r="AQ11" s="19" t="n">
        <v>0.0817002905038329</v>
      </c>
      <c r="AR11" s="19" t="n">
        <v>0.0912631463452967</v>
      </c>
      <c r="AS11" s="19" t="n">
        <v>0.0471541917900111</v>
      </c>
      <c r="AT11" s="19" t="n">
        <v>0</v>
      </c>
      <c r="AU11" s="19" t="n">
        <v>0.163541106721558</v>
      </c>
    </row>
    <row r="12">
      <c r="B12" s="20" t="s">
        <v>195</v>
      </c>
      <c r="C12" s="19" t="n">
        <v>0.0410247931287323</v>
      </c>
      <c r="D12" s="19" t="n">
        <v>0.0330339254538277</v>
      </c>
      <c r="E12" s="19" t="n">
        <v>0.0530503072527498</v>
      </c>
      <c r="F12" s="19"/>
      <c r="G12" s="19" t="n">
        <v>0.0429703472120239</v>
      </c>
      <c r="H12" s="19" t="n">
        <v>0.064884045466305</v>
      </c>
      <c r="I12" s="19" t="n">
        <v>0.0382087253629406</v>
      </c>
      <c r="J12" s="19" t="n">
        <v>0.00821287308948739</v>
      </c>
      <c r="K12" s="19" t="n">
        <v>0.0349797818495237</v>
      </c>
      <c r="L12" s="19" t="n">
        <v>0.0892524932040022</v>
      </c>
      <c r="M12" s="19"/>
      <c r="N12" s="19" t="n">
        <v>0</v>
      </c>
      <c r="O12" s="19" t="n">
        <v>0.0566117073669009</v>
      </c>
      <c r="P12" s="19" t="n">
        <v>0.029087766580555</v>
      </c>
      <c r="Q12" s="19" t="n">
        <v>0.0379727440513316</v>
      </c>
      <c r="R12" s="19" t="n">
        <v>0.0585542025274259</v>
      </c>
      <c r="S12" s="19"/>
      <c r="T12" s="19" t="n">
        <v>0.0521147899854988</v>
      </c>
      <c r="U12" s="19" t="n">
        <v>0.0301370237244659</v>
      </c>
      <c r="V12" s="19" t="n">
        <v>0.0471440562344483</v>
      </c>
      <c r="W12" s="19" t="n">
        <v>0.0372904816992408</v>
      </c>
      <c r="X12" s="19"/>
      <c r="Y12" s="19" t="n">
        <v>0.038549591783482</v>
      </c>
      <c r="Z12" s="19" t="n">
        <v>0.0476333684136681</v>
      </c>
      <c r="AA12" s="19" t="s">
        <v>124</v>
      </c>
      <c r="AB12" s="19" t="s">
        <v>124</v>
      </c>
      <c r="AC12" s="19" t="s">
        <v>124</v>
      </c>
      <c r="AD12" s="19" t="s">
        <v>124</v>
      </c>
      <c r="AE12" s="19"/>
      <c r="AF12" s="19" t="n">
        <v>0.0359982093328296</v>
      </c>
      <c r="AG12" s="19"/>
      <c r="AH12" s="19" t="n">
        <v>0.0410247931287323</v>
      </c>
      <c r="AI12" s="19"/>
      <c r="AJ12" s="19" t="n">
        <v>0.0240904225725835</v>
      </c>
      <c r="AK12" s="19" t="n">
        <v>0</v>
      </c>
      <c r="AL12" s="19" t="n">
        <v>0.0562535100079438</v>
      </c>
      <c r="AM12" s="19" t="n">
        <v>0.0404960519198287</v>
      </c>
      <c r="AN12" s="19" t="n">
        <v>0.0149680081102311</v>
      </c>
      <c r="AO12" s="19" t="n">
        <v>0.0723416802908683</v>
      </c>
      <c r="AP12" s="19" t="n">
        <v>0.0617511751762645</v>
      </c>
      <c r="AQ12" s="19" t="n">
        <v>0</v>
      </c>
      <c r="AR12" s="19" t="n">
        <v>0.117070983285986</v>
      </c>
      <c r="AS12" s="19" t="n">
        <v>0.0687335112760655</v>
      </c>
      <c r="AT12" s="19" t="n">
        <v>0</v>
      </c>
      <c r="AU12" s="19" t="n">
        <v>0</v>
      </c>
    </row>
    <row r="13">
      <c r="B13" s="20" t="s">
        <v>196</v>
      </c>
      <c r="C13" s="19" t="n">
        <v>0.110160091045278</v>
      </c>
      <c r="D13" s="19" t="n">
        <v>0.127877858784915</v>
      </c>
      <c r="E13" s="19" t="n">
        <v>0.08560808224995</v>
      </c>
      <c r="F13" s="19"/>
      <c r="G13" s="19" t="n">
        <v>0.211908361050985</v>
      </c>
      <c r="H13" s="19" t="n">
        <v>0.161739657701732</v>
      </c>
      <c r="I13" s="19" t="n">
        <v>0.113509869950604</v>
      </c>
      <c r="J13" s="19" t="n">
        <v>0.0640464885617335</v>
      </c>
      <c r="K13" s="19" t="n">
        <v>0.0102517120566085</v>
      </c>
      <c r="L13" s="19" t="n">
        <v>0.164367854411399</v>
      </c>
      <c r="M13" s="19"/>
      <c r="N13" s="19" t="n">
        <v>0</v>
      </c>
      <c r="O13" s="19" t="n">
        <v>0.0811149910867124</v>
      </c>
      <c r="P13" s="19" t="n">
        <v>0.139771230202054</v>
      </c>
      <c r="Q13" s="19" t="n">
        <v>0.120284431712501</v>
      </c>
      <c r="R13" s="19" t="n">
        <v>0.0625863963673138</v>
      </c>
      <c r="S13" s="19"/>
      <c r="T13" s="19" t="n">
        <v>0.0509050979559738</v>
      </c>
      <c r="U13" s="19" t="n">
        <v>0.156878182614538</v>
      </c>
      <c r="V13" s="19" t="n">
        <v>0.130454651256413</v>
      </c>
      <c r="W13" s="19" t="n">
        <v>0.0752090449213145</v>
      </c>
      <c r="X13" s="19"/>
      <c r="Y13" s="19" t="n">
        <v>0.130167296471899</v>
      </c>
      <c r="Z13" s="19" t="n">
        <v>0.056742568645849</v>
      </c>
      <c r="AA13" s="19" t="s">
        <v>124</v>
      </c>
      <c r="AB13" s="19" t="s">
        <v>124</v>
      </c>
      <c r="AC13" s="19" t="s">
        <v>124</v>
      </c>
      <c r="AD13" s="19" t="s">
        <v>124</v>
      </c>
      <c r="AE13" s="19"/>
      <c r="AF13" s="19" t="n">
        <v>0.115975040373395</v>
      </c>
      <c r="AG13" s="19"/>
      <c r="AH13" s="19" t="n">
        <v>0.110160091045278</v>
      </c>
      <c r="AI13" s="19"/>
      <c r="AJ13" s="19" t="n">
        <v>0.122713351552546</v>
      </c>
      <c r="AK13" s="19" t="n">
        <v>0.180538282759234</v>
      </c>
      <c r="AL13" s="19" t="n">
        <v>0.146113560278587</v>
      </c>
      <c r="AM13" s="19" t="n">
        <v>0.0871293672203906</v>
      </c>
      <c r="AN13" s="19" t="n">
        <v>0.0544896743650174</v>
      </c>
      <c r="AO13" s="19" t="n">
        <v>0.106722757906582</v>
      </c>
      <c r="AP13" s="19" t="n">
        <v>0.11377298990768</v>
      </c>
      <c r="AQ13" s="19" t="n">
        <v>0.0696835522626538</v>
      </c>
      <c r="AR13" s="19" t="n">
        <v>0.0803486458461459</v>
      </c>
      <c r="AS13" s="19" t="n">
        <v>0.145627305164054</v>
      </c>
      <c r="AT13" s="19" t="n">
        <v>0.21297174916894</v>
      </c>
      <c r="AU13" s="19" t="n">
        <v>0.139568428713703</v>
      </c>
    </row>
    <row r="14">
      <c r="B14" s="20" t="s">
        <v>197</v>
      </c>
      <c r="C14" s="19" t="n">
        <v>0.0634088692081352</v>
      </c>
      <c r="D14" s="19" t="n">
        <v>0.0579660291967681</v>
      </c>
      <c r="E14" s="19" t="n">
        <v>0.071972191524814</v>
      </c>
      <c r="F14" s="19"/>
      <c r="G14" s="19" t="n">
        <v>0.0358900765956509</v>
      </c>
      <c r="H14" s="19" t="n">
        <v>0.0747563831201014</v>
      </c>
      <c r="I14" s="19" t="n">
        <v>0.0806571780959213</v>
      </c>
      <c r="J14" s="19" t="n">
        <v>0.0508351058364142</v>
      </c>
      <c r="K14" s="19" t="n">
        <v>0.0774819380294928</v>
      </c>
      <c r="L14" s="19" t="n">
        <v>0</v>
      </c>
      <c r="M14" s="19"/>
      <c r="N14" s="19" t="n">
        <v>0.507051695822357</v>
      </c>
      <c r="O14" s="19" t="n">
        <v>0.0487105511040544</v>
      </c>
      <c r="P14" s="19" t="n">
        <v>0.0531701228490659</v>
      </c>
      <c r="Q14" s="19" t="n">
        <v>0.072171155190696</v>
      </c>
      <c r="R14" s="19" t="n">
        <v>0.0672332783535755</v>
      </c>
      <c r="S14" s="19"/>
      <c r="T14" s="19" t="n">
        <v>0.0855055290185897</v>
      </c>
      <c r="U14" s="19" t="n">
        <v>0.0440234851561359</v>
      </c>
      <c r="V14" s="19" t="n">
        <v>0.0891002714700172</v>
      </c>
      <c r="W14" s="19" t="n">
        <v>0.0732410554277513</v>
      </c>
      <c r="X14" s="19"/>
      <c r="Y14" s="19" t="n">
        <v>0.068172867873795</v>
      </c>
      <c r="Z14" s="19" t="n">
        <v>0.0506894013960482</v>
      </c>
      <c r="AA14" s="19" t="s">
        <v>124</v>
      </c>
      <c r="AB14" s="19" t="s">
        <v>124</v>
      </c>
      <c r="AC14" s="19" t="s">
        <v>124</v>
      </c>
      <c r="AD14" s="19" t="s">
        <v>124</v>
      </c>
      <c r="AE14" s="19"/>
      <c r="AF14" s="19" t="n">
        <v>0.0533217334782974</v>
      </c>
      <c r="AG14" s="19"/>
      <c r="AH14" s="19" t="n">
        <v>0.0634088692081352</v>
      </c>
      <c r="AI14" s="19"/>
      <c r="AJ14" s="19" t="n">
        <v>0</v>
      </c>
      <c r="AK14" s="19" t="n">
        <v>0.116236386810255</v>
      </c>
      <c r="AL14" s="19" t="n">
        <v>0.0566879672933495</v>
      </c>
      <c r="AM14" s="19" t="n">
        <v>0.0386598983688115</v>
      </c>
      <c r="AN14" s="19" t="n">
        <v>0.119888510935135</v>
      </c>
      <c r="AO14" s="19" t="n">
        <v>0.0852754573134518</v>
      </c>
      <c r="AP14" s="19" t="n">
        <v>0.0928898665335929</v>
      </c>
      <c r="AQ14" s="19" t="n">
        <v>0</v>
      </c>
      <c r="AR14" s="19" t="n">
        <v>0</v>
      </c>
      <c r="AS14" s="19" t="n">
        <v>0.0767434734513468</v>
      </c>
      <c r="AT14" s="19" t="n">
        <v>0</v>
      </c>
      <c r="AU14" s="19" t="n">
        <v>0.0366160697062967</v>
      </c>
    </row>
    <row r="15">
      <c r="B15" s="20" t="s">
        <v>198</v>
      </c>
      <c r="C15" s="19" t="n">
        <v>0.102650079936039</v>
      </c>
      <c r="D15" s="19" t="n">
        <v>0.0903887761201175</v>
      </c>
      <c r="E15" s="19" t="n">
        <v>0.116269518401471</v>
      </c>
      <c r="F15" s="19"/>
      <c r="G15" s="19" t="n">
        <v>0.0176635873586534</v>
      </c>
      <c r="H15" s="19" t="n">
        <v>0.104883726092483</v>
      </c>
      <c r="I15" s="19" t="n">
        <v>0.112673617856478</v>
      </c>
      <c r="J15" s="19" t="n">
        <v>0.11125060891238</v>
      </c>
      <c r="K15" s="19" t="n">
        <v>0.160132240787075</v>
      </c>
      <c r="L15" s="19" t="n">
        <v>0</v>
      </c>
      <c r="M15" s="19"/>
      <c r="N15" s="19" t="n">
        <v>0</v>
      </c>
      <c r="O15" s="19" t="n">
        <v>0.0437785699849824</v>
      </c>
      <c r="P15" s="19" t="n">
        <v>0.0951595215482822</v>
      </c>
      <c r="Q15" s="19" t="n">
        <v>0.120661775265799</v>
      </c>
      <c r="R15" s="19" t="n">
        <v>0.111763344011714</v>
      </c>
      <c r="S15" s="19"/>
      <c r="T15" s="19" t="n">
        <v>0.0395711343102528</v>
      </c>
      <c r="U15" s="19" t="n">
        <v>0.0743083420955912</v>
      </c>
      <c r="V15" s="19" t="n">
        <v>0.124343130843713</v>
      </c>
      <c r="W15" s="19" t="n">
        <v>0.120706760495495</v>
      </c>
      <c r="X15" s="19"/>
      <c r="Y15" s="19" t="n">
        <v>0.0973605434464136</v>
      </c>
      <c r="Z15" s="19" t="n">
        <v>0.116772688660853</v>
      </c>
      <c r="AA15" s="19" t="s">
        <v>124</v>
      </c>
      <c r="AB15" s="19" t="s">
        <v>124</v>
      </c>
      <c r="AC15" s="19" t="s">
        <v>124</v>
      </c>
      <c r="AD15" s="19" t="s">
        <v>124</v>
      </c>
      <c r="AE15" s="19"/>
      <c r="AF15" s="19" t="n">
        <v>0.114135798389328</v>
      </c>
      <c r="AG15" s="19"/>
      <c r="AH15" s="19" t="n">
        <v>0.102650079936039</v>
      </c>
      <c r="AI15" s="19"/>
      <c r="AJ15" s="19" t="n">
        <v>0.137788668540949</v>
      </c>
      <c r="AK15" s="19" t="n">
        <v>0</v>
      </c>
      <c r="AL15" s="19" t="n">
        <v>0.0941446833984134</v>
      </c>
      <c r="AM15" s="19" t="n">
        <v>0.0630405406947871</v>
      </c>
      <c r="AN15" s="19" t="n">
        <v>0.112365399791571</v>
      </c>
      <c r="AO15" s="19" t="n">
        <v>0.0918326448561938</v>
      </c>
      <c r="AP15" s="19" t="n">
        <v>0.143486009752063</v>
      </c>
      <c r="AQ15" s="19" t="n">
        <v>0.132590208199882</v>
      </c>
      <c r="AR15" s="19" t="n">
        <v>0.262929027082651</v>
      </c>
      <c r="AS15" s="19" t="n">
        <v>0.0694443604807073</v>
      </c>
      <c r="AT15" s="19" t="n">
        <v>0.137760842173396</v>
      </c>
      <c r="AU15" s="19" t="n">
        <v>0.131091530646274</v>
      </c>
    </row>
    <row r="16">
      <c r="B16" s="20" t="s">
        <v>199</v>
      </c>
      <c r="C16" s="19" t="n">
        <v>0.418332211360331</v>
      </c>
      <c r="D16" s="19" t="n">
        <v>0.394663222065286</v>
      </c>
      <c r="E16" s="19" t="n">
        <v>0.457068124880503</v>
      </c>
      <c r="F16" s="19"/>
      <c r="G16" s="19" t="n">
        <v>0.173304793840607</v>
      </c>
      <c r="H16" s="19" t="n">
        <v>0.246208999268959</v>
      </c>
      <c r="I16" s="19" t="n">
        <v>0.345001767025565</v>
      </c>
      <c r="J16" s="19" t="n">
        <v>0.597597535391182</v>
      </c>
      <c r="K16" s="19" t="n">
        <v>0.63669513129848</v>
      </c>
      <c r="L16" s="19" t="n">
        <v>0.588739125139599</v>
      </c>
      <c r="M16" s="19"/>
      <c r="N16" s="19" t="n">
        <v>0.492948304177643</v>
      </c>
      <c r="O16" s="19" t="n">
        <v>0.545952025911324</v>
      </c>
      <c r="P16" s="19" t="n">
        <v>0.435856317530251</v>
      </c>
      <c r="Q16" s="19" t="n">
        <v>0.358269597976679</v>
      </c>
      <c r="R16" s="19" t="n">
        <v>0.417296713266186</v>
      </c>
      <c r="S16" s="19"/>
      <c r="T16" s="19" t="n">
        <v>0.336213404944296</v>
      </c>
      <c r="U16" s="19" t="n">
        <v>0.433736972127443</v>
      </c>
      <c r="V16" s="19" t="n">
        <v>0.381401744906275</v>
      </c>
      <c r="W16" s="19" t="n">
        <v>0.400490276670828</v>
      </c>
      <c r="X16" s="19"/>
      <c r="Y16" s="19" t="n">
        <v>0.378616990679829</v>
      </c>
      <c r="Z16" s="19" t="n">
        <v>0.524368444060583</v>
      </c>
      <c r="AA16" s="19" t="s">
        <v>124</v>
      </c>
      <c r="AB16" s="19" t="s">
        <v>124</v>
      </c>
      <c r="AC16" s="19" t="s">
        <v>124</v>
      </c>
      <c r="AD16" s="19" t="s">
        <v>124</v>
      </c>
      <c r="AE16" s="19"/>
      <c r="AF16" s="19" t="n">
        <v>0.458068983334811</v>
      </c>
      <c r="AG16" s="19"/>
      <c r="AH16" s="19" t="n">
        <v>0.418332211360331</v>
      </c>
      <c r="AI16" s="19"/>
      <c r="AJ16" s="19" t="n">
        <v>0.425640848993855</v>
      </c>
      <c r="AK16" s="19" t="n">
        <v>0.37573483426165</v>
      </c>
      <c r="AL16" s="19" t="n">
        <v>0.371540928106939</v>
      </c>
      <c r="AM16" s="19" t="n">
        <v>0.44670525150088</v>
      </c>
      <c r="AN16" s="19" t="n">
        <v>0.407360209360895</v>
      </c>
      <c r="AO16" s="19" t="n">
        <v>0.36064350749598</v>
      </c>
      <c r="AP16" s="19" t="n">
        <v>0.481886797865262</v>
      </c>
      <c r="AQ16" s="19" t="n">
        <v>0.634304702933082</v>
      </c>
      <c r="AR16" s="19" t="n">
        <v>0.241612099261245</v>
      </c>
      <c r="AS16" s="19" t="n">
        <v>0.46648614419825</v>
      </c>
      <c r="AT16" s="19" t="n">
        <v>0.649267408657665</v>
      </c>
      <c r="AU16" s="19" t="n">
        <v>0.291915002180049</v>
      </c>
    </row>
    <row r="17">
      <c r="B17" s="20" t="s">
        <v>66</v>
      </c>
      <c r="C17" s="21" t="n">
        <v>0.0537755563922557</v>
      </c>
      <c r="D17" s="21" t="n">
        <v>0.0471982240938825</v>
      </c>
      <c r="E17" s="21" t="n">
        <v>0.0586343856734361</v>
      </c>
      <c r="F17" s="21"/>
      <c r="G17" s="21" t="n">
        <v>0.0571903766262735</v>
      </c>
      <c r="H17" s="21" t="n">
        <v>0.0332878579609812</v>
      </c>
      <c r="I17" s="21" t="n">
        <v>0.0761896272527523</v>
      </c>
      <c r="J17" s="21" t="n">
        <v>0.0543609723120402</v>
      </c>
      <c r="K17" s="21" t="n">
        <v>0.0455331530553245</v>
      </c>
      <c r="L17" s="21" t="n">
        <v>0.0795015787217706</v>
      </c>
      <c r="M17" s="21"/>
      <c r="N17" s="21" t="n">
        <v>0</v>
      </c>
      <c r="O17" s="21" t="n">
        <v>0.070181536393054</v>
      </c>
      <c r="P17" s="21" t="n">
        <v>0.0647014563835858</v>
      </c>
      <c r="Q17" s="21" t="n">
        <v>0.0547592212678475</v>
      </c>
      <c r="R17" s="21" t="n">
        <v>0.0237259605962349</v>
      </c>
      <c r="S17" s="21"/>
      <c r="T17" s="21" t="n">
        <v>0</v>
      </c>
      <c r="U17" s="21" t="n">
        <v>0.0476994856269585</v>
      </c>
      <c r="V17" s="21" t="n">
        <v>0.0750387859245052</v>
      </c>
      <c r="W17" s="21" t="n">
        <v>0.0297486593775206</v>
      </c>
      <c r="X17" s="21"/>
      <c r="Y17" s="21" t="n">
        <v>0.0468845703080241</v>
      </c>
      <c r="Z17" s="21" t="n">
        <v>0.0721738981726024</v>
      </c>
      <c r="AA17" s="21" t="s">
        <v>124</v>
      </c>
      <c r="AB17" s="21" t="s">
        <v>124</v>
      </c>
      <c r="AC17" s="21" t="s">
        <v>124</v>
      </c>
      <c r="AD17" s="21" t="s">
        <v>124</v>
      </c>
      <c r="AE17" s="21"/>
      <c r="AF17" s="21" t="n">
        <v>0.0600952285403469</v>
      </c>
      <c r="AG17" s="21"/>
      <c r="AH17" s="21" t="n">
        <v>0.0537755563922557</v>
      </c>
      <c r="AI17" s="21"/>
      <c r="AJ17" s="21" t="n">
        <v>0</v>
      </c>
      <c r="AK17" s="21" t="n">
        <v>0.0563190865305643</v>
      </c>
      <c r="AL17" s="21" t="n">
        <v>0.0577012206376274</v>
      </c>
      <c r="AM17" s="21" t="n">
        <v>0.110975173227678</v>
      </c>
      <c r="AN17" s="21" t="n">
        <v>0.0762365665415693</v>
      </c>
      <c r="AO17" s="21" t="n">
        <v>0.0813588472863286</v>
      </c>
      <c r="AP17" s="21" t="n">
        <v>0.0174809213608948</v>
      </c>
      <c r="AQ17" s="21" t="n">
        <v>0</v>
      </c>
      <c r="AR17" s="21" t="n">
        <v>0</v>
      </c>
      <c r="AS17" s="21" t="n">
        <v>0</v>
      </c>
      <c r="AT17" s="21" t="n">
        <v>0</v>
      </c>
      <c r="AU17" s="21" t="n">
        <v>0</v>
      </c>
    </row>
    <row r="18">
      <c r="B18" s="18" t="s">
        <v>128</v>
      </c>
    </row>
    <row r="19">
      <c r="B19" t="s">
        <v>70</v>
      </c>
    </row>
    <row r="20">
      <c r="B20" t="s">
        <v>71</v>
      </c>
    </row>
    <row r="22">
      <c r="B22"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204</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448</v>
      </c>
      <c r="D7" s="11" t="n">
        <v>251</v>
      </c>
      <c r="E7" s="11" t="n">
        <v>195</v>
      </c>
      <c r="F7" s="11"/>
      <c r="G7" s="11" t="n">
        <v>44</v>
      </c>
      <c r="H7" s="11" t="n">
        <v>96</v>
      </c>
      <c r="I7" s="11" t="n">
        <v>94</v>
      </c>
      <c r="J7" s="11" t="n">
        <v>100</v>
      </c>
      <c r="K7" s="11" t="n">
        <v>89</v>
      </c>
      <c r="L7" s="11" t="n">
        <v>25</v>
      </c>
      <c r="M7" s="11"/>
      <c r="N7" s="11" t="n">
        <v>2</v>
      </c>
      <c r="O7" s="11" t="n">
        <v>60</v>
      </c>
      <c r="P7" s="11" t="n">
        <v>164</v>
      </c>
      <c r="Q7" s="11" t="n">
        <v>142</v>
      </c>
      <c r="R7" s="11" t="n">
        <v>79</v>
      </c>
      <c r="S7" s="11"/>
      <c r="T7" s="11" t="n">
        <v>22</v>
      </c>
      <c r="U7" s="11" t="n">
        <v>128</v>
      </c>
      <c r="V7" s="11" t="n">
        <v>109</v>
      </c>
      <c r="W7" s="11" t="n">
        <v>140</v>
      </c>
      <c r="X7" s="11"/>
      <c r="Y7" s="11" t="n">
        <v>317</v>
      </c>
      <c r="Z7" s="11" t="n">
        <v>131</v>
      </c>
      <c r="AA7" s="11" t="s">
        <v>123</v>
      </c>
      <c r="AB7" s="11" t="s">
        <v>123</v>
      </c>
      <c r="AC7" s="11" t="s">
        <v>123</v>
      </c>
      <c r="AD7" s="11" t="s">
        <v>123</v>
      </c>
      <c r="AE7" s="11"/>
      <c r="AF7" s="11" t="n">
        <v>272</v>
      </c>
      <c r="AG7" s="11"/>
      <c r="AH7" s="11" t="n">
        <v>448</v>
      </c>
      <c r="AI7" s="11"/>
      <c r="AJ7" s="11" t="n">
        <v>35</v>
      </c>
      <c r="AK7" s="11" t="n">
        <v>17</v>
      </c>
      <c r="AL7" s="11" t="n">
        <v>91</v>
      </c>
      <c r="AM7" s="11" t="n">
        <v>81</v>
      </c>
      <c r="AN7" s="11" t="n">
        <v>63</v>
      </c>
      <c r="AO7" s="11" t="n">
        <v>24</v>
      </c>
      <c r="AP7" s="11" t="n">
        <v>57</v>
      </c>
      <c r="AQ7" s="11" t="n">
        <v>14</v>
      </c>
      <c r="AR7" s="11" t="n">
        <v>11</v>
      </c>
      <c r="AS7" s="11" t="n">
        <v>27</v>
      </c>
      <c r="AT7" s="11" t="n">
        <v>6</v>
      </c>
      <c r="AU7" s="11" t="n">
        <v>22</v>
      </c>
    </row>
    <row r="8" ht="30" customHeight="1">
      <c r="B8" s="12" t="s">
        <v>20</v>
      </c>
      <c r="C8" s="12" t="n">
        <v>473</v>
      </c>
      <c r="D8" s="12" t="n">
        <v>279</v>
      </c>
      <c r="E8" s="12" t="n">
        <v>192</v>
      </c>
      <c r="F8" s="12"/>
      <c r="G8" s="12" t="n">
        <v>53</v>
      </c>
      <c r="H8" s="12" t="n">
        <v>115</v>
      </c>
      <c r="I8" s="12" t="n">
        <v>98</v>
      </c>
      <c r="J8" s="12" t="n">
        <v>98</v>
      </c>
      <c r="K8" s="12" t="n">
        <v>84</v>
      </c>
      <c r="L8" s="12" t="n">
        <v>24</v>
      </c>
      <c r="M8" s="12"/>
      <c r="N8" s="12" t="n">
        <v>2</v>
      </c>
      <c r="O8" s="12" t="n">
        <v>59</v>
      </c>
      <c r="P8" s="12" t="n">
        <v>157</v>
      </c>
      <c r="Q8" s="12" t="n">
        <v>164</v>
      </c>
      <c r="R8" s="12" t="n">
        <v>89</v>
      </c>
      <c r="S8" s="12"/>
      <c r="T8" s="12" t="n">
        <v>24</v>
      </c>
      <c r="U8" s="12" t="n">
        <v>136</v>
      </c>
      <c r="V8" s="12" t="n">
        <v>113</v>
      </c>
      <c r="W8" s="12" t="n">
        <v>150</v>
      </c>
      <c r="X8" s="12"/>
      <c r="Y8" s="12" t="n">
        <v>344</v>
      </c>
      <c r="Z8" s="12" t="n">
        <v>129</v>
      </c>
      <c r="AA8" s="12" t="s">
        <v>123</v>
      </c>
      <c r="AB8" s="12" t="s">
        <v>123</v>
      </c>
      <c r="AC8" s="12" t="s">
        <v>123</v>
      </c>
      <c r="AD8" s="12" t="s">
        <v>123</v>
      </c>
      <c r="AE8" s="12"/>
      <c r="AF8" s="12" t="n">
        <v>281</v>
      </c>
      <c r="AG8" s="12"/>
      <c r="AH8" s="12" t="n">
        <v>473</v>
      </c>
      <c r="AI8" s="12"/>
      <c r="AJ8" s="12" t="n">
        <v>33</v>
      </c>
      <c r="AK8" s="12" t="n">
        <v>15</v>
      </c>
      <c r="AL8" s="12" t="n">
        <v>101</v>
      </c>
      <c r="AM8" s="12" t="n">
        <v>90</v>
      </c>
      <c r="AN8" s="12" t="n">
        <v>75</v>
      </c>
      <c r="AO8" s="12" t="n">
        <v>25</v>
      </c>
      <c r="AP8" s="12" t="n">
        <v>55</v>
      </c>
      <c r="AQ8" s="12" t="n">
        <v>16</v>
      </c>
      <c r="AR8" s="12" t="n">
        <v>10</v>
      </c>
      <c r="AS8" s="12" t="n">
        <v>25</v>
      </c>
      <c r="AT8" s="12" t="n">
        <v>5</v>
      </c>
      <c r="AU8" s="12" t="n">
        <v>22</v>
      </c>
    </row>
    <row r="9">
      <c r="B9" s="20" t="s">
        <v>192</v>
      </c>
      <c r="C9" s="19" t="n">
        <v>0.0448366363642272</v>
      </c>
      <c r="D9" s="19" t="n">
        <v>0.0656144102227598</v>
      </c>
      <c r="E9" s="19" t="n">
        <v>0.0151587094506825</v>
      </c>
      <c r="F9" s="19"/>
      <c r="G9" s="19" t="n">
        <v>0.0410117687716586</v>
      </c>
      <c r="H9" s="19" t="n">
        <v>0.100492348619912</v>
      </c>
      <c r="I9" s="19" t="n">
        <v>0.0569517163621063</v>
      </c>
      <c r="J9" s="19" t="n">
        <v>0.0105136084437975</v>
      </c>
      <c r="K9" s="19" t="n">
        <v>0.00956611433428339</v>
      </c>
      <c r="L9" s="19" t="n">
        <v>0</v>
      </c>
      <c r="M9" s="19"/>
      <c r="N9" s="19" t="n">
        <v>0</v>
      </c>
      <c r="O9" s="19" t="n">
        <v>0</v>
      </c>
      <c r="P9" s="19" t="n">
        <v>0.031479943785329</v>
      </c>
      <c r="Q9" s="19" t="n">
        <v>0.0382251577408041</v>
      </c>
      <c r="R9" s="19" t="n">
        <v>0.111538108767029</v>
      </c>
      <c r="S9" s="19"/>
      <c r="T9" s="19" t="n">
        <v>0.0970859402085656</v>
      </c>
      <c r="U9" s="19" t="n">
        <v>0.0159386705286073</v>
      </c>
      <c r="V9" s="19" t="n">
        <v>0</v>
      </c>
      <c r="W9" s="19" t="n">
        <v>0.111248265813752</v>
      </c>
      <c r="X9" s="19"/>
      <c r="Y9" s="19" t="n">
        <v>0.0555955476330491</v>
      </c>
      <c r="Z9" s="19" t="n">
        <v>0.0161112661068178</v>
      </c>
      <c r="AA9" s="19" t="s">
        <v>124</v>
      </c>
      <c r="AB9" s="19" t="s">
        <v>124</v>
      </c>
      <c r="AC9" s="19" t="s">
        <v>124</v>
      </c>
      <c r="AD9" s="19" t="s">
        <v>124</v>
      </c>
      <c r="AE9" s="19"/>
      <c r="AF9" s="19" t="n">
        <v>0.0271860679839327</v>
      </c>
      <c r="AG9" s="19"/>
      <c r="AH9" s="19" t="n">
        <v>0.0448366363642272</v>
      </c>
      <c r="AI9" s="19"/>
      <c r="AJ9" s="19" t="n">
        <v>0.133944824829116</v>
      </c>
      <c r="AK9" s="19" t="n">
        <v>0</v>
      </c>
      <c r="AL9" s="19" t="n">
        <v>0.0531759731468726</v>
      </c>
      <c r="AM9" s="19" t="n">
        <v>0.0275907539548968</v>
      </c>
      <c r="AN9" s="19" t="n">
        <v>0.0342318382567359</v>
      </c>
      <c r="AO9" s="19" t="n">
        <v>0</v>
      </c>
      <c r="AP9" s="19" t="n">
        <v>0.0179440964978346</v>
      </c>
      <c r="AQ9" s="19" t="n">
        <v>0</v>
      </c>
      <c r="AR9" s="19" t="n">
        <v>0.206776098178676</v>
      </c>
      <c r="AS9" s="19" t="n">
        <v>0.0822958188689191</v>
      </c>
      <c r="AT9" s="19" t="n">
        <v>0</v>
      </c>
      <c r="AU9" s="19" t="n">
        <v>0.0553546571993783</v>
      </c>
    </row>
    <row r="10">
      <c r="B10" s="20" t="s">
        <v>193</v>
      </c>
      <c r="C10" s="19" t="n">
        <v>0.0444430885202712</v>
      </c>
      <c r="D10" s="19" t="n">
        <v>0.0415003143510042</v>
      </c>
      <c r="E10" s="19" t="n">
        <v>0.049179679140105</v>
      </c>
      <c r="F10" s="19"/>
      <c r="G10" s="19" t="n">
        <v>0.0639419089947599</v>
      </c>
      <c r="H10" s="19" t="n">
        <v>0.0516918362792846</v>
      </c>
      <c r="I10" s="19" t="n">
        <v>0.0979911280173167</v>
      </c>
      <c r="J10" s="19" t="n">
        <v>0.0103393874114067</v>
      </c>
      <c r="K10" s="19" t="n">
        <v>0</v>
      </c>
      <c r="L10" s="19" t="n">
        <v>0.0423122565110964</v>
      </c>
      <c r="M10" s="19"/>
      <c r="N10" s="19" t="n">
        <v>0</v>
      </c>
      <c r="O10" s="19" t="n">
        <v>0.0401322821018512</v>
      </c>
      <c r="P10" s="19" t="n">
        <v>0.0323134520494325</v>
      </c>
      <c r="Q10" s="19" t="n">
        <v>0.0645161543408191</v>
      </c>
      <c r="R10" s="19" t="n">
        <v>0.0332219474933984</v>
      </c>
      <c r="S10" s="19"/>
      <c r="T10" s="19" t="n">
        <v>0.130971251077488</v>
      </c>
      <c r="U10" s="19" t="n">
        <v>0.0675030724992908</v>
      </c>
      <c r="V10" s="19" t="n">
        <v>0.0187759946580275</v>
      </c>
      <c r="W10" s="19" t="n">
        <v>0.0437688743444145</v>
      </c>
      <c r="X10" s="19"/>
      <c r="Y10" s="19" t="n">
        <v>0.0521370417011922</v>
      </c>
      <c r="Z10" s="19" t="n">
        <v>0.023900893465127</v>
      </c>
      <c r="AA10" s="19" t="s">
        <v>124</v>
      </c>
      <c r="AB10" s="19" t="s">
        <v>124</v>
      </c>
      <c r="AC10" s="19" t="s">
        <v>124</v>
      </c>
      <c r="AD10" s="19" t="s">
        <v>124</v>
      </c>
      <c r="AE10" s="19"/>
      <c r="AF10" s="19" t="n">
        <v>0.0436053908412421</v>
      </c>
      <c r="AG10" s="19"/>
      <c r="AH10" s="19" t="n">
        <v>0.0444430885202712</v>
      </c>
      <c r="AI10" s="19"/>
      <c r="AJ10" s="19" t="n">
        <v>0.0661320674236871</v>
      </c>
      <c r="AK10" s="19" t="n">
        <v>0</v>
      </c>
      <c r="AL10" s="19" t="n">
        <v>0.046922396074918</v>
      </c>
      <c r="AM10" s="19" t="n">
        <v>0.0253752676585522</v>
      </c>
      <c r="AN10" s="19" t="n">
        <v>0.0334123707467906</v>
      </c>
      <c r="AO10" s="19" t="n">
        <v>0.0324028956803927</v>
      </c>
      <c r="AP10" s="19" t="n">
        <v>0.0901187047153643</v>
      </c>
      <c r="AQ10" s="19" t="n">
        <v>0.0817212461005495</v>
      </c>
      <c r="AR10" s="19" t="n">
        <v>0</v>
      </c>
      <c r="AS10" s="19" t="n">
        <v>0.0435151947706458</v>
      </c>
      <c r="AT10" s="19" t="n">
        <v>0</v>
      </c>
      <c r="AU10" s="19" t="n">
        <v>0.0482027096858465</v>
      </c>
    </row>
    <row r="11">
      <c r="B11" s="20" t="s">
        <v>194</v>
      </c>
      <c r="C11" s="19" t="n">
        <v>0.0889636571820874</v>
      </c>
      <c r="D11" s="19" t="n">
        <v>0.100153994660078</v>
      </c>
      <c r="E11" s="19" t="n">
        <v>0.0736604449525906</v>
      </c>
      <c r="F11" s="19"/>
      <c r="G11" s="19" t="n">
        <v>0.214154249261831</v>
      </c>
      <c r="H11" s="19" t="n">
        <v>0.138536982911198</v>
      </c>
      <c r="I11" s="19" t="n">
        <v>0.0824814582532815</v>
      </c>
      <c r="J11" s="19" t="n">
        <v>0.0303715021281083</v>
      </c>
      <c r="K11" s="19" t="n">
        <v>0.0214631549390729</v>
      </c>
      <c r="L11" s="19" t="n">
        <v>0.0775503095747851</v>
      </c>
      <c r="M11" s="19"/>
      <c r="N11" s="19" t="n">
        <v>0</v>
      </c>
      <c r="O11" s="19" t="n">
        <v>0.0896310819971752</v>
      </c>
      <c r="P11" s="19" t="n">
        <v>0.0741145194638818</v>
      </c>
      <c r="Q11" s="19" t="n">
        <v>0.0937928428808134</v>
      </c>
      <c r="R11" s="19" t="n">
        <v>0.108611191369799</v>
      </c>
      <c r="S11" s="19"/>
      <c r="T11" s="19" t="n">
        <v>0.253928048702547</v>
      </c>
      <c r="U11" s="19" t="n">
        <v>0.0726818109910788</v>
      </c>
      <c r="V11" s="19" t="n">
        <v>0.0918861288112397</v>
      </c>
      <c r="W11" s="19" t="n">
        <v>0.0976677575991443</v>
      </c>
      <c r="X11" s="19"/>
      <c r="Y11" s="19" t="n">
        <v>0.0936661291319987</v>
      </c>
      <c r="Z11" s="19" t="n">
        <v>0.0764084604236821</v>
      </c>
      <c r="AA11" s="19" t="s">
        <v>124</v>
      </c>
      <c r="AB11" s="19" t="s">
        <v>124</v>
      </c>
      <c r="AC11" s="19" t="s">
        <v>124</v>
      </c>
      <c r="AD11" s="19" t="s">
        <v>124</v>
      </c>
      <c r="AE11" s="19"/>
      <c r="AF11" s="19" t="n">
        <v>0.0742444241072967</v>
      </c>
      <c r="AG11" s="19"/>
      <c r="AH11" s="19" t="n">
        <v>0.0889636571820874</v>
      </c>
      <c r="AI11" s="19"/>
      <c r="AJ11" s="19" t="n">
        <v>0.0624842462662551</v>
      </c>
      <c r="AK11" s="19" t="n">
        <v>0.25568366319394</v>
      </c>
      <c r="AL11" s="19" t="n">
        <v>0.0838132869029767</v>
      </c>
      <c r="AM11" s="19" t="n">
        <v>0.123966238058703</v>
      </c>
      <c r="AN11" s="19" t="n">
        <v>0.0654747130394986</v>
      </c>
      <c r="AO11" s="19" t="n">
        <v>0.147208693813617</v>
      </c>
      <c r="AP11" s="19" t="n">
        <v>0.0334693225828683</v>
      </c>
      <c r="AQ11" s="19" t="n">
        <v>0.0817002905038329</v>
      </c>
      <c r="AR11" s="19" t="n">
        <v>0.171611792191443</v>
      </c>
      <c r="AS11" s="19" t="n">
        <v>0</v>
      </c>
      <c r="AT11" s="19" t="n">
        <v>0</v>
      </c>
      <c r="AU11" s="19" t="n">
        <v>0.141929751523313</v>
      </c>
    </row>
    <row r="12">
      <c r="B12" s="20" t="s">
        <v>195</v>
      </c>
      <c r="C12" s="19" t="n">
        <v>0.0745555486491945</v>
      </c>
      <c r="D12" s="19" t="n">
        <v>0.0848059194897052</v>
      </c>
      <c r="E12" s="19" t="n">
        <v>0.0604649623822898</v>
      </c>
      <c r="F12" s="19"/>
      <c r="G12" s="19" t="n">
        <v>0.162793768723189</v>
      </c>
      <c r="H12" s="19" t="n">
        <v>0.0970962151375912</v>
      </c>
      <c r="I12" s="19" t="n">
        <v>0.0490547011446452</v>
      </c>
      <c r="J12" s="19" t="n">
        <v>0.0689059142496274</v>
      </c>
      <c r="K12" s="19" t="n">
        <v>0.0355404368730095</v>
      </c>
      <c r="L12" s="19" t="n">
        <v>0.0361799480460981</v>
      </c>
      <c r="M12" s="19"/>
      <c r="N12" s="19" t="n">
        <v>0.492948304177643</v>
      </c>
      <c r="O12" s="19" t="n">
        <v>0.0595644086657417</v>
      </c>
      <c r="P12" s="19" t="n">
        <v>0.0624259528848101</v>
      </c>
      <c r="Q12" s="19" t="n">
        <v>0.11098633790743</v>
      </c>
      <c r="R12" s="19" t="n">
        <v>0.03181654129323</v>
      </c>
      <c r="S12" s="19"/>
      <c r="T12" s="19" t="n">
        <v>0.0985098583156552</v>
      </c>
      <c r="U12" s="19" t="n">
        <v>0.0792007194532944</v>
      </c>
      <c r="V12" s="19" t="n">
        <v>0.0821859449545316</v>
      </c>
      <c r="W12" s="19" t="n">
        <v>0.0669693039954505</v>
      </c>
      <c r="X12" s="19"/>
      <c r="Y12" s="19" t="n">
        <v>0.0871271881255649</v>
      </c>
      <c r="Z12" s="19" t="n">
        <v>0.0409903495618197</v>
      </c>
      <c r="AA12" s="19" t="s">
        <v>124</v>
      </c>
      <c r="AB12" s="19" t="s">
        <v>124</v>
      </c>
      <c r="AC12" s="19" t="s">
        <v>124</v>
      </c>
      <c r="AD12" s="19" t="s">
        <v>124</v>
      </c>
      <c r="AE12" s="19"/>
      <c r="AF12" s="19" t="n">
        <v>0.0704128058455772</v>
      </c>
      <c r="AG12" s="19"/>
      <c r="AH12" s="19" t="n">
        <v>0.0745555486491945</v>
      </c>
      <c r="AI12" s="19"/>
      <c r="AJ12" s="19" t="n">
        <v>0.0494375949162102</v>
      </c>
      <c r="AK12" s="19" t="n">
        <v>0.144002721065916</v>
      </c>
      <c r="AL12" s="19" t="n">
        <v>0.0819239621945228</v>
      </c>
      <c r="AM12" s="19" t="n">
        <v>0.0633978729831554</v>
      </c>
      <c r="AN12" s="19" t="n">
        <v>0.0343021649670019</v>
      </c>
      <c r="AO12" s="19" t="n">
        <v>0.176259140237315</v>
      </c>
      <c r="AP12" s="19" t="n">
        <v>0.0773306122839639</v>
      </c>
      <c r="AQ12" s="19" t="n">
        <v>0.0693258160012213</v>
      </c>
      <c r="AR12" s="19" t="n">
        <v>0</v>
      </c>
      <c r="AS12" s="19" t="n">
        <v>0.0760857709882688</v>
      </c>
      <c r="AT12" s="19" t="n">
        <v>0.21297174916894</v>
      </c>
      <c r="AU12" s="19" t="n">
        <v>0.0965998095426303</v>
      </c>
    </row>
    <row r="13">
      <c r="B13" s="20" t="s">
        <v>196</v>
      </c>
      <c r="C13" s="19" t="n">
        <v>0.0940274980073574</v>
      </c>
      <c r="D13" s="19" t="n">
        <v>0.0961811203198811</v>
      </c>
      <c r="E13" s="19" t="n">
        <v>0.0918897759527136</v>
      </c>
      <c r="F13" s="19"/>
      <c r="G13" s="19" t="n">
        <v>0.192779846768957</v>
      </c>
      <c r="H13" s="19" t="n">
        <v>0.114211921165536</v>
      </c>
      <c r="I13" s="19" t="n">
        <v>0.118660539204105</v>
      </c>
      <c r="J13" s="19" t="n">
        <v>0.0400943843481516</v>
      </c>
      <c r="K13" s="19" t="n">
        <v>0.0534715809631875</v>
      </c>
      <c r="L13" s="19" t="n">
        <v>0.0401371958117029</v>
      </c>
      <c r="M13" s="19"/>
      <c r="N13" s="19" t="n">
        <v>0</v>
      </c>
      <c r="O13" s="19" t="n">
        <v>0.0540652145164362</v>
      </c>
      <c r="P13" s="19" t="n">
        <v>0.108398875413924</v>
      </c>
      <c r="Q13" s="19" t="n">
        <v>0.0954912277647887</v>
      </c>
      <c r="R13" s="19" t="n">
        <v>0.0823532898730977</v>
      </c>
      <c r="S13" s="19"/>
      <c r="T13" s="19" t="n">
        <v>0.0395711343102528</v>
      </c>
      <c r="U13" s="19" t="n">
        <v>0.108411846821264</v>
      </c>
      <c r="V13" s="19" t="n">
        <v>0.161556675134087</v>
      </c>
      <c r="W13" s="19" t="n">
        <v>0.0393675896350232</v>
      </c>
      <c r="X13" s="19"/>
      <c r="Y13" s="19" t="n">
        <v>0.106217394547209</v>
      </c>
      <c r="Z13" s="19" t="n">
        <v>0.0614815198170285</v>
      </c>
      <c r="AA13" s="19" t="s">
        <v>124</v>
      </c>
      <c r="AB13" s="19" t="s">
        <v>124</v>
      </c>
      <c r="AC13" s="19" t="s">
        <v>124</v>
      </c>
      <c r="AD13" s="19" t="s">
        <v>124</v>
      </c>
      <c r="AE13" s="19"/>
      <c r="AF13" s="19" t="n">
        <v>0.0961390227499819</v>
      </c>
      <c r="AG13" s="19"/>
      <c r="AH13" s="19" t="n">
        <v>0.0940274980073574</v>
      </c>
      <c r="AI13" s="19"/>
      <c r="AJ13" s="19" t="n">
        <v>0.113384530241618</v>
      </c>
      <c r="AK13" s="19" t="n">
        <v>0</v>
      </c>
      <c r="AL13" s="19" t="n">
        <v>0.093012628790253</v>
      </c>
      <c r="AM13" s="19" t="n">
        <v>0.11287908343126</v>
      </c>
      <c r="AN13" s="19" t="n">
        <v>0.0813056898968803</v>
      </c>
      <c r="AO13" s="19" t="n">
        <v>0.193448502779062</v>
      </c>
      <c r="AP13" s="19" t="n">
        <v>0.0956399195599812</v>
      </c>
      <c r="AQ13" s="19" t="n">
        <v>0.0696835522626538</v>
      </c>
      <c r="AR13" s="19" t="n">
        <v>0</v>
      </c>
      <c r="AS13" s="19" t="n">
        <v>0.108409945001701</v>
      </c>
      <c r="AT13" s="19" t="n">
        <v>0</v>
      </c>
      <c r="AU13" s="19" t="n">
        <v>0.0431630093420096</v>
      </c>
    </row>
    <row r="14">
      <c r="B14" s="20" t="s">
        <v>197</v>
      </c>
      <c r="C14" s="19" t="n">
        <v>0.0489268237402674</v>
      </c>
      <c r="D14" s="19" t="n">
        <v>0.058975278675179</v>
      </c>
      <c r="E14" s="19" t="n">
        <v>0.0348601422292229</v>
      </c>
      <c r="F14" s="19"/>
      <c r="G14" s="19" t="n">
        <v>0</v>
      </c>
      <c r="H14" s="19" t="n">
        <v>0.0741889995397551</v>
      </c>
      <c r="I14" s="19" t="n">
        <v>0.0485255073011376</v>
      </c>
      <c r="J14" s="19" t="n">
        <v>0.0518269792392708</v>
      </c>
      <c r="K14" s="19" t="n">
        <v>0.0560277315207173</v>
      </c>
      <c r="L14" s="19" t="n">
        <v>0</v>
      </c>
      <c r="M14" s="19"/>
      <c r="N14" s="19" t="n">
        <v>0</v>
      </c>
      <c r="O14" s="19" t="n">
        <v>0.0165386893995144</v>
      </c>
      <c r="P14" s="19" t="n">
        <v>0.0564405377184641</v>
      </c>
      <c r="Q14" s="19" t="n">
        <v>0.0456827349452937</v>
      </c>
      <c r="R14" s="19" t="n">
        <v>0.0647752941611375</v>
      </c>
      <c r="S14" s="19"/>
      <c r="T14" s="19" t="n">
        <v>0</v>
      </c>
      <c r="U14" s="19" t="n">
        <v>0.0295655538470152</v>
      </c>
      <c r="V14" s="19" t="n">
        <v>0.0848388632953729</v>
      </c>
      <c r="W14" s="19" t="n">
        <v>0.0436104987559104</v>
      </c>
      <c r="X14" s="19"/>
      <c r="Y14" s="19" t="n">
        <v>0.0562228481450209</v>
      </c>
      <c r="Z14" s="19" t="n">
        <v>0.0294470643857144</v>
      </c>
      <c r="AA14" s="19" t="s">
        <v>124</v>
      </c>
      <c r="AB14" s="19" t="s">
        <v>124</v>
      </c>
      <c r="AC14" s="19" t="s">
        <v>124</v>
      </c>
      <c r="AD14" s="19" t="s">
        <v>124</v>
      </c>
      <c r="AE14" s="19"/>
      <c r="AF14" s="19" t="n">
        <v>0.0536808671838737</v>
      </c>
      <c r="AG14" s="19"/>
      <c r="AH14" s="19" t="n">
        <v>0.0489268237402674</v>
      </c>
      <c r="AI14" s="19"/>
      <c r="AJ14" s="19" t="n">
        <v>0.0312341117852323</v>
      </c>
      <c r="AK14" s="19" t="n">
        <v>0</v>
      </c>
      <c r="AL14" s="19" t="n">
        <v>0.0555352659052926</v>
      </c>
      <c r="AM14" s="19" t="n">
        <v>0.0378297005645425</v>
      </c>
      <c r="AN14" s="19" t="n">
        <v>0.0733301192264522</v>
      </c>
      <c r="AO14" s="19" t="n">
        <v>0</v>
      </c>
      <c r="AP14" s="19" t="n">
        <v>0.0994237887463675</v>
      </c>
      <c r="AQ14" s="19" t="n">
        <v>0</v>
      </c>
      <c r="AR14" s="19" t="n">
        <v>0</v>
      </c>
      <c r="AS14" s="19" t="n">
        <v>0.0396232869840713</v>
      </c>
      <c r="AT14" s="19" t="n">
        <v>0</v>
      </c>
      <c r="AU14" s="19" t="n">
        <v>0.0482027096858465</v>
      </c>
    </row>
    <row r="15">
      <c r="B15" s="20" t="s">
        <v>198</v>
      </c>
      <c r="C15" s="19" t="n">
        <v>0.0922063331038295</v>
      </c>
      <c r="D15" s="19" t="n">
        <v>0.0714077275146527</v>
      </c>
      <c r="E15" s="19" t="n">
        <v>0.123353303159645</v>
      </c>
      <c r="F15" s="19"/>
      <c r="G15" s="19" t="n">
        <v>0.107990805897002</v>
      </c>
      <c r="H15" s="19" t="n">
        <v>0.129962633055828</v>
      </c>
      <c r="I15" s="19" t="n">
        <v>0.0521752555618649</v>
      </c>
      <c r="J15" s="19" t="n">
        <v>0.130951511566492</v>
      </c>
      <c r="K15" s="19" t="n">
        <v>0.0585431532574943</v>
      </c>
      <c r="L15" s="19" t="n">
        <v>0</v>
      </c>
      <c r="M15" s="19"/>
      <c r="N15" s="19" t="n">
        <v>0</v>
      </c>
      <c r="O15" s="19" t="n">
        <v>0.051721850695218</v>
      </c>
      <c r="P15" s="19" t="n">
        <v>0.0805575396845913</v>
      </c>
      <c r="Q15" s="19" t="n">
        <v>0.0884160477653926</v>
      </c>
      <c r="R15" s="19" t="n">
        <v>0.14941752942228</v>
      </c>
      <c r="S15" s="19"/>
      <c r="T15" s="19" t="n">
        <v>0</v>
      </c>
      <c r="U15" s="19" t="n">
        <v>0.115714651973584</v>
      </c>
      <c r="V15" s="19" t="n">
        <v>0.0802235377005731</v>
      </c>
      <c r="W15" s="19" t="n">
        <v>0.102703053262499</v>
      </c>
      <c r="X15" s="19"/>
      <c r="Y15" s="19" t="n">
        <v>0.10051512720726</v>
      </c>
      <c r="Z15" s="19" t="n">
        <v>0.070022565522693</v>
      </c>
      <c r="AA15" s="19" t="s">
        <v>124</v>
      </c>
      <c r="AB15" s="19" t="s">
        <v>124</v>
      </c>
      <c r="AC15" s="19" t="s">
        <v>124</v>
      </c>
      <c r="AD15" s="19" t="s">
        <v>124</v>
      </c>
      <c r="AE15" s="19"/>
      <c r="AF15" s="19" t="n">
        <v>0.0884862197934006</v>
      </c>
      <c r="AG15" s="19"/>
      <c r="AH15" s="19" t="n">
        <v>0.0922063331038295</v>
      </c>
      <c r="AI15" s="19"/>
      <c r="AJ15" s="19" t="n">
        <v>0.0965061402703641</v>
      </c>
      <c r="AK15" s="19" t="n">
        <v>0.115392244131311</v>
      </c>
      <c r="AL15" s="19" t="n">
        <v>0.0730859719919561</v>
      </c>
      <c r="AM15" s="19" t="n">
        <v>0.0534219048121679</v>
      </c>
      <c r="AN15" s="19" t="n">
        <v>0.134405909773814</v>
      </c>
      <c r="AO15" s="19" t="n">
        <v>0.106095105197234</v>
      </c>
      <c r="AP15" s="19" t="n">
        <v>0.10477940586858</v>
      </c>
      <c r="AQ15" s="19" t="n">
        <v>0.0696835522626538</v>
      </c>
      <c r="AR15" s="19" t="n">
        <v>0.177878206563266</v>
      </c>
      <c r="AS15" s="19" t="n">
        <v>0.0767434734513468</v>
      </c>
      <c r="AT15" s="19" t="n">
        <v>0</v>
      </c>
      <c r="AU15" s="19" t="n">
        <v>0.140921855694033</v>
      </c>
    </row>
    <row r="16">
      <c r="B16" s="20" t="s">
        <v>199</v>
      </c>
      <c r="C16" s="19" t="n">
        <v>0.446835833711951</v>
      </c>
      <c r="D16" s="19" t="n">
        <v>0.414969525365085</v>
      </c>
      <c r="E16" s="19" t="n">
        <v>0.492515856045422</v>
      </c>
      <c r="F16" s="19"/>
      <c r="G16" s="19" t="n">
        <v>0.17789948363796</v>
      </c>
      <c r="H16" s="19" t="n">
        <v>0.239161012970604</v>
      </c>
      <c r="I16" s="19" t="n">
        <v>0.402287355159781</v>
      </c>
      <c r="J16" s="19" t="n">
        <v>0.604675125670073</v>
      </c>
      <c r="K16" s="19" t="n">
        <v>0.68676482150562</v>
      </c>
      <c r="L16" s="19" t="n">
        <v>0.735190012703252</v>
      </c>
      <c r="M16" s="19"/>
      <c r="N16" s="19" t="n">
        <v>0.507051695822357</v>
      </c>
      <c r="O16" s="19" t="n">
        <v>0.616387230705955</v>
      </c>
      <c r="P16" s="19" t="n">
        <v>0.46984330561258</v>
      </c>
      <c r="Q16" s="19" t="n">
        <v>0.394701674934821</v>
      </c>
      <c r="R16" s="19" t="n">
        <v>0.394540137023793</v>
      </c>
      <c r="S16" s="19"/>
      <c r="T16" s="19" t="n">
        <v>0.379933767385492</v>
      </c>
      <c r="U16" s="19" t="n">
        <v>0.443970887820428</v>
      </c>
      <c r="V16" s="19" t="n">
        <v>0.41339538153549</v>
      </c>
      <c r="W16" s="19" t="n">
        <v>0.440375801173783</v>
      </c>
      <c r="X16" s="19"/>
      <c r="Y16" s="19" t="n">
        <v>0.376367073235339</v>
      </c>
      <c r="Z16" s="19" t="n">
        <v>0.634981379826585</v>
      </c>
      <c r="AA16" s="19" t="s">
        <v>124</v>
      </c>
      <c r="AB16" s="19" t="s">
        <v>124</v>
      </c>
      <c r="AC16" s="19" t="s">
        <v>124</v>
      </c>
      <c r="AD16" s="19" t="s">
        <v>124</v>
      </c>
      <c r="AE16" s="19"/>
      <c r="AF16" s="19" t="n">
        <v>0.480282304244549</v>
      </c>
      <c r="AG16" s="19"/>
      <c r="AH16" s="19" t="n">
        <v>0.446835833711951</v>
      </c>
      <c r="AI16" s="19"/>
      <c r="AJ16" s="19" t="n">
        <v>0.415634361134389</v>
      </c>
      <c r="AK16" s="19" t="n">
        <v>0.268545607846485</v>
      </c>
      <c r="AL16" s="19" t="n">
        <v>0.43093960562135</v>
      </c>
      <c r="AM16" s="19" t="n">
        <v>0.431955149775652</v>
      </c>
      <c r="AN16" s="19" t="n">
        <v>0.480787397893804</v>
      </c>
      <c r="AO16" s="19" t="n">
        <v>0.309079648499237</v>
      </c>
      <c r="AP16" s="19" t="n">
        <v>0.48129414974504</v>
      </c>
      <c r="AQ16" s="19" t="n">
        <v>0.627885542869089</v>
      </c>
      <c r="AR16" s="19" t="n">
        <v>0.443733903066616</v>
      </c>
      <c r="AS16" s="19" t="n">
        <v>0.54027120214448</v>
      </c>
      <c r="AT16" s="19" t="n">
        <v>0.78702825083106</v>
      </c>
      <c r="AU16" s="19" t="n">
        <v>0.388320421551742</v>
      </c>
    </row>
    <row r="17">
      <c r="B17" s="20" t="s">
        <v>66</v>
      </c>
      <c r="C17" s="21" t="n">
        <v>0.0652045807208145</v>
      </c>
      <c r="D17" s="21" t="n">
        <v>0.0663917094016547</v>
      </c>
      <c r="E17" s="21" t="n">
        <v>0.0589171266873282</v>
      </c>
      <c r="F17" s="21"/>
      <c r="G17" s="21" t="n">
        <v>0.0394281679446433</v>
      </c>
      <c r="H17" s="21" t="n">
        <v>0.0546580503202916</v>
      </c>
      <c r="I17" s="21" t="n">
        <v>0.0918723389957619</v>
      </c>
      <c r="J17" s="21" t="n">
        <v>0.0523215869430733</v>
      </c>
      <c r="K17" s="21" t="n">
        <v>0.0786230066066152</v>
      </c>
      <c r="L17" s="21" t="n">
        <v>0.0686302773530658</v>
      </c>
      <c r="M17" s="21"/>
      <c r="N17" s="21" t="n">
        <v>0</v>
      </c>
      <c r="O17" s="21" t="n">
        <v>0.0719592419181078</v>
      </c>
      <c r="P17" s="21" t="n">
        <v>0.0844258733869877</v>
      </c>
      <c r="Q17" s="21" t="n">
        <v>0.068187821719838</v>
      </c>
      <c r="R17" s="21" t="n">
        <v>0.0237259605962349</v>
      </c>
      <c r="S17" s="21"/>
      <c r="T17" s="21" t="n">
        <v>0</v>
      </c>
      <c r="U17" s="21" t="n">
        <v>0.0670127860654376</v>
      </c>
      <c r="V17" s="21" t="n">
        <v>0.0671374739106781</v>
      </c>
      <c r="W17" s="21" t="n">
        <v>0.0542888554200233</v>
      </c>
      <c r="X17" s="21"/>
      <c r="Y17" s="21" t="n">
        <v>0.0721516502733665</v>
      </c>
      <c r="Z17" s="21" t="n">
        <v>0.0466565008905324</v>
      </c>
      <c r="AA17" s="21" t="s">
        <v>124</v>
      </c>
      <c r="AB17" s="21" t="s">
        <v>124</v>
      </c>
      <c r="AC17" s="21" t="s">
        <v>124</v>
      </c>
      <c r="AD17" s="21" t="s">
        <v>124</v>
      </c>
      <c r="AE17" s="21"/>
      <c r="AF17" s="21" t="n">
        <v>0.0659628972501459</v>
      </c>
      <c r="AG17" s="21"/>
      <c r="AH17" s="21" t="n">
        <v>0.0652045807208145</v>
      </c>
      <c r="AI17" s="21"/>
      <c r="AJ17" s="21" t="n">
        <v>0.0312421231331275</v>
      </c>
      <c r="AK17" s="21" t="n">
        <v>0.216375763762348</v>
      </c>
      <c r="AL17" s="21" t="n">
        <v>0.0815909093718585</v>
      </c>
      <c r="AM17" s="21" t="n">
        <v>0.12358402876107</v>
      </c>
      <c r="AN17" s="21" t="n">
        <v>0.0627497961990223</v>
      </c>
      <c r="AO17" s="21" t="n">
        <v>0.0355060137931422</v>
      </c>
      <c r="AP17" s="21" t="n">
        <v>0</v>
      </c>
      <c r="AQ17" s="21" t="n">
        <v>0</v>
      </c>
      <c r="AR17" s="21" t="n">
        <v>0</v>
      </c>
      <c r="AS17" s="21" t="n">
        <v>0.0330553077905679</v>
      </c>
      <c r="AT17" s="21" t="n">
        <v>0</v>
      </c>
      <c r="AU17" s="21" t="n">
        <v>0.0373050757752019</v>
      </c>
    </row>
    <row r="18">
      <c r="B18" s="18" t="s">
        <v>128</v>
      </c>
    </row>
    <row r="19">
      <c r="B19" t="s">
        <v>70</v>
      </c>
    </row>
    <row r="20">
      <c r="B20" t="s">
        <v>71</v>
      </c>
    </row>
    <row r="22">
      <c r="B22"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208</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1016</v>
      </c>
      <c r="D7" s="11" t="n">
        <v>479</v>
      </c>
      <c r="E7" s="11" t="n">
        <v>535</v>
      </c>
      <c r="F7" s="11"/>
      <c r="G7" s="11" t="n">
        <v>101</v>
      </c>
      <c r="H7" s="11" t="n">
        <v>138</v>
      </c>
      <c r="I7" s="11" t="n">
        <v>148</v>
      </c>
      <c r="J7" s="11" t="n">
        <v>176</v>
      </c>
      <c r="K7" s="11" t="n">
        <v>187</v>
      </c>
      <c r="L7" s="11" t="n">
        <v>266</v>
      </c>
      <c r="M7" s="11"/>
      <c r="N7" s="11" t="n">
        <v>20</v>
      </c>
      <c r="O7" s="11" t="n">
        <v>265</v>
      </c>
      <c r="P7" s="11" t="n">
        <v>363</v>
      </c>
      <c r="Q7" s="11" t="n">
        <v>242</v>
      </c>
      <c r="R7" s="11" t="n">
        <v>121</v>
      </c>
      <c r="S7" s="11"/>
      <c r="T7" s="11" t="n">
        <v>119</v>
      </c>
      <c r="U7" s="11" t="n">
        <v>291</v>
      </c>
      <c r="V7" s="11" t="n">
        <v>216</v>
      </c>
      <c r="W7" s="11" t="n">
        <v>213</v>
      </c>
      <c r="X7" s="11"/>
      <c r="Y7" s="11" t="n">
        <v>361</v>
      </c>
      <c r="Z7" s="11" t="n">
        <v>178</v>
      </c>
      <c r="AA7" s="11" t="n">
        <v>234</v>
      </c>
      <c r="AB7" s="11" t="n">
        <v>114</v>
      </c>
      <c r="AC7" s="11" t="n">
        <v>56</v>
      </c>
      <c r="AD7" s="11" t="n">
        <v>67</v>
      </c>
      <c r="AE7" s="11"/>
      <c r="AF7" s="11" t="n">
        <v>631</v>
      </c>
      <c r="AG7" s="11"/>
      <c r="AH7" s="11" t="n">
        <v>748</v>
      </c>
      <c r="AI7" s="11"/>
      <c r="AJ7" s="11" t="n">
        <v>86</v>
      </c>
      <c r="AK7" s="11" t="n">
        <v>36</v>
      </c>
      <c r="AL7" s="11" t="n">
        <v>202</v>
      </c>
      <c r="AM7" s="11" t="n">
        <v>160</v>
      </c>
      <c r="AN7" s="11" t="n">
        <v>132</v>
      </c>
      <c r="AO7" s="11" t="n">
        <v>68</v>
      </c>
      <c r="AP7" s="11" t="n">
        <v>130</v>
      </c>
      <c r="AQ7" s="11" t="n">
        <v>32</v>
      </c>
      <c r="AR7" s="11" t="n">
        <v>26</v>
      </c>
      <c r="AS7" s="11" t="n">
        <v>74</v>
      </c>
      <c r="AT7" s="11" t="n">
        <v>30</v>
      </c>
      <c r="AU7" s="11" t="n">
        <v>40</v>
      </c>
    </row>
    <row r="8" ht="30" customHeight="1">
      <c r="B8" s="12" t="s">
        <v>20</v>
      </c>
      <c r="C8" s="12" t="n">
        <v>1016</v>
      </c>
      <c r="D8" s="12" t="n">
        <v>506</v>
      </c>
      <c r="E8" s="12" t="n">
        <v>508</v>
      </c>
      <c r="F8" s="12"/>
      <c r="G8" s="12" t="n">
        <v>112</v>
      </c>
      <c r="H8" s="12" t="n">
        <v>163</v>
      </c>
      <c r="I8" s="12" t="n">
        <v>150</v>
      </c>
      <c r="J8" s="12" t="n">
        <v>168</v>
      </c>
      <c r="K8" s="12" t="n">
        <v>173</v>
      </c>
      <c r="L8" s="12" t="n">
        <v>251</v>
      </c>
      <c r="M8" s="12"/>
      <c r="N8" s="12" t="n">
        <v>19</v>
      </c>
      <c r="O8" s="12" t="n">
        <v>248</v>
      </c>
      <c r="P8" s="12" t="n">
        <v>339</v>
      </c>
      <c r="Q8" s="12" t="n">
        <v>270</v>
      </c>
      <c r="R8" s="12" t="n">
        <v>134</v>
      </c>
      <c r="S8" s="12"/>
      <c r="T8" s="12" t="n">
        <v>119</v>
      </c>
      <c r="U8" s="12" t="n">
        <v>288</v>
      </c>
      <c r="V8" s="12" t="n">
        <v>215</v>
      </c>
      <c r="W8" s="12" t="n">
        <v>224</v>
      </c>
      <c r="X8" s="12"/>
      <c r="Y8" s="12" t="n">
        <v>389</v>
      </c>
      <c r="Z8" s="12" t="n">
        <v>172</v>
      </c>
      <c r="AA8" s="12" t="n">
        <v>220</v>
      </c>
      <c r="AB8" s="12" t="n">
        <v>108</v>
      </c>
      <c r="AC8" s="12" t="n">
        <v>59</v>
      </c>
      <c r="AD8" s="12" t="n">
        <v>61</v>
      </c>
      <c r="AE8" s="12"/>
      <c r="AF8" s="12" t="n">
        <v>624</v>
      </c>
      <c r="AG8" s="12"/>
      <c r="AH8" s="12" t="n">
        <v>760</v>
      </c>
      <c r="AI8" s="12"/>
      <c r="AJ8" s="12" t="n">
        <v>77</v>
      </c>
      <c r="AK8" s="12" t="n">
        <v>29</v>
      </c>
      <c r="AL8" s="12" t="n">
        <v>215</v>
      </c>
      <c r="AM8" s="12" t="n">
        <v>169</v>
      </c>
      <c r="AN8" s="12" t="n">
        <v>151</v>
      </c>
      <c r="AO8" s="12" t="n">
        <v>67</v>
      </c>
      <c r="AP8" s="12" t="n">
        <v>123</v>
      </c>
      <c r="AQ8" s="12" t="n">
        <v>35</v>
      </c>
      <c r="AR8" s="12" t="n">
        <v>22</v>
      </c>
      <c r="AS8" s="12" t="n">
        <v>67</v>
      </c>
      <c r="AT8" s="12" t="n">
        <v>23</v>
      </c>
      <c r="AU8" s="12" t="n">
        <v>38</v>
      </c>
    </row>
    <row r="9">
      <c r="B9" s="20" t="s">
        <v>205</v>
      </c>
      <c r="C9" s="19" t="n">
        <v>0.237787496602015</v>
      </c>
      <c r="D9" s="19" t="n">
        <v>0.24662262266692</v>
      </c>
      <c r="E9" s="19" t="n">
        <v>0.229921263855874</v>
      </c>
      <c r="F9" s="19"/>
      <c r="G9" s="19" t="n">
        <v>0.228336138218137</v>
      </c>
      <c r="H9" s="19" t="n">
        <v>0.236934802514261</v>
      </c>
      <c r="I9" s="19" t="n">
        <v>0.205708945257798</v>
      </c>
      <c r="J9" s="19" t="n">
        <v>0.165311650355592</v>
      </c>
      <c r="K9" s="19" t="n">
        <v>0.263977302134283</v>
      </c>
      <c r="L9" s="19" t="n">
        <v>0.29234993125445</v>
      </c>
      <c r="M9" s="19"/>
      <c r="N9" s="19" t="n">
        <v>0.187528672006191</v>
      </c>
      <c r="O9" s="19" t="n">
        <v>0.250461930345011</v>
      </c>
      <c r="P9" s="19" t="n">
        <v>0.202998400946159</v>
      </c>
      <c r="Q9" s="19" t="n">
        <v>0.225215399551328</v>
      </c>
      <c r="R9" s="19" t="n">
        <v>0.336941952571857</v>
      </c>
      <c r="S9" s="19"/>
      <c r="T9" s="19" t="n">
        <v>0.200513938797067</v>
      </c>
      <c r="U9" s="19" t="n">
        <v>0.285704456398869</v>
      </c>
      <c r="V9" s="19" t="n">
        <v>0.219505148441083</v>
      </c>
      <c r="W9" s="19" t="n">
        <v>0.267804083370745</v>
      </c>
      <c r="X9" s="19"/>
      <c r="Y9" s="19" t="n">
        <v>0.230286933408106</v>
      </c>
      <c r="Z9" s="19" t="n">
        <v>0.218963805120289</v>
      </c>
      <c r="AA9" s="19" t="n">
        <v>0.315595975659487</v>
      </c>
      <c r="AB9" s="19" t="n">
        <v>0.211720841600797</v>
      </c>
      <c r="AC9" s="19" t="n">
        <v>0.165304338780046</v>
      </c>
      <c r="AD9" s="19" t="n">
        <v>0.168228550460706</v>
      </c>
      <c r="AE9" s="19"/>
      <c r="AF9" s="19" t="n">
        <v>0.232669511164656</v>
      </c>
      <c r="AG9" s="19"/>
      <c r="AH9" s="19" t="n">
        <v>0.232139093584759</v>
      </c>
      <c r="AI9" s="19"/>
      <c r="AJ9" s="19" t="n">
        <v>0.25746899352576</v>
      </c>
      <c r="AK9" s="19" t="n">
        <v>0.272872775907657</v>
      </c>
      <c r="AL9" s="19" t="n">
        <v>0.259464544162763</v>
      </c>
      <c r="AM9" s="19" t="n">
        <v>0.256498082028468</v>
      </c>
      <c r="AN9" s="19" t="n">
        <v>0.199799273561251</v>
      </c>
      <c r="AO9" s="19" t="n">
        <v>0.193626670264195</v>
      </c>
      <c r="AP9" s="19" t="n">
        <v>0.21364848552598</v>
      </c>
      <c r="AQ9" s="19" t="n">
        <v>0.234301490736624</v>
      </c>
      <c r="AR9" s="19" t="n">
        <v>0.122931115253806</v>
      </c>
      <c r="AS9" s="19" t="n">
        <v>0.266600583781707</v>
      </c>
      <c r="AT9" s="19" t="n">
        <v>0.418976949653456</v>
      </c>
      <c r="AU9" s="19" t="n">
        <v>0.181458791713738</v>
      </c>
    </row>
    <row r="10">
      <c r="B10" s="20" t="s">
        <v>206</v>
      </c>
      <c r="C10" s="19" t="n">
        <v>0.472241660999205</v>
      </c>
      <c r="D10" s="19" t="n">
        <v>0.465352681816333</v>
      </c>
      <c r="E10" s="19" t="n">
        <v>0.479001040375199</v>
      </c>
      <c r="F10" s="19"/>
      <c r="G10" s="19" t="n">
        <v>0.425848340687544</v>
      </c>
      <c r="H10" s="19" t="n">
        <v>0.443285991042613</v>
      </c>
      <c r="I10" s="19" t="n">
        <v>0.481128567681904</v>
      </c>
      <c r="J10" s="19" t="n">
        <v>0.49571340955992</v>
      </c>
      <c r="K10" s="19" t="n">
        <v>0.450710508241202</v>
      </c>
      <c r="L10" s="19" t="n">
        <v>0.505525331526496</v>
      </c>
      <c r="M10" s="19"/>
      <c r="N10" s="19" t="n">
        <v>0.231598789672982</v>
      </c>
      <c r="O10" s="19" t="n">
        <v>0.467034626563381</v>
      </c>
      <c r="P10" s="19" t="n">
        <v>0.446605655557584</v>
      </c>
      <c r="Q10" s="19" t="n">
        <v>0.538849693057922</v>
      </c>
      <c r="R10" s="19" t="n">
        <v>0.447283767423196</v>
      </c>
      <c r="S10" s="19"/>
      <c r="T10" s="19" t="n">
        <v>0.469673040260621</v>
      </c>
      <c r="U10" s="19" t="n">
        <v>0.449130605147448</v>
      </c>
      <c r="V10" s="19" t="n">
        <v>0.510019871773353</v>
      </c>
      <c r="W10" s="19" t="n">
        <v>0.44595580553761</v>
      </c>
      <c r="X10" s="19"/>
      <c r="Y10" s="19" t="n">
        <v>0.484565036887224</v>
      </c>
      <c r="Z10" s="19" t="n">
        <v>0.460977754705155</v>
      </c>
      <c r="AA10" s="19" t="n">
        <v>0.484087354603897</v>
      </c>
      <c r="AB10" s="19" t="n">
        <v>0.466202454009987</v>
      </c>
      <c r="AC10" s="19" t="n">
        <v>0.414125886523117</v>
      </c>
      <c r="AD10" s="19" t="n">
        <v>0.460992942637973</v>
      </c>
      <c r="AE10" s="19"/>
      <c r="AF10" s="19" t="n">
        <v>0.490908597897851</v>
      </c>
      <c r="AG10" s="19"/>
      <c r="AH10" s="19" t="n">
        <v>0.491280145791973</v>
      </c>
      <c r="AI10" s="19"/>
      <c r="AJ10" s="19" t="n">
        <v>0.437731753113868</v>
      </c>
      <c r="AK10" s="19" t="n">
        <v>0.533420509736659</v>
      </c>
      <c r="AL10" s="19" t="n">
        <v>0.477629045647187</v>
      </c>
      <c r="AM10" s="19" t="n">
        <v>0.441587177565895</v>
      </c>
      <c r="AN10" s="19" t="n">
        <v>0.503361361925262</v>
      </c>
      <c r="AO10" s="19" t="n">
        <v>0.467604833452703</v>
      </c>
      <c r="AP10" s="19" t="n">
        <v>0.510861544950225</v>
      </c>
      <c r="AQ10" s="19" t="n">
        <v>0.458222270499506</v>
      </c>
      <c r="AR10" s="19" t="n">
        <v>0.5309614996742</v>
      </c>
      <c r="AS10" s="19" t="n">
        <v>0.369307777169943</v>
      </c>
      <c r="AT10" s="19" t="n">
        <v>0.484380786130081</v>
      </c>
      <c r="AU10" s="19" t="n">
        <v>0.513898390727972</v>
      </c>
    </row>
    <row r="11">
      <c r="B11" s="20" t="s">
        <v>207</v>
      </c>
      <c r="C11" s="19" t="n">
        <v>0.210407006683465</v>
      </c>
      <c r="D11" s="19" t="n">
        <v>0.202403953380395</v>
      </c>
      <c r="E11" s="19" t="n">
        <v>0.219222836339124</v>
      </c>
      <c r="F11" s="19"/>
      <c r="G11" s="19" t="n">
        <v>0.287444162100311</v>
      </c>
      <c r="H11" s="19" t="n">
        <v>0.253456733388585</v>
      </c>
      <c r="I11" s="19" t="n">
        <v>0.263550734004001</v>
      </c>
      <c r="J11" s="19" t="n">
        <v>0.257106334671861</v>
      </c>
      <c r="K11" s="19" t="n">
        <v>0.18171576757359</v>
      </c>
      <c r="L11" s="19" t="n">
        <v>0.104631222953366</v>
      </c>
      <c r="M11" s="19"/>
      <c r="N11" s="19" t="n">
        <v>0.276191313725041</v>
      </c>
      <c r="O11" s="19" t="n">
        <v>0.170982769724284</v>
      </c>
      <c r="P11" s="19" t="n">
        <v>0.284486084728705</v>
      </c>
      <c r="Q11" s="19" t="n">
        <v>0.170299561775128</v>
      </c>
      <c r="R11" s="19" t="n">
        <v>0.169539573496815</v>
      </c>
      <c r="S11" s="19"/>
      <c r="T11" s="19" t="n">
        <v>0.201815480652969</v>
      </c>
      <c r="U11" s="19" t="n">
        <v>0.186121506160856</v>
      </c>
      <c r="V11" s="19" t="n">
        <v>0.207639295023029</v>
      </c>
      <c r="W11" s="19" t="n">
        <v>0.233856593972031</v>
      </c>
      <c r="X11" s="19"/>
      <c r="Y11" s="19" t="n">
        <v>0.227373396684218</v>
      </c>
      <c r="Z11" s="19" t="n">
        <v>0.281725173112414</v>
      </c>
      <c r="AA11" s="19" t="n">
        <v>0.0886873317995329</v>
      </c>
      <c r="AB11" s="19" t="n">
        <v>0.228880652253321</v>
      </c>
      <c r="AC11" s="19" t="n">
        <v>0.312924622478067</v>
      </c>
      <c r="AD11" s="19" t="n">
        <v>0.213026972668155</v>
      </c>
      <c r="AE11" s="19"/>
      <c r="AF11" s="19" t="n">
        <v>0.198986841251034</v>
      </c>
      <c r="AG11" s="19"/>
      <c r="AH11" s="19" t="n">
        <v>0.216715615930032</v>
      </c>
      <c r="AI11" s="19"/>
      <c r="AJ11" s="19" t="n">
        <v>0.205210587093969</v>
      </c>
      <c r="AK11" s="19" t="n">
        <v>0.16948990843442</v>
      </c>
      <c r="AL11" s="19" t="n">
        <v>0.168893860629089</v>
      </c>
      <c r="AM11" s="19" t="n">
        <v>0.203772056193232</v>
      </c>
      <c r="AN11" s="19" t="n">
        <v>0.22929512803467</v>
      </c>
      <c r="AO11" s="19" t="n">
        <v>0.271892167878233</v>
      </c>
      <c r="AP11" s="19" t="n">
        <v>0.202526827635427</v>
      </c>
      <c r="AQ11" s="19" t="n">
        <v>0.279283557594879</v>
      </c>
      <c r="AR11" s="19" t="n">
        <v>0.27660238077672</v>
      </c>
      <c r="AS11" s="19" t="n">
        <v>0.232718253919486</v>
      </c>
      <c r="AT11" s="19" t="n">
        <v>0.0664161893344792</v>
      </c>
      <c r="AU11" s="19" t="n">
        <v>0.30464281755829</v>
      </c>
    </row>
    <row r="12">
      <c r="B12" s="20" t="s">
        <v>66</v>
      </c>
      <c r="C12" s="21" t="n">
        <v>0.0795638357153145</v>
      </c>
      <c r="D12" s="21" t="n">
        <v>0.0856207421363519</v>
      </c>
      <c r="E12" s="21" t="n">
        <v>0.0718548594298021</v>
      </c>
      <c r="F12" s="21"/>
      <c r="G12" s="21" t="n">
        <v>0.0583713589940084</v>
      </c>
      <c r="H12" s="21" t="n">
        <v>0.0663224730545409</v>
      </c>
      <c r="I12" s="21" t="n">
        <v>0.0496117530562967</v>
      </c>
      <c r="J12" s="21" t="n">
        <v>0.0818686054126278</v>
      </c>
      <c r="K12" s="21" t="n">
        <v>0.103596422050924</v>
      </c>
      <c r="L12" s="21" t="n">
        <v>0.0974935142656875</v>
      </c>
      <c r="M12" s="21"/>
      <c r="N12" s="21" t="n">
        <v>0.304681224595787</v>
      </c>
      <c r="O12" s="21" t="n">
        <v>0.111520673367323</v>
      </c>
      <c r="P12" s="21" t="n">
        <v>0.0659098587675514</v>
      </c>
      <c r="Q12" s="21" t="n">
        <v>0.0656353456156225</v>
      </c>
      <c r="R12" s="21" t="n">
        <v>0.0462347065081315</v>
      </c>
      <c r="S12" s="21"/>
      <c r="T12" s="21" t="n">
        <v>0.127997540289342</v>
      </c>
      <c r="U12" s="21" t="n">
        <v>0.079043432292827</v>
      </c>
      <c r="V12" s="21" t="n">
        <v>0.0628356847625345</v>
      </c>
      <c r="W12" s="21" t="n">
        <v>0.0523835171196141</v>
      </c>
      <c r="X12" s="21"/>
      <c r="Y12" s="21" t="n">
        <v>0.0577746330204519</v>
      </c>
      <c r="Z12" s="21" t="n">
        <v>0.0383332670621428</v>
      </c>
      <c r="AA12" s="21" t="n">
        <v>0.111629337937084</v>
      </c>
      <c r="AB12" s="21" t="n">
        <v>0.0931960521358949</v>
      </c>
      <c r="AC12" s="21" t="n">
        <v>0.107645152218769</v>
      </c>
      <c r="AD12" s="21" t="n">
        <v>0.157751534233166</v>
      </c>
      <c r="AE12" s="21"/>
      <c r="AF12" s="21" t="n">
        <v>0.0774350496864587</v>
      </c>
      <c r="AG12" s="21"/>
      <c r="AH12" s="21" t="n">
        <v>0.0598651446932357</v>
      </c>
      <c r="AI12" s="21"/>
      <c r="AJ12" s="21" t="n">
        <v>0.099588666266403</v>
      </c>
      <c r="AK12" s="21" t="n">
        <v>0.0242168059212648</v>
      </c>
      <c r="AL12" s="21" t="n">
        <v>0.0940125495609609</v>
      </c>
      <c r="AM12" s="21" t="n">
        <v>0.0981426842124038</v>
      </c>
      <c r="AN12" s="21" t="n">
        <v>0.0675442364788174</v>
      </c>
      <c r="AO12" s="21" t="n">
        <v>0.0668763284048677</v>
      </c>
      <c r="AP12" s="21" t="n">
        <v>0.0729631418883674</v>
      </c>
      <c r="AQ12" s="21" t="n">
        <v>0.0281926811689916</v>
      </c>
      <c r="AR12" s="21" t="n">
        <v>0.0695050042952741</v>
      </c>
      <c r="AS12" s="21" t="n">
        <v>0.131373385128864</v>
      </c>
      <c r="AT12" s="21" t="n">
        <v>0.0302260748819833</v>
      </c>
      <c r="AU12" s="21" t="n">
        <v>0</v>
      </c>
    </row>
    <row r="13">
      <c r="B13" s="18"/>
    </row>
    <row r="14">
      <c r="B14" t="s">
        <v>70</v>
      </c>
    </row>
    <row r="15">
      <c r="B15" t="s">
        <v>71</v>
      </c>
    </row>
    <row r="17">
      <c r="B17"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2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20.71" hidden="0" customWidth="1"/>
  </cols>
  <sheetData>
    <row r="2" ht="40" customHeight="1">
      <c r="D2" s="16" t="s">
        <v>215</v>
      </c>
    </row>
    <row r="6" ht="50" customHeight="1">
      <c r="B6" s="22" t="s">
        <v>15</v>
      </c>
      <c r="C6" s="22" t="s">
        <v>172</v>
      </c>
      <c r="D6" s="22" t="s">
        <v>209</v>
      </c>
      <c r="E6" s="22" t="s">
        <v>210</v>
      </c>
      <c r="F6" s="22" t="s">
        <v>211</v>
      </c>
      <c r="G6" s="22" t="s">
        <v>212</v>
      </c>
      <c r="H6" s="22" t="s">
        <v>213</v>
      </c>
      <c r="I6" s="22" t="s">
        <v>214</v>
      </c>
    </row>
    <row r="7">
      <c r="B7" s="20" t="s">
        <v>175</v>
      </c>
      <c r="C7" s="19" t="n">
        <v>0.568974300820736</v>
      </c>
      <c r="D7" s="19" t="n">
        <v>0.62039772053018</v>
      </c>
      <c r="E7" s="19" t="n">
        <v>0.803238034996093</v>
      </c>
      <c r="F7" s="19" t="n">
        <v>0.344351640718927</v>
      </c>
      <c r="G7" s="19" t="n">
        <v>0.437144062897796</v>
      </c>
      <c r="H7" s="19" t="n">
        <v>0.402897777307606</v>
      </c>
      <c r="I7" s="19" t="n">
        <v>0.259182113705312</v>
      </c>
    </row>
    <row r="8">
      <c r="B8" s="20" t="s">
        <v>176</v>
      </c>
      <c r="C8" s="19" t="n">
        <v>0.414920070070589</v>
      </c>
      <c r="D8" s="19" t="n">
        <v>0.367631571349071</v>
      </c>
      <c r="E8" s="19" t="n">
        <v>0.181603901495002</v>
      </c>
      <c r="F8" s="19" t="n">
        <v>0.633263036184646</v>
      </c>
      <c r="G8" s="19" t="n">
        <v>0.544957307752689</v>
      </c>
      <c r="H8" s="19" t="n">
        <v>0.573564038001196</v>
      </c>
      <c r="I8" s="19" t="n">
        <v>0.712373775524613</v>
      </c>
    </row>
    <row r="9">
      <c r="B9" s="20" t="s">
        <v>96</v>
      </c>
      <c r="C9" s="19" t="n">
        <v>0.0161056291086748</v>
      </c>
      <c r="D9" s="19" t="n">
        <v>0.0119707081207486</v>
      </c>
      <c r="E9" s="19" t="n">
        <v>0.0151580635089046</v>
      </c>
      <c r="F9" s="19" t="n">
        <v>0.0223853230964265</v>
      </c>
      <c r="G9" s="19" t="n">
        <v>0.0178986293495141</v>
      </c>
      <c r="H9" s="19" t="n">
        <v>0.023538184691198</v>
      </c>
      <c r="I9" s="19" t="n">
        <v>0.0284441107700752</v>
      </c>
    </row>
    <row r="10">
      <c r="B10" s="18" t="s">
        <v>216</v>
      </c>
      <c r="C10" s="18"/>
      <c r="D10" s="18"/>
      <c r="E10" s="18"/>
      <c r="F10" s="18"/>
      <c r="G10" s="18"/>
      <c r="H10" s="18"/>
      <c r="I10" s="18"/>
    </row>
    <row r="11">
      <c r="B11" t="s">
        <v>70</v>
      </c>
    </row>
    <row r="12">
      <c r="B12" t="s">
        <v>71</v>
      </c>
    </row>
    <row r="16">
      <c r="B16" s="9" t="str">
        <f>=HYPERLINK("#'Contents'!A1", "Return to Contents")</f>
      </c>
    </row>
  </sheetData>
  <mergeCells count="1">
    <mergeCell ref="D2:J2"/>
  </mergeCells>
  <pageMargins left="0.7" right="0.7" top="0.75" bottom="0.75" header="0.3" footer="0.3"/>
  <pageSetup paperSize="9" orientation="portrait" horizontalDpi="300" verticalDpi="300" r:id="rId2"/>
  <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217</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856</v>
      </c>
      <c r="D7" s="11" t="n">
        <v>407</v>
      </c>
      <c r="E7" s="11" t="n">
        <v>447</v>
      </c>
      <c r="F7" s="11"/>
      <c r="G7" s="11" t="n">
        <v>98</v>
      </c>
      <c r="H7" s="11" t="n">
        <v>134</v>
      </c>
      <c r="I7" s="11" t="n">
        <v>129</v>
      </c>
      <c r="J7" s="11" t="n">
        <v>151</v>
      </c>
      <c r="K7" s="11" t="n">
        <v>147</v>
      </c>
      <c r="L7" s="11" t="n">
        <v>197</v>
      </c>
      <c r="M7" s="11"/>
      <c r="N7" s="11" t="n">
        <v>12</v>
      </c>
      <c r="O7" s="11" t="n">
        <v>205</v>
      </c>
      <c r="P7" s="11" t="n">
        <v>306</v>
      </c>
      <c r="Q7" s="11" t="n">
        <v>218</v>
      </c>
      <c r="R7" s="11" t="n">
        <v>110</v>
      </c>
      <c r="S7" s="11"/>
      <c r="T7" s="11" t="n">
        <v>92</v>
      </c>
      <c r="U7" s="11" t="n">
        <v>241</v>
      </c>
      <c r="V7" s="11" t="n">
        <v>192</v>
      </c>
      <c r="W7" s="11" t="n">
        <v>194</v>
      </c>
      <c r="X7" s="11"/>
      <c r="Y7" s="11" t="n">
        <v>333</v>
      </c>
      <c r="Z7" s="11" t="n">
        <v>159</v>
      </c>
      <c r="AA7" s="11" t="n">
        <v>168</v>
      </c>
      <c r="AB7" s="11" t="n">
        <v>94</v>
      </c>
      <c r="AC7" s="11" t="n">
        <v>54</v>
      </c>
      <c r="AD7" s="11" t="n">
        <v>44</v>
      </c>
      <c r="AE7" s="11"/>
      <c r="AF7" s="11" t="n">
        <v>539</v>
      </c>
      <c r="AG7" s="11"/>
      <c r="AH7" s="11" t="n">
        <v>673</v>
      </c>
      <c r="AI7" s="11"/>
      <c r="AJ7" s="11" t="n">
        <v>77</v>
      </c>
      <c r="AK7" s="11" t="n">
        <v>30</v>
      </c>
      <c r="AL7" s="11" t="n">
        <v>160</v>
      </c>
      <c r="AM7" s="11" t="n">
        <v>134</v>
      </c>
      <c r="AN7" s="11" t="n">
        <v>116</v>
      </c>
      <c r="AO7" s="11" t="n">
        <v>56</v>
      </c>
      <c r="AP7" s="11" t="n">
        <v>115</v>
      </c>
      <c r="AQ7" s="11" t="n">
        <v>29</v>
      </c>
      <c r="AR7" s="11" t="n">
        <v>25</v>
      </c>
      <c r="AS7" s="11" t="n">
        <v>51</v>
      </c>
      <c r="AT7" s="11" t="n">
        <v>25</v>
      </c>
      <c r="AU7" s="11" t="n">
        <v>38</v>
      </c>
    </row>
    <row r="8" ht="30" customHeight="1">
      <c r="B8" s="12" t="s">
        <v>20</v>
      </c>
      <c r="C8" s="12" t="n">
        <v>864</v>
      </c>
      <c r="D8" s="12" t="n">
        <v>436</v>
      </c>
      <c r="E8" s="12" t="n">
        <v>426</v>
      </c>
      <c r="F8" s="12"/>
      <c r="G8" s="12" t="n">
        <v>109</v>
      </c>
      <c r="H8" s="12" t="n">
        <v>158</v>
      </c>
      <c r="I8" s="12" t="n">
        <v>130</v>
      </c>
      <c r="J8" s="12" t="n">
        <v>145</v>
      </c>
      <c r="K8" s="12" t="n">
        <v>136</v>
      </c>
      <c r="L8" s="12" t="n">
        <v>186</v>
      </c>
      <c r="M8" s="12"/>
      <c r="N8" s="12" t="n">
        <v>12</v>
      </c>
      <c r="O8" s="12" t="n">
        <v>193</v>
      </c>
      <c r="P8" s="12" t="n">
        <v>287</v>
      </c>
      <c r="Q8" s="12" t="n">
        <v>244</v>
      </c>
      <c r="R8" s="12" t="n">
        <v>123</v>
      </c>
      <c r="S8" s="12"/>
      <c r="T8" s="12" t="n">
        <v>92</v>
      </c>
      <c r="U8" s="12" t="n">
        <v>241</v>
      </c>
      <c r="V8" s="12" t="n">
        <v>192</v>
      </c>
      <c r="W8" s="12" t="n">
        <v>206</v>
      </c>
      <c r="X8" s="12"/>
      <c r="Y8" s="12" t="n">
        <v>361</v>
      </c>
      <c r="Z8" s="12" t="n">
        <v>155</v>
      </c>
      <c r="AA8" s="12" t="n">
        <v>158</v>
      </c>
      <c r="AB8" s="12" t="n">
        <v>90</v>
      </c>
      <c r="AC8" s="12" t="n">
        <v>57</v>
      </c>
      <c r="AD8" s="12" t="n">
        <v>40</v>
      </c>
      <c r="AE8" s="12"/>
      <c r="AF8" s="12" t="n">
        <v>536</v>
      </c>
      <c r="AG8" s="12"/>
      <c r="AH8" s="12" t="n">
        <v>688</v>
      </c>
      <c r="AI8" s="12"/>
      <c r="AJ8" s="12" t="n">
        <v>70</v>
      </c>
      <c r="AK8" s="12" t="n">
        <v>25</v>
      </c>
      <c r="AL8" s="12" t="n">
        <v>173</v>
      </c>
      <c r="AM8" s="12" t="n">
        <v>143</v>
      </c>
      <c r="AN8" s="12" t="n">
        <v>134</v>
      </c>
      <c r="AO8" s="12" t="n">
        <v>56</v>
      </c>
      <c r="AP8" s="12" t="n">
        <v>110</v>
      </c>
      <c r="AQ8" s="12" t="n">
        <v>32</v>
      </c>
      <c r="AR8" s="12" t="n">
        <v>21</v>
      </c>
      <c r="AS8" s="12" t="n">
        <v>46</v>
      </c>
      <c r="AT8" s="12" t="n">
        <v>19</v>
      </c>
      <c r="AU8" s="12" t="n">
        <v>36</v>
      </c>
    </row>
    <row r="9">
      <c r="B9" s="20" t="s">
        <v>175</v>
      </c>
      <c r="C9" s="19" t="n">
        <v>0.568974300820736</v>
      </c>
      <c r="D9" s="19" t="n">
        <v>0.597576679011008</v>
      </c>
      <c r="E9" s="19" t="n">
        <v>0.540013808604169</v>
      </c>
      <c r="F9" s="19"/>
      <c r="G9" s="19" t="n">
        <v>0.673116320674346</v>
      </c>
      <c r="H9" s="19" t="n">
        <v>0.673067635133214</v>
      </c>
      <c r="I9" s="19" t="n">
        <v>0.574339233174654</v>
      </c>
      <c r="J9" s="19" t="n">
        <v>0.489543420048681</v>
      </c>
      <c r="K9" s="19" t="n">
        <v>0.518315200059037</v>
      </c>
      <c r="L9" s="19" t="n">
        <v>0.514148203701784</v>
      </c>
      <c r="M9" s="19"/>
      <c r="N9" s="19" t="n">
        <v>0.327697619268212</v>
      </c>
      <c r="O9" s="19" t="n">
        <v>0.514213130381218</v>
      </c>
      <c r="P9" s="19" t="n">
        <v>0.5315000967616</v>
      </c>
      <c r="Q9" s="19" t="n">
        <v>0.649902830666753</v>
      </c>
      <c r="R9" s="19" t="n">
        <v>0.601507544771526</v>
      </c>
      <c r="S9" s="19"/>
      <c r="T9" s="19" t="n">
        <v>0.525067531832354</v>
      </c>
      <c r="U9" s="19" t="n">
        <v>0.582860194600643</v>
      </c>
      <c r="V9" s="19" t="n">
        <v>0.559233683424136</v>
      </c>
      <c r="W9" s="19" t="n">
        <v>0.616982768018739</v>
      </c>
      <c r="X9" s="19"/>
      <c r="Y9" s="19" t="n">
        <v>0.633486013540513</v>
      </c>
      <c r="Z9" s="19" t="n">
        <v>0.491615403629691</v>
      </c>
      <c r="AA9" s="19" t="n">
        <v>0.517755846088927</v>
      </c>
      <c r="AB9" s="19" t="n">
        <v>0.569130209368843</v>
      </c>
      <c r="AC9" s="19" t="n">
        <v>0.639597141272223</v>
      </c>
      <c r="AD9" s="19" t="n">
        <v>0.394051596195443</v>
      </c>
      <c r="AE9" s="19"/>
      <c r="AF9" s="19" t="n">
        <v>0.537823831388219</v>
      </c>
      <c r="AG9" s="19"/>
      <c r="AH9" s="19" t="n">
        <v>0.621197856283591</v>
      </c>
      <c r="AI9" s="19"/>
      <c r="AJ9" s="19" t="n">
        <v>0.561378929191862</v>
      </c>
      <c r="AK9" s="19" t="n">
        <v>0.597669413453868</v>
      </c>
      <c r="AL9" s="19" t="n">
        <v>0.580958900793233</v>
      </c>
      <c r="AM9" s="19" t="n">
        <v>0.566623506945824</v>
      </c>
      <c r="AN9" s="19" t="n">
        <v>0.54579697261478</v>
      </c>
      <c r="AO9" s="19" t="n">
        <v>0.56453477874672</v>
      </c>
      <c r="AP9" s="19" t="n">
        <v>0.543584383418196</v>
      </c>
      <c r="AQ9" s="19" t="n">
        <v>0.517909122301539</v>
      </c>
      <c r="AR9" s="19" t="n">
        <v>0.570844392240375</v>
      </c>
      <c r="AS9" s="19" t="n">
        <v>0.725766326288095</v>
      </c>
      <c r="AT9" s="19" t="n">
        <v>0.402251369191489</v>
      </c>
      <c r="AU9" s="19" t="n">
        <v>0.615933005339769</v>
      </c>
    </row>
    <row r="10">
      <c r="B10" s="20" t="s">
        <v>176</v>
      </c>
      <c r="C10" s="19" t="n">
        <v>0.414920070070589</v>
      </c>
      <c r="D10" s="19" t="n">
        <v>0.389231111986519</v>
      </c>
      <c r="E10" s="19" t="n">
        <v>0.443187405746026</v>
      </c>
      <c r="F10" s="19"/>
      <c r="G10" s="19" t="n">
        <v>0.307764520858399</v>
      </c>
      <c r="H10" s="19" t="n">
        <v>0.319719030439576</v>
      </c>
      <c r="I10" s="19" t="n">
        <v>0.403544524898697</v>
      </c>
      <c r="J10" s="19" t="n">
        <v>0.497298356504568</v>
      </c>
      <c r="K10" s="19" t="n">
        <v>0.453755622986125</v>
      </c>
      <c r="L10" s="19" t="n">
        <v>0.474487454563523</v>
      </c>
      <c r="M10" s="19"/>
      <c r="N10" s="19" t="n">
        <v>0.672302380731788</v>
      </c>
      <c r="O10" s="19" t="n">
        <v>0.480701569771643</v>
      </c>
      <c r="P10" s="19" t="n">
        <v>0.44537570911475</v>
      </c>
      <c r="Q10" s="19" t="n">
        <v>0.336818446847948</v>
      </c>
      <c r="R10" s="19" t="n">
        <v>0.373613925626409</v>
      </c>
      <c r="S10" s="19"/>
      <c r="T10" s="19" t="n">
        <v>0.452761021736414</v>
      </c>
      <c r="U10" s="19" t="n">
        <v>0.404424669211151</v>
      </c>
      <c r="V10" s="19" t="n">
        <v>0.423919883708399</v>
      </c>
      <c r="W10" s="19" t="n">
        <v>0.369227754298187</v>
      </c>
      <c r="X10" s="19"/>
      <c r="Y10" s="19" t="n">
        <v>0.350764668380916</v>
      </c>
      <c r="Z10" s="19" t="n">
        <v>0.48764051579587</v>
      </c>
      <c r="AA10" s="19" t="n">
        <v>0.468831374216769</v>
      </c>
      <c r="AB10" s="19" t="n">
        <v>0.420476488771794</v>
      </c>
      <c r="AC10" s="19" t="n">
        <v>0.360402858727777</v>
      </c>
      <c r="AD10" s="19" t="n">
        <v>0.556445206728185</v>
      </c>
      <c r="AE10" s="19"/>
      <c r="AF10" s="19" t="n">
        <v>0.445565471324799</v>
      </c>
      <c r="AG10" s="19"/>
      <c r="AH10" s="19" t="n">
        <v>0.361569104895279</v>
      </c>
      <c r="AI10" s="19"/>
      <c r="AJ10" s="19" t="n">
        <v>0.438621070808138</v>
      </c>
      <c r="AK10" s="19" t="n">
        <v>0.372371280195242</v>
      </c>
      <c r="AL10" s="19" t="n">
        <v>0.40696731684946</v>
      </c>
      <c r="AM10" s="19" t="n">
        <v>0.404859408409649</v>
      </c>
      <c r="AN10" s="19" t="n">
        <v>0.431061210719323</v>
      </c>
      <c r="AO10" s="19" t="n">
        <v>0.43546522125328</v>
      </c>
      <c r="AP10" s="19" t="n">
        <v>0.428841645608905</v>
      </c>
      <c r="AQ10" s="19" t="n">
        <v>0.482090877698461</v>
      </c>
      <c r="AR10" s="19" t="n">
        <v>0.429155607759625</v>
      </c>
      <c r="AS10" s="19" t="n">
        <v>0.254694702573842</v>
      </c>
      <c r="AT10" s="19" t="n">
        <v>0.597748630808511</v>
      </c>
      <c r="AU10" s="19" t="n">
        <v>0.384066994660231</v>
      </c>
    </row>
    <row r="11">
      <c r="B11" s="20" t="s">
        <v>96</v>
      </c>
      <c r="C11" s="21" t="n">
        <v>0.0161056291086748</v>
      </c>
      <c r="D11" s="21" t="n">
        <v>0.0131922090024731</v>
      </c>
      <c r="E11" s="21" t="n">
        <v>0.0167987856498049</v>
      </c>
      <c r="F11" s="21"/>
      <c r="G11" s="21" t="n">
        <v>0.019119158467255</v>
      </c>
      <c r="H11" s="21" t="n">
        <v>0.00721333442721009</v>
      </c>
      <c r="I11" s="21" t="n">
        <v>0.0221162419266484</v>
      </c>
      <c r="J11" s="21" t="n">
        <v>0.0131582234467509</v>
      </c>
      <c r="K11" s="21" t="n">
        <v>0.0279291769548372</v>
      </c>
      <c r="L11" s="21" t="n">
        <v>0.0113643417346928</v>
      </c>
      <c r="M11" s="21"/>
      <c r="N11" s="21" t="n">
        <v>0</v>
      </c>
      <c r="O11" s="21" t="n">
        <v>0.00508529984713854</v>
      </c>
      <c r="P11" s="21" t="n">
        <v>0.0231241941236501</v>
      </c>
      <c r="Q11" s="21" t="n">
        <v>0.0132787224852982</v>
      </c>
      <c r="R11" s="21" t="n">
        <v>0.0248785296020657</v>
      </c>
      <c r="S11" s="21"/>
      <c r="T11" s="21" t="n">
        <v>0.0221714464312327</v>
      </c>
      <c r="U11" s="21" t="n">
        <v>0.0127151361882054</v>
      </c>
      <c r="V11" s="21" t="n">
        <v>0.0168464328674653</v>
      </c>
      <c r="W11" s="21" t="n">
        <v>0.0137894776830745</v>
      </c>
      <c r="X11" s="21"/>
      <c r="Y11" s="21" t="n">
        <v>0.0157493180785711</v>
      </c>
      <c r="Z11" s="21" t="n">
        <v>0.0207440805744387</v>
      </c>
      <c r="AA11" s="21" t="n">
        <v>0.0134127796943044</v>
      </c>
      <c r="AB11" s="21" t="n">
        <v>0.0103933018593635</v>
      </c>
      <c r="AC11" s="21" t="n">
        <v>0</v>
      </c>
      <c r="AD11" s="21" t="n">
        <v>0.0495031970763721</v>
      </c>
      <c r="AE11" s="21"/>
      <c r="AF11" s="21" t="n">
        <v>0.0166106972869813</v>
      </c>
      <c r="AG11" s="21"/>
      <c r="AH11" s="21" t="n">
        <v>0.0172330388211298</v>
      </c>
      <c r="AI11" s="21"/>
      <c r="AJ11" s="21" t="n">
        <v>0</v>
      </c>
      <c r="AK11" s="21" t="n">
        <v>0.0299593063508896</v>
      </c>
      <c r="AL11" s="21" t="n">
        <v>0.0120737823573071</v>
      </c>
      <c r="AM11" s="21" t="n">
        <v>0.0285170846445269</v>
      </c>
      <c r="AN11" s="21" t="n">
        <v>0.023141816665897</v>
      </c>
      <c r="AO11" s="21" t="n">
        <v>0</v>
      </c>
      <c r="AP11" s="21" t="n">
        <v>0.0275739709728987</v>
      </c>
      <c r="AQ11" s="21" t="n">
        <v>0</v>
      </c>
      <c r="AR11" s="21" t="n">
        <v>0</v>
      </c>
      <c r="AS11" s="21" t="n">
        <v>0.0195389711380631</v>
      </c>
      <c r="AT11" s="21" t="n">
        <v>0</v>
      </c>
      <c r="AU11" s="21" t="n">
        <v>0</v>
      </c>
    </row>
    <row r="12">
      <c r="B12" s="18" t="s">
        <v>216</v>
      </c>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218</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856</v>
      </c>
      <c r="D7" s="11" t="n">
        <v>407</v>
      </c>
      <c r="E7" s="11" t="n">
        <v>447</v>
      </c>
      <c r="F7" s="11"/>
      <c r="G7" s="11" t="n">
        <v>98</v>
      </c>
      <c r="H7" s="11" t="n">
        <v>134</v>
      </c>
      <c r="I7" s="11" t="n">
        <v>129</v>
      </c>
      <c r="J7" s="11" t="n">
        <v>151</v>
      </c>
      <c r="K7" s="11" t="n">
        <v>147</v>
      </c>
      <c r="L7" s="11" t="n">
        <v>197</v>
      </c>
      <c r="M7" s="11"/>
      <c r="N7" s="11" t="n">
        <v>12</v>
      </c>
      <c r="O7" s="11" t="n">
        <v>205</v>
      </c>
      <c r="P7" s="11" t="n">
        <v>306</v>
      </c>
      <c r="Q7" s="11" t="n">
        <v>218</v>
      </c>
      <c r="R7" s="11" t="n">
        <v>110</v>
      </c>
      <c r="S7" s="11"/>
      <c r="T7" s="11" t="n">
        <v>92</v>
      </c>
      <c r="U7" s="11" t="n">
        <v>241</v>
      </c>
      <c r="V7" s="11" t="n">
        <v>192</v>
      </c>
      <c r="W7" s="11" t="n">
        <v>194</v>
      </c>
      <c r="X7" s="11"/>
      <c r="Y7" s="11" t="n">
        <v>333</v>
      </c>
      <c r="Z7" s="11" t="n">
        <v>159</v>
      </c>
      <c r="AA7" s="11" t="n">
        <v>168</v>
      </c>
      <c r="AB7" s="11" t="n">
        <v>94</v>
      </c>
      <c r="AC7" s="11" t="n">
        <v>54</v>
      </c>
      <c r="AD7" s="11" t="n">
        <v>44</v>
      </c>
      <c r="AE7" s="11"/>
      <c r="AF7" s="11" t="n">
        <v>539</v>
      </c>
      <c r="AG7" s="11"/>
      <c r="AH7" s="11" t="n">
        <v>673</v>
      </c>
      <c r="AI7" s="11"/>
      <c r="AJ7" s="11" t="n">
        <v>77</v>
      </c>
      <c r="AK7" s="11" t="n">
        <v>30</v>
      </c>
      <c r="AL7" s="11" t="n">
        <v>160</v>
      </c>
      <c r="AM7" s="11" t="n">
        <v>134</v>
      </c>
      <c r="AN7" s="11" t="n">
        <v>116</v>
      </c>
      <c r="AO7" s="11" t="n">
        <v>56</v>
      </c>
      <c r="AP7" s="11" t="n">
        <v>115</v>
      </c>
      <c r="AQ7" s="11" t="n">
        <v>29</v>
      </c>
      <c r="AR7" s="11" t="n">
        <v>25</v>
      </c>
      <c r="AS7" s="11" t="n">
        <v>51</v>
      </c>
      <c r="AT7" s="11" t="n">
        <v>25</v>
      </c>
      <c r="AU7" s="11" t="n">
        <v>38</v>
      </c>
    </row>
    <row r="8" ht="30" customHeight="1">
      <c r="B8" s="12" t="s">
        <v>20</v>
      </c>
      <c r="C8" s="12" t="n">
        <v>864</v>
      </c>
      <c r="D8" s="12" t="n">
        <v>436</v>
      </c>
      <c r="E8" s="12" t="n">
        <v>426</v>
      </c>
      <c r="F8" s="12"/>
      <c r="G8" s="12" t="n">
        <v>109</v>
      </c>
      <c r="H8" s="12" t="n">
        <v>158</v>
      </c>
      <c r="I8" s="12" t="n">
        <v>130</v>
      </c>
      <c r="J8" s="12" t="n">
        <v>145</v>
      </c>
      <c r="K8" s="12" t="n">
        <v>136</v>
      </c>
      <c r="L8" s="12" t="n">
        <v>186</v>
      </c>
      <c r="M8" s="12"/>
      <c r="N8" s="12" t="n">
        <v>12</v>
      </c>
      <c r="O8" s="12" t="n">
        <v>193</v>
      </c>
      <c r="P8" s="12" t="n">
        <v>287</v>
      </c>
      <c r="Q8" s="12" t="n">
        <v>244</v>
      </c>
      <c r="R8" s="12" t="n">
        <v>123</v>
      </c>
      <c r="S8" s="12"/>
      <c r="T8" s="12" t="n">
        <v>92</v>
      </c>
      <c r="U8" s="12" t="n">
        <v>241</v>
      </c>
      <c r="V8" s="12" t="n">
        <v>192</v>
      </c>
      <c r="W8" s="12" t="n">
        <v>206</v>
      </c>
      <c r="X8" s="12"/>
      <c r="Y8" s="12" t="n">
        <v>361</v>
      </c>
      <c r="Z8" s="12" t="n">
        <v>155</v>
      </c>
      <c r="AA8" s="12" t="n">
        <v>158</v>
      </c>
      <c r="AB8" s="12" t="n">
        <v>90</v>
      </c>
      <c r="AC8" s="12" t="n">
        <v>57</v>
      </c>
      <c r="AD8" s="12" t="n">
        <v>40</v>
      </c>
      <c r="AE8" s="12"/>
      <c r="AF8" s="12" t="n">
        <v>536</v>
      </c>
      <c r="AG8" s="12"/>
      <c r="AH8" s="12" t="n">
        <v>688</v>
      </c>
      <c r="AI8" s="12"/>
      <c r="AJ8" s="12" t="n">
        <v>70</v>
      </c>
      <c r="AK8" s="12" t="n">
        <v>25</v>
      </c>
      <c r="AL8" s="12" t="n">
        <v>173</v>
      </c>
      <c r="AM8" s="12" t="n">
        <v>143</v>
      </c>
      <c r="AN8" s="12" t="n">
        <v>134</v>
      </c>
      <c r="AO8" s="12" t="n">
        <v>56</v>
      </c>
      <c r="AP8" s="12" t="n">
        <v>110</v>
      </c>
      <c r="AQ8" s="12" t="n">
        <v>32</v>
      </c>
      <c r="AR8" s="12" t="n">
        <v>21</v>
      </c>
      <c r="AS8" s="12" t="n">
        <v>46</v>
      </c>
      <c r="AT8" s="12" t="n">
        <v>19</v>
      </c>
      <c r="AU8" s="12" t="n">
        <v>36</v>
      </c>
    </row>
    <row r="9">
      <c r="B9" s="20" t="s">
        <v>175</v>
      </c>
      <c r="C9" s="19" t="n">
        <v>0.62039772053018</v>
      </c>
      <c r="D9" s="19" t="n">
        <v>0.621590977196951</v>
      </c>
      <c r="E9" s="19" t="n">
        <v>0.619745678186289</v>
      </c>
      <c r="F9" s="19"/>
      <c r="G9" s="19" t="n">
        <v>0.709974329595671</v>
      </c>
      <c r="H9" s="19" t="n">
        <v>0.661904699317168</v>
      </c>
      <c r="I9" s="19" t="n">
        <v>0.666746047913956</v>
      </c>
      <c r="J9" s="19" t="n">
        <v>0.54867713196462</v>
      </c>
      <c r="K9" s="19" t="n">
        <v>0.608043195900368</v>
      </c>
      <c r="L9" s="19" t="n">
        <v>0.564734374257817</v>
      </c>
      <c r="M9" s="19"/>
      <c r="N9" s="19" t="n">
        <v>0.500011567119693</v>
      </c>
      <c r="O9" s="19" t="n">
        <v>0.576402807980457</v>
      </c>
      <c r="P9" s="19" t="n">
        <v>0.585695579143515</v>
      </c>
      <c r="Q9" s="19" t="n">
        <v>0.661722747109936</v>
      </c>
      <c r="R9" s="19" t="n">
        <v>0.692696856730951</v>
      </c>
      <c r="S9" s="19"/>
      <c r="T9" s="19" t="n">
        <v>0.567255590750428</v>
      </c>
      <c r="U9" s="19" t="n">
        <v>0.617071177023212</v>
      </c>
      <c r="V9" s="19" t="n">
        <v>0.610770471254424</v>
      </c>
      <c r="W9" s="19" t="n">
        <v>0.666136799678967</v>
      </c>
      <c r="X9" s="19"/>
      <c r="Y9" s="19" t="n">
        <v>0.653284785605065</v>
      </c>
      <c r="Z9" s="19" t="n">
        <v>0.590436873033462</v>
      </c>
      <c r="AA9" s="19" t="n">
        <v>0.545369960772303</v>
      </c>
      <c r="AB9" s="19" t="n">
        <v>0.572495540219583</v>
      </c>
      <c r="AC9" s="19" t="n">
        <v>0.804034454592396</v>
      </c>
      <c r="AD9" s="19" t="n">
        <v>0.54177616478027</v>
      </c>
      <c r="AE9" s="19"/>
      <c r="AF9" s="19" t="n">
        <v>0.593954866734606</v>
      </c>
      <c r="AG9" s="19"/>
      <c r="AH9" s="19" t="n">
        <v>0.674060975068364</v>
      </c>
      <c r="AI9" s="19"/>
      <c r="AJ9" s="19" t="n">
        <v>0.622752099822418</v>
      </c>
      <c r="AK9" s="19" t="n">
        <v>0.641059862872475</v>
      </c>
      <c r="AL9" s="19" t="n">
        <v>0.615613064995279</v>
      </c>
      <c r="AM9" s="19" t="n">
        <v>0.662587999550235</v>
      </c>
      <c r="AN9" s="19" t="n">
        <v>0.587892087620927</v>
      </c>
      <c r="AO9" s="19" t="n">
        <v>0.636417369674839</v>
      </c>
      <c r="AP9" s="19" t="n">
        <v>0.66263191645727</v>
      </c>
      <c r="AQ9" s="19" t="n">
        <v>0.474919307460077</v>
      </c>
      <c r="AR9" s="19" t="n">
        <v>0.608250060967158</v>
      </c>
      <c r="AS9" s="19" t="n">
        <v>0.691258148577676</v>
      </c>
      <c r="AT9" s="19" t="n">
        <v>0.51381355412869</v>
      </c>
      <c r="AU9" s="19" t="n">
        <v>0.52729247506246</v>
      </c>
    </row>
    <row r="10">
      <c r="B10" s="20" t="s">
        <v>176</v>
      </c>
      <c r="C10" s="19" t="n">
        <v>0.367631571349071</v>
      </c>
      <c r="D10" s="19" t="n">
        <v>0.369360676879497</v>
      </c>
      <c r="E10" s="19" t="n">
        <v>0.367600869217947</v>
      </c>
      <c r="F10" s="19"/>
      <c r="G10" s="19" t="n">
        <v>0.26161955800406</v>
      </c>
      <c r="H10" s="19" t="n">
        <v>0.322742946238559</v>
      </c>
      <c r="I10" s="19" t="n">
        <v>0.317258903053175</v>
      </c>
      <c r="J10" s="19" t="n">
        <v>0.444602691223744</v>
      </c>
      <c r="K10" s="19" t="n">
        <v>0.384245433886557</v>
      </c>
      <c r="L10" s="19" t="n">
        <v>0.431458668823566</v>
      </c>
      <c r="M10" s="19"/>
      <c r="N10" s="19" t="n">
        <v>0.499988432880307</v>
      </c>
      <c r="O10" s="19" t="n">
        <v>0.418511892172405</v>
      </c>
      <c r="P10" s="19" t="n">
        <v>0.404599529648011</v>
      </c>
      <c r="Q10" s="19" t="n">
        <v>0.319639172000487</v>
      </c>
      <c r="R10" s="19" t="n">
        <v>0.299100488461108</v>
      </c>
      <c r="S10" s="19"/>
      <c r="T10" s="19" t="n">
        <v>0.42211002349959</v>
      </c>
      <c r="U10" s="19" t="n">
        <v>0.360805253809393</v>
      </c>
      <c r="V10" s="19" t="n">
        <v>0.384167747488432</v>
      </c>
      <c r="W10" s="19" t="n">
        <v>0.328782375818699</v>
      </c>
      <c r="X10" s="19"/>
      <c r="Y10" s="19" t="n">
        <v>0.331342575888723</v>
      </c>
      <c r="Z10" s="19" t="n">
        <v>0.39606114377451</v>
      </c>
      <c r="AA10" s="19" t="n">
        <v>0.450136873178385</v>
      </c>
      <c r="AB10" s="19" t="n">
        <v>0.427504459780417</v>
      </c>
      <c r="AC10" s="19" t="n">
        <v>0.178289099294782</v>
      </c>
      <c r="AD10" s="19" t="n">
        <v>0.433610292483674</v>
      </c>
      <c r="AE10" s="19"/>
      <c r="AF10" s="19" t="n">
        <v>0.396713540278945</v>
      </c>
      <c r="AG10" s="19"/>
      <c r="AH10" s="19" t="n">
        <v>0.312744380149122</v>
      </c>
      <c r="AI10" s="19"/>
      <c r="AJ10" s="19" t="n">
        <v>0.360558623420506</v>
      </c>
      <c r="AK10" s="19" t="n">
        <v>0.358940137127525</v>
      </c>
      <c r="AL10" s="19" t="n">
        <v>0.3527462840125</v>
      </c>
      <c r="AM10" s="19" t="n">
        <v>0.323273067793454</v>
      </c>
      <c r="AN10" s="19" t="n">
        <v>0.404761703039541</v>
      </c>
      <c r="AO10" s="19" t="n">
        <v>0.363582630325161</v>
      </c>
      <c r="AP10" s="19" t="n">
        <v>0.33736808354273</v>
      </c>
      <c r="AQ10" s="19" t="n">
        <v>0.525080692539923</v>
      </c>
      <c r="AR10" s="19" t="n">
        <v>0.391749939032842</v>
      </c>
      <c r="AS10" s="19" t="n">
        <v>0.308741851422324</v>
      </c>
      <c r="AT10" s="19" t="n">
        <v>0.448865727676886</v>
      </c>
      <c r="AU10" s="19" t="n">
        <v>0.47270752493754</v>
      </c>
    </row>
    <row r="11">
      <c r="B11" s="20" t="s">
        <v>96</v>
      </c>
      <c r="C11" s="21" t="n">
        <v>0.0119707081207486</v>
      </c>
      <c r="D11" s="21" t="n">
        <v>0.00904834592355208</v>
      </c>
      <c r="E11" s="21" t="n">
        <v>0.0126534525957646</v>
      </c>
      <c r="F11" s="21"/>
      <c r="G11" s="21" t="n">
        <v>0.0284061124002688</v>
      </c>
      <c r="H11" s="21" t="n">
        <v>0.0153523544442733</v>
      </c>
      <c r="I11" s="21" t="n">
        <v>0.0159950490328691</v>
      </c>
      <c r="J11" s="21" t="n">
        <v>0.00672017681163658</v>
      </c>
      <c r="K11" s="21" t="n">
        <v>0.00771137021307492</v>
      </c>
      <c r="L11" s="21" t="n">
        <v>0.00380695691861619</v>
      </c>
      <c r="M11" s="21"/>
      <c r="N11" s="21" t="n">
        <v>0</v>
      </c>
      <c r="O11" s="21" t="n">
        <v>0.00508529984713854</v>
      </c>
      <c r="P11" s="21" t="n">
        <v>0.00970489120847324</v>
      </c>
      <c r="Q11" s="21" t="n">
        <v>0.0186380808895779</v>
      </c>
      <c r="R11" s="21" t="n">
        <v>0.00820265480794079</v>
      </c>
      <c r="S11" s="21"/>
      <c r="T11" s="21" t="n">
        <v>0.0106343857499822</v>
      </c>
      <c r="U11" s="21" t="n">
        <v>0.0221235691673945</v>
      </c>
      <c r="V11" s="21" t="n">
        <v>0.00506178125714429</v>
      </c>
      <c r="W11" s="21" t="n">
        <v>0.00508082450233424</v>
      </c>
      <c r="X11" s="21"/>
      <c r="Y11" s="21" t="n">
        <v>0.015372638506212</v>
      </c>
      <c r="Z11" s="21" t="n">
        <v>0.0135019831920286</v>
      </c>
      <c r="AA11" s="21" t="n">
        <v>0.00449316604931251</v>
      </c>
      <c r="AB11" s="21" t="n">
        <v>0</v>
      </c>
      <c r="AC11" s="21" t="n">
        <v>0.017676446112822</v>
      </c>
      <c r="AD11" s="21" t="n">
        <v>0.0246135427360563</v>
      </c>
      <c r="AE11" s="21"/>
      <c r="AF11" s="21" t="n">
        <v>0.00933159298644888</v>
      </c>
      <c r="AG11" s="21"/>
      <c r="AH11" s="21" t="n">
        <v>0.013194644782515</v>
      </c>
      <c r="AI11" s="21"/>
      <c r="AJ11" s="21" t="n">
        <v>0.016689276757076</v>
      </c>
      <c r="AK11" s="21" t="n">
        <v>0</v>
      </c>
      <c r="AL11" s="21" t="n">
        <v>0.031640650992221</v>
      </c>
      <c r="AM11" s="21" t="n">
        <v>0.0141389326563111</v>
      </c>
      <c r="AN11" s="21" t="n">
        <v>0.00734620933953173</v>
      </c>
      <c r="AO11" s="21" t="n">
        <v>0</v>
      </c>
      <c r="AP11" s="21" t="n">
        <v>0</v>
      </c>
      <c r="AQ11" s="21" t="n">
        <v>0</v>
      </c>
      <c r="AR11" s="21" t="n">
        <v>0</v>
      </c>
      <c r="AS11" s="21" t="n">
        <v>0</v>
      </c>
      <c r="AT11" s="21" t="n">
        <v>0.0373207181944238</v>
      </c>
      <c r="AU11" s="21" t="n">
        <v>0</v>
      </c>
    </row>
    <row r="12">
      <c r="B12" s="18" t="s">
        <v>216</v>
      </c>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219</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856</v>
      </c>
      <c r="D7" s="11" t="n">
        <v>407</v>
      </c>
      <c r="E7" s="11" t="n">
        <v>447</v>
      </c>
      <c r="F7" s="11"/>
      <c r="G7" s="11" t="n">
        <v>98</v>
      </c>
      <c r="H7" s="11" t="n">
        <v>134</v>
      </c>
      <c r="I7" s="11" t="n">
        <v>129</v>
      </c>
      <c r="J7" s="11" t="n">
        <v>151</v>
      </c>
      <c r="K7" s="11" t="n">
        <v>147</v>
      </c>
      <c r="L7" s="11" t="n">
        <v>197</v>
      </c>
      <c r="M7" s="11"/>
      <c r="N7" s="11" t="n">
        <v>12</v>
      </c>
      <c r="O7" s="11" t="n">
        <v>205</v>
      </c>
      <c r="P7" s="11" t="n">
        <v>306</v>
      </c>
      <c r="Q7" s="11" t="n">
        <v>218</v>
      </c>
      <c r="R7" s="11" t="n">
        <v>110</v>
      </c>
      <c r="S7" s="11"/>
      <c r="T7" s="11" t="n">
        <v>92</v>
      </c>
      <c r="U7" s="11" t="n">
        <v>241</v>
      </c>
      <c r="V7" s="11" t="n">
        <v>192</v>
      </c>
      <c r="W7" s="11" t="n">
        <v>194</v>
      </c>
      <c r="X7" s="11"/>
      <c r="Y7" s="11" t="n">
        <v>333</v>
      </c>
      <c r="Z7" s="11" t="n">
        <v>159</v>
      </c>
      <c r="AA7" s="11" t="n">
        <v>168</v>
      </c>
      <c r="AB7" s="11" t="n">
        <v>94</v>
      </c>
      <c r="AC7" s="11" t="n">
        <v>54</v>
      </c>
      <c r="AD7" s="11" t="n">
        <v>44</v>
      </c>
      <c r="AE7" s="11"/>
      <c r="AF7" s="11" t="n">
        <v>539</v>
      </c>
      <c r="AG7" s="11"/>
      <c r="AH7" s="11" t="n">
        <v>673</v>
      </c>
      <c r="AI7" s="11"/>
      <c r="AJ7" s="11" t="n">
        <v>77</v>
      </c>
      <c r="AK7" s="11" t="n">
        <v>30</v>
      </c>
      <c r="AL7" s="11" t="n">
        <v>160</v>
      </c>
      <c r="AM7" s="11" t="n">
        <v>134</v>
      </c>
      <c r="AN7" s="11" t="n">
        <v>116</v>
      </c>
      <c r="AO7" s="11" t="n">
        <v>56</v>
      </c>
      <c r="AP7" s="11" t="n">
        <v>115</v>
      </c>
      <c r="AQ7" s="11" t="n">
        <v>29</v>
      </c>
      <c r="AR7" s="11" t="n">
        <v>25</v>
      </c>
      <c r="AS7" s="11" t="n">
        <v>51</v>
      </c>
      <c r="AT7" s="11" t="n">
        <v>25</v>
      </c>
      <c r="AU7" s="11" t="n">
        <v>38</v>
      </c>
    </row>
    <row r="8" ht="30" customHeight="1">
      <c r="B8" s="12" t="s">
        <v>20</v>
      </c>
      <c r="C8" s="12" t="n">
        <v>864</v>
      </c>
      <c r="D8" s="12" t="n">
        <v>436</v>
      </c>
      <c r="E8" s="12" t="n">
        <v>426</v>
      </c>
      <c r="F8" s="12"/>
      <c r="G8" s="12" t="n">
        <v>109</v>
      </c>
      <c r="H8" s="12" t="n">
        <v>158</v>
      </c>
      <c r="I8" s="12" t="n">
        <v>130</v>
      </c>
      <c r="J8" s="12" t="n">
        <v>145</v>
      </c>
      <c r="K8" s="12" t="n">
        <v>136</v>
      </c>
      <c r="L8" s="12" t="n">
        <v>186</v>
      </c>
      <c r="M8" s="12"/>
      <c r="N8" s="12" t="n">
        <v>12</v>
      </c>
      <c r="O8" s="12" t="n">
        <v>193</v>
      </c>
      <c r="P8" s="12" t="n">
        <v>287</v>
      </c>
      <c r="Q8" s="12" t="n">
        <v>244</v>
      </c>
      <c r="R8" s="12" t="n">
        <v>123</v>
      </c>
      <c r="S8" s="12"/>
      <c r="T8" s="12" t="n">
        <v>92</v>
      </c>
      <c r="U8" s="12" t="n">
        <v>241</v>
      </c>
      <c r="V8" s="12" t="n">
        <v>192</v>
      </c>
      <c r="W8" s="12" t="n">
        <v>206</v>
      </c>
      <c r="X8" s="12"/>
      <c r="Y8" s="12" t="n">
        <v>361</v>
      </c>
      <c r="Z8" s="12" t="n">
        <v>155</v>
      </c>
      <c r="AA8" s="12" t="n">
        <v>158</v>
      </c>
      <c r="AB8" s="12" t="n">
        <v>90</v>
      </c>
      <c r="AC8" s="12" t="n">
        <v>57</v>
      </c>
      <c r="AD8" s="12" t="n">
        <v>40</v>
      </c>
      <c r="AE8" s="12"/>
      <c r="AF8" s="12" t="n">
        <v>536</v>
      </c>
      <c r="AG8" s="12"/>
      <c r="AH8" s="12" t="n">
        <v>688</v>
      </c>
      <c r="AI8" s="12"/>
      <c r="AJ8" s="12" t="n">
        <v>70</v>
      </c>
      <c r="AK8" s="12" t="n">
        <v>25</v>
      </c>
      <c r="AL8" s="12" t="n">
        <v>173</v>
      </c>
      <c r="AM8" s="12" t="n">
        <v>143</v>
      </c>
      <c r="AN8" s="12" t="n">
        <v>134</v>
      </c>
      <c r="AO8" s="12" t="n">
        <v>56</v>
      </c>
      <c r="AP8" s="12" t="n">
        <v>110</v>
      </c>
      <c r="AQ8" s="12" t="n">
        <v>32</v>
      </c>
      <c r="AR8" s="12" t="n">
        <v>21</v>
      </c>
      <c r="AS8" s="12" t="n">
        <v>46</v>
      </c>
      <c r="AT8" s="12" t="n">
        <v>19</v>
      </c>
      <c r="AU8" s="12" t="n">
        <v>36</v>
      </c>
    </row>
    <row r="9">
      <c r="B9" s="20" t="s">
        <v>175</v>
      </c>
      <c r="C9" s="19" t="n">
        <v>0.803238034996093</v>
      </c>
      <c r="D9" s="19" t="n">
        <v>0.785738835518658</v>
      </c>
      <c r="E9" s="19" t="n">
        <v>0.822591084099916</v>
      </c>
      <c r="F9" s="19"/>
      <c r="G9" s="19" t="n">
        <v>0.846979134866527</v>
      </c>
      <c r="H9" s="19" t="n">
        <v>0.804569876103534</v>
      </c>
      <c r="I9" s="19" t="n">
        <v>0.878810455692698</v>
      </c>
      <c r="J9" s="19" t="n">
        <v>0.793489323124583</v>
      </c>
      <c r="K9" s="19" t="n">
        <v>0.826328864383188</v>
      </c>
      <c r="L9" s="19" t="n">
        <v>0.71419842951349</v>
      </c>
      <c r="M9" s="19"/>
      <c r="N9" s="19" t="n">
        <v>0.682460468342109</v>
      </c>
      <c r="O9" s="19" t="n">
        <v>0.769974899880229</v>
      </c>
      <c r="P9" s="19" t="n">
        <v>0.809799633734826</v>
      </c>
      <c r="Q9" s="19" t="n">
        <v>0.814795381702438</v>
      </c>
      <c r="R9" s="19" t="n">
        <v>0.830132061803328</v>
      </c>
      <c r="S9" s="19"/>
      <c r="T9" s="19" t="n">
        <v>0.779083902467367</v>
      </c>
      <c r="U9" s="19" t="n">
        <v>0.823694340428545</v>
      </c>
      <c r="V9" s="19" t="n">
        <v>0.766172592194442</v>
      </c>
      <c r="W9" s="19" t="n">
        <v>0.804933993223622</v>
      </c>
      <c r="X9" s="19"/>
      <c r="Y9" s="19" t="n">
        <v>0.818573945018358</v>
      </c>
      <c r="Z9" s="19" t="n">
        <v>0.826225201188367</v>
      </c>
      <c r="AA9" s="19" t="n">
        <v>0.721994701510565</v>
      </c>
      <c r="AB9" s="19" t="n">
        <v>0.83770153397908</v>
      </c>
      <c r="AC9" s="19" t="n">
        <v>0.901375898381048</v>
      </c>
      <c r="AD9" s="19" t="n">
        <v>0.683450619832793</v>
      </c>
      <c r="AE9" s="19"/>
      <c r="AF9" s="19" t="n">
        <v>0.8049215139396</v>
      </c>
      <c r="AG9" s="19"/>
      <c r="AH9" s="19" t="n">
        <v>0.797623895973936</v>
      </c>
      <c r="AI9" s="19"/>
      <c r="AJ9" s="19" t="n">
        <v>0.841987865393396</v>
      </c>
      <c r="AK9" s="19" t="n">
        <v>0.770324513091961</v>
      </c>
      <c r="AL9" s="19" t="n">
        <v>0.777717877743149</v>
      </c>
      <c r="AM9" s="19" t="n">
        <v>0.764304138787926</v>
      </c>
      <c r="AN9" s="19" t="n">
        <v>0.782140033130377</v>
      </c>
      <c r="AO9" s="19" t="n">
        <v>0.879506026847601</v>
      </c>
      <c r="AP9" s="19" t="n">
        <v>0.819302766889374</v>
      </c>
      <c r="AQ9" s="19" t="n">
        <v>0.876203459282179</v>
      </c>
      <c r="AR9" s="19" t="n">
        <v>0.925895183418381</v>
      </c>
      <c r="AS9" s="19" t="n">
        <v>0.817610972218623</v>
      </c>
      <c r="AT9" s="19" t="n">
        <v>0.812455277102395</v>
      </c>
      <c r="AU9" s="19" t="n">
        <v>0.778039014737284</v>
      </c>
    </row>
    <row r="10">
      <c r="B10" s="20" t="s">
        <v>176</v>
      </c>
      <c r="C10" s="19" t="n">
        <v>0.181603901495002</v>
      </c>
      <c r="D10" s="19" t="n">
        <v>0.198535899587802</v>
      </c>
      <c r="E10" s="19" t="n">
        <v>0.165126101913426</v>
      </c>
      <c r="F10" s="19"/>
      <c r="G10" s="19" t="n">
        <v>0.111143409894855</v>
      </c>
      <c r="H10" s="19" t="n">
        <v>0.179427388136874</v>
      </c>
      <c r="I10" s="19" t="n">
        <v>0.113651187409457</v>
      </c>
      <c r="J10" s="19" t="n">
        <v>0.193070323252144</v>
      </c>
      <c r="K10" s="19" t="n">
        <v>0.158470261788433</v>
      </c>
      <c r="L10" s="19" t="n">
        <v>0.280400347203674</v>
      </c>
      <c r="M10" s="19"/>
      <c r="N10" s="19" t="n">
        <v>0.317539531657891</v>
      </c>
      <c r="O10" s="19" t="n">
        <v>0.212787184559201</v>
      </c>
      <c r="P10" s="19" t="n">
        <v>0.179920472086957</v>
      </c>
      <c r="Q10" s="19" t="n">
        <v>0.171800955882258</v>
      </c>
      <c r="R10" s="19" t="n">
        <v>0.141051608665003</v>
      </c>
      <c r="S10" s="19"/>
      <c r="T10" s="19" t="n">
        <v>0.199414120797043</v>
      </c>
      <c r="U10" s="19" t="n">
        <v>0.166264628102887</v>
      </c>
      <c r="V10" s="19" t="n">
        <v>0.21841492262553</v>
      </c>
      <c r="W10" s="19" t="n">
        <v>0.172078488328906</v>
      </c>
      <c r="X10" s="19"/>
      <c r="Y10" s="19" t="n">
        <v>0.156436374173592</v>
      </c>
      <c r="Z10" s="19" t="n">
        <v>0.160272815619605</v>
      </c>
      <c r="AA10" s="19" t="n">
        <v>0.271630497408676</v>
      </c>
      <c r="AB10" s="19" t="n">
        <v>0.16229846602092</v>
      </c>
      <c r="AC10" s="19" t="n">
        <v>0.0986241016189524</v>
      </c>
      <c r="AD10" s="19" t="n">
        <v>0.291935837431151</v>
      </c>
      <c r="AE10" s="19"/>
      <c r="AF10" s="19" t="n">
        <v>0.187590230545255</v>
      </c>
      <c r="AG10" s="19"/>
      <c r="AH10" s="19" t="n">
        <v>0.184962087478656</v>
      </c>
      <c r="AI10" s="19"/>
      <c r="AJ10" s="19" t="n">
        <v>0.158012134606604</v>
      </c>
      <c r="AK10" s="19" t="n">
        <v>0.182843077226493</v>
      </c>
      <c r="AL10" s="19" t="n">
        <v>0.194308527896681</v>
      </c>
      <c r="AM10" s="19" t="n">
        <v>0.214745699122729</v>
      </c>
      <c r="AN10" s="19" t="n">
        <v>0.210513757530091</v>
      </c>
      <c r="AO10" s="19" t="n">
        <v>0.120493973152399</v>
      </c>
      <c r="AP10" s="19" t="n">
        <v>0.180697233110626</v>
      </c>
      <c r="AQ10" s="19" t="n">
        <v>0.0608404473720346</v>
      </c>
      <c r="AR10" s="19" t="n">
        <v>0.0741048165816194</v>
      </c>
      <c r="AS10" s="19" t="n">
        <v>0.1583120853745</v>
      </c>
      <c r="AT10" s="19" t="n">
        <v>0.187544722897605</v>
      </c>
      <c r="AU10" s="19" t="n">
        <v>0.221960985262716</v>
      </c>
    </row>
    <row r="11">
      <c r="B11" s="20" t="s">
        <v>96</v>
      </c>
      <c r="C11" s="21" t="n">
        <v>0.0151580635089046</v>
      </c>
      <c r="D11" s="21" t="n">
        <v>0.0157252648935401</v>
      </c>
      <c r="E11" s="21" t="n">
        <v>0.0122828139866579</v>
      </c>
      <c r="F11" s="21"/>
      <c r="G11" s="21" t="n">
        <v>0.0418774552386175</v>
      </c>
      <c r="H11" s="21" t="n">
        <v>0.0160027357595919</v>
      </c>
      <c r="I11" s="21" t="n">
        <v>0.00753835689784444</v>
      </c>
      <c r="J11" s="21" t="n">
        <v>0.0134403536232732</v>
      </c>
      <c r="K11" s="21" t="n">
        <v>0.0152008738283789</v>
      </c>
      <c r="L11" s="21" t="n">
        <v>0.00540122328283644</v>
      </c>
      <c r="M11" s="21"/>
      <c r="N11" s="21" t="n">
        <v>0</v>
      </c>
      <c r="O11" s="21" t="n">
        <v>0.0172379155605698</v>
      </c>
      <c r="P11" s="21" t="n">
        <v>0.0102798941782165</v>
      </c>
      <c r="Q11" s="21" t="n">
        <v>0.0134036624153032</v>
      </c>
      <c r="R11" s="21" t="n">
        <v>0.0288163295316693</v>
      </c>
      <c r="S11" s="21"/>
      <c r="T11" s="21" t="n">
        <v>0.0215019767355903</v>
      </c>
      <c r="U11" s="21" t="n">
        <v>0.0100410314685679</v>
      </c>
      <c r="V11" s="21" t="n">
        <v>0.0154124851800281</v>
      </c>
      <c r="W11" s="21" t="n">
        <v>0.0229875184474722</v>
      </c>
      <c r="X11" s="21"/>
      <c r="Y11" s="21" t="n">
        <v>0.0249896808080506</v>
      </c>
      <c r="Z11" s="21" t="n">
        <v>0.0135019831920286</v>
      </c>
      <c r="AA11" s="21" t="n">
        <v>0.00637480108075888</v>
      </c>
      <c r="AB11" s="21" t="n">
        <v>0</v>
      </c>
      <c r="AC11" s="21" t="n">
        <v>0</v>
      </c>
      <c r="AD11" s="21" t="n">
        <v>0.0246135427360563</v>
      </c>
      <c r="AE11" s="21"/>
      <c r="AF11" s="21" t="n">
        <v>0.00748825551514518</v>
      </c>
      <c r="AG11" s="21"/>
      <c r="AH11" s="21" t="n">
        <v>0.0174140165474075</v>
      </c>
      <c r="AI11" s="21"/>
      <c r="AJ11" s="21" t="n">
        <v>0</v>
      </c>
      <c r="AK11" s="21" t="n">
        <v>0.0468324096815457</v>
      </c>
      <c r="AL11" s="21" t="n">
        <v>0.0279735943601706</v>
      </c>
      <c r="AM11" s="21" t="n">
        <v>0.0209501620893447</v>
      </c>
      <c r="AN11" s="21" t="n">
        <v>0.00734620933953173</v>
      </c>
      <c r="AO11" s="21" t="n">
        <v>0</v>
      </c>
      <c r="AP11" s="21" t="n">
        <v>0</v>
      </c>
      <c r="AQ11" s="21" t="n">
        <v>0.0629560933457863</v>
      </c>
      <c r="AR11" s="21" t="n">
        <v>0</v>
      </c>
      <c r="AS11" s="21" t="n">
        <v>0.0240769424068771</v>
      </c>
      <c r="AT11" s="21" t="n">
        <v>0</v>
      </c>
      <c r="AU11" s="21" t="n">
        <v>0</v>
      </c>
    </row>
    <row r="12">
      <c r="B12" s="18" t="s">
        <v>216</v>
      </c>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220</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856</v>
      </c>
      <c r="D7" s="11" t="n">
        <v>407</v>
      </c>
      <c r="E7" s="11" t="n">
        <v>447</v>
      </c>
      <c r="F7" s="11"/>
      <c r="G7" s="11" t="n">
        <v>98</v>
      </c>
      <c r="H7" s="11" t="n">
        <v>134</v>
      </c>
      <c r="I7" s="11" t="n">
        <v>129</v>
      </c>
      <c r="J7" s="11" t="n">
        <v>151</v>
      </c>
      <c r="K7" s="11" t="n">
        <v>147</v>
      </c>
      <c r="L7" s="11" t="n">
        <v>197</v>
      </c>
      <c r="M7" s="11"/>
      <c r="N7" s="11" t="n">
        <v>12</v>
      </c>
      <c r="O7" s="11" t="n">
        <v>205</v>
      </c>
      <c r="P7" s="11" t="n">
        <v>306</v>
      </c>
      <c r="Q7" s="11" t="n">
        <v>218</v>
      </c>
      <c r="R7" s="11" t="n">
        <v>110</v>
      </c>
      <c r="S7" s="11"/>
      <c r="T7" s="11" t="n">
        <v>92</v>
      </c>
      <c r="U7" s="11" t="n">
        <v>241</v>
      </c>
      <c r="V7" s="11" t="n">
        <v>192</v>
      </c>
      <c r="W7" s="11" t="n">
        <v>194</v>
      </c>
      <c r="X7" s="11"/>
      <c r="Y7" s="11" t="n">
        <v>333</v>
      </c>
      <c r="Z7" s="11" t="n">
        <v>159</v>
      </c>
      <c r="AA7" s="11" t="n">
        <v>168</v>
      </c>
      <c r="AB7" s="11" t="n">
        <v>94</v>
      </c>
      <c r="AC7" s="11" t="n">
        <v>54</v>
      </c>
      <c r="AD7" s="11" t="n">
        <v>44</v>
      </c>
      <c r="AE7" s="11"/>
      <c r="AF7" s="11" t="n">
        <v>539</v>
      </c>
      <c r="AG7" s="11"/>
      <c r="AH7" s="11" t="n">
        <v>673</v>
      </c>
      <c r="AI7" s="11"/>
      <c r="AJ7" s="11" t="n">
        <v>77</v>
      </c>
      <c r="AK7" s="11" t="n">
        <v>30</v>
      </c>
      <c r="AL7" s="11" t="n">
        <v>160</v>
      </c>
      <c r="AM7" s="11" t="n">
        <v>134</v>
      </c>
      <c r="AN7" s="11" t="n">
        <v>116</v>
      </c>
      <c r="AO7" s="11" t="n">
        <v>56</v>
      </c>
      <c r="AP7" s="11" t="n">
        <v>115</v>
      </c>
      <c r="AQ7" s="11" t="n">
        <v>29</v>
      </c>
      <c r="AR7" s="11" t="n">
        <v>25</v>
      </c>
      <c r="AS7" s="11" t="n">
        <v>51</v>
      </c>
      <c r="AT7" s="11" t="n">
        <v>25</v>
      </c>
      <c r="AU7" s="11" t="n">
        <v>38</v>
      </c>
    </row>
    <row r="8" ht="30" customHeight="1">
      <c r="B8" s="12" t="s">
        <v>20</v>
      </c>
      <c r="C8" s="12" t="n">
        <v>864</v>
      </c>
      <c r="D8" s="12" t="n">
        <v>436</v>
      </c>
      <c r="E8" s="12" t="n">
        <v>426</v>
      </c>
      <c r="F8" s="12"/>
      <c r="G8" s="12" t="n">
        <v>109</v>
      </c>
      <c r="H8" s="12" t="n">
        <v>158</v>
      </c>
      <c r="I8" s="12" t="n">
        <v>130</v>
      </c>
      <c r="J8" s="12" t="n">
        <v>145</v>
      </c>
      <c r="K8" s="12" t="n">
        <v>136</v>
      </c>
      <c r="L8" s="12" t="n">
        <v>186</v>
      </c>
      <c r="M8" s="12"/>
      <c r="N8" s="12" t="n">
        <v>12</v>
      </c>
      <c r="O8" s="12" t="n">
        <v>193</v>
      </c>
      <c r="P8" s="12" t="n">
        <v>287</v>
      </c>
      <c r="Q8" s="12" t="n">
        <v>244</v>
      </c>
      <c r="R8" s="12" t="n">
        <v>123</v>
      </c>
      <c r="S8" s="12"/>
      <c r="T8" s="12" t="n">
        <v>92</v>
      </c>
      <c r="U8" s="12" t="n">
        <v>241</v>
      </c>
      <c r="V8" s="12" t="n">
        <v>192</v>
      </c>
      <c r="W8" s="12" t="n">
        <v>206</v>
      </c>
      <c r="X8" s="12"/>
      <c r="Y8" s="12" t="n">
        <v>361</v>
      </c>
      <c r="Z8" s="12" t="n">
        <v>155</v>
      </c>
      <c r="AA8" s="12" t="n">
        <v>158</v>
      </c>
      <c r="AB8" s="12" t="n">
        <v>90</v>
      </c>
      <c r="AC8" s="12" t="n">
        <v>57</v>
      </c>
      <c r="AD8" s="12" t="n">
        <v>40</v>
      </c>
      <c r="AE8" s="12"/>
      <c r="AF8" s="12" t="n">
        <v>536</v>
      </c>
      <c r="AG8" s="12"/>
      <c r="AH8" s="12" t="n">
        <v>688</v>
      </c>
      <c r="AI8" s="12"/>
      <c r="AJ8" s="12" t="n">
        <v>70</v>
      </c>
      <c r="AK8" s="12" t="n">
        <v>25</v>
      </c>
      <c r="AL8" s="12" t="n">
        <v>173</v>
      </c>
      <c r="AM8" s="12" t="n">
        <v>143</v>
      </c>
      <c r="AN8" s="12" t="n">
        <v>134</v>
      </c>
      <c r="AO8" s="12" t="n">
        <v>56</v>
      </c>
      <c r="AP8" s="12" t="n">
        <v>110</v>
      </c>
      <c r="AQ8" s="12" t="n">
        <v>32</v>
      </c>
      <c r="AR8" s="12" t="n">
        <v>21</v>
      </c>
      <c r="AS8" s="12" t="n">
        <v>46</v>
      </c>
      <c r="AT8" s="12" t="n">
        <v>19</v>
      </c>
      <c r="AU8" s="12" t="n">
        <v>36</v>
      </c>
    </row>
    <row r="9">
      <c r="B9" s="20" t="s">
        <v>175</v>
      </c>
      <c r="C9" s="19" t="n">
        <v>0.344351640718927</v>
      </c>
      <c r="D9" s="19" t="n">
        <v>0.366761751876715</v>
      </c>
      <c r="E9" s="19" t="n">
        <v>0.323034812558604</v>
      </c>
      <c r="F9" s="19"/>
      <c r="G9" s="19" t="n">
        <v>0.409935037631552</v>
      </c>
      <c r="H9" s="19" t="n">
        <v>0.469061182018517</v>
      </c>
      <c r="I9" s="19" t="n">
        <v>0.402731208186247</v>
      </c>
      <c r="J9" s="19" t="n">
        <v>0.319727551611458</v>
      </c>
      <c r="K9" s="19" t="n">
        <v>0.262966420156568</v>
      </c>
      <c r="L9" s="19" t="n">
        <v>0.237252093068984</v>
      </c>
      <c r="M9" s="19"/>
      <c r="N9" s="19" t="n">
        <v>0.155815395690167</v>
      </c>
      <c r="O9" s="19" t="n">
        <v>0.247114353875725</v>
      </c>
      <c r="P9" s="19" t="n">
        <v>0.316563281016138</v>
      </c>
      <c r="Q9" s="19" t="n">
        <v>0.440108643835134</v>
      </c>
      <c r="R9" s="19" t="n">
        <v>0.387747636869665</v>
      </c>
      <c r="S9" s="19"/>
      <c r="T9" s="19" t="n">
        <v>0.238793067074432</v>
      </c>
      <c r="U9" s="19" t="n">
        <v>0.272930701266752</v>
      </c>
      <c r="V9" s="19" t="n">
        <v>0.381438155164024</v>
      </c>
      <c r="W9" s="19" t="n">
        <v>0.469282996005568</v>
      </c>
      <c r="X9" s="19"/>
      <c r="Y9" s="19" t="n">
        <v>0.4803324887575</v>
      </c>
      <c r="Z9" s="19" t="n">
        <v>0.276389291516794</v>
      </c>
      <c r="AA9" s="19" t="n">
        <v>0.21883260025324</v>
      </c>
      <c r="AB9" s="19" t="n">
        <v>0.211702631459737</v>
      </c>
      <c r="AC9" s="19" t="n">
        <v>0.374923942655096</v>
      </c>
      <c r="AD9" s="19" t="n">
        <v>0.135468649081305</v>
      </c>
      <c r="AE9" s="19"/>
      <c r="AF9" s="19" t="n">
        <v>0.33634233971465</v>
      </c>
      <c r="AG9" s="19"/>
      <c r="AH9" s="19" t="n">
        <v>0.370795416080666</v>
      </c>
      <c r="AI9" s="19"/>
      <c r="AJ9" s="19" t="n">
        <v>0.369331486703609</v>
      </c>
      <c r="AK9" s="19" t="n">
        <v>0.484315345447292</v>
      </c>
      <c r="AL9" s="19" t="n">
        <v>0.307439399552374</v>
      </c>
      <c r="AM9" s="19" t="n">
        <v>0.351597024406132</v>
      </c>
      <c r="AN9" s="19" t="n">
        <v>0.345526091706773</v>
      </c>
      <c r="AO9" s="19" t="n">
        <v>0.350620774146529</v>
      </c>
      <c r="AP9" s="19" t="n">
        <v>0.397084190960135</v>
      </c>
      <c r="AQ9" s="19" t="n">
        <v>0.290176335351484</v>
      </c>
      <c r="AR9" s="19" t="n">
        <v>0.252765610227531</v>
      </c>
      <c r="AS9" s="19" t="n">
        <v>0.3024300932992</v>
      </c>
      <c r="AT9" s="19" t="n">
        <v>0.3489232697209</v>
      </c>
      <c r="AU9" s="19" t="n">
        <v>0.328672829552208</v>
      </c>
    </row>
    <row r="10">
      <c r="B10" s="20" t="s">
        <v>176</v>
      </c>
      <c r="C10" s="19" t="n">
        <v>0.633263036184646</v>
      </c>
      <c r="D10" s="19" t="n">
        <v>0.610429385702966</v>
      </c>
      <c r="E10" s="19" t="n">
        <v>0.657273811204885</v>
      </c>
      <c r="F10" s="19"/>
      <c r="G10" s="19" t="n">
        <v>0.528971757009176</v>
      </c>
      <c r="H10" s="19" t="n">
        <v>0.525097168448059</v>
      </c>
      <c r="I10" s="19" t="n">
        <v>0.589730434915909</v>
      </c>
      <c r="J10" s="19" t="n">
        <v>0.644160639347306</v>
      </c>
      <c r="K10" s="19" t="n">
        <v>0.711740935430081</v>
      </c>
      <c r="L10" s="19" t="n">
        <v>0.751383565196323</v>
      </c>
      <c r="M10" s="19"/>
      <c r="N10" s="19" t="n">
        <v>0.844184604309833</v>
      </c>
      <c r="O10" s="19" t="n">
        <v>0.726766948074267</v>
      </c>
      <c r="P10" s="19" t="n">
        <v>0.660273037448848</v>
      </c>
      <c r="Q10" s="19" t="n">
        <v>0.539914147655891</v>
      </c>
      <c r="R10" s="19" t="n">
        <v>0.596820563092391</v>
      </c>
      <c r="S10" s="19"/>
      <c r="T10" s="19" t="n">
        <v>0.729037146262652</v>
      </c>
      <c r="U10" s="19" t="n">
        <v>0.693192451532238</v>
      </c>
      <c r="V10" s="19" t="n">
        <v>0.602015971202184</v>
      </c>
      <c r="W10" s="19" t="n">
        <v>0.514435109515951</v>
      </c>
      <c r="X10" s="19"/>
      <c r="Y10" s="19" t="n">
        <v>0.495528041524187</v>
      </c>
      <c r="Z10" s="19" t="n">
        <v>0.704774642105597</v>
      </c>
      <c r="AA10" s="19" t="n">
        <v>0.767754620052455</v>
      </c>
      <c r="AB10" s="19" t="n">
        <v>0.780627467353818</v>
      </c>
      <c r="AC10" s="19" t="n">
        <v>0.57175406246057</v>
      </c>
      <c r="AD10" s="19" t="n">
        <v>0.839917808182639</v>
      </c>
      <c r="AE10" s="19"/>
      <c r="AF10" s="19" t="n">
        <v>0.646633527913344</v>
      </c>
      <c r="AG10" s="19"/>
      <c r="AH10" s="19" t="n">
        <v>0.606624919748742</v>
      </c>
      <c r="AI10" s="19"/>
      <c r="AJ10" s="19" t="n">
        <v>0.617925472258247</v>
      </c>
      <c r="AK10" s="19" t="n">
        <v>0.450094569318107</v>
      </c>
      <c r="AL10" s="19" t="n">
        <v>0.675047634557668</v>
      </c>
      <c r="AM10" s="19" t="n">
        <v>0.60995200162378</v>
      </c>
      <c r="AN10" s="19" t="n">
        <v>0.61410664623613</v>
      </c>
      <c r="AO10" s="19" t="n">
        <v>0.62735257157083</v>
      </c>
      <c r="AP10" s="19" t="n">
        <v>0.59538419464022</v>
      </c>
      <c r="AQ10" s="19" t="n">
        <v>0.709823664648516</v>
      </c>
      <c r="AR10" s="19" t="n">
        <v>0.747234389772469</v>
      </c>
      <c r="AS10" s="19" t="n">
        <v>0.678811740088728</v>
      </c>
      <c r="AT10" s="19" t="n">
        <v>0.6510767302791</v>
      </c>
      <c r="AU10" s="19" t="n">
        <v>0.671327170447792</v>
      </c>
    </row>
    <row r="11">
      <c r="B11" s="20" t="s">
        <v>96</v>
      </c>
      <c r="C11" s="21" t="n">
        <v>0.0223853230964265</v>
      </c>
      <c r="D11" s="21" t="n">
        <v>0.0228088624203184</v>
      </c>
      <c r="E11" s="21" t="n">
        <v>0.0196913762365106</v>
      </c>
      <c r="F11" s="21"/>
      <c r="G11" s="21" t="n">
        <v>0.0610932053592715</v>
      </c>
      <c r="H11" s="21" t="n">
        <v>0.00584164953342362</v>
      </c>
      <c r="I11" s="21" t="n">
        <v>0.00753835689784444</v>
      </c>
      <c r="J11" s="21" t="n">
        <v>0.0361118090412365</v>
      </c>
      <c r="K11" s="21" t="n">
        <v>0.0252926444133508</v>
      </c>
      <c r="L11" s="21" t="n">
        <v>0.0113643417346928</v>
      </c>
      <c r="M11" s="21"/>
      <c r="N11" s="21" t="n">
        <v>0</v>
      </c>
      <c r="O11" s="21" t="n">
        <v>0.0261186980500079</v>
      </c>
      <c r="P11" s="21" t="n">
        <v>0.0231636815350143</v>
      </c>
      <c r="Q11" s="21" t="n">
        <v>0.0199772085089757</v>
      </c>
      <c r="R11" s="21" t="n">
        <v>0.0154318000379445</v>
      </c>
      <c r="S11" s="21"/>
      <c r="T11" s="21" t="n">
        <v>0.0321697866629166</v>
      </c>
      <c r="U11" s="21" t="n">
        <v>0.0338768472010102</v>
      </c>
      <c r="V11" s="21" t="n">
        <v>0.0165458736337917</v>
      </c>
      <c r="W11" s="21" t="n">
        <v>0.0162818944784806</v>
      </c>
      <c r="X11" s="21"/>
      <c r="Y11" s="21" t="n">
        <v>0.0241394697183123</v>
      </c>
      <c r="Z11" s="21" t="n">
        <v>0.0188360663776085</v>
      </c>
      <c r="AA11" s="21" t="n">
        <v>0.0134127796943044</v>
      </c>
      <c r="AB11" s="21" t="n">
        <v>0.00766990118644527</v>
      </c>
      <c r="AC11" s="21" t="n">
        <v>0.0533219948843333</v>
      </c>
      <c r="AD11" s="21" t="n">
        <v>0.0246135427360563</v>
      </c>
      <c r="AE11" s="21"/>
      <c r="AF11" s="21" t="n">
        <v>0.0170241323720059</v>
      </c>
      <c r="AG11" s="21"/>
      <c r="AH11" s="21" t="n">
        <v>0.0225796641705915</v>
      </c>
      <c r="AI11" s="21"/>
      <c r="AJ11" s="21" t="n">
        <v>0.0127430410381442</v>
      </c>
      <c r="AK11" s="21" t="n">
        <v>0.0655900852346018</v>
      </c>
      <c r="AL11" s="21" t="n">
        <v>0.0175129658899574</v>
      </c>
      <c r="AM11" s="21" t="n">
        <v>0.0384509739700884</v>
      </c>
      <c r="AN11" s="21" t="n">
        <v>0.0403672620570969</v>
      </c>
      <c r="AO11" s="21" t="n">
        <v>0.0220266542826408</v>
      </c>
      <c r="AP11" s="21" t="n">
        <v>0.00753161439964571</v>
      </c>
      <c r="AQ11" s="21" t="n">
        <v>0</v>
      </c>
      <c r="AR11" s="21" t="n">
        <v>0</v>
      </c>
      <c r="AS11" s="21" t="n">
        <v>0.0187581666120721</v>
      </c>
      <c r="AT11" s="21" t="n">
        <v>0</v>
      </c>
      <c r="AU11" s="21" t="n">
        <v>0</v>
      </c>
    </row>
    <row r="12">
      <c r="B12" s="18" t="s">
        <v>216</v>
      </c>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221</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856</v>
      </c>
      <c r="D7" s="11" t="n">
        <v>407</v>
      </c>
      <c r="E7" s="11" t="n">
        <v>447</v>
      </c>
      <c r="F7" s="11"/>
      <c r="G7" s="11" t="n">
        <v>98</v>
      </c>
      <c r="H7" s="11" t="n">
        <v>134</v>
      </c>
      <c r="I7" s="11" t="n">
        <v>129</v>
      </c>
      <c r="J7" s="11" t="n">
        <v>151</v>
      </c>
      <c r="K7" s="11" t="n">
        <v>147</v>
      </c>
      <c r="L7" s="11" t="n">
        <v>197</v>
      </c>
      <c r="M7" s="11"/>
      <c r="N7" s="11" t="n">
        <v>12</v>
      </c>
      <c r="O7" s="11" t="n">
        <v>205</v>
      </c>
      <c r="P7" s="11" t="n">
        <v>306</v>
      </c>
      <c r="Q7" s="11" t="n">
        <v>218</v>
      </c>
      <c r="R7" s="11" t="n">
        <v>110</v>
      </c>
      <c r="S7" s="11"/>
      <c r="T7" s="11" t="n">
        <v>92</v>
      </c>
      <c r="U7" s="11" t="n">
        <v>241</v>
      </c>
      <c r="V7" s="11" t="n">
        <v>192</v>
      </c>
      <c r="W7" s="11" t="n">
        <v>194</v>
      </c>
      <c r="X7" s="11"/>
      <c r="Y7" s="11" t="n">
        <v>333</v>
      </c>
      <c r="Z7" s="11" t="n">
        <v>159</v>
      </c>
      <c r="AA7" s="11" t="n">
        <v>168</v>
      </c>
      <c r="AB7" s="11" t="n">
        <v>94</v>
      </c>
      <c r="AC7" s="11" t="n">
        <v>54</v>
      </c>
      <c r="AD7" s="11" t="n">
        <v>44</v>
      </c>
      <c r="AE7" s="11"/>
      <c r="AF7" s="11" t="n">
        <v>539</v>
      </c>
      <c r="AG7" s="11"/>
      <c r="AH7" s="11" t="n">
        <v>673</v>
      </c>
      <c r="AI7" s="11"/>
      <c r="AJ7" s="11" t="n">
        <v>77</v>
      </c>
      <c r="AK7" s="11" t="n">
        <v>30</v>
      </c>
      <c r="AL7" s="11" t="n">
        <v>160</v>
      </c>
      <c r="AM7" s="11" t="n">
        <v>134</v>
      </c>
      <c r="AN7" s="11" t="n">
        <v>116</v>
      </c>
      <c r="AO7" s="11" t="n">
        <v>56</v>
      </c>
      <c r="AP7" s="11" t="n">
        <v>115</v>
      </c>
      <c r="AQ7" s="11" t="n">
        <v>29</v>
      </c>
      <c r="AR7" s="11" t="n">
        <v>25</v>
      </c>
      <c r="AS7" s="11" t="n">
        <v>51</v>
      </c>
      <c r="AT7" s="11" t="n">
        <v>25</v>
      </c>
      <c r="AU7" s="11" t="n">
        <v>38</v>
      </c>
    </row>
    <row r="8" ht="30" customHeight="1">
      <c r="B8" s="12" t="s">
        <v>20</v>
      </c>
      <c r="C8" s="12" t="n">
        <v>864</v>
      </c>
      <c r="D8" s="12" t="n">
        <v>436</v>
      </c>
      <c r="E8" s="12" t="n">
        <v>426</v>
      </c>
      <c r="F8" s="12"/>
      <c r="G8" s="12" t="n">
        <v>109</v>
      </c>
      <c r="H8" s="12" t="n">
        <v>158</v>
      </c>
      <c r="I8" s="12" t="n">
        <v>130</v>
      </c>
      <c r="J8" s="12" t="n">
        <v>145</v>
      </c>
      <c r="K8" s="12" t="n">
        <v>136</v>
      </c>
      <c r="L8" s="12" t="n">
        <v>186</v>
      </c>
      <c r="M8" s="12"/>
      <c r="N8" s="12" t="n">
        <v>12</v>
      </c>
      <c r="O8" s="12" t="n">
        <v>193</v>
      </c>
      <c r="P8" s="12" t="n">
        <v>287</v>
      </c>
      <c r="Q8" s="12" t="n">
        <v>244</v>
      </c>
      <c r="R8" s="12" t="n">
        <v>123</v>
      </c>
      <c r="S8" s="12"/>
      <c r="T8" s="12" t="n">
        <v>92</v>
      </c>
      <c r="U8" s="12" t="n">
        <v>241</v>
      </c>
      <c r="V8" s="12" t="n">
        <v>192</v>
      </c>
      <c r="W8" s="12" t="n">
        <v>206</v>
      </c>
      <c r="X8" s="12"/>
      <c r="Y8" s="12" t="n">
        <v>361</v>
      </c>
      <c r="Z8" s="12" t="n">
        <v>155</v>
      </c>
      <c r="AA8" s="12" t="n">
        <v>158</v>
      </c>
      <c r="AB8" s="12" t="n">
        <v>90</v>
      </c>
      <c r="AC8" s="12" t="n">
        <v>57</v>
      </c>
      <c r="AD8" s="12" t="n">
        <v>40</v>
      </c>
      <c r="AE8" s="12"/>
      <c r="AF8" s="12" t="n">
        <v>536</v>
      </c>
      <c r="AG8" s="12"/>
      <c r="AH8" s="12" t="n">
        <v>688</v>
      </c>
      <c r="AI8" s="12"/>
      <c r="AJ8" s="12" t="n">
        <v>70</v>
      </c>
      <c r="AK8" s="12" t="n">
        <v>25</v>
      </c>
      <c r="AL8" s="12" t="n">
        <v>173</v>
      </c>
      <c r="AM8" s="12" t="n">
        <v>143</v>
      </c>
      <c r="AN8" s="12" t="n">
        <v>134</v>
      </c>
      <c r="AO8" s="12" t="n">
        <v>56</v>
      </c>
      <c r="AP8" s="12" t="n">
        <v>110</v>
      </c>
      <c r="AQ8" s="12" t="n">
        <v>32</v>
      </c>
      <c r="AR8" s="12" t="n">
        <v>21</v>
      </c>
      <c r="AS8" s="12" t="n">
        <v>46</v>
      </c>
      <c r="AT8" s="12" t="n">
        <v>19</v>
      </c>
      <c r="AU8" s="12" t="n">
        <v>36</v>
      </c>
    </row>
    <row r="9">
      <c r="B9" s="20" t="s">
        <v>175</v>
      </c>
      <c r="C9" s="19" t="n">
        <v>0.437144062897796</v>
      </c>
      <c r="D9" s="19" t="n">
        <v>0.457330293846383</v>
      </c>
      <c r="E9" s="19" t="n">
        <v>0.418543470472208</v>
      </c>
      <c r="F9" s="19"/>
      <c r="G9" s="19" t="n">
        <v>0.601362653234464</v>
      </c>
      <c r="H9" s="19" t="n">
        <v>0.490522950578527</v>
      </c>
      <c r="I9" s="19" t="n">
        <v>0.50183053736871</v>
      </c>
      <c r="J9" s="19" t="n">
        <v>0.376813018021922</v>
      </c>
      <c r="K9" s="19" t="n">
        <v>0.330813330513501</v>
      </c>
      <c r="L9" s="19" t="n">
        <v>0.37431448928487</v>
      </c>
      <c r="M9" s="19"/>
      <c r="N9" s="19" t="n">
        <v>0.274333631154695</v>
      </c>
      <c r="O9" s="19" t="n">
        <v>0.427085421815399</v>
      </c>
      <c r="P9" s="19" t="n">
        <v>0.379117590919518</v>
      </c>
      <c r="Q9" s="19" t="n">
        <v>0.470375777850597</v>
      </c>
      <c r="R9" s="19" t="n">
        <v>0.532512777239601</v>
      </c>
      <c r="S9" s="19"/>
      <c r="T9" s="19" t="n">
        <v>0.51596575479891</v>
      </c>
      <c r="U9" s="19" t="n">
        <v>0.412885963267562</v>
      </c>
      <c r="V9" s="19" t="n">
        <v>0.427222350873843</v>
      </c>
      <c r="W9" s="19" t="n">
        <v>0.483124926010248</v>
      </c>
      <c r="X9" s="19"/>
      <c r="Y9" s="19" t="n">
        <v>0.470097479754313</v>
      </c>
      <c r="Z9" s="19" t="n">
        <v>0.497629961723861</v>
      </c>
      <c r="AA9" s="19" t="n">
        <v>0.363398670739434</v>
      </c>
      <c r="AB9" s="19" t="n">
        <v>0.296476366518585</v>
      </c>
      <c r="AC9" s="19" t="n">
        <v>0.61331239505221</v>
      </c>
      <c r="AD9" s="19" t="n">
        <v>0.228096430757252</v>
      </c>
      <c r="AE9" s="19"/>
      <c r="AF9" s="19" t="n">
        <v>0.389138729259895</v>
      </c>
      <c r="AG9" s="19"/>
      <c r="AH9" s="19" t="n">
        <v>0.452491752876858</v>
      </c>
      <c r="AI9" s="19"/>
      <c r="AJ9" s="19" t="n">
        <v>0.428594563699682</v>
      </c>
      <c r="AK9" s="19" t="n">
        <v>0.258708954217622</v>
      </c>
      <c r="AL9" s="19" t="n">
        <v>0.39286837550837</v>
      </c>
      <c r="AM9" s="19" t="n">
        <v>0.452607578840402</v>
      </c>
      <c r="AN9" s="19" t="n">
        <v>0.439003841806177</v>
      </c>
      <c r="AO9" s="19" t="n">
        <v>0.517865536874408</v>
      </c>
      <c r="AP9" s="19" t="n">
        <v>0.45178023844947</v>
      </c>
      <c r="AQ9" s="19" t="n">
        <v>0.341454387365505</v>
      </c>
      <c r="AR9" s="19" t="n">
        <v>0.506665335121352</v>
      </c>
      <c r="AS9" s="19" t="n">
        <v>0.456631864694943</v>
      </c>
      <c r="AT9" s="19" t="n">
        <v>0.51921786525621</v>
      </c>
      <c r="AU9" s="19" t="n">
        <v>0.525463038167843</v>
      </c>
    </row>
    <row r="10">
      <c r="B10" s="20" t="s">
        <v>176</v>
      </c>
      <c r="C10" s="19" t="n">
        <v>0.544957307752689</v>
      </c>
      <c r="D10" s="19" t="n">
        <v>0.525434592697058</v>
      </c>
      <c r="E10" s="19" t="n">
        <v>0.565160008670447</v>
      </c>
      <c r="F10" s="19"/>
      <c r="G10" s="19" t="n">
        <v>0.348060960431769</v>
      </c>
      <c r="H10" s="19" t="n">
        <v>0.478643329780271</v>
      </c>
      <c r="I10" s="19" t="n">
        <v>0.490631105733445</v>
      </c>
      <c r="J10" s="19" t="n">
        <v>0.609992812906939</v>
      </c>
      <c r="K10" s="19" t="n">
        <v>0.653165119032782</v>
      </c>
      <c r="L10" s="19" t="n">
        <v>0.62568551071513</v>
      </c>
      <c r="M10" s="19"/>
      <c r="N10" s="19" t="n">
        <v>0.725666368845305</v>
      </c>
      <c r="O10" s="19" t="n">
        <v>0.563048131664096</v>
      </c>
      <c r="P10" s="19" t="n">
        <v>0.610764240398114</v>
      </c>
      <c r="Q10" s="19" t="n">
        <v>0.497930293654301</v>
      </c>
      <c r="R10" s="19" t="n">
        <v>0.452055422722455</v>
      </c>
      <c r="S10" s="19"/>
      <c r="T10" s="19" t="n">
        <v>0.463401519219424</v>
      </c>
      <c r="U10" s="19" t="n">
        <v>0.566094501588302</v>
      </c>
      <c r="V10" s="19" t="n">
        <v>0.550328411130509</v>
      </c>
      <c r="W10" s="19" t="n">
        <v>0.506318884381243</v>
      </c>
      <c r="X10" s="19"/>
      <c r="Y10" s="19" t="n">
        <v>0.500839454071222</v>
      </c>
      <c r="Z10" s="19" t="n">
        <v>0.48886805508411</v>
      </c>
      <c r="AA10" s="19" t="n">
        <v>0.636601329260566</v>
      </c>
      <c r="AB10" s="19" t="n">
        <v>0.703523633481415</v>
      </c>
      <c r="AC10" s="19" t="n">
        <v>0.353531283927082</v>
      </c>
      <c r="AD10" s="19" t="n">
        <v>0.747290026506692</v>
      </c>
      <c r="AE10" s="19"/>
      <c r="AF10" s="19" t="n">
        <v>0.597976124196382</v>
      </c>
      <c r="AG10" s="19"/>
      <c r="AH10" s="19" t="n">
        <v>0.526471953826452</v>
      </c>
      <c r="AI10" s="19"/>
      <c r="AJ10" s="19" t="n">
        <v>0.558662395262173</v>
      </c>
      <c r="AK10" s="19" t="n">
        <v>0.703656695974786</v>
      </c>
      <c r="AL10" s="19" t="n">
        <v>0.568405024763762</v>
      </c>
      <c r="AM10" s="19" t="n">
        <v>0.523388845624867</v>
      </c>
      <c r="AN10" s="19" t="n">
        <v>0.542037688316384</v>
      </c>
      <c r="AO10" s="19" t="n">
        <v>0.482134463125592</v>
      </c>
      <c r="AP10" s="19" t="n">
        <v>0.53914300981276</v>
      </c>
      <c r="AQ10" s="19" t="n">
        <v>0.658545612634495</v>
      </c>
      <c r="AR10" s="19" t="n">
        <v>0.493334664878648</v>
      </c>
      <c r="AS10" s="19" t="n">
        <v>0.543368135305057</v>
      </c>
      <c r="AT10" s="19" t="n">
        <v>0.48078213474379</v>
      </c>
      <c r="AU10" s="19" t="n">
        <v>0.474536961832157</v>
      </c>
    </row>
    <row r="11">
      <c r="B11" s="20" t="s">
        <v>96</v>
      </c>
      <c r="C11" s="21" t="n">
        <v>0.0178986293495141</v>
      </c>
      <c r="D11" s="21" t="n">
        <v>0.0172351134565583</v>
      </c>
      <c r="E11" s="21" t="n">
        <v>0.0162965208573454</v>
      </c>
      <c r="F11" s="21"/>
      <c r="G11" s="21" t="n">
        <v>0.0505763863337662</v>
      </c>
      <c r="H11" s="21" t="n">
        <v>0.0308337196412024</v>
      </c>
      <c r="I11" s="21" t="n">
        <v>0.00753835689784444</v>
      </c>
      <c r="J11" s="21" t="n">
        <v>0.013194169071139</v>
      </c>
      <c r="K11" s="21" t="n">
        <v>0.0160215504537166</v>
      </c>
      <c r="L11" s="21" t="n">
        <v>0</v>
      </c>
      <c r="M11" s="21"/>
      <c r="N11" s="21" t="n">
        <v>0</v>
      </c>
      <c r="O11" s="21" t="n">
        <v>0.00986644652050485</v>
      </c>
      <c r="P11" s="21" t="n">
        <v>0.0101181686823685</v>
      </c>
      <c r="Q11" s="21" t="n">
        <v>0.0316939284951024</v>
      </c>
      <c r="R11" s="21" t="n">
        <v>0.0154318000379445</v>
      </c>
      <c r="S11" s="21"/>
      <c r="T11" s="21" t="n">
        <v>0.0206327259816662</v>
      </c>
      <c r="U11" s="21" t="n">
        <v>0.0210195351441355</v>
      </c>
      <c r="V11" s="21" t="n">
        <v>0.0224492379956479</v>
      </c>
      <c r="W11" s="21" t="n">
        <v>0.010556189608509</v>
      </c>
      <c r="X11" s="21"/>
      <c r="Y11" s="21" t="n">
        <v>0.0290630661744645</v>
      </c>
      <c r="Z11" s="21" t="n">
        <v>0.0135019831920286</v>
      </c>
      <c r="AA11" s="21" t="n">
        <v>0</v>
      </c>
      <c r="AB11" s="21" t="n">
        <v>0</v>
      </c>
      <c r="AC11" s="21" t="n">
        <v>0.0331563210207081</v>
      </c>
      <c r="AD11" s="21" t="n">
        <v>0.0246135427360563</v>
      </c>
      <c r="AE11" s="21"/>
      <c r="AF11" s="21" t="n">
        <v>0.0128851465437233</v>
      </c>
      <c r="AG11" s="21"/>
      <c r="AH11" s="21" t="n">
        <v>0.0210362932966901</v>
      </c>
      <c r="AI11" s="21"/>
      <c r="AJ11" s="21" t="n">
        <v>0.0127430410381442</v>
      </c>
      <c r="AK11" s="21" t="n">
        <v>0.0376343498075921</v>
      </c>
      <c r="AL11" s="21" t="n">
        <v>0.0387265997278683</v>
      </c>
      <c r="AM11" s="21" t="n">
        <v>0.024003575534731</v>
      </c>
      <c r="AN11" s="21" t="n">
        <v>0.0189584698774386</v>
      </c>
      <c r="AO11" s="21" t="n">
        <v>0</v>
      </c>
      <c r="AP11" s="21" t="n">
        <v>0.00907675173777007</v>
      </c>
      <c r="AQ11" s="21" t="n">
        <v>0</v>
      </c>
      <c r="AR11" s="21" t="n">
        <v>0</v>
      </c>
      <c r="AS11" s="21" t="n">
        <v>0</v>
      </c>
      <c r="AT11" s="21" t="n">
        <v>0</v>
      </c>
      <c r="AU11" s="21" t="n">
        <v>0</v>
      </c>
    </row>
    <row r="12">
      <c r="B12" s="18" t="s">
        <v>216</v>
      </c>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222</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856</v>
      </c>
      <c r="D7" s="11" t="n">
        <v>407</v>
      </c>
      <c r="E7" s="11" t="n">
        <v>447</v>
      </c>
      <c r="F7" s="11"/>
      <c r="G7" s="11" t="n">
        <v>98</v>
      </c>
      <c r="H7" s="11" t="n">
        <v>134</v>
      </c>
      <c r="I7" s="11" t="n">
        <v>129</v>
      </c>
      <c r="J7" s="11" t="n">
        <v>151</v>
      </c>
      <c r="K7" s="11" t="n">
        <v>147</v>
      </c>
      <c r="L7" s="11" t="n">
        <v>197</v>
      </c>
      <c r="M7" s="11"/>
      <c r="N7" s="11" t="n">
        <v>12</v>
      </c>
      <c r="O7" s="11" t="n">
        <v>205</v>
      </c>
      <c r="P7" s="11" t="n">
        <v>306</v>
      </c>
      <c r="Q7" s="11" t="n">
        <v>218</v>
      </c>
      <c r="R7" s="11" t="n">
        <v>110</v>
      </c>
      <c r="S7" s="11"/>
      <c r="T7" s="11" t="n">
        <v>92</v>
      </c>
      <c r="U7" s="11" t="n">
        <v>241</v>
      </c>
      <c r="V7" s="11" t="n">
        <v>192</v>
      </c>
      <c r="W7" s="11" t="n">
        <v>194</v>
      </c>
      <c r="X7" s="11"/>
      <c r="Y7" s="11" t="n">
        <v>333</v>
      </c>
      <c r="Z7" s="11" t="n">
        <v>159</v>
      </c>
      <c r="AA7" s="11" t="n">
        <v>168</v>
      </c>
      <c r="AB7" s="11" t="n">
        <v>94</v>
      </c>
      <c r="AC7" s="11" t="n">
        <v>54</v>
      </c>
      <c r="AD7" s="11" t="n">
        <v>44</v>
      </c>
      <c r="AE7" s="11"/>
      <c r="AF7" s="11" t="n">
        <v>539</v>
      </c>
      <c r="AG7" s="11"/>
      <c r="AH7" s="11" t="n">
        <v>673</v>
      </c>
      <c r="AI7" s="11"/>
      <c r="AJ7" s="11" t="n">
        <v>77</v>
      </c>
      <c r="AK7" s="11" t="n">
        <v>30</v>
      </c>
      <c r="AL7" s="11" t="n">
        <v>160</v>
      </c>
      <c r="AM7" s="11" t="n">
        <v>134</v>
      </c>
      <c r="AN7" s="11" t="n">
        <v>116</v>
      </c>
      <c r="AO7" s="11" t="n">
        <v>56</v>
      </c>
      <c r="AP7" s="11" t="n">
        <v>115</v>
      </c>
      <c r="AQ7" s="11" t="n">
        <v>29</v>
      </c>
      <c r="AR7" s="11" t="n">
        <v>25</v>
      </c>
      <c r="AS7" s="11" t="n">
        <v>51</v>
      </c>
      <c r="AT7" s="11" t="n">
        <v>25</v>
      </c>
      <c r="AU7" s="11" t="n">
        <v>38</v>
      </c>
    </row>
    <row r="8" ht="30" customHeight="1">
      <c r="B8" s="12" t="s">
        <v>20</v>
      </c>
      <c r="C8" s="12" t="n">
        <v>864</v>
      </c>
      <c r="D8" s="12" t="n">
        <v>436</v>
      </c>
      <c r="E8" s="12" t="n">
        <v>426</v>
      </c>
      <c r="F8" s="12"/>
      <c r="G8" s="12" t="n">
        <v>109</v>
      </c>
      <c r="H8" s="12" t="n">
        <v>158</v>
      </c>
      <c r="I8" s="12" t="n">
        <v>130</v>
      </c>
      <c r="J8" s="12" t="n">
        <v>145</v>
      </c>
      <c r="K8" s="12" t="n">
        <v>136</v>
      </c>
      <c r="L8" s="12" t="n">
        <v>186</v>
      </c>
      <c r="M8" s="12"/>
      <c r="N8" s="12" t="n">
        <v>12</v>
      </c>
      <c r="O8" s="12" t="n">
        <v>193</v>
      </c>
      <c r="P8" s="12" t="n">
        <v>287</v>
      </c>
      <c r="Q8" s="12" t="n">
        <v>244</v>
      </c>
      <c r="R8" s="12" t="n">
        <v>123</v>
      </c>
      <c r="S8" s="12"/>
      <c r="T8" s="12" t="n">
        <v>92</v>
      </c>
      <c r="U8" s="12" t="n">
        <v>241</v>
      </c>
      <c r="V8" s="12" t="n">
        <v>192</v>
      </c>
      <c r="W8" s="12" t="n">
        <v>206</v>
      </c>
      <c r="X8" s="12"/>
      <c r="Y8" s="12" t="n">
        <v>361</v>
      </c>
      <c r="Z8" s="12" t="n">
        <v>155</v>
      </c>
      <c r="AA8" s="12" t="n">
        <v>158</v>
      </c>
      <c r="AB8" s="12" t="n">
        <v>90</v>
      </c>
      <c r="AC8" s="12" t="n">
        <v>57</v>
      </c>
      <c r="AD8" s="12" t="n">
        <v>40</v>
      </c>
      <c r="AE8" s="12"/>
      <c r="AF8" s="12" t="n">
        <v>536</v>
      </c>
      <c r="AG8" s="12"/>
      <c r="AH8" s="12" t="n">
        <v>688</v>
      </c>
      <c r="AI8" s="12"/>
      <c r="AJ8" s="12" t="n">
        <v>70</v>
      </c>
      <c r="AK8" s="12" t="n">
        <v>25</v>
      </c>
      <c r="AL8" s="12" t="n">
        <v>173</v>
      </c>
      <c r="AM8" s="12" t="n">
        <v>143</v>
      </c>
      <c r="AN8" s="12" t="n">
        <v>134</v>
      </c>
      <c r="AO8" s="12" t="n">
        <v>56</v>
      </c>
      <c r="AP8" s="12" t="n">
        <v>110</v>
      </c>
      <c r="AQ8" s="12" t="n">
        <v>32</v>
      </c>
      <c r="AR8" s="12" t="n">
        <v>21</v>
      </c>
      <c r="AS8" s="12" t="n">
        <v>46</v>
      </c>
      <c r="AT8" s="12" t="n">
        <v>19</v>
      </c>
      <c r="AU8" s="12" t="n">
        <v>36</v>
      </c>
    </row>
    <row r="9">
      <c r="B9" s="20" t="s">
        <v>175</v>
      </c>
      <c r="C9" s="19" t="n">
        <v>0.402897777307606</v>
      </c>
      <c r="D9" s="19" t="n">
        <v>0.417950142636554</v>
      </c>
      <c r="E9" s="19" t="n">
        <v>0.387025641769878</v>
      </c>
      <c r="F9" s="19"/>
      <c r="G9" s="19" t="n">
        <v>0.609658269040067</v>
      </c>
      <c r="H9" s="19" t="n">
        <v>0.471711865877158</v>
      </c>
      <c r="I9" s="19" t="n">
        <v>0.447038195996174</v>
      </c>
      <c r="J9" s="19" t="n">
        <v>0.330247971571125</v>
      </c>
      <c r="K9" s="19" t="n">
        <v>0.360078147600041</v>
      </c>
      <c r="L9" s="19" t="n">
        <v>0.279680733880797</v>
      </c>
      <c r="M9" s="19"/>
      <c r="N9" s="19" t="n">
        <v>0.140115872016479</v>
      </c>
      <c r="O9" s="19" t="n">
        <v>0.380886827892558</v>
      </c>
      <c r="P9" s="19" t="n">
        <v>0.327874117911989</v>
      </c>
      <c r="Q9" s="19" t="n">
        <v>0.481696121435198</v>
      </c>
      <c r="R9" s="19" t="n">
        <v>0.472159700881043</v>
      </c>
      <c r="S9" s="19"/>
      <c r="T9" s="19" t="n">
        <v>0.399487912925127</v>
      </c>
      <c r="U9" s="19" t="n">
        <v>0.457101509938941</v>
      </c>
      <c r="V9" s="19" t="n">
        <v>0.297835933346989</v>
      </c>
      <c r="W9" s="19" t="n">
        <v>0.429037846349582</v>
      </c>
      <c r="X9" s="19"/>
      <c r="Y9" s="19" t="n">
        <v>0.464498524169791</v>
      </c>
      <c r="Z9" s="19" t="n">
        <v>0.396544929104516</v>
      </c>
      <c r="AA9" s="19" t="n">
        <v>0.291052080559542</v>
      </c>
      <c r="AB9" s="19" t="n">
        <v>0.299641978169142</v>
      </c>
      <c r="AC9" s="19" t="n">
        <v>0.635177163331038</v>
      </c>
      <c r="AD9" s="19" t="n">
        <v>0.176275829707574</v>
      </c>
      <c r="AE9" s="19"/>
      <c r="AF9" s="19" t="n">
        <v>0.368052220895588</v>
      </c>
      <c r="AG9" s="19"/>
      <c r="AH9" s="19" t="n">
        <v>0.435343308306004</v>
      </c>
      <c r="AI9" s="19"/>
      <c r="AJ9" s="19" t="n">
        <v>0.381440976134121</v>
      </c>
      <c r="AK9" s="19" t="n">
        <v>0.302536481188034</v>
      </c>
      <c r="AL9" s="19" t="n">
        <v>0.458126138578593</v>
      </c>
      <c r="AM9" s="19" t="n">
        <v>0.529424504772494</v>
      </c>
      <c r="AN9" s="19" t="n">
        <v>0.288955243290085</v>
      </c>
      <c r="AO9" s="19" t="n">
        <v>0.419121383370038</v>
      </c>
      <c r="AP9" s="19" t="n">
        <v>0.370593603252522</v>
      </c>
      <c r="AQ9" s="19" t="n">
        <v>0.420635475858372</v>
      </c>
      <c r="AR9" s="19" t="n">
        <v>0.2193165201756</v>
      </c>
      <c r="AS9" s="19" t="n">
        <v>0.45827924500967</v>
      </c>
      <c r="AT9" s="19" t="n">
        <v>0.244610230395698</v>
      </c>
      <c r="AU9" s="19" t="n">
        <v>0.348058989613556</v>
      </c>
    </row>
    <row r="10">
      <c r="B10" s="20" t="s">
        <v>176</v>
      </c>
      <c r="C10" s="19" t="n">
        <v>0.573564038001196</v>
      </c>
      <c r="D10" s="19" t="n">
        <v>0.556570149112546</v>
      </c>
      <c r="E10" s="19" t="n">
        <v>0.593678978113712</v>
      </c>
      <c r="F10" s="19"/>
      <c r="G10" s="19" t="n">
        <v>0.34962940135188</v>
      </c>
      <c r="H10" s="19" t="n">
        <v>0.512048772385543</v>
      </c>
      <c r="I10" s="19" t="n">
        <v>0.52089943006794</v>
      </c>
      <c r="J10" s="19" t="n">
        <v>0.643369222247345</v>
      </c>
      <c r="K10" s="19" t="n">
        <v>0.627142922907793</v>
      </c>
      <c r="L10" s="19" t="n">
        <v>0.701002860868291</v>
      </c>
      <c r="M10" s="19"/>
      <c r="N10" s="19" t="n">
        <v>0.682523291120357</v>
      </c>
      <c r="O10" s="19" t="n">
        <v>0.604980358472396</v>
      </c>
      <c r="P10" s="19" t="n">
        <v>0.652485974901692</v>
      </c>
      <c r="Q10" s="19" t="n">
        <v>0.481910517232959</v>
      </c>
      <c r="R10" s="19" t="n">
        <v>0.519637644311016</v>
      </c>
      <c r="S10" s="19"/>
      <c r="T10" s="19" t="n">
        <v>0.576245625699621</v>
      </c>
      <c r="U10" s="19" t="n">
        <v>0.526297719007521</v>
      </c>
      <c r="V10" s="19" t="n">
        <v>0.675339162569397</v>
      </c>
      <c r="W10" s="19" t="n">
        <v>0.540366534300546</v>
      </c>
      <c r="X10" s="19"/>
      <c r="Y10" s="19" t="n">
        <v>0.50582830477443</v>
      </c>
      <c r="Z10" s="19" t="n">
        <v>0.584488363466244</v>
      </c>
      <c r="AA10" s="19" t="n">
        <v>0.697726833662413</v>
      </c>
      <c r="AB10" s="19" t="n">
        <v>0.681205029947809</v>
      </c>
      <c r="AC10" s="19" t="n">
        <v>0.342853787768263</v>
      </c>
      <c r="AD10" s="19" t="n">
        <v>0.77494201936741</v>
      </c>
      <c r="AE10" s="19"/>
      <c r="AF10" s="19" t="n">
        <v>0.607001699798232</v>
      </c>
      <c r="AG10" s="19"/>
      <c r="AH10" s="19" t="n">
        <v>0.540603283470077</v>
      </c>
      <c r="AI10" s="19"/>
      <c r="AJ10" s="19" t="n">
        <v>0.555911915089276</v>
      </c>
      <c r="AK10" s="19" t="n">
        <v>0.669507783384956</v>
      </c>
      <c r="AL10" s="19" t="n">
        <v>0.5298000790641</v>
      </c>
      <c r="AM10" s="19" t="n">
        <v>0.43980157682224</v>
      </c>
      <c r="AN10" s="19" t="n">
        <v>0.679136716813397</v>
      </c>
      <c r="AO10" s="19" t="n">
        <v>0.565437829517089</v>
      </c>
      <c r="AP10" s="19" t="n">
        <v>0.611133334093811</v>
      </c>
      <c r="AQ10" s="19" t="n">
        <v>0.579364524141628</v>
      </c>
      <c r="AR10" s="19" t="n">
        <v>0.7806834798244</v>
      </c>
      <c r="AS10" s="19" t="n">
        <v>0.54172075499033</v>
      </c>
      <c r="AT10" s="19" t="n">
        <v>0.717382600116841</v>
      </c>
      <c r="AU10" s="19" t="n">
        <v>0.625677895278647</v>
      </c>
    </row>
    <row r="11">
      <c r="B11" s="20" t="s">
        <v>96</v>
      </c>
      <c r="C11" s="21" t="n">
        <v>0.023538184691198</v>
      </c>
      <c r="D11" s="21" t="n">
        <v>0.0254797082508996</v>
      </c>
      <c r="E11" s="21" t="n">
        <v>0.0192953801164095</v>
      </c>
      <c r="F11" s="21"/>
      <c r="G11" s="21" t="n">
        <v>0.0407123296080523</v>
      </c>
      <c r="H11" s="21" t="n">
        <v>0.0162393617372989</v>
      </c>
      <c r="I11" s="21" t="n">
        <v>0.0320623739358861</v>
      </c>
      <c r="J11" s="21" t="n">
        <v>0.0263828061815303</v>
      </c>
      <c r="K11" s="21" t="n">
        <v>0.0127789294921664</v>
      </c>
      <c r="L11" s="21" t="n">
        <v>0.0193164052509123</v>
      </c>
      <c r="M11" s="21"/>
      <c r="N11" s="21" t="n">
        <v>0.177360836863165</v>
      </c>
      <c r="O11" s="21" t="n">
        <v>0.0141328136350455</v>
      </c>
      <c r="P11" s="21" t="n">
        <v>0.0196399071863189</v>
      </c>
      <c r="Q11" s="21" t="n">
        <v>0.0363933613318429</v>
      </c>
      <c r="R11" s="21" t="n">
        <v>0.00820265480794079</v>
      </c>
      <c r="S11" s="21"/>
      <c r="T11" s="21" t="n">
        <v>0.0242664613752515</v>
      </c>
      <c r="U11" s="21" t="n">
        <v>0.0166007710535384</v>
      </c>
      <c r="V11" s="21" t="n">
        <v>0.0268249040836148</v>
      </c>
      <c r="W11" s="21" t="n">
        <v>0.0305956193498725</v>
      </c>
      <c r="X11" s="21"/>
      <c r="Y11" s="21" t="n">
        <v>0.0296731710557786</v>
      </c>
      <c r="Z11" s="21" t="n">
        <v>0.0189667074292401</v>
      </c>
      <c r="AA11" s="21" t="n">
        <v>0.0112210857780446</v>
      </c>
      <c r="AB11" s="21" t="n">
        <v>0.0191529918830492</v>
      </c>
      <c r="AC11" s="21" t="n">
        <v>0.0219690489006993</v>
      </c>
      <c r="AD11" s="21" t="n">
        <v>0.0487821509250162</v>
      </c>
      <c r="AE11" s="21"/>
      <c r="AF11" s="21" t="n">
        <v>0.0249460793061799</v>
      </c>
      <c r="AG11" s="21"/>
      <c r="AH11" s="21" t="n">
        <v>0.0240534082239188</v>
      </c>
      <c r="AI11" s="21"/>
      <c r="AJ11" s="21" t="n">
        <v>0.0626471087766034</v>
      </c>
      <c r="AK11" s="21" t="n">
        <v>0.0279557354270097</v>
      </c>
      <c r="AL11" s="21" t="n">
        <v>0.0120737823573071</v>
      </c>
      <c r="AM11" s="21" t="n">
        <v>0.0307739184052666</v>
      </c>
      <c r="AN11" s="21" t="n">
        <v>0.0319080398965182</v>
      </c>
      <c r="AO11" s="21" t="n">
        <v>0.0154407871128725</v>
      </c>
      <c r="AP11" s="21" t="n">
        <v>0.018273062653667</v>
      </c>
      <c r="AQ11" s="21" t="n">
        <v>0</v>
      </c>
      <c r="AR11" s="21" t="n">
        <v>0</v>
      </c>
      <c r="AS11" s="21" t="n">
        <v>0</v>
      </c>
      <c r="AT11" s="21" t="n">
        <v>0.0380071694874611</v>
      </c>
      <c r="AU11" s="21" t="n">
        <v>0.0262631151077968</v>
      </c>
    </row>
    <row r="12">
      <c r="B12" s="18" t="s">
        <v>216</v>
      </c>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95</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1016</v>
      </c>
      <c r="D7" s="11" t="n">
        <v>479</v>
      </c>
      <c r="E7" s="11" t="n">
        <v>535</v>
      </c>
      <c r="F7" s="11"/>
      <c r="G7" s="11" t="n">
        <v>101</v>
      </c>
      <c r="H7" s="11" t="n">
        <v>138</v>
      </c>
      <c r="I7" s="11" t="n">
        <v>148</v>
      </c>
      <c r="J7" s="11" t="n">
        <v>176</v>
      </c>
      <c r="K7" s="11" t="n">
        <v>187</v>
      </c>
      <c r="L7" s="11" t="n">
        <v>266</v>
      </c>
      <c r="M7" s="11"/>
      <c r="N7" s="11" t="n">
        <v>20</v>
      </c>
      <c r="O7" s="11" t="n">
        <v>265</v>
      </c>
      <c r="P7" s="11" t="n">
        <v>363</v>
      </c>
      <c r="Q7" s="11" t="n">
        <v>242</v>
      </c>
      <c r="R7" s="11" t="n">
        <v>121</v>
      </c>
      <c r="S7" s="11"/>
      <c r="T7" s="11" t="n">
        <v>119</v>
      </c>
      <c r="U7" s="11" t="n">
        <v>291</v>
      </c>
      <c r="V7" s="11" t="n">
        <v>216</v>
      </c>
      <c r="W7" s="11" t="n">
        <v>213</v>
      </c>
      <c r="X7" s="11"/>
      <c r="Y7" s="11" t="n">
        <v>361</v>
      </c>
      <c r="Z7" s="11" t="n">
        <v>178</v>
      </c>
      <c r="AA7" s="11" t="n">
        <v>234</v>
      </c>
      <c r="AB7" s="11" t="n">
        <v>114</v>
      </c>
      <c r="AC7" s="11" t="n">
        <v>56</v>
      </c>
      <c r="AD7" s="11" t="n">
        <v>67</v>
      </c>
      <c r="AE7" s="11"/>
      <c r="AF7" s="11" t="n">
        <v>631</v>
      </c>
      <c r="AG7" s="11"/>
      <c r="AH7" s="11" t="n">
        <v>748</v>
      </c>
      <c r="AI7" s="11"/>
      <c r="AJ7" s="11" t="n">
        <v>86</v>
      </c>
      <c r="AK7" s="11" t="n">
        <v>36</v>
      </c>
      <c r="AL7" s="11" t="n">
        <v>202</v>
      </c>
      <c r="AM7" s="11" t="n">
        <v>160</v>
      </c>
      <c r="AN7" s="11" t="n">
        <v>132</v>
      </c>
      <c r="AO7" s="11" t="n">
        <v>68</v>
      </c>
      <c r="AP7" s="11" t="n">
        <v>130</v>
      </c>
      <c r="AQ7" s="11" t="n">
        <v>32</v>
      </c>
      <c r="AR7" s="11" t="n">
        <v>26</v>
      </c>
      <c r="AS7" s="11" t="n">
        <v>74</v>
      </c>
      <c r="AT7" s="11" t="n">
        <v>30</v>
      </c>
      <c r="AU7" s="11" t="n">
        <v>40</v>
      </c>
    </row>
    <row r="8" ht="30" customHeight="1">
      <c r="B8" s="12" t="s">
        <v>20</v>
      </c>
      <c r="C8" s="12" t="n">
        <v>1016</v>
      </c>
      <c r="D8" s="12" t="n">
        <v>506</v>
      </c>
      <c r="E8" s="12" t="n">
        <v>508</v>
      </c>
      <c r="F8" s="12"/>
      <c r="G8" s="12" t="n">
        <v>112</v>
      </c>
      <c r="H8" s="12" t="n">
        <v>163</v>
      </c>
      <c r="I8" s="12" t="n">
        <v>150</v>
      </c>
      <c r="J8" s="12" t="n">
        <v>168</v>
      </c>
      <c r="K8" s="12" t="n">
        <v>173</v>
      </c>
      <c r="L8" s="12" t="n">
        <v>251</v>
      </c>
      <c r="M8" s="12"/>
      <c r="N8" s="12" t="n">
        <v>19</v>
      </c>
      <c r="O8" s="12" t="n">
        <v>248</v>
      </c>
      <c r="P8" s="12" t="n">
        <v>339</v>
      </c>
      <c r="Q8" s="12" t="n">
        <v>270</v>
      </c>
      <c r="R8" s="12" t="n">
        <v>134</v>
      </c>
      <c r="S8" s="12"/>
      <c r="T8" s="12" t="n">
        <v>119</v>
      </c>
      <c r="U8" s="12" t="n">
        <v>288</v>
      </c>
      <c r="V8" s="12" t="n">
        <v>215</v>
      </c>
      <c r="W8" s="12" t="n">
        <v>224</v>
      </c>
      <c r="X8" s="12"/>
      <c r="Y8" s="12" t="n">
        <v>389</v>
      </c>
      <c r="Z8" s="12" t="n">
        <v>172</v>
      </c>
      <c r="AA8" s="12" t="n">
        <v>220</v>
      </c>
      <c r="AB8" s="12" t="n">
        <v>108</v>
      </c>
      <c r="AC8" s="12" t="n">
        <v>59</v>
      </c>
      <c r="AD8" s="12" t="n">
        <v>61</v>
      </c>
      <c r="AE8" s="12"/>
      <c r="AF8" s="12" t="n">
        <v>624</v>
      </c>
      <c r="AG8" s="12"/>
      <c r="AH8" s="12" t="n">
        <v>760</v>
      </c>
      <c r="AI8" s="12"/>
      <c r="AJ8" s="12" t="n">
        <v>77</v>
      </c>
      <c r="AK8" s="12" t="n">
        <v>29</v>
      </c>
      <c r="AL8" s="12" t="n">
        <v>215</v>
      </c>
      <c r="AM8" s="12" t="n">
        <v>169</v>
      </c>
      <c r="AN8" s="12" t="n">
        <v>151</v>
      </c>
      <c r="AO8" s="12" t="n">
        <v>67</v>
      </c>
      <c r="AP8" s="12" t="n">
        <v>123</v>
      </c>
      <c r="AQ8" s="12" t="n">
        <v>35</v>
      </c>
      <c r="AR8" s="12" t="n">
        <v>22</v>
      </c>
      <c r="AS8" s="12" t="n">
        <v>67</v>
      </c>
      <c r="AT8" s="12" t="n">
        <v>23</v>
      </c>
      <c r="AU8" s="12" t="n">
        <v>38</v>
      </c>
    </row>
    <row r="9">
      <c r="B9" s="20" t="s">
        <v>89</v>
      </c>
      <c r="C9" s="19" t="n">
        <v>0.61726721387643</v>
      </c>
      <c r="D9" s="19" t="n">
        <v>0.696805240961262</v>
      </c>
      <c r="E9" s="19" t="n">
        <v>0.53643372367619</v>
      </c>
      <c r="F9" s="19"/>
      <c r="G9" s="19" t="n">
        <v>0.559999822162862</v>
      </c>
      <c r="H9" s="19" t="n">
        <v>0.564063759407023</v>
      </c>
      <c r="I9" s="19" t="n">
        <v>0.560926529635741</v>
      </c>
      <c r="J9" s="19" t="n">
        <v>0.661201037974482</v>
      </c>
      <c r="K9" s="19" t="n">
        <v>0.613801853272075</v>
      </c>
      <c r="L9" s="19" t="n">
        <v>0.684107573968128</v>
      </c>
      <c r="M9" s="19"/>
      <c r="N9" s="19" t="n">
        <v>0.474922304232695</v>
      </c>
      <c r="O9" s="19" t="n">
        <v>0.609597917480828</v>
      </c>
      <c r="P9" s="19" t="n">
        <v>0.589271335063395</v>
      </c>
      <c r="Q9" s="19" t="n">
        <v>0.689075802161684</v>
      </c>
      <c r="R9" s="19" t="n">
        <v>0.586664443829766</v>
      </c>
      <c r="S9" s="19"/>
      <c r="T9" s="19" t="n">
        <v>0.619565086931438</v>
      </c>
      <c r="U9" s="19" t="n">
        <v>0.585146170335605</v>
      </c>
      <c r="V9" s="19" t="n">
        <v>0.662531109314728</v>
      </c>
      <c r="W9" s="19" t="n">
        <v>0.631959631242612</v>
      </c>
      <c r="X9" s="19"/>
      <c r="Y9" s="19" t="n">
        <v>0.619808324276802</v>
      </c>
      <c r="Z9" s="19" t="n">
        <v>0.556665009149833</v>
      </c>
      <c r="AA9" s="19" t="n">
        <v>0.694838145127986</v>
      </c>
      <c r="AB9" s="19" t="n">
        <v>0.523168805344408</v>
      </c>
      <c r="AC9" s="19" t="n">
        <v>0.608394467945776</v>
      </c>
      <c r="AD9" s="19" t="n">
        <v>0.659671404323298</v>
      </c>
      <c r="AE9" s="19"/>
      <c r="AF9" s="19" t="n">
        <v>0.693292852438697</v>
      </c>
      <c r="AG9" s="19"/>
      <c r="AH9" s="19" t="n">
        <v>0.617155698242312</v>
      </c>
      <c r="AI9" s="19"/>
      <c r="AJ9" s="19" t="n">
        <v>0.601722339611418</v>
      </c>
      <c r="AK9" s="19" t="n">
        <v>0.657560546445489</v>
      </c>
      <c r="AL9" s="19" t="n">
        <v>0.634227093271362</v>
      </c>
      <c r="AM9" s="19" t="n">
        <v>0.553466088295287</v>
      </c>
      <c r="AN9" s="19" t="n">
        <v>0.645171807624937</v>
      </c>
      <c r="AO9" s="19" t="n">
        <v>0.647862560442718</v>
      </c>
      <c r="AP9" s="19" t="n">
        <v>0.645219216639792</v>
      </c>
      <c r="AQ9" s="19" t="n">
        <v>0.597133581353699</v>
      </c>
      <c r="AR9" s="19" t="n">
        <v>0.548394064468407</v>
      </c>
      <c r="AS9" s="19" t="n">
        <v>0.630398130853562</v>
      </c>
      <c r="AT9" s="19" t="n">
        <v>0.618143664026893</v>
      </c>
      <c r="AU9" s="19" t="n">
        <v>0.585236772973533</v>
      </c>
    </row>
    <row r="10">
      <c r="B10" s="20" t="s">
        <v>90</v>
      </c>
      <c r="C10" s="19" t="n">
        <v>0.214280146366711</v>
      </c>
      <c r="D10" s="19" t="n">
        <v>0.199829285119517</v>
      </c>
      <c r="E10" s="19" t="n">
        <v>0.229541003081603</v>
      </c>
      <c r="F10" s="19"/>
      <c r="G10" s="19" t="n">
        <v>0.242278446599151</v>
      </c>
      <c r="H10" s="19" t="n">
        <v>0.282661739458531</v>
      </c>
      <c r="I10" s="19" t="n">
        <v>0.213745134886651</v>
      </c>
      <c r="J10" s="19" t="n">
        <v>0.153724113841738</v>
      </c>
      <c r="K10" s="19" t="n">
        <v>0.170977582299663</v>
      </c>
      <c r="L10" s="19" t="n">
        <v>0.228156654847623</v>
      </c>
      <c r="M10" s="19"/>
      <c r="N10" s="19" t="n">
        <v>0.113687603426589</v>
      </c>
      <c r="O10" s="19" t="n">
        <v>0.16584756861294</v>
      </c>
      <c r="P10" s="19" t="n">
        <v>0.163143602795036</v>
      </c>
      <c r="Q10" s="19" t="n">
        <v>0.30197764282992</v>
      </c>
      <c r="R10" s="19" t="n">
        <v>0.279250693329879</v>
      </c>
      <c r="S10" s="19"/>
      <c r="T10" s="19" t="n">
        <v>0.112850976524413</v>
      </c>
      <c r="U10" s="19" t="n">
        <v>0.183662488310016</v>
      </c>
      <c r="V10" s="19" t="n">
        <v>0.21131251080221</v>
      </c>
      <c r="W10" s="19" t="n">
        <v>0.329710763680162</v>
      </c>
      <c r="X10" s="19"/>
      <c r="Y10" s="19" t="n">
        <v>0.246703966167643</v>
      </c>
      <c r="Z10" s="19" t="n">
        <v>0.212394927467593</v>
      </c>
      <c r="AA10" s="19" t="n">
        <v>0.222604490606559</v>
      </c>
      <c r="AB10" s="19" t="n">
        <v>0.12869374891905</v>
      </c>
      <c r="AC10" s="19" t="n">
        <v>0.243583072799094</v>
      </c>
      <c r="AD10" s="19" t="n">
        <v>0.128245341402625</v>
      </c>
      <c r="AE10" s="19"/>
      <c r="AF10" s="19" t="n">
        <v>0.106674961608532</v>
      </c>
      <c r="AG10" s="19"/>
      <c r="AH10" s="19" t="n">
        <v>0.222874995423005</v>
      </c>
      <c r="AI10" s="19"/>
      <c r="AJ10" s="19" t="n">
        <v>0.273317209021496</v>
      </c>
      <c r="AK10" s="19" t="n">
        <v>0.169484902073228</v>
      </c>
      <c r="AL10" s="19" t="n">
        <v>0.210221084069608</v>
      </c>
      <c r="AM10" s="19" t="n">
        <v>0.229894876231025</v>
      </c>
      <c r="AN10" s="19" t="n">
        <v>0.221315263633481</v>
      </c>
      <c r="AO10" s="19" t="n">
        <v>0.206516713379403</v>
      </c>
      <c r="AP10" s="19" t="n">
        <v>0.14667913179448</v>
      </c>
      <c r="AQ10" s="19" t="n">
        <v>0.220828664561557</v>
      </c>
      <c r="AR10" s="19" t="n">
        <v>0.233949112734546</v>
      </c>
      <c r="AS10" s="19" t="n">
        <v>0.191204579259189</v>
      </c>
      <c r="AT10" s="19" t="n">
        <v>0.214859722809411</v>
      </c>
      <c r="AU10" s="19" t="n">
        <v>0.309822429084138</v>
      </c>
    </row>
    <row r="11">
      <c r="B11" s="20" t="s">
        <v>91</v>
      </c>
      <c r="C11" s="19" t="n">
        <v>0.195379296781083</v>
      </c>
      <c r="D11" s="19" t="n">
        <v>0.200177316334492</v>
      </c>
      <c r="E11" s="19" t="n">
        <v>0.189385448225397</v>
      </c>
      <c r="F11" s="19"/>
      <c r="G11" s="19" t="n">
        <v>0.0748388137653488</v>
      </c>
      <c r="H11" s="19" t="n">
        <v>0.14076670990832</v>
      </c>
      <c r="I11" s="19" t="n">
        <v>0.162777451133526</v>
      </c>
      <c r="J11" s="19" t="n">
        <v>0.268057433913215</v>
      </c>
      <c r="K11" s="19" t="n">
        <v>0.233967252684074</v>
      </c>
      <c r="L11" s="19" t="n">
        <v>0.228940168572405</v>
      </c>
      <c r="M11" s="19"/>
      <c r="N11" s="19" t="n">
        <v>0.247887606231387</v>
      </c>
      <c r="O11" s="19" t="n">
        <v>0.161751496482337</v>
      </c>
      <c r="P11" s="19" t="n">
        <v>0.23754366419632</v>
      </c>
      <c r="Q11" s="19" t="n">
        <v>0.17328180868887</v>
      </c>
      <c r="R11" s="19" t="n">
        <v>0.186669439718526</v>
      </c>
      <c r="S11" s="19"/>
      <c r="T11" s="19" t="n">
        <v>0.154339952433924</v>
      </c>
      <c r="U11" s="19" t="n">
        <v>0.192200386389699</v>
      </c>
      <c r="V11" s="19" t="n">
        <v>0.242748026246619</v>
      </c>
      <c r="W11" s="19" t="n">
        <v>0.194215001962325</v>
      </c>
      <c r="X11" s="19"/>
      <c r="Y11" s="19" t="n">
        <v>0.201452685161664</v>
      </c>
      <c r="Z11" s="19" t="n">
        <v>0.225796968759761</v>
      </c>
      <c r="AA11" s="19" t="n">
        <v>0.223303540412328</v>
      </c>
      <c r="AB11" s="19" t="n">
        <v>0.191331173287376</v>
      </c>
      <c r="AC11" s="19" t="n">
        <v>0.0214607065670869</v>
      </c>
      <c r="AD11" s="19" t="n">
        <v>0.166766280806729</v>
      </c>
      <c r="AE11" s="19"/>
      <c r="AF11" s="19" t="n">
        <v>0.28157701638542</v>
      </c>
      <c r="AG11" s="19"/>
      <c r="AH11" s="19" t="n">
        <v>0.214952223810954</v>
      </c>
      <c r="AI11" s="19"/>
      <c r="AJ11" s="19" t="n">
        <v>0.18637786106546</v>
      </c>
      <c r="AK11" s="19" t="n">
        <v>0.141720078351274</v>
      </c>
      <c r="AL11" s="19" t="n">
        <v>0.193155267962595</v>
      </c>
      <c r="AM11" s="19" t="n">
        <v>0.18781197920944</v>
      </c>
      <c r="AN11" s="19" t="n">
        <v>0.176633014963463</v>
      </c>
      <c r="AO11" s="19" t="n">
        <v>0.166582801488759</v>
      </c>
      <c r="AP11" s="19" t="n">
        <v>0.18562242406835</v>
      </c>
      <c r="AQ11" s="19" t="n">
        <v>0.205232696875402</v>
      </c>
      <c r="AR11" s="19" t="n">
        <v>0.263538248487859</v>
      </c>
      <c r="AS11" s="19" t="n">
        <v>0.222040829377119</v>
      </c>
      <c r="AT11" s="19" t="n">
        <v>0.221560008648594</v>
      </c>
      <c r="AU11" s="19" t="n">
        <v>0.34626284507385</v>
      </c>
    </row>
    <row r="12">
      <c r="B12" s="20" t="s">
        <v>92</v>
      </c>
      <c r="C12" s="19" t="n">
        <v>0.122900949679686</v>
      </c>
      <c r="D12" s="19" t="n">
        <v>0.152481106986572</v>
      </c>
      <c r="E12" s="19" t="n">
        <v>0.0938920061136278</v>
      </c>
      <c r="F12" s="19"/>
      <c r="G12" s="19" t="n">
        <v>0.261838564481962</v>
      </c>
      <c r="H12" s="19" t="n">
        <v>0.224488260533359</v>
      </c>
      <c r="I12" s="19" t="n">
        <v>0.117919575631951</v>
      </c>
      <c r="J12" s="19" t="n">
        <v>0.0755356029858366</v>
      </c>
      <c r="K12" s="19" t="n">
        <v>0.0687475355874031</v>
      </c>
      <c r="L12" s="19" t="n">
        <v>0.0669523584035853</v>
      </c>
      <c r="M12" s="19"/>
      <c r="N12" s="19" t="n">
        <v>0.0639900433770728</v>
      </c>
      <c r="O12" s="19" t="n">
        <v>0.0591313163777848</v>
      </c>
      <c r="P12" s="19" t="n">
        <v>0.0899570515863705</v>
      </c>
      <c r="Q12" s="19" t="n">
        <v>0.174533324776023</v>
      </c>
      <c r="R12" s="19" t="n">
        <v>0.233345860574741</v>
      </c>
      <c r="S12" s="19"/>
      <c r="T12" s="19" t="n">
        <v>0.0814798280261355</v>
      </c>
      <c r="U12" s="19" t="n">
        <v>0.0904314793496277</v>
      </c>
      <c r="V12" s="19" t="n">
        <v>0.145589451863052</v>
      </c>
      <c r="W12" s="19" t="n">
        <v>0.187978568776515</v>
      </c>
      <c r="X12" s="19"/>
      <c r="Y12" s="19" t="n">
        <v>0.191978142017761</v>
      </c>
      <c r="Z12" s="19" t="n">
        <v>0.0783052764822209</v>
      </c>
      <c r="AA12" s="19" t="n">
        <v>0.0560403474517548</v>
      </c>
      <c r="AB12" s="19" t="n">
        <v>0.0783829991586925</v>
      </c>
      <c r="AC12" s="19" t="n">
        <v>0.208092378150111</v>
      </c>
      <c r="AD12" s="19" t="n">
        <v>0.0414137598465715</v>
      </c>
      <c r="AE12" s="19"/>
      <c r="AF12" s="19" t="n">
        <v>0.0505918075246021</v>
      </c>
      <c r="AG12" s="19"/>
      <c r="AH12" s="19" t="n">
        <v>0.140006593948541</v>
      </c>
      <c r="AI12" s="19"/>
      <c r="AJ12" s="19" t="n">
        <v>0.146295260817218</v>
      </c>
      <c r="AK12" s="19" t="n">
        <v>0.0965514762477325</v>
      </c>
      <c r="AL12" s="19" t="n">
        <v>0.10693578449249</v>
      </c>
      <c r="AM12" s="19" t="n">
        <v>0.194474930012034</v>
      </c>
      <c r="AN12" s="19" t="n">
        <v>0.0875784342564487</v>
      </c>
      <c r="AO12" s="19" t="n">
        <v>0.11155915804603</v>
      </c>
      <c r="AP12" s="19" t="n">
        <v>0.0962253888394084</v>
      </c>
      <c r="AQ12" s="19" t="n">
        <v>0.221461369105204</v>
      </c>
      <c r="AR12" s="19" t="n">
        <v>0.0363354175427479</v>
      </c>
      <c r="AS12" s="19" t="n">
        <v>0.10330763783187</v>
      </c>
      <c r="AT12" s="19" t="n">
        <v>0.0717396560904999</v>
      </c>
      <c r="AU12" s="19" t="n">
        <v>0.139171032211529</v>
      </c>
    </row>
    <row r="13">
      <c r="B13" s="20" t="s">
        <v>93</v>
      </c>
      <c r="C13" s="19" t="n">
        <v>0.0899488578994754</v>
      </c>
      <c r="D13" s="19" t="n">
        <v>0.0985172678899365</v>
      </c>
      <c r="E13" s="19" t="n">
        <v>0.0817616726148332</v>
      </c>
      <c r="F13" s="19"/>
      <c r="G13" s="19" t="n">
        <v>0.103732245906239</v>
      </c>
      <c r="H13" s="19" t="n">
        <v>0.0876444401157038</v>
      </c>
      <c r="I13" s="19" t="n">
        <v>0.108577627659532</v>
      </c>
      <c r="J13" s="19" t="n">
        <v>0.0823898381184449</v>
      </c>
      <c r="K13" s="19" t="n">
        <v>0.0974472922417908</v>
      </c>
      <c r="L13" s="19" t="n">
        <v>0.0740084120784278</v>
      </c>
      <c r="M13" s="19"/>
      <c r="N13" s="19" t="n">
        <v>0.156829783854846</v>
      </c>
      <c r="O13" s="19" t="n">
        <v>0.0675091965377127</v>
      </c>
      <c r="P13" s="19" t="n">
        <v>0.0831601776952764</v>
      </c>
      <c r="Q13" s="19" t="n">
        <v>0.0923512464940262</v>
      </c>
      <c r="R13" s="19" t="n">
        <v>0.137579942243245</v>
      </c>
      <c r="S13" s="19"/>
      <c r="T13" s="19" t="n">
        <v>0.080790582969551</v>
      </c>
      <c r="U13" s="19" t="n">
        <v>0.0846102584310496</v>
      </c>
      <c r="V13" s="19" t="n">
        <v>0.0692267768021819</v>
      </c>
      <c r="W13" s="19" t="n">
        <v>0.132434671435577</v>
      </c>
      <c r="X13" s="19"/>
      <c r="Y13" s="19" t="n">
        <v>0.1073660750894</v>
      </c>
      <c r="Z13" s="19" t="n">
        <v>0.112902114246494</v>
      </c>
      <c r="AA13" s="19" t="n">
        <v>0.0678279860771236</v>
      </c>
      <c r="AB13" s="19" t="n">
        <v>0.0572170728063251</v>
      </c>
      <c r="AC13" s="19" t="n">
        <v>0.0699571646057857</v>
      </c>
      <c r="AD13" s="19" t="n">
        <v>0.0808096808129692</v>
      </c>
      <c r="AE13" s="19"/>
      <c r="AF13" s="19" t="n">
        <v>0.0971784811447776</v>
      </c>
      <c r="AG13" s="19"/>
      <c r="AH13" s="19" t="n">
        <v>0.0949046149310303</v>
      </c>
      <c r="AI13" s="19"/>
      <c r="AJ13" s="19" t="n">
        <v>0.0987663919522602</v>
      </c>
      <c r="AK13" s="19" t="n">
        <v>0.0580519472587836</v>
      </c>
      <c r="AL13" s="19" t="n">
        <v>0.0978611563774605</v>
      </c>
      <c r="AM13" s="19" t="n">
        <v>0.0915667987535229</v>
      </c>
      <c r="AN13" s="19" t="n">
        <v>0.103227533934994</v>
      </c>
      <c r="AO13" s="19" t="n">
        <v>0.0736531125450963</v>
      </c>
      <c r="AP13" s="19" t="n">
        <v>0.0646027856000447</v>
      </c>
      <c r="AQ13" s="19" t="n">
        <v>0.0694012897989725</v>
      </c>
      <c r="AR13" s="19" t="n">
        <v>0.114179307706241</v>
      </c>
      <c r="AS13" s="19" t="n">
        <v>0.0251212027667122</v>
      </c>
      <c r="AT13" s="19" t="n">
        <v>0.205924558293902</v>
      </c>
      <c r="AU13" s="19" t="n">
        <v>0.151472348220975</v>
      </c>
    </row>
    <row r="14">
      <c r="B14" s="20" t="s">
        <v>94</v>
      </c>
      <c r="C14" s="19" t="n">
        <v>0.0482687075316095</v>
      </c>
      <c r="D14" s="19" t="n">
        <v>0.0374383008488539</v>
      </c>
      <c r="E14" s="19" t="n">
        <v>0.0592602416586175</v>
      </c>
      <c r="F14" s="19"/>
      <c r="G14" s="19" t="n">
        <v>0.0437285690432243</v>
      </c>
      <c r="H14" s="19" t="n">
        <v>0.0626525544641547</v>
      </c>
      <c r="I14" s="19" t="n">
        <v>0.0713654989848953</v>
      </c>
      <c r="J14" s="19" t="n">
        <v>0.0550822100869858</v>
      </c>
      <c r="K14" s="19" t="n">
        <v>0.0386888276836099</v>
      </c>
      <c r="L14" s="19" t="n">
        <v>0.0291454718388729</v>
      </c>
      <c r="M14" s="19"/>
      <c r="N14" s="19" t="n">
        <v>0.166903823957109</v>
      </c>
      <c r="O14" s="19" t="n">
        <v>0.069902821482303</v>
      </c>
      <c r="P14" s="19" t="n">
        <v>0.0593022954268288</v>
      </c>
      <c r="Q14" s="19" t="n">
        <v>0.0213349896083962</v>
      </c>
      <c r="R14" s="19" t="n">
        <v>0.0193494192586103</v>
      </c>
      <c r="S14" s="19"/>
      <c r="T14" s="19" t="n">
        <v>0.10318803121643</v>
      </c>
      <c r="U14" s="19" t="n">
        <v>0.0586057406196348</v>
      </c>
      <c r="V14" s="19" t="n">
        <v>0.0244611236123655</v>
      </c>
      <c r="W14" s="19" t="n">
        <v>0.0261935107785076</v>
      </c>
      <c r="X14" s="19"/>
      <c r="Y14" s="19" t="n">
        <v>0.0421978980280113</v>
      </c>
      <c r="Z14" s="19" t="n">
        <v>0.0425822875592629</v>
      </c>
      <c r="AA14" s="19" t="n">
        <v>0.0295579105465666</v>
      </c>
      <c r="AB14" s="19" t="n">
        <v>0.116543515014606</v>
      </c>
      <c r="AC14" s="19" t="n">
        <v>0</v>
      </c>
      <c r="AD14" s="19" t="n">
        <v>0.101314777900499</v>
      </c>
      <c r="AE14" s="19"/>
      <c r="AF14" s="19" t="n">
        <v>0.056735281090638</v>
      </c>
      <c r="AG14" s="19"/>
      <c r="AH14" s="19" t="n">
        <v>0.041316793610369</v>
      </c>
      <c r="AI14" s="19"/>
      <c r="AJ14" s="19" t="n">
        <v>0.0457171490951105</v>
      </c>
      <c r="AK14" s="19" t="n">
        <v>0.0776063099914552</v>
      </c>
      <c r="AL14" s="19" t="n">
        <v>0.0248846689321546</v>
      </c>
      <c r="AM14" s="19" t="n">
        <v>0.0600342100124381</v>
      </c>
      <c r="AN14" s="19" t="n">
        <v>0.0504638340582259</v>
      </c>
      <c r="AO14" s="19" t="n">
        <v>0.0622982764638917</v>
      </c>
      <c r="AP14" s="19" t="n">
        <v>0.0506792472545592</v>
      </c>
      <c r="AQ14" s="19" t="n">
        <v>0.0374595781948201</v>
      </c>
      <c r="AR14" s="19" t="n">
        <v>0.121658501477919</v>
      </c>
      <c r="AS14" s="19" t="n">
        <v>0.0252495390935977</v>
      </c>
      <c r="AT14" s="19" t="n">
        <v>0.0669826081728294</v>
      </c>
      <c r="AU14" s="19" t="n">
        <v>0.066493574072673</v>
      </c>
    </row>
    <row r="15">
      <c r="B15" s="20" t="s">
        <v>66</v>
      </c>
      <c r="C15" s="19" t="n">
        <v>0.01029972323601</v>
      </c>
      <c r="D15" s="19" t="n">
        <v>0.00529712682174494</v>
      </c>
      <c r="E15" s="19" t="n">
        <v>0.0153291219756825</v>
      </c>
      <c r="F15" s="19"/>
      <c r="G15" s="19" t="n">
        <v>0.00687241172512165</v>
      </c>
      <c r="H15" s="19" t="n">
        <v>0.014048951909994</v>
      </c>
      <c r="I15" s="19" t="n">
        <v>0</v>
      </c>
      <c r="J15" s="19" t="n">
        <v>0.0155048305089288</v>
      </c>
      <c r="K15" s="19" t="n">
        <v>0.0152109271439107</v>
      </c>
      <c r="L15" s="19" t="n">
        <v>0.00870700985145841</v>
      </c>
      <c r="M15" s="19"/>
      <c r="N15" s="19" t="n">
        <v>0</v>
      </c>
      <c r="O15" s="19" t="n">
        <v>0.0187679560185862</v>
      </c>
      <c r="P15" s="19" t="n">
        <v>0.0100775846107004</v>
      </c>
      <c r="Q15" s="19" t="n">
        <v>0</v>
      </c>
      <c r="R15" s="19" t="n">
        <v>0.0177227399931072</v>
      </c>
      <c r="S15" s="19"/>
      <c r="T15" s="19" t="n">
        <v>0.0157888928977082</v>
      </c>
      <c r="U15" s="19" t="n">
        <v>0.00651914586793909</v>
      </c>
      <c r="V15" s="19" t="n">
        <v>0</v>
      </c>
      <c r="W15" s="19" t="n">
        <v>0.00496736644322047</v>
      </c>
      <c r="X15" s="19"/>
      <c r="Y15" s="19" t="n">
        <v>0.00249790039875909</v>
      </c>
      <c r="Z15" s="19" t="n">
        <v>0.015395967362798</v>
      </c>
      <c r="AA15" s="19" t="n">
        <v>0.00991397169547825</v>
      </c>
      <c r="AB15" s="19" t="n">
        <v>0.0284814932713331</v>
      </c>
      <c r="AC15" s="19" t="n">
        <v>0.0129544593280474</v>
      </c>
      <c r="AD15" s="19" t="n">
        <v>0.0132370084780013</v>
      </c>
      <c r="AE15" s="19"/>
      <c r="AF15" s="19" t="n">
        <v>0.00643921126380925</v>
      </c>
      <c r="AG15" s="19"/>
      <c r="AH15" s="19" t="n">
        <v>0.00502095762803319</v>
      </c>
      <c r="AI15" s="19"/>
      <c r="AJ15" s="19" t="n">
        <v>0.0104723267792619</v>
      </c>
      <c r="AK15" s="19" t="n">
        <v>0.0242168059212648</v>
      </c>
      <c r="AL15" s="19" t="n">
        <v>0.0153329104091843</v>
      </c>
      <c r="AM15" s="19" t="n">
        <v>0.0112543727787658</v>
      </c>
      <c r="AN15" s="19" t="n">
        <v>0.00706488185967126</v>
      </c>
      <c r="AO15" s="19" t="n">
        <v>0.0286676026132085</v>
      </c>
      <c r="AP15" s="19" t="n">
        <v>0</v>
      </c>
      <c r="AQ15" s="19" t="n">
        <v>0</v>
      </c>
      <c r="AR15" s="19" t="n">
        <v>0.0349895909356805</v>
      </c>
      <c r="AS15" s="19" t="n">
        <v>0</v>
      </c>
      <c r="AT15" s="19" t="n">
        <v>0</v>
      </c>
      <c r="AU15" s="19" t="n">
        <v>0</v>
      </c>
    </row>
    <row r="16">
      <c r="B16" s="20" t="s">
        <v>67</v>
      </c>
      <c r="C16" s="21" t="n">
        <v>0.0637910584479024</v>
      </c>
      <c r="D16" s="21" t="n">
        <v>0.0499584596304505</v>
      </c>
      <c r="E16" s="21" t="n">
        <v>0.0778379539933849</v>
      </c>
      <c r="F16" s="21"/>
      <c r="G16" s="21" t="n">
        <v>0.102787018921174</v>
      </c>
      <c r="H16" s="21" t="n">
        <v>0.0668303323326239</v>
      </c>
      <c r="I16" s="21" t="n">
        <v>0.0730494547650522</v>
      </c>
      <c r="J16" s="21" t="n">
        <v>0.0634090539377028</v>
      </c>
      <c r="K16" s="21" t="n">
        <v>0.05751697211838</v>
      </c>
      <c r="L16" s="21" t="n">
        <v>0.0434125295842498</v>
      </c>
      <c r="M16" s="21"/>
      <c r="N16" s="21" t="n">
        <v>0.041700993243202</v>
      </c>
      <c r="O16" s="21" t="n">
        <v>0.0842908375881995</v>
      </c>
      <c r="P16" s="21" t="n">
        <v>0.0668893346429845</v>
      </c>
      <c r="Q16" s="21" t="n">
        <v>0.038562663592972</v>
      </c>
      <c r="R16" s="21" t="n">
        <v>0.060181008873422</v>
      </c>
      <c r="S16" s="21"/>
      <c r="T16" s="21" t="n">
        <v>0.0635054854290871</v>
      </c>
      <c r="U16" s="21" t="n">
        <v>0.0717630045610067</v>
      </c>
      <c r="V16" s="21" t="n">
        <v>0.0362476012460303</v>
      </c>
      <c r="W16" s="21" t="n">
        <v>0.0666558803392473</v>
      </c>
      <c r="X16" s="21"/>
      <c r="Y16" s="21" t="n">
        <v>0.0598392205041797</v>
      </c>
      <c r="Z16" s="21" t="n">
        <v>0.075155441371229</v>
      </c>
      <c r="AA16" s="21" t="n">
        <v>0.0538689093619103</v>
      </c>
      <c r="AB16" s="21" t="n">
        <v>0.0610424531256633</v>
      </c>
      <c r="AC16" s="21" t="n">
        <v>0.0824571322008361</v>
      </c>
      <c r="AD16" s="21" t="n">
        <v>0.0717120113968313</v>
      </c>
      <c r="AE16" s="21"/>
      <c r="AF16" s="21" t="n">
        <v>0.0646102198982956</v>
      </c>
      <c r="AG16" s="21"/>
      <c r="AH16" s="21" t="n">
        <v>0.0670627943285006</v>
      </c>
      <c r="AI16" s="21"/>
      <c r="AJ16" s="21" t="n">
        <v>0.0903416997207612</v>
      </c>
      <c r="AK16" s="21" t="n">
        <v>0.10691023345136</v>
      </c>
      <c r="AL16" s="21" t="n">
        <v>0.0690815439579547</v>
      </c>
      <c r="AM16" s="21" t="n">
        <v>0.0431571024896269</v>
      </c>
      <c r="AN16" s="21" t="n">
        <v>0.0752801687455812</v>
      </c>
      <c r="AO16" s="21" t="n">
        <v>0</v>
      </c>
      <c r="AP16" s="21" t="n">
        <v>0.0631604721361471</v>
      </c>
      <c r="AQ16" s="21" t="n">
        <v>0</v>
      </c>
      <c r="AR16" s="21" t="n">
        <v>0.107260575282353</v>
      </c>
      <c r="AS16" s="21" t="n">
        <v>0.0679238004500078</v>
      </c>
      <c r="AT16" s="21" t="n">
        <v>0.0362318949513033</v>
      </c>
      <c r="AU16" s="21" t="n">
        <v>0.150761079979012</v>
      </c>
    </row>
    <row r="17">
      <c r="B17" s="18"/>
    </row>
    <row r="18">
      <c r="B18" t="s">
        <v>70</v>
      </c>
    </row>
    <row r="19">
      <c r="B19" t="s">
        <v>71</v>
      </c>
    </row>
    <row r="21">
      <c r="B21"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223</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856</v>
      </c>
      <c r="D7" s="11" t="n">
        <v>407</v>
      </c>
      <c r="E7" s="11" t="n">
        <v>447</v>
      </c>
      <c r="F7" s="11"/>
      <c r="G7" s="11" t="n">
        <v>98</v>
      </c>
      <c r="H7" s="11" t="n">
        <v>134</v>
      </c>
      <c r="I7" s="11" t="n">
        <v>129</v>
      </c>
      <c r="J7" s="11" t="n">
        <v>151</v>
      </c>
      <c r="K7" s="11" t="n">
        <v>147</v>
      </c>
      <c r="L7" s="11" t="n">
        <v>197</v>
      </c>
      <c r="M7" s="11"/>
      <c r="N7" s="11" t="n">
        <v>12</v>
      </c>
      <c r="O7" s="11" t="n">
        <v>205</v>
      </c>
      <c r="P7" s="11" t="n">
        <v>306</v>
      </c>
      <c r="Q7" s="11" t="n">
        <v>218</v>
      </c>
      <c r="R7" s="11" t="n">
        <v>110</v>
      </c>
      <c r="S7" s="11"/>
      <c r="T7" s="11" t="n">
        <v>92</v>
      </c>
      <c r="U7" s="11" t="n">
        <v>241</v>
      </c>
      <c r="V7" s="11" t="n">
        <v>192</v>
      </c>
      <c r="W7" s="11" t="n">
        <v>194</v>
      </c>
      <c r="X7" s="11"/>
      <c r="Y7" s="11" t="n">
        <v>333</v>
      </c>
      <c r="Z7" s="11" t="n">
        <v>159</v>
      </c>
      <c r="AA7" s="11" t="n">
        <v>168</v>
      </c>
      <c r="AB7" s="11" t="n">
        <v>94</v>
      </c>
      <c r="AC7" s="11" t="n">
        <v>54</v>
      </c>
      <c r="AD7" s="11" t="n">
        <v>44</v>
      </c>
      <c r="AE7" s="11"/>
      <c r="AF7" s="11" t="n">
        <v>539</v>
      </c>
      <c r="AG7" s="11"/>
      <c r="AH7" s="11" t="n">
        <v>673</v>
      </c>
      <c r="AI7" s="11"/>
      <c r="AJ7" s="11" t="n">
        <v>77</v>
      </c>
      <c r="AK7" s="11" t="n">
        <v>30</v>
      </c>
      <c r="AL7" s="11" t="n">
        <v>160</v>
      </c>
      <c r="AM7" s="11" t="n">
        <v>134</v>
      </c>
      <c r="AN7" s="11" t="n">
        <v>116</v>
      </c>
      <c r="AO7" s="11" t="n">
        <v>56</v>
      </c>
      <c r="AP7" s="11" t="n">
        <v>115</v>
      </c>
      <c r="AQ7" s="11" t="n">
        <v>29</v>
      </c>
      <c r="AR7" s="11" t="n">
        <v>25</v>
      </c>
      <c r="AS7" s="11" t="n">
        <v>51</v>
      </c>
      <c r="AT7" s="11" t="n">
        <v>25</v>
      </c>
      <c r="AU7" s="11" t="n">
        <v>38</v>
      </c>
    </row>
    <row r="8" ht="30" customHeight="1">
      <c r="B8" s="12" t="s">
        <v>20</v>
      </c>
      <c r="C8" s="12" t="n">
        <v>864</v>
      </c>
      <c r="D8" s="12" t="n">
        <v>436</v>
      </c>
      <c r="E8" s="12" t="n">
        <v>426</v>
      </c>
      <c r="F8" s="12"/>
      <c r="G8" s="12" t="n">
        <v>109</v>
      </c>
      <c r="H8" s="12" t="n">
        <v>158</v>
      </c>
      <c r="I8" s="12" t="n">
        <v>130</v>
      </c>
      <c r="J8" s="12" t="n">
        <v>145</v>
      </c>
      <c r="K8" s="12" t="n">
        <v>136</v>
      </c>
      <c r="L8" s="12" t="n">
        <v>186</v>
      </c>
      <c r="M8" s="12"/>
      <c r="N8" s="12" t="n">
        <v>12</v>
      </c>
      <c r="O8" s="12" t="n">
        <v>193</v>
      </c>
      <c r="P8" s="12" t="n">
        <v>287</v>
      </c>
      <c r="Q8" s="12" t="n">
        <v>244</v>
      </c>
      <c r="R8" s="12" t="n">
        <v>123</v>
      </c>
      <c r="S8" s="12"/>
      <c r="T8" s="12" t="n">
        <v>92</v>
      </c>
      <c r="U8" s="12" t="n">
        <v>241</v>
      </c>
      <c r="V8" s="12" t="n">
        <v>192</v>
      </c>
      <c r="W8" s="12" t="n">
        <v>206</v>
      </c>
      <c r="X8" s="12"/>
      <c r="Y8" s="12" t="n">
        <v>361</v>
      </c>
      <c r="Z8" s="12" t="n">
        <v>155</v>
      </c>
      <c r="AA8" s="12" t="n">
        <v>158</v>
      </c>
      <c r="AB8" s="12" t="n">
        <v>90</v>
      </c>
      <c r="AC8" s="12" t="n">
        <v>57</v>
      </c>
      <c r="AD8" s="12" t="n">
        <v>40</v>
      </c>
      <c r="AE8" s="12"/>
      <c r="AF8" s="12" t="n">
        <v>536</v>
      </c>
      <c r="AG8" s="12"/>
      <c r="AH8" s="12" t="n">
        <v>688</v>
      </c>
      <c r="AI8" s="12"/>
      <c r="AJ8" s="12" t="n">
        <v>70</v>
      </c>
      <c r="AK8" s="12" t="n">
        <v>25</v>
      </c>
      <c r="AL8" s="12" t="n">
        <v>173</v>
      </c>
      <c r="AM8" s="12" t="n">
        <v>143</v>
      </c>
      <c r="AN8" s="12" t="n">
        <v>134</v>
      </c>
      <c r="AO8" s="12" t="n">
        <v>56</v>
      </c>
      <c r="AP8" s="12" t="n">
        <v>110</v>
      </c>
      <c r="AQ8" s="12" t="n">
        <v>32</v>
      </c>
      <c r="AR8" s="12" t="n">
        <v>21</v>
      </c>
      <c r="AS8" s="12" t="n">
        <v>46</v>
      </c>
      <c r="AT8" s="12" t="n">
        <v>19</v>
      </c>
      <c r="AU8" s="12" t="n">
        <v>36</v>
      </c>
    </row>
    <row r="9">
      <c r="B9" s="20" t="s">
        <v>175</v>
      </c>
      <c r="C9" s="19" t="n">
        <v>0.259182113705312</v>
      </c>
      <c r="D9" s="19" t="n">
        <v>0.282196656642458</v>
      </c>
      <c r="E9" s="19" t="n">
        <v>0.236843330548524</v>
      </c>
      <c r="F9" s="19"/>
      <c r="G9" s="19" t="n">
        <v>0.341958925596786</v>
      </c>
      <c r="H9" s="19" t="n">
        <v>0.317614702625309</v>
      </c>
      <c r="I9" s="19" t="n">
        <v>0.350905224584208</v>
      </c>
      <c r="J9" s="19" t="n">
        <v>0.223410308625129</v>
      </c>
      <c r="K9" s="19" t="n">
        <v>0.145331111102182</v>
      </c>
      <c r="L9" s="19" t="n">
        <v>0.2073001177685</v>
      </c>
      <c r="M9" s="19"/>
      <c r="N9" s="19" t="n">
        <v>0</v>
      </c>
      <c r="O9" s="19" t="n">
        <v>0.205740802920007</v>
      </c>
      <c r="P9" s="19" t="n">
        <v>0.248389514576519</v>
      </c>
      <c r="Q9" s="19" t="n">
        <v>0.303762522120733</v>
      </c>
      <c r="R9" s="19" t="n">
        <v>0.289885997830048</v>
      </c>
      <c r="S9" s="19"/>
      <c r="T9" s="19" t="n">
        <v>0.248493757389602</v>
      </c>
      <c r="U9" s="19" t="n">
        <v>0.27724992317529</v>
      </c>
      <c r="V9" s="19" t="n">
        <v>0.22261755778302</v>
      </c>
      <c r="W9" s="19" t="n">
        <v>0.297962434738478</v>
      </c>
      <c r="X9" s="19"/>
      <c r="Y9" s="19" t="n">
        <v>0.311555791089464</v>
      </c>
      <c r="Z9" s="19" t="n">
        <v>0.211624836099556</v>
      </c>
      <c r="AA9" s="19" t="n">
        <v>0.211470434175357</v>
      </c>
      <c r="AB9" s="19" t="n">
        <v>0.210263494566742</v>
      </c>
      <c r="AC9" s="19" t="n">
        <v>0.333929016919456</v>
      </c>
      <c r="AD9" s="19" t="n">
        <v>0.113761120720314</v>
      </c>
      <c r="AE9" s="19"/>
      <c r="AF9" s="19" t="n">
        <v>0.247964289484476</v>
      </c>
      <c r="AG9" s="19"/>
      <c r="AH9" s="19" t="n">
        <v>0.279814237315505</v>
      </c>
      <c r="AI9" s="19"/>
      <c r="AJ9" s="19" t="n">
        <v>0.292570088168668</v>
      </c>
      <c r="AK9" s="19" t="n">
        <v>0.25410829235835</v>
      </c>
      <c r="AL9" s="19" t="n">
        <v>0.25853126688465</v>
      </c>
      <c r="AM9" s="19" t="n">
        <v>0.245854367310632</v>
      </c>
      <c r="AN9" s="19" t="n">
        <v>0.267566217698916</v>
      </c>
      <c r="AO9" s="19" t="n">
        <v>0.224856099729379</v>
      </c>
      <c r="AP9" s="19" t="n">
        <v>0.287944483857902</v>
      </c>
      <c r="AQ9" s="19" t="n">
        <v>0.217504180980903</v>
      </c>
      <c r="AR9" s="19" t="n">
        <v>0.206770284477627</v>
      </c>
      <c r="AS9" s="19" t="n">
        <v>0.227914321872646</v>
      </c>
      <c r="AT9" s="19" t="n">
        <v>0.147780502036625</v>
      </c>
      <c r="AU9" s="19" t="n">
        <v>0.355068208220243</v>
      </c>
    </row>
    <row r="10">
      <c r="B10" s="20" t="s">
        <v>176</v>
      </c>
      <c r="C10" s="19" t="n">
        <v>0.712373775524613</v>
      </c>
      <c r="D10" s="19" t="n">
        <v>0.690797213984935</v>
      </c>
      <c r="E10" s="19" t="n">
        <v>0.735471761100518</v>
      </c>
      <c r="F10" s="19"/>
      <c r="G10" s="19" t="n">
        <v>0.602966780751715</v>
      </c>
      <c r="H10" s="19" t="n">
        <v>0.618973144081992</v>
      </c>
      <c r="I10" s="19" t="n">
        <v>0.630886270845347</v>
      </c>
      <c r="J10" s="19" t="n">
        <v>0.755363132558343</v>
      </c>
      <c r="K10" s="19" t="n">
        <v>0.846957518684743</v>
      </c>
      <c r="L10" s="19" t="n">
        <v>0.781747176616284</v>
      </c>
      <c r="M10" s="19"/>
      <c r="N10" s="19" t="n">
        <v>1</v>
      </c>
      <c r="O10" s="19" t="n">
        <v>0.766326987954072</v>
      </c>
      <c r="P10" s="19" t="n">
        <v>0.736690819717173</v>
      </c>
      <c r="Q10" s="19" t="n">
        <v>0.661283247473871</v>
      </c>
      <c r="R10" s="19" t="n">
        <v>0.658389776712651</v>
      </c>
      <c r="S10" s="19"/>
      <c r="T10" s="19" t="n">
        <v>0.713472628303542</v>
      </c>
      <c r="U10" s="19" t="n">
        <v>0.707577305894758</v>
      </c>
      <c r="V10" s="19" t="n">
        <v>0.753552646136752</v>
      </c>
      <c r="W10" s="19" t="n">
        <v>0.659991347788675</v>
      </c>
      <c r="X10" s="19"/>
      <c r="Y10" s="19" t="n">
        <v>0.647180055414499</v>
      </c>
      <c r="Z10" s="19" t="n">
        <v>0.745678966650085</v>
      </c>
      <c r="AA10" s="19" t="n">
        <v>0.781762061692677</v>
      </c>
      <c r="AB10" s="19" t="n">
        <v>0.778253414736654</v>
      </c>
      <c r="AC10" s="19" t="n">
        <v>0.666070983080543</v>
      </c>
      <c r="AD10" s="19" t="n">
        <v>0.861625336543629</v>
      </c>
      <c r="AE10" s="19"/>
      <c r="AF10" s="19" t="n">
        <v>0.731887307528744</v>
      </c>
      <c r="AG10" s="19"/>
      <c r="AH10" s="19" t="n">
        <v>0.687421039194979</v>
      </c>
      <c r="AI10" s="19"/>
      <c r="AJ10" s="19" t="n">
        <v>0.707429911831332</v>
      </c>
      <c r="AK10" s="19" t="n">
        <v>0.74589170764165</v>
      </c>
      <c r="AL10" s="19" t="n">
        <v>0.723780462769773</v>
      </c>
      <c r="AM10" s="19" t="n">
        <v>0.676839785988478</v>
      </c>
      <c r="AN10" s="19" t="n">
        <v>0.67902839919721</v>
      </c>
      <c r="AO10" s="19" t="n">
        <v>0.775143900270621</v>
      </c>
      <c r="AP10" s="19" t="n">
        <v>0.701632025757373</v>
      </c>
      <c r="AQ10" s="19" t="n">
        <v>0.782495819019097</v>
      </c>
      <c r="AR10" s="19" t="n">
        <v>0.738750997516816</v>
      </c>
      <c r="AS10" s="19" t="n">
        <v>0.772085678127354</v>
      </c>
      <c r="AT10" s="19" t="n">
        <v>0.852219497963375</v>
      </c>
      <c r="AU10" s="19" t="n">
        <v>0.616089041564231</v>
      </c>
    </row>
    <row r="11">
      <c r="B11" s="20" t="s">
        <v>96</v>
      </c>
      <c r="C11" s="21" t="n">
        <v>0.0284441107700752</v>
      </c>
      <c r="D11" s="21" t="n">
        <v>0.0270061293726072</v>
      </c>
      <c r="E11" s="21" t="n">
        <v>0.0276849083509579</v>
      </c>
      <c r="F11" s="21"/>
      <c r="G11" s="21" t="n">
        <v>0.0550742936514992</v>
      </c>
      <c r="H11" s="21" t="n">
        <v>0.0634121532926989</v>
      </c>
      <c r="I11" s="21" t="n">
        <v>0.0182085045704447</v>
      </c>
      <c r="J11" s="21" t="n">
        <v>0.0212265588165282</v>
      </c>
      <c r="K11" s="21" t="n">
        <v>0.00771137021307492</v>
      </c>
      <c r="L11" s="21" t="n">
        <v>0.0109527056152168</v>
      </c>
      <c r="M11" s="21"/>
      <c r="N11" s="21" t="n">
        <v>0</v>
      </c>
      <c r="O11" s="21" t="n">
        <v>0.0279322091259209</v>
      </c>
      <c r="P11" s="21" t="n">
        <v>0.014919665706309</v>
      </c>
      <c r="Q11" s="21" t="n">
        <v>0.0349542304053965</v>
      </c>
      <c r="R11" s="21" t="n">
        <v>0.0517242254573013</v>
      </c>
      <c r="S11" s="21"/>
      <c r="T11" s="21" t="n">
        <v>0.0380336143068556</v>
      </c>
      <c r="U11" s="21" t="n">
        <v>0.0151727709299517</v>
      </c>
      <c r="V11" s="21" t="n">
        <v>0.0238297960802281</v>
      </c>
      <c r="W11" s="21" t="n">
        <v>0.0420462174728475</v>
      </c>
      <c r="X11" s="21"/>
      <c r="Y11" s="21" t="n">
        <v>0.0412641534960369</v>
      </c>
      <c r="Z11" s="21" t="n">
        <v>0.0426961972503586</v>
      </c>
      <c r="AA11" s="21" t="n">
        <v>0.00676750413196571</v>
      </c>
      <c r="AB11" s="21" t="n">
        <v>0.0114830906966039</v>
      </c>
      <c r="AC11" s="21" t="n">
        <v>0</v>
      </c>
      <c r="AD11" s="21" t="n">
        <v>0.0246135427360563</v>
      </c>
      <c r="AE11" s="21"/>
      <c r="AF11" s="21" t="n">
        <v>0.0201484029867801</v>
      </c>
      <c r="AG11" s="21"/>
      <c r="AH11" s="21" t="n">
        <v>0.0327647234895154</v>
      </c>
      <c r="AI11" s="21"/>
      <c r="AJ11" s="21" t="n">
        <v>0</v>
      </c>
      <c r="AK11" s="21" t="n">
        <v>0</v>
      </c>
      <c r="AL11" s="21" t="n">
        <v>0.0176882703455774</v>
      </c>
      <c r="AM11" s="21" t="n">
        <v>0.0773058467008908</v>
      </c>
      <c r="AN11" s="21" t="n">
        <v>0.0534053831038742</v>
      </c>
      <c r="AO11" s="21" t="n">
        <v>0</v>
      </c>
      <c r="AP11" s="21" t="n">
        <v>0.0104234903847252</v>
      </c>
      <c r="AQ11" s="21" t="n">
        <v>0</v>
      </c>
      <c r="AR11" s="21" t="n">
        <v>0.054478718005557</v>
      </c>
      <c r="AS11" s="21" t="n">
        <v>0</v>
      </c>
      <c r="AT11" s="21" t="n">
        <v>0</v>
      </c>
      <c r="AU11" s="21" t="n">
        <v>0.028842750215526</v>
      </c>
    </row>
    <row r="12">
      <c r="B12" s="18" t="s">
        <v>216</v>
      </c>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20.71" hidden="0" customWidth="1"/>
    <col min="4" max="4" width="20.71" hidden="0" customWidth="1"/>
    <col min="5" max="5" width="20.71" hidden="0" customWidth="1"/>
    <col min="6" max="6" width="20.71" hidden="0" customWidth="1"/>
    <col min="7" max="7" width="20.71" hidden="0" customWidth="1"/>
    <col min="8" max="8" width="20.71" hidden="0" customWidth="1"/>
  </cols>
  <sheetData>
    <row r="2" ht="40" customHeight="1">
      <c r="D2" s="16" t="s">
        <v>228</v>
      </c>
    </row>
    <row r="6" ht="50" customHeight="1">
      <c r="B6" s="22" t="s">
        <v>15</v>
      </c>
      <c r="C6" s="22" t="s">
        <v>99</v>
      </c>
      <c r="D6" s="22" t="s">
        <v>224</v>
      </c>
      <c r="E6" s="22" t="s">
        <v>104</v>
      </c>
      <c r="F6" s="22" t="s">
        <v>100</v>
      </c>
      <c r="G6" s="22" t="s">
        <v>225</v>
      </c>
    </row>
    <row r="7">
      <c r="B7" s="20" t="s">
        <v>226</v>
      </c>
      <c r="C7" s="19" t="n">
        <v>0.627418439259621</v>
      </c>
      <c r="D7" s="19" t="n">
        <v>0.246579726737753</v>
      </c>
      <c r="E7" s="19" t="n">
        <v>0.411905725256901</v>
      </c>
      <c r="F7" s="19" t="n">
        <v>0.482374789894435</v>
      </c>
      <c r="G7" s="19" t="n">
        <v>0.440955838571443</v>
      </c>
    </row>
    <row r="8">
      <c r="B8" s="20" t="s">
        <v>227</v>
      </c>
      <c r="C8" s="19" t="n">
        <v>0.347422072923228</v>
      </c>
      <c r="D8" s="19" t="n">
        <v>0.713144895351453</v>
      </c>
      <c r="E8" s="19" t="n">
        <v>0.545656727893654</v>
      </c>
      <c r="F8" s="19" t="n">
        <v>0.492267307182466</v>
      </c>
      <c r="G8" s="19" t="n">
        <v>0.533850292338006</v>
      </c>
    </row>
    <row r="9">
      <c r="B9" s="20" t="s">
        <v>66</v>
      </c>
      <c r="C9" s="19" t="n">
        <v>0.0251594878171516</v>
      </c>
      <c r="D9" s="19" t="n">
        <v>0.040275377910794</v>
      </c>
      <c r="E9" s="19" t="n">
        <v>0.042437546849445</v>
      </c>
      <c r="F9" s="19" t="n">
        <v>0.0253579029230989</v>
      </c>
      <c r="G9" s="19" t="n">
        <v>0.0251938690905515</v>
      </c>
    </row>
    <row r="10">
      <c r="B10" s="18" t="s">
        <v>229</v>
      </c>
      <c r="C10" s="18"/>
      <c r="D10" s="18"/>
      <c r="E10" s="18"/>
      <c r="F10" s="18"/>
      <c r="G10" s="18"/>
    </row>
    <row r="11">
      <c r="B11" t="s">
        <v>70</v>
      </c>
    </row>
    <row r="12">
      <c r="B12" t="s">
        <v>71</v>
      </c>
    </row>
    <row r="16">
      <c r="B16" s="9" t="str">
        <f>=HYPERLINK("#'Contents'!A1", "Return to Contents")</f>
      </c>
    </row>
  </sheetData>
  <mergeCells count="1">
    <mergeCell ref="D2:H2"/>
  </mergeCells>
  <pageMargins left="0.7" right="0.7" top="0.75" bottom="0.75" header="0.3" footer="0.3"/>
  <pageSetup paperSize="9" orientation="portrait" horizontalDpi="300" verticalDpi="300" r:id="rId2"/>
  <drawing r:id="rId1"/>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230</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539</v>
      </c>
      <c r="D7" s="11" t="n">
        <v>282</v>
      </c>
      <c r="E7" s="11" t="n">
        <v>255</v>
      </c>
      <c r="F7" s="11"/>
      <c r="G7" s="11" t="n">
        <v>50</v>
      </c>
      <c r="H7" s="11" t="n">
        <v>111</v>
      </c>
      <c r="I7" s="11" t="n">
        <v>112</v>
      </c>
      <c r="J7" s="11" t="n">
        <v>131</v>
      </c>
      <c r="K7" s="11" t="n">
        <v>107</v>
      </c>
      <c r="L7" s="11" t="n">
        <v>28</v>
      </c>
      <c r="M7" s="11"/>
      <c r="N7" s="11" t="n">
        <v>4</v>
      </c>
      <c r="O7" s="11" t="n">
        <v>83</v>
      </c>
      <c r="P7" s="11" t="n">
        <v>201</v>
      </c>
      <c r="Q7" s="11" t="n">
        <v>163</v>
      </c>
      <c r="R7" s="11" t="n">
        <v>87</v>
      </c>
      <c r="S7" s="11"/>
      <c r="T7" s="11" t="n">
        <v>31</v>
      </c>
      <c r="U7" s="11" t="n">
        <v>148</v>
      </c>
      <c r="V7" s="11" t="n">
        <v>124</v>
      </c>
      <c r="W7" s="11" t="n">
        <v>165</v>
      </c>
      <c r="X7" s="11"/>
      <c r="Y7" s="11" t="n">
        <v>361</v>
      </c>
      <c r="Z7" s="11" t="n">
        <v>178</v>
      </c>
      <c r="AA7" s="11" t="s">
        <v>123</v>
      </c>
      <c r="AB7" s="11" t="s">
        <v>123</v>
      </c>
      <c r="AC7" s="11" t="s">
        <v>123</v>
      </c>
      <c r="AD7" s="11" t="s">
        <v>123</v>
      </c>
      <c r="AE7" s="11"/>
      <c r="AF7" s="11" t="n">
        <v>331</v>
      </c>
      <c r="AG7" s="11"/>
      <c r="AH7" s="11" t="n">
        <v>448</v>
      </c>
      <c r="AI7" s="11"/>
      <c r="AJ7" s="11" t="n">
        <v>46</v>
      </c>
      <c r="AK7" s="11" t="n">
        <v>19</v>
      </c>
      <c r="AL7" s="11" t="n">
        <v>109</v>
      </c>
      <c r="AM7" s="11" t="n">
        <v>95</v>
      </c>
      <c r="AN7" s="11" t="n">
        <v>73</v>
      </c>
      <c r="AO7" s="11" t="n">
        <v>29</v>
      </c>
      <c r="AP7" s="11" t="n">
        <v>69</v>
      </c>
      <c r="AQ7" s="11" t="n">
        <v>15</v>
      </c>
      <c r="AR7" s="11" t="n">
        <v>12</v>
      </c>
      <c r="AS7" s="11" t="n">
        <v>35</v>
      </c>
      <c r="AT7" s="11" t="n">
        <v>9</v>
      </c>
      <c r="AU7" s="11" t="n">
        <v>28</v>
      </c>
    </row>
    <row r="8" ht="30" customHeight="1">
      <c r="B8" s="12" t="s">
        <v>20</v>
      </c>
      <c r="C8" s="12" t="n">
        <v>561</v>
      </c>
      <c r="D8" s="12" t="n">
        <v>311</v>
      </c>
      <c r="E8" s="12" t="n">
        <v>248</v>
      </c>
      <c r="F8" s="12"/>
      <c r="G8" s="12" t="n">
        <v>59</v>
      </c>
      <c r="H8" s="12" t="n">
        <v>133</v>
      </c>
      <c r="I8" s="12" t="n">
        <v>116</v>
      </c>
      <c r="J8" s="12" t="n">
        <v>126</v>
      </c>
      <c r="K8" s="12" t="n">
        <v>101</v>
      </c>
      <c r="L8" s="12" t="n">
        <v>27</v>
      </c>
      <c r="M8" s="12"/>
      <c r="N8" s="12" t="n">
        <v>4</v>
      </c>
      <c r="O8" s="12" t="n">
        <v>81</v>
      </c>
      <c r="P8" s="12" t="n">
        <v>190</v>
      </c>
      <c r="Q8" s="12" t="n">
        <v>185</v>
      </c>
      <c r="R8" s="12" t="n">
        <v>99</v>
      </c>
      <c r="S8" s="12"/>
      <c r="T8" s="12" t="n">
        <v>32</v>
      </c>
      <c r="U8" s="12" t="n">
        <v>154</v>
      </c>
      <c r="V8" s="12" t="n">
        <v>128</v>
      </c>
      <c r="W8" s="12" t="n">
        <v>176</v>
      </c>
      <c r="X8" s="12"/>
      <c r="Y8" s="12" t="n">
        <v>389</v>
      </c>
      <c r="Z8" s="12" t="n">
        <v>172</v>
      </c>
      <c r="AA8" s="12" t="s">
        <v>123</v>
      </c>
      <c r="AB8" s="12" t="s">
        <v>123</v>
      </c>
      <c r="AC8" s="12" t="s">
        <v>123</v>
      </c>
      <c r="AD8" s="12" t="s">
        <v>123</v>
      </c>
      <c r="AE8" s="12"/>
      <c r="AF8" s="12" t="n">
        <v>339</v>
      </c>
      <c r="AG8" s="12"/>
      <c r="AH8" s="12" t="n">
        <v>473</v>
      </c>
      <c r="AI8" s="12"/>
      <c r="AJ8" s="12" t="n">
        <v>43</v>
      </c>
      <c r="AK8" s="12" t="n">
        <v>16</v>
      </c>
      <c r="AL8" s="12" t="n">
        <v>120</v>
      </c>
      <c r="AM8" s="12" t="n">
        <v>104</v>
      </c>
      <c r="AN8" s="12" t="n">
        <v>86</v>
      </c>
      <c r="AO8" s="12" t="n">
        <v>30</v>
      </c>
      <c r="AP8" s="12" t="n">
        <v>66</v>
      </c>
      <c r="AQ8" s="12" t="n">
        <v>17</v>
      </c>
      <c r="AR8" s="12" t="n">
        <v>11</v>
      </c>
      <c r="AS8" s="12" t="n">
        <v>33</v>
      </c>
      <c r="AT8" s="12" t="n">
        <v>7</v>
      </c>
      <c r="AU8" s="12" t="n">
        <v>27</v>
      </c>
    </row>
    <row r="9">
      <c r="B9" s="20" t="s">
        <v>226</v>
      </c>
      <c r="C9" s="19" t="n">
        <v>0.627418439259621</v>
      </c>
      <c r="D9" s="19" t="n">
        <v>0.671671524579207</v>
      </c>
      <c r="E9" s="19" t="n">
        <v>0.573084425550889</v>
      </c>
      <c r="F9" s="19"/>
      <c r="G9" s="19" t="n">
        <v>0.794456328648972</v>
      </c>
      <c r="H9" s="19" t="n">
        <v>0.718384575111002</v>
      </c>
      <c r="I9" s="19" t="n">
        <v>0.628842079033585</v>
      </c>
      <c r="J9" s="19" t="n">
        <v>0.56443373620562</v>
      </c>
      <c r="K9" s="19" t="n">
        <v>0.498182527751131</v>
      </c>
      <c r="L9" s="19" t="n">
        <v>0.587504865823955</v>
      </c>
      <c r="M9" s="19"/>
      <c r="N9" s="19" t="n">
        <v>0</v>
      </c>
      <c r="O9" s="19" t="n">
        <v>0.465696804975208</v>
      </c>
      <c r="P9" s="19" t="n">
        <v>0.567151950462796</v>
      </c>
      <c r="Q9" s="19" t="n">
        <v>0.715367445011789</v>
      </c>
      <c r="R9" s="19" t="n">
        <v>0.732004301206164</v>
      </c>
      <c r="S9" s="19"/>
      <c r="T9" s="19" t="n">
        <v>0.539695878209461</v>
      </c>
      <c r="U9" s="19" t="n">
        <v>0.646117987883738</v>
      </c>
      <c r="V9" s="19" t="n">
        <v>0.633962272328257</v>
      </c>
      <c r="W9" s="19" t="n">
        <v>0.666973028689044</v>
      </c>
      <c r="X9" s="19"/>
      <c r="Y9" s="19" t="n">
        <v>0.673849826077293</v>
      </c>
      <c r="Z9" s="19" t="n">
        <v>0.522497717251585</v>
      </c>
      <c r="AA9" s="19" t="s">
        <v>124</v>
      </c>
      <c r="AB9" s="19" t="s">
        <v>124</v>
      </c>
      <c r="AC9" s="19" t="s">
        <v>124</v>
      </c>
      <c r="AD9" s="19" t="s">
        <v>124</v>
      </c>
      <c r="AE9" s="19"/>
      <c r="AF9" s="19" t="n">
        <v>0.611308915407395</v>
      </c>
      <c r="AG9" s="19"/>
      <c r="AH9" s="19" t="n">
        <v>0.712493984387747</v>
      </c>
      <c r="AI9" s="19"/>
      <c r="AJ9" s="19" t="n">
        <v>0.563166406787062</v>
      </c>
      <c r="AK9" s="19" t="n">
        <v>0.513588818226472</v>
      </c>
      <c r="AL9" s="19" t="n">
        <v>0.624221609409441</v>
      </c>
      <c r="AM9" s="19" t="n">
        <v>0.65073767774167</v>
      </c>
      <c r="AN9" s="19" t="n">
        <v>0.65215236212611</v>
      </c>
      <c r="AO9" s="19" t="n">
        <v>0.622339476926481</v>
      </c>
      <c r="AP9" s="19" t="n">
        <v>0.649364663234559</v>
      </c>
      <c r="AQ9" s="19" t="n">
        <v>0.72541274907794</v>
      </c>
      <c r="AR9" s="19" t="n">
        <v>0.854460081188539</v>
      </c>
      <c r="AS9" s="19" t="n">
        <v>0.544047414573973</v>
      </c>
      <c r="AT9" s="19" t="n">
        <v>0.320438513783161</v>
      </c>
      <c r="AU9" s="19" t="n">
        <v>0.62611096429507</v>
      </c>
    </row>
    <row r="10">
      <c r="B10" s="20" t="s">
        <v>227</v>
      </c>
      <c r="C10" s="19" t="n">
        <v>0.347422072923228</v>
      </c>
      <c r="D10" s="19" t="n">
        <v>0.296882385108502</v>
      </c>
      <c r="E10" s="19" t="n">
        <v>0.409417490176747</v>
      </c>
      <c r="F10" s="19"/>
      <c r="G10" s="19" t="n">
        <v>0.18622913694956</v>
      </c>
      <c r="H10" s="19" t="n">
        <v>0.261471809515452</v>
      </c>
      <c r="I10" s="19" t="n">
        <v>0.343384623251254</v>
      </c>
      <c r="J10" s="19" t="n">
        <v>0.419018273839481</v>
      </c>
      <c r="K10" s="19" t="n">
        <v>0.460350608849507</v>
      </c>
      <c r="L10" s="19" t="n">
        <v>0.381546968400331</v>
      </c>
      <c r="M10" s="19"/>
      <c r="N10" s="19" t="n">
        <v>1</v>
      </c>
      <c r="O10" s="19" t="n">
        <v>0.508073235447663</v>
      </c>
      <c r="P10" s="19" t="n">
        <v>0.41158313091447</v>
      </c>
      <c r="Q10" s="19" t="n">
        <v>0.2534059942223</v>
      </c>
      <c r="R10" s="19" t="n">
        <v>0.24628205562821</v>
      </c>
      <c r="S10" s="19"/>
      <c r="T10" s="19" t="n">
        <v>0.460304121790539</v>
      </c>
      <c r="U10" s="19" t="n">
        <v>0.325899427913802</v>
      </c>
      <c r="V10" s="19" t="n">
        <v>0.322369515199033</v>
      </c>
      <c r="W10" s="19" t="n">
        <v>0.314895994486216</v>
      </c>
      <c r="X10" s="19"/>
      <c r="Y10" s="19" t="n">
        <v>0.302921345805927</v>
      </c>
      <c r="Z10" s="19" t="n">
        <v>0.447980094964747</v>
      </c>
      <c r="AA10" s="19" t="s">
        <v>124</v>
      </c>
      <c r="AB10" s="19" t="s">
        <v>124</v>
      </c>
      <c r="AC10" s="19" t="s">
        <v>124</v>
      </c>
      <c r="AD10" s="19" t="s">
        <v>124</v>
      </c>
      <c r="AE10" s="19"/>
      <c r="AF10" s="19" t="n">
        <v>0.369409671159478</v>
      </c>
      <c r="AG10" s="19"/>
      <c r="AH10" s="19" t="n">
        <v>0.264033144958493</v>
      </c>
      <c r="AI10" s="19"/>
      <c r="AJ10" s="19" t="n">
        <v>0.436833593212938</v>
      </c>
      <c r="AK10" s="19" t="n">
        <v>0.435482309907428</v>
      </c>
      <c r="AL10" s="19" t="n">
        <v>0.347303649837754</v>
      </c>
      <c r="AM10" s="19" t="n">
        <v>0.295239900116434</v>
      </c>
      <c r="AN10" s="19" t="n">
        <v>0.32191414804651</v>
      </c>
      <c r="AO10" s="19" t="n">
        <v>0.377660523073519</v>
      </c>
      <c r="AP10" s="19" t="n">
        <v>0.337252101294333</v>
      </c>
      <c r="AQ10" s="19" t="n">
        <v>0.27458725092206</v>
      </c>
      <c r="AR10" s="19" t="n">
        <v>0.145539918811461</v>
      </c>
      <c r="AS10" s="19" t="n">
        <v>0.455952585426027</v>
      </c>
      <c r="AT10" s="19" t="n">
        <v>0.679561486216839</v>
      </c>
      <c r="AU10" s="19" t="n">
        <v>0.332185007704866</v>
      </c>
    </row>
    <row r="11">
      <c r="B11" s="20" t="s">
        <v>66</v>
      </c>
      <c r="C11" s="21" t="n">
        <v>0.0251594878171516</v>
      </c>
      <c r="D11" s="21" t="n">
        <v>0.0314460903122907</v>
      </c>
      <c r="E11" s="21" t="n">
        <v>0.0174980842723642</v>
      </c>
      <c r="F11" s="21"/>
      <c r="G11" s="21" t="n">
        <v>0.0193145344014674</v>
      </c>
      <c r="H11" s="21" t="n">
        <v>0.0201436153735465</v>
      </c>
      <c r="I11" s="21" t="n">
        <v>0.0277732977151607</v>
      </c>
      <c r="J11" s="21" t="n">
        <v>0.0165479899548997</v>
      </c>
      <c r="K11" s="21" t="n">
        <v>0.0414668633993623</v>
      </c>
      <c r="L11" s="21" t="n">
        <v>0.0309481657757134</v>
      </c>
      <c r="M11" s="21"/>
      <c r="N11" s="21" t="n">
        <v>0</v>
      </c>
      <c r="O11" s="21" t="n">
        <v>0.0262299595771285</v>
      </c>
      <c r="P11" s="21" t="n">
        <v>0.0212649186227342</v>
      </c>
      <c r="Q11" s="21" t="n">
        <v>0.0312265607659117</v>
      </c>
      <c r="R11" s="21" t="n">
        <v>0.0217136431656252</v>
      </c>
      <c r="S11" s="21"/>
      <c r="T11" s="21" t="n">
        <v>0</v>
      </c>
      <c r="U11" s="21" t="n">
        <v>0.0279825842024596</v>
      </c>
      <c r="V11" s="21" t="n">
        <v>0.0436682124727105</v>
      </c>
      <c r="W11" s="21" t="n">
        <v>0.0181309768247396</v>
      </c>
      <c r="X11" s="21"/>
      <c r="Y11" s="21" t="n">
        <v>0.0232288281167802</v>
      </c>
      <c r="Z11" s="21" t="n">
        <v>0.0295221877836681</v>
      </c>
      <c r="AA11" s="21" t="s">
        <v>124</v>
      </c>
      <c r="AB11" s="21" t="s">
        <v>124</v>
      </c>
      <c r="AC11" s="21" t="s">
        <v>124</v>
      </c>
      <c r="AD11" s="21" t="s">
        <v>124</v>
      </c>
      <c r="AE11" s="21"/>
      <c r="AF11" s="21" t="n">
        <v>0.0192814134331271</v>
      </c>
      <c r="AG11" s="21"/>
      <c r="AH11" s="21" t="n">
        <v>0.0234728706537603</v>
      </c>
      <c r="AI11" s="21"/>
      <c r="AJ11" s="21" t="n">
        <v>0</v>
      </c>
      <c r="AK11" s="21" t="n">
        <v>0.0509288718660996</v>
      </c>
      <c r="AL11" s="21" t="n">
        <v>0.028474740752805</v>
      </c>
      <c r="AM11" s="21" t="n">
        <v>0.0540224221418956</v>
      </c>
      <c r="AN11" s="21" t="n">
        <v>0.0259334898273795</v>
      </c>
      <c r="AO11" s="21" t="n">
        <v>0</v>
      </c>
      <c r="AP11" s="21" t="n">
        <v>0.0133832354711077</v>
      </c>
      <c r="AQ11" s="21" t="n">
        <v>0</v>
      </c>
      <c r="AR11" s="21" t="n">
        <v>0</v>
      </c>
      <c r="AS11" s="21" t="n">
        <v>0</v>
      </c>
      <c r="AT11" s="21" t="n">
        <v>0</v>
      </c>
      <c r="AU11" s="21" t="n">
        <v>0.0417040280000641</v>
      </c>
    </row>
    <row r="12">
      <c r="B12" s="18" t="s">
        <v>229</v>
      </c>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231</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539</v>
      </c>
      <c r="D7" s="11" t="n">
        <v>282</v>
      </c>
      <c r="E7" s="11" t="n">
        <v>255</v>
      </c>
      <c r="F7" s="11"/>
      <c r="G7" s="11" t="n">
        <v>50</v>
      </c>
      <c r="H7" s="11" t="n">
        <v>111</v>
      </c>
      <c r="I7" s="11" t="n">
        <v>112</v>
      </c>
      <c r="J7" s="11" t="n">
        <v>131</v>
      </c>
      <c r="K7" s="11" t="n">
        <v>107</v>
      </c>
      <c r="L7" s="11" t="n">
        <v>28</v>
      </c>
      <c r="M7" s="11"/>
      <c r="N7" s="11" t="n">
        <v>4</v>
      </c>
      <c r="O7" s="11" t="n">
        <v>83</v>
      </c>
      <c r="P7" s="11" t="n">
        <v>201</v>
      </c>
      <c r="Q7" s="11" t="n">
        <v>163</v>
      </c>
      <c r="R7" s="11" t="n">
        <v>87</v>
      </c>
      <c r="S7" s="11"/>
      <c r="T7" s="11" t="n">
        <v>31</v>
      </c>
      <c r="U7" s="11" t="n">
        <v>148</v>
      </c>
      <c r="V7" s="11" t="n">
        <v>124</v>
      </c>
      <c r="W7" s="11" t="n">
        <v>165</v>
      </c>
      <c r="X7" s="11"/>
      <c r="Y7" s="11" t="n">
        <v>361</v>
      </c>
      <c r="Z7" s="11" t="n">
        <v>178</v>
      </c>
      <c r="AA7" s="11" t="s">
        <v>123</v>
      </c>
      <c r="AB7" s="11" t="s">
        <v>123</v>
      </c>
      <c r="AC7" s="11" t="s">
        <v>123</v>
      </c>
      <c r="AD7" s="11" t="s">
        <v>123</v>
      </c>
      <c r="AE7" s="11"/>
      <c r="AF7" s="11" t="n">
        <v>331</v>
      </c>
      <c r="AG7" s="11"/>
      <c r="AH7" s="11" t="n">
        <v>448</v>
      </c>
      <c r="AI7" s="11"/>
      <c r="AJ7" s="11" t="n">
        <v>46</v>
      </c>
      <c r="AK7" s="11" t="n">
        <v>19</v>
      </c>
      <c r="AL7" s="11" t="n">
        <v>109</v>
      </c>
      <c r="AM7" s="11" t="n">
        <v>95</v>
      </c>
      <c r="AN7" s="11" t="n">
        <v>73</v>
      </c>
      <c r="AO7" s="11" t="n">
        <v>29</v>
      </c>
      <c r="AP7" s="11" t="n">
        <v>69</v>
      </c>
      <c r="AQ7" s="11" t="n">
        <v>15</v>
      </c>
      <c r="AR7" s="11" t="n">
        <v>12</v>
      </c>
      <c r="AS7" s="11" t="n">
        <v>35</v>
      </c>
      <c r="AT7" s="11" t="n">
        <v>9</v>
      </c>
      <c r="AU7" s="11" t="n">
        <v>28</v>
      </c>
    </row>
    <row r="8" ht="30" customHeight="1">
      <c r="B8" s="12" t="s">
        <v>20</v>
      </c>
      <c r="C8" s="12" t="n">
        <v>561</v>
      </c>
      <c r="D8" s="12" t="n">
        <v>311</v>
      </c>
      <c r="E8" s="12" t="n">
        <v>248</v>
      </c>
      <c r="F8" s="12"/>
      <c r="G8" s="12" t="n">
        <v>59</v>
      </c>
      <c r="H8" s="12" t="n">
        <v>133</v>
      </c>
      <c r="I8" s="12" t="n">
        <v>116</v>
      </c>
      <c r="J8" s="12" t="n">
        <v>126</v>
      </c>
      <c r="K8" s="12" t="n">
        <v>101</v>
      </c>
      <c r="L8" s="12" t="n">
        <v>27</v>
      </c>
      <c r="M8" s="12"/>
      <c r="N8" s="12" t="n">
        <v>4</v>
      </c>
      <c r="O8" s="12" t="n">
        <v>81</v>
      </c>
      <c r="P8" s="12" t="n">
        <v>190</v>
      </c>
      <c r="Q8" s="12" t="n">
        <v>185</v>
      </c>
      <c r="R8" s="12" t="n">
        <v>99</v>
      </c>
      <c r="S8" s="12"/>
      <c r="T8" s="12" t="n">
        <v>32</v>
      </c>
      <c r="U8" s="12" t="n">
        <v>154</v>
      </c>
      <c r="V8" s="12" t="n">
        <v>128</v>
      </c>
      <c r="W8" s="12" t="n">
        <v>176</v>
      </c>
      <c r="X8" s="12"/>
      <c r="Y8" s="12" t="n">
        <v>389</v>
      </c>
      <c r="Z8" s="12" t="n">
        <v>172</v>
      </c>
      <c r="AA8" s="12" t="s">
        <v>123</v>
      </c>
      <c r="AB8" s="12" t="s">
        <v>123</v>
      </c>
      <c r="AC8" s="12" t="s">
        <v>123</v>
      </c>
      <c r="AD8" s="12" t="s">
        <v>123</v>
      </c>
      <c r="AE8" s="12"/>
      <c r="AF8" s="12" t="n">
        <v>339</v>
      </c>
      <c r="AG8" s="12"/>
      <c r="AH8" s="12" t="n">
        <v>473</v>
      </c>
      <c r="AI8" s="12"/>
      <c r="AJ8" s="12" t="n">
        <v>43</v>
      </c>
      <c r="AK8" s="12" t="n">
        <v>16</v>
      </c>
      <c r="AL8" s="12" t="n">
        <v>120</v>
      </c>
      <c r="AM8" s="12" t="n">
        <v>104</v>
      </c>
      <c r="AN8" s="12" t="n">
        <v>86</v>
      </c>
      <c r="AO8" s="12" t="n">
        <v>30</v>
      </c>
      <c r="AP8" s="12" t="n">
        <v>66</v>
      </c>
      <c r="AQ8" s="12" t="n">
        <v>17</v>
      </c>
      <c r="AR8" s="12" t="n">
        <v>11</v>
      </c>
      <c r="AS8" s="12" t="n">
        <v>33</v>
      </c>
      <c r="AT8" s="12" t="n">
        <v>7</v>
      </c>
      <c r="AU8" s="12" t="n">
        <v>27</v>
      </c>
    </row>
    <row r="9">
      <c r="B9" s="20" t="s">
        <v>226</v>
      </c>
      <c r="C9" s="19" t="n">
        <v>0.246579726737753</v>
      </c>
      <c r="D9" s="19" t="n">
        <v>0.249610266591735</v>
      </c>
      <c r="E9" s="19" t="n">
        <v>0.244789643422256</v>
      </c>
      <c r="F9" s="19"/>
      <c r="G9" s="19" t="n">
        <v>0.334920157609739</v>
      </c>
      <c r="H9" s="19" t="n">
        <v>0.388086257589433</v>
      </c>
      <c r="I9" s="19" t="n">
        <v>0.282480269447366</v>
      </c>
      <c r="J9" s="19" t="n">
        <v>0.16246064238661</v>
      </c>
      <c r="K9" s="19" t="n">
        <v>0.111451993636312</v>
      </c>
      <c r="L9" s="19" t="n">
        <v>0.100154394812447</v>
      </c>
      <c r="M9" s="19"/>
      <c r="N9" s="19" t="n">
        <v>0</v>
      </c>
      <c r="O9" s="19" t="n">
        <v>0.146682703373671</v>
      </c>
      <c r="P9" s="19" t="n">
        <v>0.202591175250492</v>
      </c>
      <c r="Q9" s="19" t="n">
        <v>0.281773775019023</v>
      </c>
      <c r="R9" s="19" t="n">
        <v>0.360230919794831</v>
      </c>
      <c r="S9" s="19"/>
      <c r="T9" s="19" t="n">
        <v>0.346134498990867</v>
      </c>
      <c r="U9" s="19" t="n">
        <v>0.229441096900926</v>
      </c>
      <c r="V9" s="19" t="n">
        <v>0.257121373754733</v>
      </c>
      <c r="W9" s="19" t="n">
        <v>0.289714063175546</v>
      </c>
      <c r="X9" s="19"/>
      <c r="Y9" s="19" t="n">
        <v>0.275027796967235</v>
      </c>
      <c r="Z9" s="19" t="n">
        <v>0.182295795699181</v>
      </c>
      <c r="AA9" s="19" t="s">
        <v>124</v>
      </c>
      <c r="AB9" s="19" t="s">
        <v>124</v>
      </c>
      <c r="AC9" s="19" t="s">
        <v>124</v>
      </c>
      <c r="AD9" s="19" t="s">
        <v>124</v>
      </c>
      <c r="AE9" s="19"/>
      <c r="AF9" s="19" t="n">
        <v>0.21272106416494</v>
      </c>
      <c r="AG9" s="19"/>
      <c r="AH9" s="19" t="n">
        <v>0.276646380308603</v>
      </c>
      <c r="AI9" s="19"/>
      <c r="AJ9" s="19" t="n">
        <v>0.307660413599552</v>
      </c>
      <c r="AK9" s="19" t="n">
        <v>0.221716162269403</v>
      </c>
      <c r="AL9" s="19" t="n">
        <v>0.284670350348787</v>
      </c>
      <c r="AM9" s="19" t="n">
        <v>0.274670886226625</v>
      </c>
      <c r="AN9" s="19" t="n">
        <v>0.192348317519747</v>
      </c>
      <c r="AO9" s="19" t="n">
        <v>0.274533907016635</v>
      </c>
      <c r="AP9" s="19" t="n">
        <v>0.240977724837554</v>
      </c>
      <c r="AQ9" s="19" t="n">
        <v>0.26847932757031</v>
      </c>
      <c r="AR9" s="19" t="n">
        <v>0.238594473142124</v>
      </c>
      <c r="AS9" s="19" t="n">
        <v>0.116794224110502</v>
      </c>
      <c r="AT9" s="19" t="n">
        <v>0.115069149307581</v>
      </c>
      <c r="AU9" s="19" t="n">
        <v>0.224751587928222</v>
      </c>
    </row>
    <row r="10">
      <c r="B10" s="20" t="s">
        <v>227</v>
      </c>
      <c r="C10" s="19" t="n">
        <v>0.713144895351453</v>
      </c>
      <c r="D10" s="19" t="n">
        <v>0.705372890576143</v>
      </c>
      <c r="E10" s="19" t="n">
        <v>0.724599273017362</v>
      </c>
      <c r="F10" s="19"/>
      <c r="G10" s="19" t="n">
        <v>0.59260244690396</v>
      </c>
      <c r="H10" s="19" t="n">
        <v>0.602370822255948</v>
      </c>
      <c r="I10" s="19" t="n">
        <v>0.671365934974654</v>
      </c>
      <c r="J10" s="19" t="n">
        <v>0.804930387185791</v>
      </c>
      <c r="K10" s="19" t="n">
        <v>0.838882112631738</v>
      </c>
      <c r="L10" s="19" t="n">
        <v>0.801787714120019</v>
      </c>
      <c r="M10" s="19"/>
      <c r="N10" s="19" t="n">
        <v>1</v>
      </c>
      <c r="O10" s="19" t="n">
        <v>0.8270873370492</v>
      </c>
      <c r="P10" s="19" t="n">
        <v>0.74573294070248</v>
      </c>
      <c r="Q10" s="19" t="n">
        <v>0.67796568995442</v>
      </c>
      <c r="R10" s="19" t="n">
        <v>0.607779968557359</v>
      </c>
      <c r="S10" s="19"/>
      <c r="T10" s="19" t="n">
        <v>0.653865501009133</v>
      </c>
      <c r="U10" s="19" t="n">
        <v>0.723024236328714</v>
      </c>
      <c r="V10" s="19" t="n">
        <v>0.674997985126508</v>
      </c>
      <c r="W10" s="19" t="n">
        <v>0.688868752777659</v>
      </c>
      <c r="X10" s="19"/>
      <c r="Y10" s="19" t="n">
        <v>0.691625568361439</v>
      </c>
      <c r="Z10" s="19" t="n">
        <v>0.761771987490341</v>
      </c>
      <c r="AA10" s="19" t="s">
        <v>124</v>
      </c>
      <c r="AB10" s="19" t="s">
        <v>124</v>
      </c>
      <c r="AC10" s="19" t="s">
        <v>124</v>
      </c>
      <c r="AD10" s="19" t="s">
        <v>124</v>
      </c>
      <c r="AE10" s="19"/>
      <c r="AF10" s="19" t="n">
        <v>0.751138243636512</v>
      </c>
      <c r="AG10" s="19"/>
      <c r="AH10" s="19" t="n">
        <v>0.685318860400834</v>
      </c>
      <c r="AI10" s="19"/>
      <c r="AJ10" s="19" t="n">
        <v>0.674337897320307</v>
      </c>
      <c r="AK10" s="19" t="n">
        <v>0.727354965864498</v>
      </c>
      <c r="AL10" s="19" t="n">
        <v>0.677296811653012</v>
      </c>
      <c r="AM10" s="19" t="n">
        <v>0.663771467197071</v>
      </c>
      <c r="AN10" s="19" t="n">
        <v>0.767467117353521</v>
      </c>
      <c r="AO10" s="19" t="n">
        <v>0.725466092983365</v>
      </c>
      <c r="AP10" s="19" t="n">
        <v>0.719125088495579</v>
      </c>
      <c r="AQ10" s="19" t="n">
        <v>0.73152067242969</v>
      </c>
      <c r="AR10" s="19" t="n">
        <v>0.761405526857876</v>
      </c>
      <c r="AS10" s="19" t="n">
        <v>0.823175814822795</v>
      </c>
      <c r="AT10" s="19" t="n">
        <v>0.771004660421435</v>
      </c>
      <c r="AU10" s="19" t="n">
        <v>0.733544384071714</v>
      </c>
    </row>
    <row r="11">
      <c r="B11" s="20" t="s">
        <v>66</v>
      </c>
      <c r="C11" s="21" t="n">
        <v>0.040275377910794</v>
      </c>
      <c r="D11" s="21" t="n">
        <v>0.0450168428321219</v>
      </c>
      <c r="E11" s="21" t="n">
        <v>0.0306110835603824</v>
      </c>
      <c r="F11" s="21"/>
      <c r="G11" s="21" t="n">
        <v>0.0724773954863011</v>
      </c>
      <c r="H11" s="21" t="n">
        <v>0.00954292015461949</v>
      </c>
      <c r="I11" s="21" t="n">
        <v>0.0461537955779794</v>
      </c>
      <c r="J11" s="21" t="n">
        <v>0.0326089704275989</v>
      </c>
      <c r="K11" s="21" t="n">
        <v>0.0496658937319495</v>
      </c>
      <c r="L11" s="21" t="n">
        <v>0.0980578910675341</v>
      </c>
      <c r="M11" s="21"/>
      <c r="N11" s="21" t="n">
        <v>0</v>
      </c>
      <c r="O11" s="21" t="n">
        <v>0.0262299595771285</v>
      </c>
      <c r="P11" s="21" t="n">
        <v>0.0516758840470279</v>
      </c>
      <c r="Q11" s="21" t="n">
        <v>0.0402605350265574</v>
      </c>
      <c r="R11" s="21" t="n">
        <v>0.0319891116478094</v>
      </c>
      <c r="S11" s="21"/>
      <c r="T11" s="21" t="n">
        <v>0</v>
      </c>
      <c r="U11" s="21" t="n">
        <v>0.0475346667703598</v>
      </c>
      <c r="V11" s="21" t="n">
        <v>0.0678806411187595</v>
      </c>
      <c r="W11" s="21" t="n">
        <v>0.0214171840467946</v>
      </c>
      <c r="X11" s="21"/>
      <c r="Y11" s="21" t="n">
        <v>0.0333466346713266</v>
      </c>
      <c r="Z11" s="21" t="n">
        <v>0.055932216810478</v>
      </c>
      <c r="AA11" s="21" t="s">
        <v>124</v>
      </c>
      <c r="AB11" s="21" t="s">
        <v>124</v>
      </c>
      <c r="AC11" s="21" t="s">
        <v>124</v>
      </c>
      <c r="AD11" s="21" t="s">
        <v>124</v>
      </c>
      <c r="AE11" s="21"/>
      <c r="AF11" s="21" t="n">
        <v>0.0361406921985482</v>
      </c>
      <c r="AG11" s="21"/>
      <c r="AH11" s="21" t="n">
        <v>0.0380347592905628</v>
      </c>
      <c r="AI11" s="21"/>
      <c r="AJ11" s="21" t="n">
        <v>0.0180016890801403</v>
      </c>
      <c r="AK11" s="21" t="n">
        <v>0.0509288718660996</v>
      </c>
      <c r="AL11" s="21" t="n">
        <v>0.0380328379982009</v>
      </c>
      <c r="AM11" s="21" t="n">
        <v>0.061557646576304</v>
      </c>
      <c r="AN11" s="21" t="n">
        <v>0.0401845651267322</v>
      </c>
      <c r="AO11" s="21" t="n">
        <v>0</v>
      </c>
      <c r="AP11" s="21" t="n">
        <v>0.0398971866668663</v>
      </c>
      <c r="AQ11" s="21" t="n">
        <v>0</v>
      </c>
      <c r="AR11" s="21" t="n">
        <v>0</v>
      </c>
      <c r="AS11" s="21" t="n">
        <v>0.0600299610667024</v>
      </c>
      <c r="AT11" s="21" t="n">
        <v>0.113926190270984</v>
      </c>
      <c r="AU11" s="21" t="n">
        <v>0.0417040280000641</v>
      </c>
    </row>
    <row r="12">
      <c r="B12" s="18" t="s">
        <v>229</v>
      </c>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232</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539</v>
      </c>
      <c r="D7" s="11" t="n">
        <v>282</v>
      </c>
      <c r="E7" s="11" t="n">
        <v>255</v>
      </c>
      <c r="F7" s="11"/>
      <c r="G7" s="11" t="n">
        <v>50</v>
      </c>
      <c r="H7" s="11" t="n">
        <v>111</v>
      </c>
      <c r="I7" s="11" t="n">
        <v>112</v>
      </c>
      <c r="J7" s="11" t="n">
        <v>131</v>
      </c>
      <c r="K7" s="11" t="n">
        <v>107</v>
      </c>
      <c r="L7" s="11" t="n">
        <v>28</v>
      </c>
      <c r="M7" s="11"/>
      <c r="N7" s="11" t="n">
        <v>4</v>
      </c>
      <c r="O7" s="11" t="n">
        <v>83</v>
      </c>
      <c r="P7" s="11" t="n">
        <v>201</v>
      </c>
      <c r="Q7" s="11" t="n">
        <v>163</v>
      </c>
      <c r="R7" s="11" t="n">
        <v>87</v>
      </c>
      <c r="S7" s="11"/>
      <c r="T7" s="11" t="n">
        <v>31</v>
      </c>
      <c r="U7" s="11" t="n">
        <v>148</v>
      </c>
      <c r="V7" s="11" t="n">
        <v>124</v>
      </c>
      <c r="W7" s="11" t="n">
        <v>165</v>
      </c>
      <c r="X7" s="11"/>
      <c r="Y7" s="11" t="n">
        <v>361</v>
      </c>
      <c r="Z7" s="11" t="n">
        <v>178</v>
      </c>
      <c r="AA7" s="11" t="s">
        <v>123</v>
      </c>
      <c r="AB7" s="11" t="s">
        <v>123</v>
      </c>
      <c r="AC7" s="11" t="s">
        <v>123</v>
      </c>
      <c r="AD7" s="11" t="s">
        <v>123</v>
      </c>
      <c r="AE7" s="11"/>
      <c r="AF7" s="11" t="n">
        <v>331</v>
      </c>
      <c r="AG7" s="11"/>
      <c r="AH7" s="11" t="n">
        <v>448</v>
      </c>
      <c r="AI7" s="11"/>
      <c r="AJ7" s="11" t="n">
        <v>46</v>
      </c>
      <c r="AK7" s="11" t="n">
        <v>19</v>
      </c>
      <c r="AL7" s="11" t="n">
        <v>109</v>
      </c>
      <c r="AM7" s="11" t="n">
        <v>95</v>
      </c>
      <c r="AN7" s="11" t="n">
        <v>73</v>
      </c>
      <c r="AO7" s="11" t="n">
        <v>29</v>
      </c>
      <c r="AP7" s="11" t="n">
        <v>69</v>
      </c>
      <c r="AQ7" s="11" t="n">
        <v>15</v>
      </c>
      <c r="AR7" s="11" t="n">
        <v>12</v>
      </c>
      <c r="AS7" s="11" t="n">
        <v>35</v>
      </c>
      <c r="AT7" s="11" t="n">
        <v>9</v>
      </c>
      <c r="AU7" s="11" t="n">
        <v>28</v>
      </c>
    </row>
    <row r="8" ht="30" customHeight="1">
      <c r="B8" s="12" t="s">
        <v>20</v>
      </c>
      <c r="C8" s="12" t="n">
        <v>561</v>
      </c>
      <c r="D8" s="12" t="n">
        <v>311</v>
      </c>
      <c r="E8" s="12" t="n">
        <v>248</v>
      </c>
      <c r="F8" s="12"/>
      <c r="G8" s="12" t="n">
        <v>59</v>
      </c>
      <c r="H8" s="12" t="n">
        <v>133</v>
      </c>
      <c r="I8" s="12" t="n">
        <v>116</v>
      </c>
      <c r="J8" s="12" t="n">
        <v>126</v>
      </c>
      <c r="K8" s="12" t="n">
        <v>101</v>
      </c>
      <c r="L8" s="12" t="n">
        <v>27</v>
      </c>
      <c r="M8" s="12"/>
      <c r="N8" s="12" t="n">
        <v>4</v>
      </c>
      <c r="O8" s="12" t="n">
        <v>81</v>
      </c>
      <c r="P8" s="12" t="n">
        <v>190</v>
      </c>
      <c r="Q8" s="12" t="n">
        <v>185</v>
      </c>
      <c r="R8" s="12" t="n">
        <v>99</v>
      </c>
      <c r="S8" s="12"/>
      <c r="T8" s="12" t="n">
        <v>32</v>
      </c>
      <c r="U8" s="12" t="n">
        <v>154</v>
      </c>
      <c r="V8" s="12" t="n">
        <v>128</v>
      </c>
      <c r="W8" s="12" t="n">
        <v>176</v>
      </c>
      <c r="X8" s="12"/>
      <c r="Y8" s="12" t="n">
        <v>389</v>
      </c>
      <c r="Z8" s="12" t="n">
        <v>172</v>
      </c>
      <c r="AA8" s="12" t="s">
        <v>123</v>
      </c>
      <c r="AB8" s="12" t="s">
        <v>123</v>
      </c>
      <c r="AC8" s="12" t="s">
        <v>123</v>
      </c>
      <c r="AD8" s="12" t="s">
        <v>123</v>
      </c>
      <c r="AE8" s="12"/>
      <c r="AF8" s="12" t="n">
        <v>339</v>
      </c>
      <c r="AG8" s="12"/>
      <c r="AH8" s="12" t="n">
        <v>473</v>
      </c>
      <c r="AI8" s="12"/>
      <c r="AJ8" s="12" t="n">
        <v>43</v>
      </c>
      <c r="AK8" s="12" t="n">
        <v>16</v>
      </c>
      <c r="AL8" s="12" t="n">
        <v>120</v>
      </c>
      <c r="AM8" s="12" t="n">
        <v>104</v>
      </c>
      <c r="AN8" s="12" t="n">
        <v>86</v>
      </c>
      <c r="AO8" s="12" t="n">
        <v>30</v>
      </c>
      <c r="AP8" s="12" t="n">
        <v>66</v>
      </c>
      <c r="AQ8" s="12" t="n">
        <v>17</v>
      </c>
      <c r="AR8" s="12" t="n">
        <v>11</v>
      </c>
      <c r="AS8" s="12" t="n">
        <v>33</v>
      </c>
      <c r="AT8" s="12" t="n">
        <v>7</v>
      </c>
      <c r="AU8" s="12" t="n">
        <v>27</v>
      </c>
    </row>
    <row r="9">
      <c r="B9" s="20" t="s">
        <v>226</v>
      </c>
      <c r="C9" s="19" t="n">
        <v>0.411905725256901</v>
      </c>
      <c r="D9" s="19" t="n">
        <v>0.459847708579894</v>
      </c>
      <c r="E9" s="19" t="n">
        <v>0.347147959758561</v>
      </c>
      <c r="F9" s="19"/>
      <c r="G9" s="19" t="n">
        <v>0.63403733850977</v>
      </c>
      <c r="H9" s="19" t="n">
        <v>0.478069219124172</v>
      </c>
      <c r="I9" s="19" t="n">
        <v>0.341297403388981</v>
      </c>
      <c r="J9" s="19" t="n">
        <v>0.369887867379292</v>
      </c>
      <c r="K9" s="19" t="n">
        <v>0.345159443188117</v>
      </c>
      <c r="L9" s="19" t="n">
        <v>0.352375715415136</v>
      </c>
      <c r="M9" s="19"/>
      <c r="N9" s="19" t="n">
        <v>0.770414450244806</v>
      </c>
      <c r="O9" s="19" t="n">
        <v>0.389827795734747</v>
      </c>
      <c r="P9" s="19" t="n">
        <v>0.365723460450572</v>
      </c>
      <c r="Q9" s="19" t="n">
        <v>0.399907971942605</v>
      </c>
      <c r="R9" s="19" t="n">
        <v>0.532378682194781</v>
      </c>
      <c r="S9" s="19"/>
      <c r="T9" s="19" t="n">
        <v>0.573488971519556</v>
      </c>
      <c r="U9" s="19" t="n">
        <v>0.384761294640051</v>
      </c>
      <c r="V9" s="19" t="n">
        <v>0.369444024953822</v>
      </c>
      <c r="W9" s="19" t="n">
        <v>0.44110604123604</v>
      </c>
      <c r="X9" s="19"/>
      <c r="Y9" s="19" t="n">
        <v>0.433106762514045</v>
      </c>
      <c r="Z9" s="19" t="n">
        <v>0.363997870488881</v>
      </c>
      <c r="AA9" s="19" t="s">
        <v>124</v>
      </c>
      <c r="AB9" s="19" t="s">
        <v>124</v>
      </c>
      <c r="AC9" s="19" t="s">
        <v>124</v>
      </c>
      <c r="AD9" s="19" t="s">
        <v>124</v>
      </c>
      <c r="AE9" s="19"/>
      <c r="AF9" s="19" t="n">
        <v>0.39837710424225</v>
      </c>
      <c r="AG9" s="19"/>
      <c r="AH9" s="19" t="n">
        <v>0.421752647953493</v>
      </c>
      <c r="AI9" s="19"/>
      <c r="AJ9" s="19" t="n">
        <v>0.388634388648246</v>
      </c>
      <c r="AK9" s="19" t="n">
        <v>0.340060381938859</v>
      </c>
      <c r="AL9" s="19" t="n">
        <v>0.423015407363434</v>
      </c>
      <c r="AM9" s="19" t="n">
        <v>0.296875158572995</v>
      </c>
      <c r="AN9" s="19" t="n">
        <v>0.453054371798594</v>
      </c>
      <c r="AO9" s="19" t="n">
        <v>0.434262097461358</v>
      </c>
      <c r="AP9" s="19" t="n">
        <v>0.51179231530944</v>
      </c>
      <c r="AQ9" s="19" t="n">
        <v>0.445888714937844</v>
      </c>
      <c r="AR9" s="19" t="n">
        <v>0.512811007726695</v>
      </c>
      <c r="AS9" s="19" t="n">
        <v>0.333403134264162</v>
      </c>
      <c r="AT9" s="19" t="n">
        <v>0.54642437229747</v>
      </c>
      <c r="AU9" s="19" t="n">
        <v>0.481194395922077</v>
      </c>
    </row>
    <row r="10">
      <c r="B10" s="20" t="s">
        <v>227</v>
      </c>
      <c r="C10" s="19" t="n">
        <v>0.545656727893654</v>
      </c>
      <c r="D10" s="19" t="n">
        <v>0.497461088916383</v>
      </c>
      <c r="E10" s="19" t="n">
        <v>0.61038736708237</v>
      </c>
      <c r="F10" s="19"/>
      <c r="G10" s="19" t="n">
        <v>0.284558145823167</v>
      </c>
      <c r="H10" s="19" t="n">
        <v>0.476179204900999</v>
      </c>
      <c r="I10" s="19" t="n">
        <v>0.6225842761856</v>
      </c>
      <c r="J10" s="19" t="n">
        <v>0.597291636649493</v>
      </c>
      <c r="K10" s="19" t="n">
        <v>0.617068275982129</v>
      </c>
      <c r="L10" s="19" t="n">
        <v>0.616676118809151</v>
      </c>
      <c r="M10" s="19"/>
      <c r="N10" s="19" t="n">
        <v>0.229585549755194</v>
      </c>
      <c r="O10" s="19" t="n">
        <v>0.575867300515221</v>
      </c>
      <c r="P10" s="19" t="n">
        <v>0.594009865862347</v>
      </c>
      <c r="Q10" s="19" t="n">
        <v>0.541440088841412</v>
      </c>
      <c r="R10" s="19" t="n">
        <v>0.442453117800239</v>
      </c>
      <c r="S10" s="19"/>
      <c r="T10" s="19" t="n">
        <v>0.397809734333436</v>
      </c>
      <c r="U10" s="19" t="n">
        <v>0.553852644502759</v>
      </c>
      <c r="V10" s="19" t="n">
        <v>0.577522485132934</v>
      </c>
      <c r="W10" s="19" t="n">
        <v>0.531440321481533</v>
      </c>
      <c r="X10" s="19"/>
      <c r="Y10" s="19" t="n">
        <v>0.520850133930087</v>
      </c>
      <c r="Z10" s="19" t="n">
        <v>0.60171203719204</v>
      </c>
      <c r="AA10" s="19" t="s">
        <v>124</v>
      </c>
      <c r="AB10" s="19" t="s">
        <v>124</v>
      </c>
      <c r="AC10" s="19" t="s">
        <v>124</v>
      </c>
      <c r="AD10" s="19" t="s">
        <v>124</v>
      </c>
      <c r="AE10" s="19"/>
      <c r="AF10" s="19" t="n">
        <v>0.562109997536706</v>
      </c>
      <c r="AG10" s="19"/>
      <c r="AH10" s="19" t="n">
        <v>0.534407622491689</v>
      </c>
      <c r="AI10" s="19"/>
      <c r="AJ10" s="19" t="n">
        <v>0.566289424804723</v>
      </c>
      <c r="AK10" s="19" t="n">
        <v>0.551706755304503</v>
      </c>
      <c r="AL10" s="19" t="n">
        <v>0.545807975009169</v>
      </c>
      <c r="AM10" s="19" t="n">
        <v>0.605384117641852</v>
      </c>
      <c r="AN10" s="19" t="n">
        <v>0.521667003285134</v>
      </c>
      <c r="AO10" s="19" t="n">
        <v>0.565737902538642</v>
      </c>
      <c r="AP10" s="19" t="n">
        <v>0.474824449219452</v>
      </c>
      <c r="AQ10" s="19" t="n">
        <v>0.478581777285303</v>
      </c>
      <c r="AR10" s="19" t="n">
        <v>0.487188992273305</v>
      </c>
      <c r="AS10" s="19" t="n">
        <v>0.610372746300428</v>
      </c>
      <c r="AT10" s="19" t="n">
        <v>0.45357562770253</v>
      </c>
      <c r="AU10" s="19" t="n">
        <v>0.518805604077923</v>
      </c>
    </row>
    <row r="11">
      <c r="B11" s="20" t="s">
        <v>66</v>
      </c>
      <c r="C11" s="21" t="n">
        <v>0.042437546849445</v>
      </c>
      <c r="D11" s="21" t="n">
        <v>0.0426912025037232</v>
      </c>
      <c r="E11" s="21" t="n">
        <v>0.0424646731590687</v>
      </c>
      <c r="F11" s="21"/>
      <c r="G11" s="21" t="n">
        <v>0.0814045156670627</v>
      </c>
      <c r="H11" s="21" t="n">
        <v>0.0457515759748287</v>
      </c>
      <c r="I11" s="21" t="n">
        <v>0.0361183204254188</v>
      </c>
      <c r="J11" s="21" t="n">
        <v>0.0328204959712154</v>
      </c>
      <c r="K11" s="21" t="n">
        <v>0.0377722808297536</v>
      </c>
      <c r="L11" s="21" t="n">
        <v>0.0309481657757134</v>
      </c>
      <c r="M11" s="21"/>
      <c r="N11" s="21" t="n">
        <v>0</v>
      </c>
      <c r="O11" s="21" t="n">
        <v>0.0343049037500327</v>
      </c>
      <c r="P11" s="21" t="n">
        <v>0.0402666736870806</v>
      </c>
      <c r="Q11" s="21" t="n">
        <v>0.0586519392159831</v>
      </c>
      <c r="R11" s="21" t="n">
        <v>0.0251682000049802</v>
      </c>
      <c r="S11" s="21"/>
      <c r="T11" s="21" t="n">
        <v>0.0287012941470079</v>
      </c>
      <c r="U11" s="21" t="n">
        <v>0.0613860608571898</v>
      </c>
      <c r="V11" s="21" t="n">
        <v>0.0530334899132442</v>
      </c>
      <c r="W11" s="21" t="n">
        <v>0.0274536372824273</v>
      </c>
      <c r="X11" s="21"/>
      <c r="Y11" s="21" t="n">
        <v>0.046043103555868</v>
      </c>
      <c r="Z11" s="21" t="n">
        <v>0.0342900923190792</v>
      </c>
      <c r="AA11" s="21" t="s">
        <v>124</v>
      </c>
      <c r="AB11" s="21" t="s">
        <v>124</v>
      </c>
      <c r="AC11" s="21" t="s">
        <v>124</v>
      </c>
      <c r="AD11" s="21" t="s">
        <v>124</v>
      </c>
      <c r="AE11" s="21"/>
      <c r="AF11" s="21" t="n">
        <v>0.039512898221044</v>
      </c>
      <c r="AG11" s="21"/>
      <c r="AH11" s="21" t="n">
        <v>0.0438397295548179</v>
      </c>
      <c r="AI11" s="21"/>
      <c r="AJ11" s="21" t="n">
        <v>0.0450761865470311</v>
      </c>
      <c r="AK11" s="21" t="n">
        <v>0.108232862756639</v>
      </c>
      <c r="AL11" s="21" t="n">
        <v>0.0311766176273968</v>
      </c>
      <c r="AM11" s="21" t="n">
        <v>0.0977407237851533</v>
      </c>
      <c r="AN11" s="21" t="n">
        <v>0.025278624916272</v>
      </c>
      <c r="AO11" s="21" t="n">
        <v>0</v>
      </c>
      <c r="AP11" s="21" t="n">
        <v>0.0133832354711077</v>
      </c>
      <c r="AQ11" s="21" t="n">
        <v>0.0755295077768526</v>
      </c>
      <c r="AR11" s="21" t="n">
        <v>0</v>
      </c>
      <c r="AS11" s="21" t="n">
        <v>0.0562241194354093</v>
      </c>
      <c r="AT11" s="21" t="n">
        <v>0</v>
      </c>
      <c r="AU11" s="21" t="n">
        <v>0</v>
      </c>
    </row>
    <row r="12">
      <c r="B12" s="18" t="s">
        <v>229</v>
      </c>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233</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539</v>
      </c>
      <c r="D7" s="11" t="n">
        <v>282</v>
      </c>
      <c r="E7" s="11" t="n">
        <v>255</v>
      </c>
      <c r="F7" s="11"/>
      <c r="G7" s="11" t="n">
        <v>50</v>
      </c>
      <c r="H7" s="11" t="n">
        <v>111</v>
      </c>
      <c r="I7" s="11" t="n">
        <v>112</v>
      </c>
      <c r="J7" s="11" t="n">
        <v>131</v>
      </c>
      <c r="K7" s="11" t="n">
        <v>107</v>
      </c>
      <c r="L7" s="11" t="n">
        <v>28</v>
      </c>
      <c r="M7" s="11"/>
      <c r="N7" s="11" t="n">
        <v>4</v>
      </c>
      <c r="O7" s="11" t="n">
        <v>83</v>
      </c>
      <c r="P7" s="11" t="n">
        <v>201</v>
      </c>
      <c r="Q7" s="11" t="n">
        <v>163</v>
      </c>
      <c r="R7" s="11" t="n">
        <v>87</v>
      </c>
      <c r="S7" s="11"/>
      <c r="T7" s="11" t="n">
        <v>31</v>
      </c>
      <c r="U7" s="11" t="n">
        <v>148</v>
      </c>
      <c r="V7" s="11" t="n">
        <v>124</v>
      </c>
      <c r="W7" s="11" t="n">
        <v>165</v>
      </c>
      <c r="X7" s="11"/>
      <c r="Y7" s="11" t="n">
        <v>361</v>
      </c>
      <c r="Z7" s="11" t="n">
        <v>178</v>
      </c>
      <c r="AA7" s="11" t="s">
        <v>123</v>
      </c>
      <c r="AB7" s="11" t="s">
        <v>123</v>
      </c>
      <c r="AC7" s="11" t="s">
        <v>123</v>
      </c>
      <c r="AD7" s="11" t="s">
        <v>123</v>
      </c>
      <c r="AE7" s="11"/>
      <c r="AF7" s="11" t="n">
        <v>331</v>
      </c>
      <c r="AG7" s="11"/>
      <c r="AH7" s="11" t="n">
        <v>448</v>
      </c>
      <c r="AI7" s="11"/>
      <c r="AJ7" s="11" t="n">
        <v>46</v>
      </c>
      <c r="AK7" s="11" t="n">
        <v>19</v>
      </c>
      <c r="AL7" s="11" t="n">
        <v>109</v>
      </c>
      <c r="AM7" s="11" t="n">
        <v>95</v>
      </c>
      <c r="AN7" s="11" t="n">
        <v>73</v>
      </c>
      <c r="AO7" s="11" t="n">
        <v>29</v>
      </c>
      <c r="AP7" s="11" t="n">
        <v>69</v>
      </c>
      <c r="AQ7" s="11" t="n">
        <v>15</v>
      </c>
      <c r="AR7" s="11" t="n">
        <v>12</v>
      </c>
      <c r="AS7" s="11" t="n">
        <v>35</v>
      </c>
      <c r="AT7" s="11" t="n">
        <v>9</v>
      </c>
      <c r="AU7" s="11" t="n">
        <v>28</v>
      </c>
    </row>
    <row r="8" ht="30" customHeight="1">
      <c r="B8" s="12" t="s">
        <v>20</v>
      </c>
      <c r="C8" s="12" t="n">
        <v>561</v>
      </c>
      <c r="D8" s="12" t="n">
        <v>311</v>
      </c>
      <c r="E8" s="12" t="n">
        <v>248</v>
      </c>
      <c r="F8" s="12"/>
      <c r="G8" s="12" t="n">
        <v>59</v>
      </c>
      <c r="H8" s="12" t="n">
        <v>133</v>
      </c>
      <c r="I8" s="12" t="n">
        <v>116</v>
      </c>
      <c r="J8" s="12" t="n">
        <v>126</v>
      </c>
      <c r="K8" s="12" t="n">
        <v>101</v>
      </c>
      <c r="L8" s="12" t="n">
        <v>27</v>
      </c>
      <c r="M8" s="12"/>
      <c r="N8" s="12" t="n">
        <v>4</v>
      </c>
      <c r="O8" s="12" t="n">
        <v>81</v>
      </c>
      <c r="P8" s="12" t="n">
        <v>190</v>
      </c>
      <c r="Q8" s="12" t="n">
        <v>185</v>
      </c>
      <c r="R8" s="12" t="n">
        <v>99</v>
      </c>
      <c r="S8" s="12"/>
      <c r="T8" s="12" t="n">
        <v>32</v>
      </c>
      <c r="U8" s="12" t="n">
        <v>154</v>
      </c>
      <c r="V8" s="12" t="n">
        <v>128</v>
      </c>
      <c r="W8" s="12" t="n">
        <v>176</v>
      </c>
      <c r="X8" s="12"/>
      <c r="Y8" s="12" t="n">
        <v>389</v>
      </c>
      <c r="Z8" s="12" t="n">
        <v>172</v>
      </c>
      <c r="AA8" s="12" t="s">
        <v>123</v>
      </c>
      <c r="AB8" s="12" t="s">
        <v>123</v>
      </c>
      <c r="AC8" s="12" t="s">
        <v>123</v>
      </c>
      <c r="AD8" s="12" t="s">
        <v>123</v>
      </c>
      <c r="AE8" s="12"/>
      <c r="AF8" s="12" t="n">
        <v>339</v>
      </c>
      <c r="AG8" s="12"/>
      <c r="AH8" s="12" t="n">
        <v>473</v>
      </c>
      <c r="AI8" s="12"/>
      <c r="AJ8" s="12" t="n">
        <v>43</v>
      </c>
      <c r="AK8" s="12" t="n">
        <v>16</v>
      </c>
      <c r="AL8" s="12" t="n">
        <v>120</v>
      </c>
      <c r="AM8" s="12" t="n">
        <v>104</v>
      </c>
      <c r="AN8" s="12" t="n">
        <v>86</v>
      </c>
      <c r="AO8" s="12" t="n">
        <v>30</v>
      </c>
      <c r="AP8" s="12" t="n">
        <v>66</v>
      </c>
      <c r="AQ8" s="12" t="n">
        <v>17</v>
      </c>
      <c r="AR8" s="12" t="n">
        <v>11</v>
      </c>
      <c r="AS8" s="12" t="n">
        <v>33</v>
      </c>
      <c r="AT8" s="12" t="n">
        <v>7</v>
      </c>
      <c r="AU8" s="12" t="n">
        <v>27</v>
      </c>
    </row>
    <row r="9">
      <c r="B9" s="20" t="s">
        <v>226</v>
      </c>
      <c r="C9" s="19" t="n">
        <v>0.482374789894435</v>
      </c>
      <c r="D9" s="19" t="n">
        <v>0.50023262580144</v>
      </c>
      <c r="E9" s="19" t="n">
        <v>0.455829602226002</v>
      </c>
      <c r="F9" s="19"/>
      <c r="G9" s="19" t="n">
        <v>0.501218149995806</v>
      </c>
      <c r="H9" s="19" t="n">
        <v>0.567266931916311</v>
      </c>
      <c r="I9" s="19" t="n">
        <v>0.488093116064268</v>
      </c>
      <c r="J9" s="19" t="n">
        <v>0.465935238712184</v>
      </c>
      <c r="K9" s="19" t="n">
        <v>0.405507434841592</v>
      </c>
      <c r="L9" s="19" t="n">
        <v>0.361042275492633</v>
      </c>
      <c r="M9" s="19"/>
      <c r="N9" s="19" t="n">
        <v>0.229585549755194</v>
      </c>
      <c r="O9" s="19" t="n">
        <v>0.385147744230323</v>
      </c>
      <c r="P9" s="19" t="n">
        <v>0.48745041629144</v>
      </c>
      <c r="Q9" s="19" t="n">
        <v>0.479925831439532</v>
      </c>
      <c r="R9" s="19" t="n">
        <v>0.560799325615677</v>
      </c>
      <c r="S9" s="19"/>
      <c r="T9" s="19" t="n">
        <v>0.654970387616965</v>
      </c>
      <c r="U9" s="19" t="n">
        <v>0.446784172910975</v>
      </c>
      <c r="V9" s="19" t="n">
        <v>0.452847108697417</v>
      </c>
      <c r="W9" s="19" t="n">
        <v>0.540070664647447</v>
      </c>
      <c r="X9" s="19"/>
      <c r="Y9" s="19" t="n">
        <v>0.508774296252267</v>
      </c>
      <c r="Z9" s="19" t="n">
        <v>0.422719986160137</v>
      </c>
      <c r="AA9" s="19" t="s">
        <v>124</v>
      </c>
      <c r="AB9" s="19" t="s">
        <v>124</v>
      </c>
      <c r="AC9" s="19" t="s">
        <v>124</v>
      </c>
      <c r="AD9" s="19" t="s">
        <v>124</v>
      </c>
      <c r="AE9" s="19"/>
      <c r="AF9" s="19" t="n">
        <v>0.469477450720208</v>
      </c>
      <c r="AG9" s="19"/>
      <c r="AH9" s="19" t="n">
        <v>0.491982126910737</v>
      </c>
      <c r="AI9" s="19"/>
      <c r="AJ9" s="19" t="n">
        <v>0.510818038497428</v>
      </c>
      <c r="AK9" s="19" t="n">
        <v>0.280627171986596</v>
      </c>
      <c r="AL9" s="19" t="n">
        <v>0.433026146259722</v>
      </c>
      <c r="AM9" s="19" t="n">
        <v>0.42750317193579</v>
      </c>
      <c r="AN9" s="19" t="n">
        <v>0.513369911089365</v>
      </c>
      <c r="AO9" s="19" t="n">
        <v>0.594586427450307</v>
      </c>
      <c r="AP9" s="19" t="n">
        <v>0.461438673728318</v>
      </c>
      <c r="AQ9" s="19" t="n">
        <v>0.471272222669054</v>
      </c>
      <c r="AR9" s="19" t="n">
        <v>0.675685092351629</v>
      </c>
      <c r="AS9" s="19" t="n">
        <v>0.579588136482009</v>
      </c>
      <c r="AT9" s="19" t="n">
        <v>0.679861273016009</v>
      </c>
      <c r="AU9" s="19" t="n">
        <v>0.573881590548523</v>
      </c>
    </row>
    <row r="10">
      <c r="B10" s="20" t="s">
        <v>227</v>
      </c>
      <c r="C10" s="19" t="n">
        <v>0.492267307182466</v>
      </c>
      <c r="D10" s="19" t="n">
        <v>0.46979269195406</v>
      </c>
      <c r="E10" s="19" t="n">
        <v>0.524383046707099</v>
      </c>
      <c r="F10" s="19"/>
      <c r="G10" s="19" t="n">
        <v>0.454444471227664</v>
      </c>
      <c r="H10" s="19" t="n">
        <v>0.416223856603773</v>
      </c>
      <c r="I10" s="19" t="n">
        <v>0.470813636581928</v>
      </c>
      <c r="J10" s="19" t="n">
        <v>0.526385110011838</v>
      </c>
      <c r="K10" s="19" t="n">
        <v>0.565912392798564</v>
      </c>
      <c r="L10" s="19" t="n">
        <v>0.608009558731654</v>
      </c>
      <c r="M10" s="19"/>
      <c r="N10" s="19" t="n">
        <v>0.770414450244806</v>
      </c>
      <c r="O10" s="19" t="n">
        <v>0.559279556699815</v>
      </c>
      <c r="P10" s="19" t="n">
        <v>0.482134171472925</v>
      </c>
      <c r="Q10" s="19" t="n">
        <v>0.498970625939562</v>
      </c>
      <c r="R10" s="19" t="n">
        <v>0.439200674384323</v>
      </c>
      <c r="S10" s="19"/>
      <c r="T10" s="19" t="n">
        <v>0.270794286040886</v>
      </c>
      <c r="U10" s="19" t="n">
        <v>0.533620912931769</v>
      </c>
      <c r="V10" s="19" t="n">
        <v>0.514458082351994</v>
      </c>
      <c r="W10" s="19" t="n">
        <v>0.444093884990571</v>
      </c>
      <c r="X10" s="19"/>
      <c r="Y10" s="19" t="n">
        <v>0.468148416722909</v>
      </c>
      <c r="Z10" s="19" t="n">
        <v>0.546768617061204</v>
      </c>
      <c r="AA10" s="19" t="s">
        <v>124</v>
      </c>
      <c r="AB10" s="19" t="s">
        <v>124</v>
      </c>
      <c r="AC10" s="19" t="s">
        <v>124</v>
      </c>
      <c r="AD10" s="19" t="s">
        <v>124</v>
      </c>
      <c r="AE10" s="19"/>
      <c r="AF10" s="19" t="n">
        <v>0.512838599291576</v>
      </c>
      <c r="AG10" s="19"/>
      <c r="AH10" s="19" t="n">
        <v>0.482438796051113</v>
      </c>
      <c r="AI10" s="19"/>
      <c r="AJ10" s="19" t="n">
        <v>0.489181961502572</v>
      </c>
      <c r="AK10" s="19" t="n">
        <v>0.512019646881339</v>
      </c>
      <c r="AL10" s="19" t="n">
        <v>0.556416882262997</v>
      </c>
      <c r="AM10" s="19" t="n">
        <v>0.532004359618208</v>
      </c>
      <c r="AN10" s="19" t="n">
        <v>0.458044571101633</v>
      </c>
      <c r="AO10" s="19" t="n">
        <v>0.405413572549693</v>
      </c>
      <c r="AP10" s="19" t="n">
        <v>0.526073113573908</v>
      </c>
      <c r="AQ10" s="19" t="n">
        <v>0.528727777330946</v>
      </c>
      <c r="AR10" s="19" t="n">
        <v>0.324314907648372</v>
      </c>
      <c r="AS10" s="19" t="n">
        <v>0.390648075376743</v>
      </c>
      <c r="AT10" s="19" t="n">
        <v>0.320138726983991</v>
      </c>
      <c r="AU10" s="19" t="n">
        <v>0.384414381451413</v>
      </c>
    </row>
    <row r="11">
      <c r="B11" s="20" t="s">
        <v>66</v>
      </c>
      <c r="C11" s="21" t="n">
        <v>0.0253579029230989</v>
      </c>
      <c r="D11" s="21" t="n">
        <v>0.0299746822444997</v>
      </c>
      <c r="E11" s="21" t="n">
        <v>0.0197873510668986</v>
      </c>
      <c r="F11" s="21"/>
      <c r="G11" s="21" t="n">
        <v>0.0443373787765302</v>
      </c>
      <c r="H11" s="21" t="n">
        <v>0.0165092114799161</v>
      </c>
      <c r="I11" s="21" t="n">
        <v>0.0410932473538041</v>
      </c>
      <c r="J11" s="21" t="n">
        <v>0.00767965127597764</v>
      </c>
      <c r="K11" s="21" t="n">
        <v>0.0285801723598448</v>
      </c>
      <c r="L11" s="21" t="n">
        <v>0.0309481657757134</v>
      </c>
      <c r="M11" s="21"/>
      <c r="N11" s="21" t="n">
        <v>0</v>
      </c>
      <c r="O11" s="21" t="n">
        <v>0.0555726990698613</v>
      </c>
      <c r="P11" s="21" t="n">
        <v>0.0304154122356351</v>
      </c>
      <c r="Q11" s="21" t="n">
        <v>0.0211035426209064</v>
      </c>
      <c r="R11" s="21" t="n">
        <v>0</v>
      </c>
      <c r="S11" s="21"/>
      <c r="T11" s="21" t="n">
        <v>0.0742353263421493</v>
      </c>
      <c r="U11" s="21" t="n">
        <v>0.0195949141572555</v>
      </c>
      <c r="V11" s="21" t="n">
        <v>0.032694808950589</v>
      </c>
      <c r="W11" s="21" t="n">
        <v>0.0158354503619822</v>
      </c>
      <c r="X11" s="21"/>
      <c r="Y11" s="21" t="n">
        <v>0.023077287024824</v>
      </c>
      <c r="Z11" s="21" t="n">
        <v>0.0305113967786591</v>
      </c>
      <c r="AA11" s="21" t="s">
        <v>124</v>
      </c>
      <c r="AB11" s="21" t="s">
        <v>124</v>
      </c>
      <c r="AC11" s="21" t="s">
        <v>124</v>
      </c>
      <c r="AD11" s="21" t="s">
        <v>124</v>
      </c>
      <c r="AE11" s="21"/>
      <c r="AF11" s="21" t="n">
        <v>0.0176839499882153</v>
      </c>
      <c r="AG11" s="21"/>
      <c r="AH11" s="21" t="n">
        <v>0.0255790770381502</v>
      </c>
      <c r="AI11" s="21"/>
      <c r="AJ11" s="21" t="n">
        <v>0</v>
      </c>
      <c r="AK11" s="21" t="n">
        <v>0.207353181132066</v>
      </c>
      <c r="AL11" s="21" t="n">
        <v>0.0105569714772816</v>
      </c>
      <c r="AM11" s="21" t="n">
        <v>0.0404924684460018</v>
      </c>
      <c r="AN11" s="21" t="n">
        <v>0.0285855178090018</v>
      </c>
      <c r="AO11" s="21" t="n">
        <v>0</v>
      </c>
      <c r="AP11" s="21" t="n">
        <v>0.0124882126977733</v>
      </c>
      <c r="AQ11" s="21" t="n">
        <v>0</v>
      </c>
      <c r="AR11" s="21" t="n">
        <v>0</v>
      </c>
      <c r="AS11" s="21" t="n">
        <v>0.0297637881412483</v>
      </c>
      <c r="AT11" s="21" t="n">
        <v>0</v>
      </c>
      <c r="AU11" s="21" t="n">
        <v>0.0417040280000641</v>
      </c>
    </row>
    <row r="12">
      <c r="B12" s="18" t="s">
        <v>229</v>
      </c>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234</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539</v>
      </c>
      <c r="D7" s="11" t="n">
        <v>282</v>
      </c>
      <c r="E7" s="11" t="n">
        <v>255</v>
      </c>
      <c r="F7" s="11"/>
      <c r="G7" s="11" t="n">
        <v>50</v>
      </c>
      <c r="H7" s="11" t="n">
        <v>111</v>
      </c>
      <c r="I7" s="11" t="n">
        <v>112</v>
      </c>
      <c r="J7" s="11" t="n">
        <v>131</v>
      </c>
      <c r="K7" s="11" t="n">
        <v>107</v>
      </c>
      <c r="L7" s="11" t="n">
        <v>28</v>
      </c>
      <c r="M7" s="11"/>
      <c r="N7" s="11" t="n">
        <v>4</v>
      </c>
      <c r="O7" s="11" t="n">
        <v>83</v>
      </c>
      <c r="P7" s="11" t="n">
        <v>201</v>
      </c>
      <c r="Q7" s="11" t="n">
        <v>163</v>
      </c>
      <c r="R7" s="11" t="n">
        <v>87</v>
      </c>
      <c r="S7" s="11"/>
      <c r="T7" s="11" t="n">
        <v>31</v>
      </c>
      <c r="U7" s="11" t="n">
        <v>148</v>
      </c>
      <c r="V7" s="11" t="n">
        <v>124</v>
      </c>
      <c r="W7" s="11" t="n">
        <v>165</v>
      </c>
      <c r="X7" s="11"/>
      <c r="Y7" s="11" t="n">
        <v>361</v>
      </c>
      <c r="Z7" s="11" t="n">
        <v>178</v>
      </c>
      <c r="AA7" s="11" t="s">
        <v>123</v>
      </c>
      <c r="AB7" s="11" t="s">
        <v>123</v>
      </c>
      <c r="AC7" s="11" t="s">
        <v>123</v>
      </c>
      <c r="AD7" s="11" t="s">
        <v>123</v>
      </c>
      <c r="AE7" s="11"/>
      <c r="AF7" s="11" t="n">
        <v>331</v>
      </c>
      <c r="AG7" s="11"/>
      <c r="AH7" s="11" t="n">
        <v>448</v>
      </c>
      <c r="AI7" s="11"/>
      <c r="AJ7" s="11" t="n">
        <v>46</v>
      </c>
      <c r="AK7" s="11" t="n">
        <v>19</v>
      </c>
      <c r="AL7" s="11" t="n">
        <v>109</v>
      </c>
      <c r="AM7" s="11" t="n">
        <v>95</v>
      </c>
      <c r="AN7" s="11" t="n">
        <v>73</v>
      </c>
      <c r="AO7" s="11" t="n">
        <v>29</v>
      </c>
      <c r="AP7" s="11" t="n">
        <v>69</v>
      </c>
      <c r="AQ7" s="11" t="n">
        <v>15</v>
      </c>
      <c r="AR7" s="11" t="n">
        <v>12</v>
      </c>
      <c r="AS7" s="11" t="n">
        <v>35</v>
      </c>
      <c r="AT7" s="11" t="n">
        <v>9</v>
      </c>
      <c r="AU7" s="11" t="n">
        <v>28</v>
      </c>
    </row>
    <row r="8" ht="30" customHeight="1">
      <c r="B8" s="12" t="s">
        <v>20</v>
      </c>
      <c r="C8" s="12" t="n">
        <v>561</v>
      </c>
      <c r="D8" s="12" t="n">
        <v>311</v>
      </c>
      <c r="E8" s="12" t="n">
        <v>248</v>
      </c>
      <c r="F8" s="12"/>
      <c r="G8" s="12" t="n">
        <v>59</v>
      </c>
      <c r="H8" s="12" t="n">
        <v>133</v>
      </c>
      <c r="I8" s="12" t="n">
        <v>116</v>
      </c>
      <c r="J8" s="12" t="n">
        <v>126</v>
      </c>
      <c r="K8" s="12" t="n">
        <v>101</v>
      </c>
      <c r="L8" s="12" t="n">
        <v>27</v>
      </c>
      <c r="M8" s="12"/>
      <c r="N8" s="12" t="n">
        <v>4</v>
      </c>
      <c r="O8" s="12" t="n">
        <v>81</v>
      </c>
      <c r="P8" s="12" t="n">
        <v>190</v>
      </c>
      <c r="Q8" s="12" t="n">
        <v>185</v>
      </c>
      <c r="R8" s="12" t="n">
        <v>99</v>
      </c>
      <c r="S8" s="12"/>
      <c r="T8" s="12" t="n">
        <v>32</v>
      </c>
      <c r="U8" s="12" t="n">
        <v>154</v>
      </c>
      <c r="V8" s="12" t="n">
        <v>128</v>
      </c>
      <c r="W8" s="12" t="n">
        <v>176</v>
      </c>
      <c r="X8" s="12"/>
      <c r="Y8" s="12" t="n">
        <v>389</v>
      </c>
      <c r="Z8" s="12" t="n">
        <v>172</v>
      </c>
      <c r="AA8" s="12" t="s">
        <v>123</v>
      </c>
      <c r="AB8" s="12" t="s">
        <v>123</v>
      </c>
      <c r="AC8" s="12" t="s">
        <v>123</v>
      </c>
      <c r="AD8" s="12" t="s">
        <v>123</v>
      </c>
      <c r="AE8" s="12"/>
      <c r="AF8" s="12" t="n">
        <v>339</v>
      </c>
      <c r="AG8" s="12"/>
      <c r="AH8" s="12" t="n">
        <v>473</v>
      </c>
      <c r="AI8" s="12"/>
      <c r="AJ8" s="12" t="n">
        <v>43</v>
      </c>
      <c r="AK8" s="12" t="n">
        <v>16</v>
      </c>
      <c r="AL8" s="12" t="n">
        <v>120</v>
      </c>
      <c r="AM8" s="12" t="n">
        <v>104</v>
      </c>
      <c r="AN8" s="12" t="n">
        <v>86</v>
      </c>
      <c r="AO8" s="12" t="n">
        <v>30</v>
      </c>
      <c r="AP8" s="12" t="n">
        <v>66</v>
      </c>
      <c r="AQ8" s="12" t="n">
        <v>17</v>
      </c>
      <c r="AR8" s="12" t="n">
        <v>11</v>
      </c>
      <c r="AS8" s="12" t="n">
        <v>33</v>
      </c>
      <c r="AT8" s="12" t="n">
        <v>7</v>
      </c>
      <c r="AU8" s="12" t="n">
        <v>27</v>
      </c>
    </row>
    <row r="9">
      <c r="B9" s="20" t="s">
        <v>226</v>
      </c>
      <c r="C9" s="19" t="n">
        <v>0.440955838571443</v>
      </c>
      <c r="D9" s="19" t="n">
        <v>0.458911945285151</v>
      </c>
      <c r="E9" s="19" t="n">
        <v>0.418010305721949</v>
      </c>
      <c r="F9" s="19"/>
      <c r="G9" s="19" t="n">
        <v>0.652666583475723</v>
      </c>
      <c r="H9" s="19" t="n">
        <v>0.567201814099751</v>
      </c>
      <c r="I9" s="19" t="n">
        <v>0.451364082317791</v>
      </c>
      <c r="J9" s="19" t="n">
        <v>0.348624537694165</v>
      </c>
      <c r="K9" s="19" t="n">
        <v>0.267302290193156</v>
      </c>
      <c r="L9" s="19" t="n">
        <v>0.394935763606875</v>
      </c>
      <c r="M9" s="19"/>
      <c r="N9" s="19" t="n">
        <v>0.232437150837428</v>
      </c>
      <c r="O9" s="19" t="n">
        <v>0.323409594308723</v>
      </c>
      <c r="P9" s="19" t="n">
        <v>0.394008003969061</v>
      </c>
      <c r="Q9" s="19" t="n">
        <v>0.462687601417977</v>
      </c>
      <c r="R9" s="19" t="n">
        <v>0.588764785885552</v>
      </c>
      <c r="S9" s="19"/>
      <c r="T9" s="19" t="n">
        <v>0.633318771349816</v>
      </c>
      <c r="U9" s="19" t="n">
        <v>0.346999086878171</v>
      </c>
      <c r="V9" s="19" t="n">
        <v>0.462390701272004</v>
      </c>
      <c r="W9" s="19" t="n">
        <v>0.527638088880338</v>
      </c>
      <c r="X9" s="19"/>
      <c r="Y9" s="19" t="n">
        <v>0.511372724990856</v>
      </c>
      <c r="Z9" s="19" t="n">
        <v>0.281835229193678</v>
      </c>
      <c r="AA9" s="19" t="s">
        <v>124</v>
      </c>
      <c r="AB9" s="19" t="s">
        <v>124</v>
      </c>
      <c r="AC9" s="19" t="s">
        <v>124</v>
      </c>
      <c r="AD9" s="19" t="s">
        <v>124</v>
      </c>
      <c r="AE9" s="19"/>
      <c r="AF9" s="19" t="n">
        <v>0.395414397693454</v>
      </c>
      <c r="AG9" s="19"/>
      <c r="AH9" s="19" t="n">
        <v>0.467179332142326</v>
      </c>
      <c r="AI9" s="19"/>
      <c r="AJ9" s="19" t="n">
        <v>0.432903784722224</v>
      </c>
      <c r="AK9" s="19" t="n">
        <v>0.405748605018802</v>
      </c>
      <c r="AL9" s="19" t="n">
        <v>0.423598914682391</v>
      </c>
      <c r="AM9" s="19" t="n">
        <v>0.420748782061697</v>
      </c>
      <c r="AN9" s="19" t="n">
        <v>0.468431231040648</v>
      </c>
      <c r="AO9" s="19" t="n">
        <v>0.362288599227212</v>
      </c>
      <c r="AP9" s="19" t="n">
        <v>0.533594028222032</v>
      </c>
      <c r="AQ9" s="19" t="n">
        <v>0.39572334206139</v>
      </c>
      <c r="AR9" s="19" t="n">
        <v>0.466405603429181</v>
      </c>
      <c r="AS9" s="19" t="n">
        <v>0.58867230302741</v>
      </c>
      <c r="AT9" s="19" t="n">
        <v>0.340863897521834</v>
      </c>
      <c r="AU9" s="19" t="n">
        <v>0.271241075701281</v>
      </c>
    </row>
    <row r="10">
      <c r="B10" s="20" t="s">
        <v>227</v>
      </c>
      <c r="C10" s="19" t="n">
        <v>0.533850292338006</v>
      </c>
      <c r="D10" s="19" t="n">
        <v>0.514411963225083</v>
      </c>
      <c r="E10" s="19" t="n">
        <v>0.558445829337805</v>
      </c>
      <c r="F10" s="19"/>
      <c r="G10" s="19" t="n">
        <v>0.292049343045059</v>
      </c>
      <c r="H10" s="19" t="n">
        <v>0.423255265745629</v>
      </c>
      <c r="I10" s="19" t="n">
        <v>0.52132831107024</v>
      </c>
      <c r="J10" s="19" t="n">
        <v>0.636338571117576</v>
      </c>
      <c r="K10" s="19" t="n">
        <v>0.704117537446999</v>
      </c>
      <c r="L10" s="19" t="n">
        <v>0.541746184351438</v>
      </c>
      <c r="M10" s="19"/>
      <c r="N10" s="19" t="n">
        <v>0.767562849162572</v>
      </c>
      <c r="O10" s="19" t="n">
        <v>0.633979501207342</v>
      </c>
      <c r="P10" s="19" t="n">
        <v>0.56646229449837</v>
      </c>
      <c r="Q10" s="19" t="n">
        <v>0.520377730410102</v>
      </c>
      <c r="R10" s="19" t="n">
        <v>0.411235214114448</v>
      </c>
      <c r="S10" s="19"/>
      <c r="T10" s="19" t="n">
        <v>0.366681228650184</v>
      </c>
      <c r="U10" s="19" t="n">
        <v>0.624768994068651</v>
      </c>
      <c r="V10" s="19" t="n">
        <v>0.49095240501604</v>
      </c>
      <c r="W10" s="19" t="n">
        <v>0.460904082055381</v>
      </c>
      <c r="X10" s="19"/>
      <c r="Y10" s="19" t="n">
        <v>0.464407982078659</v>
      </c>
      <c r="Z10" s="19" t="n">
        <v>0.690768657902388</v>
      </c>
      <c r="AA10" s="19" t="s">
        <v>124</v>
      </c>
      <c r="AB10" s="19" t="s">
        <v>124</v>
      </c>
      <c r="AC10" s="19" t="s">
        <v>124</v>
      </c>
      <c r="AD10" s="19" t="s">
        <v>124</v>
      </c>
      <c r="AE10" s="19"/>
      <c r="AF10" s="19" t="n">
        <v>0.589317364384312</v>
      </c>
      <c r="AG10" s="19"/>
      <c r="AH10" s="19" t="n">
        <v>0.512787867670114</v>
      </c>
      <c r="AI10" s="19"/>
      <c r="AJ10" s="19" t="n">
        <v>0.549094526197636</v>
      </c>
      <c r="AK10" s="19" t="n">
        <v>0.543322523115098</v>
      </c>
      <c r="AL10" s="19" t="n">
        <v>0.554716369872597</v>
      </c>
      <c r="AM10" s="19" t="n">
        <v>0.529808938352338</v>
      </c>
      <c r="AN10" s="19" t="n">
        <v>0.519942922823972</v>
      </c>
      <c r="AO10" s="19" t="n">
        <v>0.637711400772789</v>
      </c>
      <c r="AP10" s="19" t="n">
        <v>0.440906771671519</v>
      </c>
      <c r="AQ10" s="19" t="n">
        <v>0.60427665793861</v>
      </c>
      <c r="AR10" s="19" t="n">
        <v>0.533594396570819</v>
      </c>
      <c r="AS10" s="19" t="n">
        <v>0.381563908831341</v>
      </c>
      <c r="AT10" s="19" t="n">
        <v>0.659136102478166</v>
      </c>
      <c r="AU10" s="19" t="n">
        <v>0.687054896298655</v>
      </c>
    </row>
    <row r="11">
      <c r="B11" s="20" t="s">
        <v>66</v>
      </c>
      <c r="C11" s="21" t="n">
        <v>0.0251938690905515</v>
      </c>
      <c r="D11" s="21" t="n">
        <v>0.0266760914897657</v>
      </c>
      <c r="E11" s="21" t="n">
        <v>0.0235438649402454</v>
      </c>
      <c r="F11" s="21"/>
      <c r="G11" s="21" t="n">
        <v>0.055284073479218</v>
      </c>
      <c r="H11" s="21" t="n">
        <v>0.00954292015461949</v>
      </c>
      <c r="I11" s="21" t="n">
        <v>0.0273076066119689</v>
      </c>
      <c r="J11" s="21" t="n">
        <v>0.0150368911882588</v>
      </c>
      <c r="K11" s="21" t="n">
        <v>0.0285801723598448</v>
      </c>
      <c r="L11" s="21" t="n">
        <v>0.0633180520416871</v>
      </c>
      <c r="M11" s="21"/>
      <c r="N11" s="21" t="n">
        <v>0</v>
      </c>
      <c r="O11" s="21" t="n">
        <v>0.0426109044839358</v>
      </c>
      <c r="P11" s="21" t="n">
        <v>0.0395297015325691</v>
      </c>
      <c r="Q11" s="21" t="n">
        <v>0.0169346681719207</v>
      </c>
      <c r="R11" s="21" t="n">
        <v>0</v>
      </c>
      <c r="S11" s="21"/>
      <c r="T11" s="21" t="n">
        <v>0</v>
      </c>
      <c r="U11" s="21" t="n">
        <v>0.0282319190531778</v>
      </c>
      <c r="V11" s="21" t="n">
        <v>0.0466568937119562</v>
      </c>
      <c r="W11" s="21" t="n">
        <v>0.0114578290642813</v>
      </c>
      <c r="X11" s="21"/>
      <c r="Y11" s="21" t="n">
        <v>0.0242192929304848</v>
      </c>
      <c r="Z11" s="21" t="n">
        <v>0.0273961129039344</v>
      </c>
      <c r="AA11" s="21" t="s">
        <v>124</v>
      </c>
      <c r="AB11" s="21" t="s">
        <v>124</v>
      </c>
      <c r="AC11" s="21" t="s">
        <v>124</v>
      </c>
      <c r="AD11" s="21" t="s">
        <v>124</v>
      </c>
      <c r="AE11" s="21"/>
      <c r="AF11" s="21" t="n">
        <v>0.0152682379222337</v>
      </c>
      <c r="AG11" s="21"/>
      <c r="AH11" s="21" t="n">
        <v>0.0200328001875601</v>
      </c>
      <c r="AI11" s="21"/>
      <c r="AJ11" s="21" t="n">
        <v>0.0180016890801403</v>
      </c>
      <c r="AK11" s="21" t="n">
        <v>0.0509288718660996</v>
      </c>
      <c r="AL11" s="21" t="n">
        <v>0.0216847154450125</v>
      </c>
      <c r="AM11" s="21" t="n">
        <v>0.0494422795859646</v>
      </c>
      <c r="AN11" s="21" t="n">
        <v>0.0116258461353794</v>
      </c>
      <c r="AO11" s="21" t="n">
        <v>0</v>
      </c>
      <c r="AP11" s="21" t="n">
        <v>0.0254992001064495</v>
      </c>
      <c r="AQ11" s="21" t="n">
        <v>0</v>
      </c>
      <c r="AR11" s="21" t="n">
        <v>0</v>
      </c>
      <c r="AS11" s="21" t="n">
        <v>0.0297637881412483</v>
      </c>
      <c r="AT11" s="21" t="n">
        <v>0</v>
      </c>
      <c r="AU11" s="21" t="n">
        <v>0.0417040280000641</v>
      </c>
    </row>
    <row r="12">
      <c r="B12" s="18" t="s">
        <v>229</v>
      </c>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239</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539</v>
      </c>
      <c r="D7" s="11" t="n">
        <v>282</v>
      </c>
      <c r="E7" s="11" t="n">
        <v>255</v>
      </c>
      <c r="F7" s="11"/>
      <c r="G7" s="11" t="n">
        <v>50</v>
      </c>
      <c r="H7" s="11" t="n">
        <v>111</v>
      </c>
      <c r="I7" s="11" t="n">
        <v>112</v>
      </c>
      <c r="J7" s="11" t="n">
        <v>131</v>
      </c>
      <c r="K7" s="11" t="n">
        <v>107</v>
      </c>
      <c r="L7" s="11" t="n">
        <v>28</v>
      </c>
      <c r="M7" s="11"/>
      <c r="N7" s="11" t="n">
        <v>4</v>
      </c>
      <c r="O7" s="11" t="n">
        <v>83</v>
      </c>
      <c r="P7" s="11" t="n">
        <v>201</v>
      </c>
      <c r="Q7" s="11" t="n">
        <v>163</v>
      </c>
      <c r="R7" s="11" t="n">
        <v>87</v>
      </c>
      <c r="S7" s="11"/>
      <c r="T7" s="11" t="n">
        <v>31</v>
      </c>
      <c r="U7" s="11" t="n">
        <v>148</v>
      </c>
      <c r="V7" s="11" t="n">
        <v>124</v>
      </c>
      <c r="W7" s="11" t="n">
        <v>165</v>
      </c>
      <c r="X7" s="11"/>
      <c r="Y7" s="11" t="n">
        <v>361</v>
      </c>
      <c r="Z7" s="11" t="n">
        <v>178</v>
      </c>
      <c r="AA7" s="11" t="s">
        <v>123</v>
      </c>
      <c r="AB7" s="11" t="s">
        <v>123</v>
      </c>
      <c r="AC7" s="11" t="s">
        <v>123</v>
      </c>
      <c r="AD7" s="11" t="s">
        <v>123</v>
      </c>
      <c r="AE7" s="11"/>
      <c r="AF7" s="11" t="n">
        <v>331</v>
      </c>
      <c r="AG7" s="11"/>
      <c r="AH7" s="11" t="n">
        <v>448</v>
      </c>
      <c r="AI7" s="11"/>
      <c r="AJ7" s="11" t="n">
        <v>46</v>
      </c>
      <c r="AK7" s="11" t="n">
        <v>19</v>
      </c>
      <c r="AL7" s="11" t="n">
        <v>109</v>
      </c>
      <c r="AM7" s="11" t="n">
        <v>95</v>
      </c>
      <c r="AN7" s="11" t="n">
        <v>73</v>
      </c>
      <c r="AO7" s="11" t="n">
        <v>29</v>
      </c>
      <c r="AP7" s="11" t="n">
        <v>69</v>
      </c>
      <c r="AQ7" s="11" t="n">
        <v>15</v>
      </c>
      <c r="AR7" s="11" t="n">
        <v>12</v>
      </c>
      <c r="AS7" s="11" t="n">
        <v>35</v>
      </c>
      <c r="AT7" s="11" t="n">
        <v>9</v>
      </c>
      <c r="AU7" s="11" t="n">
        <v>28</v>
      </c>
    </row>
    <row r="8" ht="30" customHeight="1">
      <c r="B8" s="12" t="s">
        <v>20</v>
      </c>
      <c r="C8" s="12" t="n">
        <v>561</v>
      </c>
      <c r="D8" s="12" t="n">
        <v>311</v>
      </c>
      <c r="E8" s="12" t="n">
        <v>248</v>
      </c>
      <c r="F8" s="12"/>
      <c r="G8" s="12" t="n">
        <v>59</v>
      </c>
      <c r="H8" s="12" t="n">
        <v>133</v>
      </c>
      <c r="I8" s="12" t="n">
        <v>116</v>
      </c>
      <c r="J8" s="12" t="n">
        <v>126</v>
      </c>
      <c r="K8" s="12" t="n">
        <v>101</v>
      </c>
      <c r="L8" s="12" t="n">
        <v>27</v>
      </c>
      <c r="M8" s="12"/>
      <c r="N8" s="12" t="n">
        <v>4</v>
      </c>
      <c r="O8" s="12" t="n">
        <v>81</v>
      </c>
      <c r="P8" s="12" t="n">
        <v>190</v>
      </c>
      <c r="Q8" s="12" t="n">
        <v>185</v>
      </c>
      <c r="R8" s="12" t="n">
        <v>99</v>
      </c>
      <c r="S8" s="12"/>
      <c r="T8" s="12" t="n">
        <v>32</v>
      </c>
      <c r="U8" s="12" t="n">
        <v>154</v>
      </c>
      <c r="V8" s="12" t="n">
        <v>128</v>
      </c>
      <c r="W8" s="12" t="n">
        <v>176</v>
      </c>
      <c r="X8" s="12"/>
      <c r="Y8" s="12" t="n">
        <v>389</v>
      </c>
      <c r="Z8" s="12" t="n">
        <v>172</v>
      </c>
      <c r="AA8" s="12" t="s">
        <v>123</v>
      </c>
      <c r="AB8" s="12" t="s">
        <v>123</v>
      </c>
      <c r="AC8" s="12" t="s">
        <v>123</v>
      </c>
      <c r="AD8" s="12" t="s">
        <v>123</v>
      </c>
      <c r="AE8" s="12"/>
      <c r="AF8" s="12" t="n">
        <v>339</v>
      </c>
      <c r="AG8" s="12"/>
      <c r="AH8" s="12" t="n">
        <v>473</v>
      </c>
      <c r="AI8" s="12"/>
      <c r="AJ8" s="12" t="n">
        <v>43</v>
      </c>
      <c r="AK8" s="12" t="n">
        <v>16</v>
      </c>
      <c r="AL8" s="12" t="n">
        <v>120</v>
      </c>
      <c r="AM8" s="12" t="n">
        <v>104</v>
      </c>
      <c r="AN8" s="12" t="n">
        <v>86</v>
      </c>
      <c r="AO8" s="12" t="n">
        <v>30</v>
      </c>
      <c r="AP8" s="12" t="n">
        <v>66</v>
      </c>
      <c r="AQ8" s="12" t="n">
        <v>17</v>
      </c>
      <c r="AR8" s="12" t="n">
        <v>11</v>
      </c>
      <c r="AS8" s="12" t="n">
        <v>33</v>
      </c>
      <c r="AT8" s="12" t="n">
        <v>7</v>
      </c>
      <c r="AU8" s="12" t="n">
        <v>27</v>
      </c>
    </row>
    <row r="9">
      <c r="B9" s="20" t="s">
        <v>235</v>
      </c>
      <c r="C9" s="19" t="n">
        <v>0.268631267960962</v>
      </c>
      <c r="D9" s="19" t="n">
        <v>0.234643474384158</v>
      </c>
      <c r="E9" s="19" t="n">
        <v>0.313336605318734</v>
      </c>
      <c r="F9" s="19"/>
      <c r="G9" s="19" t="n">
        <v>0.244669935579039</v>
      </c>
      <c r="H9" s="19" t="n">
        <v>0.171456417839624</v>
      </c>
      <c r="I9" s="19" t="n">
        <v>0.249341165615608</v>
      </c>
      <c r="J9" s="19" t="n">
        <v>0.318308614253726</v>
      </c>
      <c r="K9" s="19" t="n">
        <v>0.370271637412556</v>
      </c>
      <c r="L9" s="19" t="n">
        <v>0.269732288138071</v>
      </c>
      <c r="M9" s="19"/>
      <c r="N9" s="19" t="n">
        <v>0.770414450244806</v>
      </c>
      <c r="O9" s="19" t="n">
        <v>0.411673427052178</v>
      </c>
      <c r="P9" s="19" t="n">
        <v>0.342866917978572</v>
      </c>
      <c r="Q9" s="19" t="n">
        <v>0.16509638355022</v>
      </c>
      <c r="R9" s="19" t="n">
        <v>0.185310333926573</v>
      </c>
      <c r="S9" s="19"/>
      <c r="T9" s="19" t="n">
        <v>0.536348678825879</v>
      </c>
      <c r="U9" s="19" t="n">
        <v>0.29469185610521</v>
      </c>
      <c r="V9" s="19" t="n">
        <v>0.201454958990136</v>
      </c>
      <c r="W9" s="19" t="n">
        <v>0.213980791551532</v>
      </c>
      <c r="X9" s="19"/>
      <c r="Y9" s="19" t="n">
        <v>0.224683194106862</v>
      </c>
      <c r="Z9" s="19" t="n">
        <v>0.367940462789482</v>
      </c>
      <c r="AA9" s="19" t="s">
        <v>124</v>
      </c>
      <c r="AB9" s="19" t="s">
        <v>124</v>
      </c>
      <c r="AC9" s="19" t="s">
        <v>124</v>
      </c>
      <c r="AD9" s="19" t="s">
        <v>124</v>
      </c>
      <c r="AE9" s="19"/>
      <c r="AF9" s="19" t="n">
        <v>0.296656140238579</v>
      </c>
      <c r="AG9" s="19"/>
      <c r="AH9" s="19" t="n">
        <v>0.227422098958563</v>
      </c>
      <c r="AI9" s="19"/>
      <c r="AJ9" s="19" t="n">
        <v>0.255311249660332</v>
      </c>
      <c r="AK9" s="19" t="n">
        <v>0.323733411439992</v>
      </c>
      <c r="AL9" s="19" t="n">
        <v>0.281438994189617</v>
      </c>
      <c r="AM9" s="19" t="n">
        <v>0.283072270538148</v>
      </c>
      <c r="AN9" s="19" t="n">
        <v>0.213512909408802</v>
      </c>
      <c r="AO9" s="19" t="n">
        <v>0.185127680260198</v>
      </c>
      <c r="AP9" s="19" t="n">
        <v>0.25301039825093</v>
      </c>
      <c r="AQ9" s="19" t="n">
        <v>0.206108447826961</v>
      </c>
      <c r="AR9" s="19" t="n">
        <v>0.410988625519506</v>
      </c>
      <c r="AS9" s="19" t="n">
        <v>0.274714055371473</v>
      </c>
      <c r="AT9" s="19" t="n">
        <v>0.441512853163339</v>
      </c>
      <c r="AU9" s="19" t="n">
        <v>0.382315757062535</v>
      </c>
    </row>
    <row r="10">
      <c r="B10" s="20" t="s">
        <v>236</v>
      </c>
      <c r="C10" s="19" t="n">
        <v>0.401653277768861</v>
      </c>
      <c r="D10" s="19" t="n">
        <v>0.414346211990176</v>
      </c>
      <c r="E10" s="19" t="n">
        <v>0.384973849649782</v>
      </c>
      <c r="F10" s="19"/>
      <c r="G10" s="19" t="n">
        <v>0.469482245085805</v>
      </c>
      <c r="H10" s="19" t="n">
        <v>0.402330960105629</v>
      </c>
      <c r="I10" s="19" t="n">
        <v>0.400294271589302</v>
      </c>
      <c r="J10" s="19" t="n">
        <v>0.35814416459398</v>
      </c>
      <c r="K10" s="19" t="n">
        <v>0.406333036429851</v>
      </c>
      <c r="L10" s="19" t="n">
        <v>0.444006130577052</v>
      </c>
      <c r="M10" s="19"/>
      <c r="N10" s="19" t="n">
        <v>0.229585549755194</v>
      </c>
      <c r="O10" s="19" t="n">
        <v>0.348213185584717</v>
      </c>
      <c r="P10" s="19" t="n">
        <v>0.376650398720375</v>
      </c>
      <c r="Q10" s="19" t="n">
        <v>0.478496350285444</v>
      </c>
      <c r="R10" s="19" t="n">
        <v>0.349580648705864</v>
      </c>
      <c r="S10" s="19"/>
      <c r="T10" s="19" t="n">
        <v>0.250192497702042</v>
      </c>
      <c r="U10" s="19" t="n">
        <v>0.367435387703556</v>
      </c>
      <c r="V10" s="19" t="n">
        <v>0.42926843395297</v>
      </c>
      <c r="W10" s="19" t="n">
        <v>0.441858550835357</v>
      </c>
      <c r="X10" s="19"/>
      <c r="Y10" s="19" t="n">
        <v>0.408515919966629</v>
      </c>
      <c r="Z10" s="19" t="n">
        <v>0.386145806990525</v>
      </c>
      <c r="AA10" s="19" t="s">
        <v>124</v>
      </c>
      <c r="AB10" s="19" t="s">
        <v>124</v>
      </c>
      <c r="AC10" s="19" t="s">
        <v>124</v>
      </c>
      <c r="AD10" s="19" t="s">
        <v>124</v>
      </c>
      <c r="AE10" s="19"/>
      <c r="AF10" s="19" t="n">
        <v>0.405376302289521</v>
      </c>
      <c r="AG10" s="19"/>
      <c r="AH10" s="19" t="n">
        <v>0.418289899317</v>
      </c>
      <c r="AI10" s="19"/>
      <c r="AJ10" s="19" t="n">
        <v>0.412963102696034</v>
      </c>
      <c r="AK10" s="19" t="n">
        <v>0.49634043775716</v>
      </c>
      <c r="AL10" s="19" t="n">
        <v>0.449018285976717</v>
      </c>
      <c r="AM10" s="19" t="n">
        <v>0.318783047518511</v>
      </c>
      <c r="AN10" s="19" t="n">
        <v>0.433842850113211</v>
      </c>
      <c r="AO10" s="19" t="n">
        <v>0.366609951486774</v>
      </c>
      <c r="AP10" s="19" t="n">
        <v>0.448957287901212</v>
      </c>
      <c r="AQ10" s="19" t="n">
        <v>0.531365921497559</v>
      </c>
      <c r="AR10" s="19" t="n">
        <v>0.224603462573446</v>
      </c>
      <c r="AS10" s="19" t="n">
        <v>0.370946546498796</v>
      </c>
      <c r="AT10" s="19" t="n">
        <v>0.187001613064622</v>
      </c>
      <c r="AU10" s="19" t="n">
        <v>0.337970634395468</v>
      </c>
    </row>
    <row r="11">
      <c r="B11" s="20" t="s">
        <v>237</v>
      </c>
      <c r="C11" s="19" t="n">
        <v>0.250783459005463</v>
      </c>
      <c r="D11" s="19" t="n">
        <v>0.263581176179165</v>
      </c>
      <c r="E11" s="19" t="n">
        <v>0.232748217945046</v>
      </c>
      <c r="F11" s="19"/>
      <c r="G11" s="19" t="n">
        <v>0.260824974960094</v>
      </c>
      <c r="H11" s="19" t="n">
        <v>0.343493566903992</v>
      </c>
      <c r="I11" s="19" t="n">
        <v>0.210084122221511</v>
      </c>
      <c r="J11" s="19" t="n">
        <v>0.271773747321049</v>
      </c>
      <c r="K11" s="19" t="n">
        <v>0.150261494349006</v>
      </c>
      <c r="L11" s="19" t="n">
        <v>0.223926944217016</v>
      </c>
      <c r="M11" s="19"/>
      <c r="N11" s="19" t="n">
        <v>0</v>
      </c>
      <c r="O11" s="19" t="n">
        <v>0.173778811916254</v>
      </c>
      <c r="P11" s="19" t="n">
        <v>0.187052853293378</v>
      </c>
      <c r="Q11" s="19" t="n">
        <v>0.286163582247589</v>
      </c>
      <c r="R11" s="19" t="n">
        <v>0.383431823674126</v>
      </c>
      <c r="S11" s="19"/>
      <c r="T11" s="19" t="n">
        <v>0.0985656823666782</v>
      </c>
      <c r="U11" s="19" t="n">
        <v>0.279490523394809</v>
      </c>
      <c r="V11" s="19" t="n">
        <v>0.290223249811398</v>
      </c>
      <c r="W11" s="19" t="n">
        <v>0.248731535775433</v>
      </c>
      <c r="X11" s="19"/>
      <c r="Y11" s="19" t="n">
        <v>0.279395708600212</v>
      </c>
      <c r="Z11" s="19" t="n">
        <v>0.186128532855109</v>
      </c>
      <c r="AA11" s="19" t="s">
        <v>124</v>
      </c>
      <c r="AB11" s="19" t="s">
        <v>124</v>
      </c>
      <c r="AC11" s="19" t="s">
        <v>124</v>
      </c>
      <c r="AD11" s="19" t="s">
        <v>124</v>
      </c>
      <c r="AE11" s="19"/>
      <c r="AF11" s="19" t="n">
        <v>0.221901846836303</v>
      </c>
      <c r="AG11" s="19"/>
      <c r="AH11" s="19" t="n">
        <v>0.272494340387126</v>
      </c>
      <c r="AI11" s="19"/>
      <c r="AJ11" s="19" t="n">
        <v>0.192584936700366</v>
      </c>
      <c r="AK11" s="19" t="n">
        <v>0.0713094285272308</v>
      </c>
      <c r="AL11" s="19" t="n">
        <v>0.2359226835591</v>
      </c>
      <c r="AM11" s="19" t="n">
        <v>0.277527800445452</v>
      </c>
      <c r="AN11" s="19" t="n">
        <v>0.301617669761129</v>
      </c>
      <c r="AO11" s="19" t="n">
        <v>0.307670907663894</v>
      </c>
      <c r="AP11" s="19" t="n">
        <v>0.241770249402327</v>
      </c>
      <c r="AQ11" s="19" t="n">
        <v>0.128510059102533</v>
      </c>
      <c r="AR11" s="19" t="n">
        <v>0.364407911907048</v>
      </c>
      <c r="AS11" s="19" t="n">
        <v>0.218339251859049</v>
      </c>
      <c r="AT11" s="19" t="n">
        <v>0.25961697582877</v>
      </c>
      <c r="AU11" s="19" t="n">
        <v>0.279713608541997</v>
      </c>
    </row>
    <row r="12">
      <c r="B12" s="20" t="s">
        <v>238</v>
      </c>
      <c r="C12" s="19" t="n">
        <v>0.0496540023949294</v>
      </c>
      <c r="D12" s="19" t="n">
        <v>0.0560081949882855</v>
      </c>
      <c r="E12" s="19" t="n">
        <v>0.042106870150626</v>
      </c>
      <c r="F12" s="19"/>
      <c r="G12" s="19" t="n">
        <v>0.0250228443750628</v>
      </c>
      <c r="H12" s="19" t="n">
        <v>0.0750583923528806</v>
      </c>
      <c r="I12" s="19" t="n">
        <v>0.0796759605820284</v>
      </c>
      <c r="J12" s="19" t="n">
        <v>0.0223880362469693</v>
      </c>
      <c r="K12" s="19" t="n">
        <v>0.0268109072626926</v>
      </c>
      <c r="L12" s="19" t="n">
        <v>0.0623346370678603</v>
      </c>
      <c r="M12" s="19"/>
      <c r="N12" s="19" t="n">
        <v>0</v>
      </c>
      <c r="O12" s="19" t="n">
        <v>0.0219672301465721</v>
      </c>
      <c r="P12" s="19" t="n">
        <v>0.0370219730766002</v>
      </c>
      <c r="Q12" s="19" t="n">
        <v>0.0645952756316515</v>
      </c>
      <c r="R12" s="19" t="n">
        <v>0.0713526609806551</v>
      </c>
      <c r="S12" s="19"/>
      <c r="T12" s="19" t="n">
        <v>0.05648555077785</v>
      </c>
      <c r="U12" s="19" t="n">
        <v>0.0262041021888677</v>
      </c>
      <c r="V12" s="19" t="n">
        <v>0.0423172252676679</v>
      </c>
      <c r="W12" s="19" t="n">
        <v>0.0791989355759556</v>
      </c>
      <c r="X12" s="19"/>
      <c r="Y12" s="19" t="n">
        <v>0.0573173637291613</v>
      </c>
      <c r="Z12" s="19" t="n">
        <v>0.0323371514605944</v>
      </c>
      <c r="AA12" s="19" t="s">
        <v>124</v>
      </c>
      <c r="AB12" s="19" t="s">
        <v>124</v>
      </c>
      <c r="AC12" s="19" t="s">
        <v>124</v>
      </c>
      <c r="AD12" s="19" t="s">
        <v>124</v>
      </c>
      <c r="AE12" s="19"/>
      <c r="AF12" s="19" t="n">
        <v>0.0355251347940118</v>
      </c>
      <c r="AG12" s="19"/>
      <c r="AH12" s="19" t="n">
        <v>0.0552427372107559</v>
      </c>
      <c r="AI12" s="19"/>
      <c r="AJ12" s="19" t="n">
        <v>0.120372407005615</v>
      </c>
      <c r="AK12" s="19" t="n">
        <v>0.057303990890539</v>
      </c>
      <c r="AL12" s="19" t="n">
        <v>0.0261597242410678</v>
      </c>
      <c r="AM12" s="19" t="n">
        <v>0.0327013334058255</v>
      </c>
      <c r="AN12" s="19" t="n">
        <v>0.0510265707168584</v>
      </c>
      <c r="AO12" s="19" t="n">
        <v>0.107005217411304</v>
      </c>
      <c r="AP12" s="19" t="n">
        <v>0.0150540739939409</v>
      </c>
      <c r="AQ12" s="19" t="n">
        <v>0.0755295077768526</v>
      </c>
      <c r="AR12" s="19" t="n">
        <v>0</v>
      </c>
      <c r="AS12" s="19" t="n">
        <v>0.136000146270681</v>
      </c>
      <c r="AT12" s="19" t="n">
        <v>0.111868557943269</v>
      </c>
      <c r="AU12" s="19" t="n">
        <v>0</v>
      </c>
    </row>
    <row r="13">
      <c r="B13" s="20" t="s">
        <v>66</v>
      </c>
      <c r="C13" s="21" t="n">
        <v>0.0292779928697849</v>
      </c>
      <c r="D13" s="21" t="n">
        <v>0.0314209424582163</v>
      </c>
      <c r="E13" s="21" t="n">
        <v>0.0268344569358121</v>
      </c>
      <c r="F13" s="21"/>
      <c r="G13" s="21" t="n">
        <v>0</v>
      </c>
      <c r="H13" s="21" t="n">
        <v>0.00766066279787475</v>
      </c>
      <c r="I13" s="21" t="n">
        <v>0.0606044799915501</v>
      </c>
      <c r="J13" s="21" t="n">
        <v>0.0293854375842751</v>
      </c>
      <c r="K13" s="21" t="n">
        <v>0.0463229245458952</v>
      </c>
      <c r="L13" s="21" t="n">
        <v>0</v>
      </c>
      <c r="M13" s="21"/>
      <c r="N13" s="21" t="n">
        <v>0</v>
      </c>
      <c r="O13" s="21" t="n">
        <v>0.0443673453002792</v>
      </c>
      <c r="P13" s="21" t="n">
        <v>0.056407856931075</v>
      </c>
      <c r="Q13" s="21" t="n">
        <v>0.00564840828509553</v>
      </c>
      <c r="R13" s="21" t="n">
        <v>0.0103245327127815</v>
      </c>
      <c r="S13" s="21"/>
      <c r="T13" s="21" t="n">
        <v>0.0584075903275512</v>
      </c>
      <c r="U13" s="21" t="n">
        <v>0.0321781306075581</v>
      </c>
      <c r="V13" s="21" t="n">
        <v>0.0367361319778276</v>
      </c>
      <c r="W13" s="21" t="n">
        <v>0.0162301862617213</v>
      </c>
      <c r="X13" s="21"/>
      <c r="Y13" s="21" t="n">
        <v>0.0300878135971358</v>
      </c>
      <c r="Z13" s="21" t="n">
        <v>0.0274480459042899</v>
      </c>
      <c r="AA13" s="21" t="s">
        <v>124</v>
      </c>
      <c r="AB13" s="21" t="s">
        <v>124</v>
      </c>
      <c r="AC13" s="21" t="s">
        <v>124</v>
      </c>
      <c r="AD13" s="21" t="s">
        <v>124</v>
      </c>
      <c r="AE13" s="21"/>
      <c r="AF13" s="21" t="n">
        <v>0.0405405758415854</v>
      </c>
      <c r="AG13" s="21"/>
      <c r="AH13" s="21" t="n">
        <v>0.0265509241265551</v>
      </c>
      <c r="AI13" s="21"/>
      <c r="AJ13" s="21" t="n">
        <v>0.018768303937652</v>
      </c>
      <c r="AK13" s="21" t="n">
        <v>0.0513127313850786</v>
      </c>
      <c r="AL13" s="21" t="n">
        <v>0.00746031203349881</v>
      </c>
      <c r="AM13" s="21" t="n">
        <v>0.0879155480920644</v>
      </c>
      <c r="AN13" s="21" t="n">
        <v>0</v>
      </c>
      <c r="AO13" s="21" t="n">
        <v>0.0335862431778305</v>
      </c>
      <c r="AP13" s="21" t="n">
        <v>0.0412079904515896</v>
      </c>
      <c r="AQ13" s="21" t="n">
        <v>0.0584860637960937</v>
      </c>
      <c r="AR13" s="21" t="n">
        <v>0</v>
      </c>
      <c r="AS13" s="21" t="n">
        <v>0</v>
      </c>
      <c r="AT13" s="21" t="n">
        <v>0</v>
      </c>
      <c r="AU13" s="21" t="n">
        <v>0</v>
      </c>
    </row>
    <row r="14">
      <c r="B14" s="18" t="s">
        <v>229</v>
      </c>
    </row>
    <row r="15">
      <c r="B15" t="s">
        <v>70</v>
      </c>
    </row>
    <row r="16">
      <c r="B16" t="s">
        <v>71</v>
      </c>
    </row>
    <row r="18">
      <c r="B18"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241</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539</v>
      </c>
      <c r="D7" s="11" t="n">
        <v>282</v>
      </c>
      <c r="E7" s="11" t="n">
        <v>255</v>
      </c>
      <c r="F7" s="11"/>
      <c r="G7" s="11" t="n">
        <v>50</v>
      </c>
      <c r="H7" s="11" t="n">
        <v>111</v>
      </c>
      <c r="I7" s="11" t="n">
        <v>112</v>
      </c>
      <c r="J7" s="11" t="n">
        <v>131</v>
      </c>
      <c r="K7" s="11" t="n">
        <v>107</v>
      </c>
      <c r="L7" s="11" t="n">
        <v>28</v>
      </c>
      <c r="M7" s="11"/>
      <c r="N7" s="11" t="n">
        <v>4</v>
      </c>
      <c r="O7" s="11" t="n">
        <v>83</v>
      </c>
      <c r="P7" s="11" t="n">
        <v>201</v>
      </c>
      <c r="Q7" s="11" t="n">
        <v>163</v>
      </c>
      <c r="R7" s="11" t="n">
        <v>87</v>
      </c>
      <c r="S7" s="11"/>
      <c r="T7" s="11" t="n">
        <v>31</v>
      </c>
      <c r="U7" s="11" t="n">
        <v>148</v>
      </c>
      <c r="V7" s="11" t="n">
        <v>124</v>
      </c>
      <c r="W7" s="11" t="n">
        <v>165</v>
      </c>
      <c r="X7" s="11"/>
      <c r="Y7" s="11" t="n">
        <v>361</v>
      </c>
      <c r="Z7" s="11" t="n">
        <v>178</v>
      </c>
      <c r="AA7" s="11" t="s">
        <v>123</v>
      </c>
      <c r="AB7" s="11" t="s">
        <v>123</v>
      </c>
      <c r="AC7" s="11" t="s">
        <v>123</v>
      </c>
      <c r="AD7" s="11" t="s">
        <v>123</v>
      </c>
      <c r="AE7" s="11"/>
      <c r="AF7" s="11" t="n">
        <v>331</v>
      </c>
      <c r="AG7" s="11"/>
      <c r="AH7" s="11" t="n">
        <v>448</v>
      </c>
      <c r="AI7" s="11"/>
      <c r="AJ7" s="11" t="n">
        <v>46</v>
      </c>
      <c r="AK7" s="11" t="n">
        <v>19</v>
      </c>
      <c r="AL7" s="11" t="n">
        <v>109</v>
      </c>
      <c r="AM7" s="11" t="n">
        <v>95</v>
      </c>
      <c r="AN7" s="11" t="n">
        <v>73</v>
      </c>
      <c r="AO7" s="11" t="n">
        <v>29</v>
      </c>
      <c r="AP7" s="11" t="n">
        <v>69</v>
      </c>
      <c r="AQ7" s="11" t="n">
        <v>15</v>
      </c>
      <c r="AR7" s="11" t="n">
        <v>12</v>
      </c>
      <c r="AS7" s="11" t="n">
        <v>35</v>
      </c>
      <c r="AT7" s="11" t="n">
        <v>9</v>
      </c>
      <c r="AU7" s="11" t="n">
        <v>28</v>
      </c>
    </row>
    <row r="8" ht="30" customHeight="1">
      <c r="B8" s="12" t="s">
        <v>20</v>
      </c>
      <c r="C8" s="12" t="n">
        <v>561</v>
      </c>
      <c r="D8" s="12" t="n">
        <v>311</v>
      </c>
      <c r="E8" s="12" t="n">
        <v>248</v>
      </c>
      <c r="F8" s="12"/>
      <c r="G8" s="12" t="n">
        <v>59</v>
      </c>
      <c r="H8" s="12" t="n">
        <v>133</v>
      </c>
      <c r="I8" s="12" t="n">
        <v>116</v>
      </c>
      <c r="J8" s="12" t="n">
        <v>126</v>
      </c>
      <c r="K8" s="12" t="n">
        <v>101</v>
      </c>
      <c r="L8" s="12" t="n">
        <v>27</v>
      </c>
      <c r="M8" s="12"/>
      <c r="N8" s="12" t="n">
        <v>4</v>
      </c>
      <c r="O8" s="12" t="n">
        <v>81</v>
      </c>
      <c r="P8" s="12" t="n">
        <v>190</v>
      </c>
      <c r="Q8" s="12" t="n">
        <v>185</v>
      </c>
      <c r="R8" s="12" t="n">
        <v>99</v>
      </c>
      <c r="S8" s="12"/>
      <c r="T8" s="12" t="n">
        <v>32</v>
      </c>
      <c r="U8" s="12" t="n">
        <v>154</v>
      </c>
      <c r="V8" s="12" t="n">
        <v>128</v>
      </c>
      <c r="W8" s="12" t="n">
        <v>176</v>
      </c>
      <c r="X8" s="12"/>
      <c r="Y8" s="12" t="n">
        <v>389</v>
      </c>
      <c r="Z8" s="12" t="n">
        <v>172</v>
      </c>
      <c r="AA8" s="12" t="s">
        <v>123</v>
      </c>
      <c r="AB8" s="12" t="s">
        <v>123</v>
      </c>
      <c r="AC8" s="12" t="s">
        <v>123</v>
      </c>
      <c r="AD8" s="12" t="s">
        <v>123</v>
      </c>
      <c r="AE8" s="12"/>
      <c r="AF8" s="12" t="n">
        <v>339</v>
      </c>
      <c r="AG8" s="12"/>
      <c r="AH8" s="12" t="n">
        <v>473</v>
      </c>
      <c r="AI8" s="12"/>
      <c r="AJ8" s="12" t="n">
        <v>43</v>
      </c>
      <c r="AK8" s="12" t="n">
        <v>16</v>
      </c>
      <c r="AL8" s="12" t="n">
        <v>120</v>
      </c>
      <c r="AM8" s="12" t="n">
        <v>104</v>
      </c>
      <c r="AN8" s="12" t="n">
        <v>86</v>
      </c>
      <c r="AO8" s="12" t="n">
        <v>30</v>
      </c>
      <c r="AP8" s="12" t="n">
        <v>66</v>
      </c>
      <c r="AQ8" s="12" t="n">
        <v>17</v>
      </c>
      <c r="AR8" s="12" t="n">
        <v>11</v>
      </c>
      <c r="AS8" s="12" t="n">
        <v>33</v>
      </c>
      <c r="AT8" s="12" t="n">
        <v>7</v>
      </c>
      <c r="AU8" s="12" t="n">
        <v>27</v>
      </c>
    </row>
    <row r="9">
      <c r="B9" s="20" t="s">
        <v>235</v>
      </c>
      <c r="C9" s="19" t="n">
        <v>0.531185535425998</v>
      </c>
      <c r="D9" s="19" t="n">
        <v>0.507060684644663</v>
      </c>
      <c r="E9" s="19" t="n">
        <v>0.565681933693456</v>
      </c>
      <c r="F9" s="19"/>
      <c r="G9" s="19" t="n">
        <v>0.430544372862529</v>
      </c>
      <c r="H9" s="19" t="n">
        <v>0.46091021344431</v>
      </c>
      <c r="I9" s="19" t="n">
        <v>0.5484958119439</v>
      </c>
      <c r="J9" s="19" t="n">
        <v>0.594411791844322</v>
      </c>
      <c r="K9" s="19" t="n">
        <v>0.598921426828128</v>
      </c>
      <c r="L9" s="19" t="n">
        <v>0.471127318634632</v>
      </c>
      <c r="M9" s="19"/>
      <c r="N9" s="19" t="n">
        <v>0.770414450244806</v>
      </c>
      <c r="O9" s="19" t="n">
        <v>0.606775450868209</v>
      </c>
      <c r="P9" s="19" t="n">
        <v>0.565975074133056</v>
      </c>
      <c r="Q9" s="19" t="n">
        <v>0.47574748099948</v>
      </c>
      <c r="R9" s="19" t="n">
        <v>0.49067316256242</v>
      </c>
      <c r="S9" s="19"/>
      <c r="T9" s="19" t="n">
        <v>0.586664152142093</v>
      </c>
      <c r="U9" s="19" t="n">
        <v>0.509931528896419</v>
      </c>
      <c r="V9" s="19" t="n">
        <v>0.5328887874106</v>
      </c>
      <c r="W9" s="19" t="n">
        <v>0.536525593935924</v>
      </c>
      <c r="X9" s="19"/>
      <c r="Y9" s="19" t="n">
        <v>0.515539652231007</v>
      </c>
      <c r="Z9" s="19" t="n">
        <v>0.56654044239266</v>
      </c>
      <c r="AA9" s="19" t="s">
        <v>124</v>
      </c>
      <c r="AB9" s="19" t="s">
        <v>124</v>
      </c>
      <c r="AC9" s="19" t="s">
        <v>124</v>
      </c>
      <c r="AD9" s="19" t="s">
        <v>124</v>
      </c>
      <c r="AE9" s="19"/>
      <c r="AF9" s="19" t="n">
        <v>0.5748309330138</v>
      </c>
      <c r="AG9" s="19"/>
      <c r="AH9" s="19" t="n">
        <v>0.510344673226025</v>
      </c>
      <c r="AI9" s="19"/>
      <c r="AJ9" s="19" t="n">
        <v>0.524732591637406</v>
      </c>
      <c r="AK9" s="19" t="n">
        <v>0.734754190983102</v>
      </c>
      <c r="AL9" s="19" t="n">
        <v>0.511100535888274</v>
      </c>
      <c r="AM9" s="19" t="n">
        <v>0.476463305698549</v>
      </c>
      <c r="AN9" s="19" t="n">
        <v>0.575525092857191</v>
      </c>
      <c r="AO9" s="19" t="n">
        <v>0.419810977054489</v>
      </c>
      <c r="AP9" s="19" t="n">
        <v>0.566784656529118</v>
      </c>
      <c r="AQ9" s="19" t="n">
        <v>0.457607622357236</v>
      </c>
      <c r="AR9" s="19" t="n">
        <v>0.594961683869526</v>
      </c>
      <c r="AS9" s="19" t="n">
        <v>0.592116818001017</v>
      </c>
      <c r="AT9" s="19" t="n">
        <v>0.441512853163339</v>
      </c>
      <c r="AU9" s="19" t="n">
        <v>0.5877228221533</v>
      </c>
    </row>
    <row r="10">
      <c r="B10" s="20" t="s">
        <v>236</v>
      </c>
      <c r="C10" s="19" t="n">
        <v>0.231066693679647</v>
      </c>
      <c r="D10" s="19" t="n">
        <v>0.251849107026699</v>
      </c>
      <c r="E10" s="19" t="n">
        <v>0.202881146172133</v>
      </c>
      <c r="F10" s="19"/>
      <c r="G10" s="19" t="n">
        <v>0.366090813487471</v>
      </c>
      <c r="H10" s="19" t="n">
        <v>0.227860706169974</v>
      </c>
      <c r="I10" s="19" t="n">
        <v>0.227046089690969</v>
      </c>
      <c r="J10" s="19" t="n">
        <v>0.182211090969489</v>
      </c>
      <c r="K10" s="19" t="n">
        <v>0.208046027667668</v>
      </c>
      <c r="L10" s="19" t="n">
        <v>0.286549878142358</v>
      </c>
      <c r="M10" s="19"/>
      <c r="N10" s="19" t="n">
        <v>0.229585549755194</v>
      </c>
      <c r="O10" s="19" t="n">
        <v>0.173771411808185</v>
      </c>
      <c r="P10" s="19" t="n">
        <v>0.200919164378338</v>
      </c>
      <c r="Q10" s="19" t="n">
        <v>0.280413072621141</v>
      </c>
      <c r="R10" s="19" t="n">
        <v>0.246851293881742</v>
      </c>
      <c r="S10" s="19"/>
      <c r="T10" s="19" t="n">
        <v>0.230852621916771</v>
      </c>
      <c r="U10" s="19" t="n">
        <v>0.2231338045558</v>
      </c>
      <c r="V10" s="19" t="n">
        <v>0.243463954617258</v>
      </c>
      <c r="W10" s="19" t="n">
        <v>0.230853827600807</v>
      </c>
      <c r="X10" s="19"/>
      <c r="Y10" s="19" t="n">
        <v>0.227684293939007</v>
      </c>
      <c r="Z10" s="19" t="n">
        <v>0.238709881773538</v>
      </c>
      <c r="AA10" s="19" t="s">
        <v>124</v>
      </c>
      <c r="AB10" s="19" t="s">
        <v>124</v>
      </c>
      <c r="AC10" s="19" t="s">
        <v>124</v>
      </c>
      <c r="AD10" s="19" t="s">
        <v>124</v>
      </c>
      <c r="AE10" s="19"/>
      <c r="AF10" s="19" t="n">
        <v>0.223650251702349</v>
      </c>
      <c r="AG10" s="19"/>
      <c r="AH10" s="19" t="n">
        <v>0.249526129195532</v>
      </c>
      <c r="AI10" s="19"/>
      <c r="AJ10" s="19" t="n">
        <v>0.182627924474761</v>
      </c>
      <c r="AK10" s="19" t="n">
        <v>0.221716162269403</v>
      </c>
      <c r="AL10" s="19" t="n">
        <v>0.292256510540939</v>
      </c>
      <c r="AM10" s="19" t="n">
        <v>0.259943338253265</v>
      </c>
      <c r="AN10" s="19" t="n">
        <v>0.163619033844473</v>
      </c>
      <c r="AO10" s="19" t="n">
        <v>0.283675783008558</v>
      </c>
      <c r="AP10" s="19" t="n">
        <v>0.189873717663631</v>
      </c>
      <c r="AQ10" s="19" t="n">
        <v>0.332847298292965</v>
      </c>
      <c r="AR10" s="19" t="n">
        <v>0.22852354837922</v>
      </c>
      <c r="AS10" s="19" t="n">
        <v>0.194972462938685</v>
      </c>
      <c r="AT10" s="19" t="n">
        <v>0.208569955839892</v>
      </c>
      <c r="AU10" s="19" t="n">
        <v>0.174169086034976</v>
      </c>
    </row>
    <row r="11">
      <c r="B11" s="20" t="s">
        <v>237</v>
      </c>
      <c r="C11" s="19" t="n">
        <v>0.127369473059402</v>
      </c>
      <c r="D11" s="19" t="n">
        <v>0.13185073242919</v>
      </c>
      <c r="E11" s="19" t="n">
        <v>0.122796576458542</v>
      </c>
      <c r="F11" s="19"/>
      <c r="G11" s="19" t="n">
        <v>0.13622194200443</v>
      </c>
      <c r="H11" s="19" t="n">
        <v>0.246246933944338</v>
      </c>
      <c r="I11" s="19" t="n">
        <v>0.0902211553672863</v>
      </c>
      <c r="J11" s="19" t="n">
        <v>0.107200937330165</v>
      </c>
      <c r="K11" s="19" t="n">
        <v>0.0487030389017978</v>
      </c>
      <c r="L11" s="19" t="n">
        <v>0.0700913211476913</v>
      </c>
      <c r="M11" s="19"/>
      <c r="N11" s="19" t="n">
        <v>0</v>
      </c>
      <c r="O11" s="19" t="n">
        <v>0.0424888354267796</v>
      </c>
      <c r="P11" s="19" t="n">
        <v>0.0995661932941002</v>
      </c>
      <c r="Q11" s="19" t="n">
        <v>0.188444980154836</v>
      </c>
      <c r="R11" s="19" t="n">
        <v>0.143074425230883</v>
      </c>
      <c r="S11" s="19"/>
      <c r="T11" s="19" t="n">
        <v>0.0277842566308421</v>
      </c>
      <c r="U11" s="19" t="n">
        <v>0.168065946417104</v>
      </c>
      <c r="V11" s="19" t="n">
        <v>0.119150933550193</v>
      </c>
      <c r="W11" s="19" t="n">
        <v>0.141926740382262</v>
      </c>
      <c r="X11" s="19"/>
      <c r="Y11" s="19" t="n">
        <v>0.158551858663438</v>
      </c>
      <c r="Z11" s="19" t="n">
        <v>0.0569068262219144</v>
      </c>
      <c r="AA11" s="19" t="s">
        <v>124</v>
      </c>
      <c r="AB11" s="19" t="s">
        <v>124</v>
      </c>
      <c r="AC11" s="19" t="s">
        <v>124</v>
      </c>
      <c r="AD11" s="19" t="s">
        <v>124</v>
      </c>
      <c r="AE11" s="19"/>
      <c r="AF11" s="19" t="n">
        <v>0.0871408564390267</v>
      </c>
      <c r="AG11" s="19"/>
      <c r="AH11" s="19" t="n">
        <v>0.134081240054236</v>
      </c>
      <c r="AI11" s="19"/>
      <c r="AJ11" s="19" t="n">
        <v>0.140090210128819</v>
      </c>
      <c r="AK11" s="19" t="n">
        <v>0</v>
      </c>
      <c r="AL11" s="19" t="n">
        <v>0.127141385878591</v>
      </c>
      <c r="AM11" s="19" t="n">
        <v>0.109221652727005</v>
      </c>
      <c r="AN11" s="19" t="n">
        <v>0.164534596254563</v>
      </c>
      <c r="AO11" s="19" t="n">
        <v>0.203194608945947</v>
      </c>
      <c r="AP11" s="19" t="n">
        <v>0.116947576960661</v>
      </c>
      <c r="AQ11" s="19" t="n">
        <v>0.151059015553705</v>
      </c>
      <c r="AR11" s="19" t="n">
        <v>0.0974512239892687</v>
      </c>
      <c r="AS11" s="19" t="n">
        <v>0.102608065009632</v>
      </c>
      <c r="AT11" s="19" t="n">
        <v>0.256416384464458</v>
      </c>
      <c r="AU11" s="19" t="n">
        <v>0.0677203502291452</v>
      </c>
    </row>
    <row r="12">
      <c r="B12" s="20" t="s">
        <v>240</v>
      </c>
      <c r="C12" s="19" t="n">
        <v>0.0249565053228459</v>
      </c>
      <c r="D12" s="19" t="n">
        <v>0.0260756038569049</v>
      </c>
      <c r="E12" s="19" t="n">
        <v>0.0237589058366496</v>
      </c>
      <c r="F12" s="19"/>
      <c r="G12" s="19" t="n">
        <v>0.0184284319303314</v>
      </c>
      <c r="H12" s="19" t="n">
        <v>0.0157544634466851</v>
      </c>
      <c r="I12" s="19" t="n">
        <v>0.0269380005454381</v>
      </c>
      <c r="J12" s="19" t="n">
        <v>0.0469164114572768</v>
      </c>
      <c r="K12" s="19" t="n">
        <v>0.0175905668219684</v>
      </c>
      <c r="L12" s="19" t="n">
        <v>0</v>
      </c>
      <c r="M12" s="19"/>
      <c r="N12" s="19" t="n">
        <v>0</v>
      </c>
      <c r="O12" s="19" t="n">
        <v>0.0240802556991701</v>
      </c>
      <c r="P12" s="19" t="n">
        <v>0.0299312167011107</v>
      </c>
      <c r="Q12" s="19" t="n">
        <v>0.00583839131166401</v>
      </c>
      <c r="R12" s="19" t="n">
        <v>0.0531120989939885</v>
      </c>
      <c r="S12" s="19"/>
      <c r="T12" s="19" t="n">
        <v>0.0659666872224139</v>
      </c>
      <c r="U12" s="19" t="n">
        <v>0.0134506070822506</v>
      </c>
      <c r="V12" s="19" t="n">
        <v>0.0153833311823477</v>
      </c>
      <c r="W12" s="19" t="n">
        <v>0.0395185524162722</v>
      </c>
      <c r="X12" s="19"/>
      <c r="Y12" s="19" t="n">
        <v>0.0212487536024364</v>
      </c>
      <c r="Z12" s="19" t="n">
        <v>0.0333348893039128</v>
      </c>
      <c r="AA12" s="19" t="s">
        <v>124</v>
      </c>
      <c r="AB12" s="19" t="s">
        <v>124</v>
      </c>
      <c r="AC12" s="19" t="s">
        <v>124</v>
      </c>
      <c r="AD12" s="19" t="s">
        <v>124</v>
      </c>
      <c r="AE12" s="19"/>
      <c r="AF12" s="19" t="n">
        <v>0.017138842011184</v>
      </c>
      <c r="AG12" s="19"/>
      <c r="AH12" s="19" t="n">
        <v>0.0258248107055023</v>
      </c>
      <c r="AI12" s="19"/>
      <c r="AJ12" s="19" t="n">
        <v>0.0906406692346225</v>
      </c>
      <c r="AK12" s="19" t="n">
        <v>0</v>
      </c>
      <c r="AL12" s="19" t="n">
        <v>0.0183547720714002</v>
      </c>
      <c r="AM12" s="19" t="n">
        <v>0.0194971398591302</v>
      </c>
      <c r="AN12" s="19" t="n">
        <v>0.0242986127165717</v>
      </c>
      <c r="AO12" s="19" t="n">
        <v>0.0298661939065877</v>
      </c>
      <c r="AP12" s="19" t="n">
        <v>0.0303583863327573</v>
      </c>
      <c r="AQ12" s="19" t="n">
        <v>0</v>
      </c>
      <c r="AR12" s="19" t="n">
        <v>0</v>
      </c>
      <c r="AS12" s="19" t="n">
        <v>0.026460331294161</v>
      </c>
      <c r="AT12" s="19" t="n">
        <v>0</v>
      </c>
      <c r="AU12" s="19" t="n">
        <v>0</v>
      </c>
    </row>
    <row r="13">
      <c r="B13" s="20" t="s">
        <v>66</v>
      </c>
      <c r="C13" s="21" t="n">
        <v>0.0854217925121071</v>
      </c>
      <c r="D13" s="21" t="n">
        <v>0.0831638720425434</v>
      </c>
      <c r="E13" s="21" t="n">
        <v>0.0848814378392186</v>
      </c>
      <c r="F13" s="21"/>
      <c r="G13" s="21" t="n">
        <v>0.0487144397152385</v>
      </c>
      <c r="H13" s="21" t="n">
        <v>0.0492276829946922</v>
      </c>
      <c r="I13" s="21" t="n">
        <v>0.107298942452406</v>
      </c>
      <c r="J13" s="21" t="n">
        <v>0.0692597683987478</v>
      </c>
      <c r="K13" s="21" t="n">
        <v>0.126738939780438</v>
      </c>
      <c r="L13" s="21" t="n">
        <v>0.172231482075319</v>
      </c>
      <c r="M13" s="21"/>
      <c r="N13" s="21" t="n">
        <v>0</v>
      </c>
      <c r="O13" s="21" t="n">
        <v>0.152884046197656</v>
      </c>
      <c r="P13" s="21" t="n">
        <v>0.103608351493395</v>
      </c>
      <c r="Q13" s="21" t="n">
        <v>0.0495560749128783</v>
      </c>
      <c r="R13" s="21" t="n">
        <v>0.0662890193309661</v>
      </c>
      <c r="S13" s="21"/>
      <c r="T13" s="21" t="n">
        <v>0.0887322820878803</v>
      </c>
      <c r="U13" s="21" t="n">
        <v>0.0854181130484268</v>
      </c>
      <c r="V13" s="21" t="n">
        <v>0.0891129932396022</v>
      </c>
      <c r="W13" s="21" t="n">
        <v>0.0511752856647346</v>
      </c>
      <c r="X13" s="21"/>
      <c r="Y13" s="21" t="n">
        <v>0.0769754415641116</v>
      </c>
      <c r="Z13" s="21" t="n">
        <v>0.104507960307975</v>
      </c>
      <c r="AA13" s="21" t="s">
        <v>124</v>
      </c>
      <c r="AB13" s="21" t="s">
        <v>124</v>
      </c>
      <c r="AC13" s="21" t="s">
        <v>124</v>
      </c>
      <c r="AD13" s="21" t="s">
        <v>124</v>
      </c>
      <c r="AE13" s="21"/>
      <c r="AF13" s="21" t="n">
        <v>0.0972391168336396</v>
      </c>
      <c r="AG13" s="21"/>
      <c r="AH13" s="21" t="n">
        <v>0.0802231468187046</v>
      </c>
      <c r="AI13" s="21"/>
      <c r="AJ13" s="21" t="n">
        <v>0.0619086045243912</v>
      </c>
      <c r="AK13" s="21" t="n">
        <v>0.0435296467474953</v>
      </c>
      <c r="AL13" s="21" t="n">
        <v>0.0511467956207955</v>
      </c>
      <c r="AM13" s="21" t="n">
        <v>0.134874563462051</v>
      </c>
      <c r="AN13" s="21" t="n">
        <v>0.0720226643272018</v>
      </c>
      <c r="AO13" s="21" t="n">
        <v>0.0634524370844183</v>
      </c>
      <c r="AP13" s="21" t="n">
        <v>0.0960356625138322</v>
      </c>
      <c r="AQ13" s="21" t="n">
        <v>0.0584860637960937</v>
      </c>
      <c r="AR13" s="21" t="n">
        <v>0.0790635437619855</v>
      </c>
      <c r="AS13" s="21" t="n">
        <v>0.0838423227565043</v>
      </c>
      <c r="AT13" s="21" t="n">
        <v>0.0935008065323109</v>
      </c>
      <c r="AU13" s="21" t="n">
        <v>0.170387741582579</v>
      </c>
    </row>
    <row r="14">
      <c r="B14" s="18" t="s">
        <v>229</v>
      </c>
    </row>
    <row r="15">
      <c r="B15" t="s">
        <v>70</v>
      </c>
    </row>
    <row r="16">
      <c r="B16" t="s">
        <v>71</v>
      </c>
    </row>
    <row r="18">
      <c r="B18"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249</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1016</v>
      </c>
      <c r="D7" s="11" t="n">
        <v>479</v>
      </c>
      <c r="E7" s="11" t="n">
        <v>535</v>
      </c>
      <c r="F7" s="11"/>
      <c r="G7" s="11" t="n">
        <v>101</v>
      </c>
      <c r="H7" s="11" t="n">
        <v>138</v>
      </c>
      <c r="I7" s="11" t="n">
        <v>148</v>
      </c>
      <c r="J7" s="11" t="n">
        <v>176</v>
      </c>
      <c r="K7" s="11" t="n">
        <v>187</v>
      </c>
      <c r="L7" s="11" t="n">
        <v>266</v>
      </c>
      <c r="M7" s="11"/>
      <c r="N7" s="11" t="n">
        <v>20</v>
      </c>
      <c r="O7" s="11" t="n">
        <v>265</v>
      </c>
      <c r="P7" s="11" t="n">
        <v>363</v>
      </c>
      <c r="Q7" s="11" t="n">
        <v>242</v>
      </c>
      <c r="R7" s="11" t="n">
        <v>121</v>
      </c>
      <c r="S7" s="11"/>
      <c r="T7" s="11" t="n">
        <v>119</v>
      </c>
      <c r="U7" s="11" t="n">
        <v>291</v>
      </c>
      <c r="V7" s="11" t="n">
        <v>216</v>
      </c>
      <c r="W7" s="11" t="n">
        <v>213</v>
      </c>
      <c r="X7" s="11"/>
      <c r="Y7" s="11" t="n">
        <v>361</v>
      </c>
      <c r="Z7" s="11" t="n">
        <v>178</v>
      </c>
      <c r="AA7" s="11" t="n">
        <v>234</v>
      </c>
      <c r="AB7" s="11" t="n">
        <v>114</v>
      </c>
      <c r="AC7" s="11" t="n">
        <v>56</v>
      </c>
      <c r="AD7" s="11" t="n">
        <v>67</v>
      </c>
      <c r="AE7" s="11"/>
      <c r="AF7" s="11" t="n">
        <v>631</v>
      </c>
      <c r="AG7" s="11"/>
      <c r="AH7" s="11" t="n">
        <v>748</v>
      </c>
      <c r="AI7" s="11"/>
      <c r="AJ7" s="11" t="n">
        <v>86</v>
      </c>
      <c r="AK7" s="11" t="n">
        <v>36</v>
      </c>
      <c r="AL7" s="11" t="n">
        <v>202</v>
      </c>
      <c r="AM7" s="11" t="n">
        <v>160</v>
      </c>
      <c r="AN7" s="11" t="n">
        <v>132</v>
      </c>
      <c r="AO7" s="11" t="n">
        <v>68</v>
      </c>
      <c r="AP7" s="11" t="n">
        <v>130</v>
      </c>
      <c r="AQ7" s="11" t="n">
        <v>32</v>
      </c>
      <c r="AR7" s="11" t="n">
        <v>26</v>
      </c>
      <c r="AS7" s="11" t="n">
        <v>74</v>
      </c>
      <c r="AT7" s="11" t="n">
        <v>30</v>
      </c>
      <c r="AU7" s="11" t="n">
        <v>40</v>
      </c>
    </row>
    <row r="8" ht="30" customHeight="1">
      <c r="B8" s="12" t="s">
        <v>20</v>
      </c>
      <c r="C8" s="12" t="n">
        <v>1016</v>
      </c>
      <c r="D8" s="12" t="n">
        <v>506</v>
      </c>
      <c r="E8" s="12" t="n">
        <v>508</v>
      </c>
      <c r="F8" s="12"/>
      <c r="G8" s="12" t="n">
        <v>112</v>
      </c>
      <c r="H8" s="12" t="n">
        <v>163</v>
      </c>
      <c r="I8" s="12" t="n">
        <v>150</v>
      </c>
      <c r="J8" s="12" t="n">
        <v>168</v>
      </c>
      <c r="K8" s="12" t="n">
        <v>173</v>
      </c>
      <c r="L8" s="12" t="n">
        <v>251</v>
      </c>
      <c r="M8" s="12"/>
      <c r="N8" s="12" t="n">
        <v>19</v>
      </c>
      <c r="O8" s="12" t="n">
        <v>248</v>
      </c>
      <c r="P8" s="12" t="n">
        <v>339</v>
      </c>
      <c r="Q8" s="12" t="n">
        <v>270</v>
      </c>
      <c r="R8" s="12" t="n">
        <v>134</v>
      </c>
      <c r="S8" s="12"/>
      <c r="T8" s="12" t="n">
        <v>119</v>
      </c>
      <c r="U8" s="12" t="n">
        <v>288</v>
      </c>
      <c r="V8" s="12" t="n">
        <v>215</v>
      </c>
      <c r="W8" s="12" t="n">
        <v>224</v>
      </c>
      <c r="X8" s="12"/>
      <c r="Y8" s="12" t="n">
        <v>389</v>
      </c>
      <c r="Z8" s="12" t="n">
        <v>172</v>
      </c>
      <c r="AA8" s="12" t="n">
        <v>220</v>
      </c>
      <c r="AB8" s="12" t="n">
        <v>108</v>
      </c>
      <c r="AC8" s="12" t="n">
        <v>59</v>
      </c>
      <c r="AD8" s="12" t="n">
        <v>61</v>
      </c>
      <c r="AE8" s="12"/>
      <c r="AF8" s="12" t="n">
        <v>624</v>
      </c>
      <c r="AG8" s="12"/>
      <c r="AH8" s="12" t="n">
        <v>760</v>
      </c>
      <c r="AI8" s="12"/>
      <c r="AJ8" s="12" t="n">
        <v>77</v>
      </c>
      <c r="AK8" s="12" t="n">
        <v>29</v>
      </c>
      <c r="AL8" s="12" t="n">
        <v>215</v>
      </c>
      <c r="AM8" s="12" t="n">
        <v>169</v>
      </c>
      <c r="AN8" s="12" t="n">
        <v>151</v>
      </c>
      <c r="AO8" s="12" t="n">
        <v>67</v>
      </c>
      <c r="AP8" s="12" t="n">
        <v>123</v>
      </c>
      <c r="AQ8" s="12" t="n">
        <v>35</v>
      </c>
      <c r="AR8" s="12" t="n">
        <v>22</v>
      </c>
      <c r="AS8" s="12" t="n">
        <v>67</v>
      </c>
      <c r="AT8" s="12" t="n">
        <v>23</v>
      </c>
      <c r="AU8" s="12" t="n">
        <v>38</v>
      </c>
    </row>
    <row r="9">
      <c r="B9" s="20" t="s">
        <v>242</v>
      </c>
      <c r="C9" s="19" t="n">
        <v>0.145692685093832</v>
      </c>
      <c r="D9" s="19" t="n">
        <v>0.155416784675648</v>
      </c>
      <c r="E9" s="19" t="n">
        <v>0.136574366962565</v>
      </c>
      <c r="F9" s="19"/>
      <c r="G9" s="19" t="n">
        <v>0.150037130490553</v>
      </c>
      <c r="H9" s="19" t="n">
        <v>0.156753328483055</v>
      </c>
      <c r="I9" s="19" t="n">
        <v>0.147998950239081</v>
      </c>
      <c r="J9" s="19" t="n">
        <v>0.0750233986363551</v>
      </c>
      <c r="K9" s="19" t="n">
        <v>0.118599637866144</v>
      </c>
      <c r="L9" s="19" t="n">
        <v>0.20122654967602</v>
      </c>
      <c r="M9" s="19"/>
      <c r="N9" s="19" t="n">
        <v>0.041700993243202</v>
      </c>
      <c r="O9" s="19" t="n">
        <v>0.149803638503394</v>
      </c>
      <c r="P9" s="19" t="n">
        <v>0.103259969666653</v>
      </c>
      <c r="Q9" s="19" t="n">
        <v>0.189856738796182</v>
      </c>
      <c r="R9" s="19" t="n">
        <v>0.169279260500321</v>
      </c>
      <c r="S9" s="19"/>
      <c r="T9" s="19" t="n">
        <v>0.210646092001265</v>
      </c>
      <c r="U9" s="19" t="n">
        <v>0.102604565866895</v>
      </c>
      <c r="V9" s="19" t="n">
        <v>0.133242636229559</v>
      </c>
      <c r="W9" s="19" t="n">
        <v>0.195344144809192</v>
      </c>
      <c r="X9" s="19"/>
      <c r="Y9" s="19" t="n">
        <v>0.124617606972814</v>
      </c>
      <c r="Z9" s="19" t="n">
        <v>0.118903634045556</v>
      </c>
      <c r="AA9" s="19" t="n">
        <v>0.196315317308105</v>
      </c>
      <c r="AB9" s="19" t="n">
        <v>0.107980578130069</v>
      </c>
      <c r="AC9" s="19" t="n">
        <v>0.25185321204298</v>
      </c>
      <c r="AD9" s="19" t="n">
        <v>0.151549609529368</v>
      </c>
      <c r="AE9" s="19"/>
      <c r="AF9" s="19" t="n">
        <v>0.132031383907465</v>
      </c>
      <c r="AG9" s="19"/>
      <c r="AH9" s="19" t="n">
        <v>0.150545827510822</v>
      </c>
      <c r="AI9" s="19"/>
      <c r="AJ9" s="19" t="n">
        <v>0.235763894159848</v>
      </c>
      <c r="AK9" s="19" t="n">
        <v>0.140039542050998</v>
      </c>
      <c r="AL9" s="19" t="n">
        <v>0.112819939813019</v>
      </c>
      <c r="AM9" s="19" t="n">
        <v>0.159432121224131</v>
      </c>
      <c r="AN9" s="19" t="n">
        <v>0.133040183150464</v>
      </c>
      <c r="AO9" s="19" t="n">
        <v>0.233076528286338</v>
      </c>
      <c r="AP9" s="19" t="n">
        <v>0.148232044229608</v>
      </c>
      <c r="AQ9" s="19" t="n">
        <v>0.140442234628473</v>
      </c>
      <c r="AR9" s="19" t="n">
        <v>0.0407270062328642</v>
      </c>
      <c r="AS9" s="19" t="n">
        <v>0.11844892210473</v>
      </c>
      <c r="AT9" s="19" t="n">
        <v>0.0990515498441819</v>
      </c>
      <c r="AU9" s="19" t="n">
        <v>0.122237201872884</v>
      </c>
    </row>
    <row r="10">
      <c r="B10" s="20" t="s">
        <v>243</v>
      </c>
      <c r="C10" s="19" t="n">
        <v>0.427858361042239</v>
      </c>
      <c r="D10" s="19" t="n">
        <v>0.420750017205501</v>
      </c>
      <c r="E10" s="19" t="n">
        <v>0.434660286193608</v>
      </c>
      <c r="F10" s="19"/>
      <c r="G10" s="19" t="n">
        <v>0.390051009956707</v>
      </c>
      <c r="H10" s="19" t="n">
        <v>0.399789007736748</v>
      </c>
      <c r="I10" s="19" t="n">
        <v>0.345955971056592</v>
      </c>
      <c r="J10" s="19" t="n">
        <v>0.469897954999957</v>
      </c>
      <c r="K10" s="19" t="n">
        <v>0.438442712519326</v>
      </c>
      <c r="L10" s="19" t="n">
        <v>0.476625869033854</v>
      </c>
      <c r="M10" s="19"/>
      <c r="N10" s="19" t="n">
        <v>0.426214489963777</v>
      </c>
      <c r="O10" s="19" t="n">
        <v>0.365564291824672</v>
      </c>
      <c r="P10" s="19" t="n">
        <v>0.407269463140501</v>
      </c>
      <c r="Q10" s="19" t="n">
        <v>0.47060224959994</v>
      </c>
      <c r="R10" s="19" t="n">
        <v>0.516481075611346</v>
      </c>
      <c r="S10" s="19"/>
      <c r="T10" s="19" t="n">
        <v>0.273177542889697</v>
      </c>
      <c r="U10" s="19" t="n">
        <v>0.457167166734478</v>
      </c>
      <c r="V10" s="19" t="n">
        <v>0.452409581201506</v>
      </c>
      <c r="W10" s="19" t="n">
        <v>0.435970878867704</v>
      </c>
      <c r="X10" s="19"/>
      <c r="Y10" s="19" t="n">
        <v>0.463242659928157</v>
      </c>
      <c r="Z10" s="19" t="n">
        <v>0.425462350075031</v>
      </c>
      <c r="AA10" s="19" t="n">
        <v>0.465610638730708</v>
      </c>
      <c r="AB10" s="19" t="n">
        <v>0.342312505159615</v>
      </c>
      <c r="AC10" s="19" t="n">
        <v>0.351644941662674</v>
      </c>
      <c r="AD10" s="19" t="n">
        <v>0.342904936600274</v>
      </c>
      <c r="AE10" s="19"/>
      <c r="AF10" s="19" t="n">
        <v>0.425694394880388</v>
      </c>
      <c r="AG10" s="19"/>
      <c r="AH10" s="19" t="n">
        <v>0.443504457349636</v>
      </c>
      <c r="AI10" s="19"/>
      <c r="AJ10" s="19" t="n">
        <v>0.344840752765759</v>
      </c>
      <c r="AK10" s="19" t="n">
        <v>0.284991171153744</v>
      </c>
      <c r="AL10" s="19" t="n">
        <v>0.426665932277407</v>
      </c>
      <c r="AM10" s="19" t="n">
        <v>0.396462284378959</v>
      </c>
      <c r="AN10" s="19" t="n">
        <v>0.447582902933051</v>
      </c>
      <c r="AO10" s="19" t="n">
        <v>0.359629396213133</v>
      </c>
      <c r="AP10" s="19" t="n">
        <v>0.449540389151841</v>
      </c>
      <c r="AQ10" s="19" t="n">
        <v>0.578397159324754</v>
      </c>
      <c r="AR10" s="19" t="n">
        <v>0.465400197316704</v>
      </c>
      <c r="AS10" s="19" t="n">
        <v>0.47867482355481</v>
      </c>
      <c r="AT10" s="19" t="n">
        <v>0.496330331666382</v>
      </c>
      <c r="AU10" s="19" t="n">
        <v>0.531793155634909</v>
      </c>
    </row>
    <row r="11">
      <c r="B11" s="20" t="s">
        <v>244</v>
      </c>
      <c r="C11" s="19" t="n">
        <v>0.226994582226182</v>
      </c>
      <c r="D11" s="19" t="n">
        <v>0.20490833495294</v>
      </c>
      <c r="E11" s="19" t="n">
        <v>0.247934805963424</v>
      </c>
      <c r="F11" s="19"/>
      <c r="G11" s="19" t="n">
        <v>0.309918745496513</v>
      </c>
      <c r="H11" s="19" t="n">
        <v>0.190972797426677</v>
      </c>
      <c r="I11" s="19" t="n">
        <v>0.249452121689887</v>
      </c>
      <c r="J11" s="19" t="n">
        <v>0.220119829403907</v>
      </c>
      <c r="K11" s="19" t="n">
        <v>0.243926545008339</v>
      </c>
      <c r="L11" s="19" t="n">
        <v>0.192761917233733</v>
      </c>
      <c r="M11" s="19"/>
      <c r="N11" s="19" t="n">
        <v>0.18150829884562</v>
      </c>
      <c r="O11" s="19" t="n">
        <v>0.255109618600832</v>
      </c>
      <c r="P11" s="19" t="n">
        <v>0.287420435274027</v>
      </c>
      <c r="Q11" s="19" t="n">
        <v>0.154024060229168</v>
      </c>
      <c r="R11" s="19" t="n">
        <v>0.163089147069444</v>
      </c>
      <c r="S11" s="19"/>
      <c r="T11" s="19" t="n">
        <v>0.220822063921406</v>
      </c>
      <c r="U11" s="19" t="n">
        <v>0.261158828205172</v>
      </c>
      <c r="V11" s="19" t="n">
        <v>0.227029145925458</v>
      </c>
      <c r="W11" s="19" t="n">
        <v>0.166301080740958</v>
      </c>
      <c r="X11" s="19"/>
      <c r="Y11" s="19" t="n">
        <v>0.207546206812971</v>
      </c>
      <c r="Z11" s="19" t="n">
        <v>0.254905398635857</v>
      </c>
      <c r="AA11" s="19" t="n">
        <v>0.194237918450654</v>
      </c>
      <c r="AB11" s="19" t="n">
        <v>0.304624304795688</v>
      </c>
      <c r="AC11" s="19" t="n">
        <v>0.202926039343711</v>
      </c>
      <c r="AD11" s="19" t="n">
        <v>0.231320619700335</v>
      </c>
      <c r="AE11" s="19"/>
      <c r="AF11" s="19" t="n">
        <v>0.228786553312504</v>
      </c>
      <c r="AG11" s="19"/>
      <c r="AH11" s="19" t="n">
        <v>0.214295930136539</v>
      </c>
      <c r="AI11" s="19"/>
      <c r="AJ11" s="19" t="n">
        <v>0.147320257435763</v>
      </c>
      <c r="AK11" s="19" t="n">
        <v>0.197117601537693</v>
      </c>
      <c r="AL11" s="19" t="n">
        <v>0.248455868954207</v>
      </c>
      <c r="AM11" s="19" t="n">
        <v>0.212919844926343</v>
      </c>
      <c r="AN11" s="19" t="n">
        <v>0.231096851968597</v>
      </c>
      <c r="AO11" s="19" t="n">
        <v>0.263692451408396</v>
      </c>
      <c r="AP11" s="19" t="n">
        <v>0.240162086267806</v>
      </c>
      <c r="AQ11" s="19" t="n">
        <v>0.254100692152452</v>
      </c>
      <c r="AR11" s="19" t="n">
        <v>0.224301878045778</v>
      </c>
      <c r="AS11" s="19" t="n">
        <v>0.240754571659034</v>
      </c>
      <c r="AT11" s="19" t="n">
        <v>0.244184340849227</v>
      </c>
      <c r="AU11" s="19" t="n">
        <v>0.170711643983081</v>
      </c>
    </row>
    <row r="12">
      <c r="B12" s="20" t="s">
        <v>245</v>
      </c>
      <c r="C12" s="19" t="n">
        <v>0.0923975613872629</v>
      </c>
      <c r="D12" s="19" t="n">
        <v>0.0890911365527887</v>
      </c>
      <c r="E12" s="19" t="n">
        <v>0.0960614923952085</v>
      </c>
      <c r="F12" s="19"/>
      <c r="G12" s="19" t="n">
        <v>0.0675384365653638</v>
      </c>
      <c r="H12" s="19" t="n">
        <v>0.154677415873625</v>
      </c>
      <c r="I12" s="19" t="n">
        <v>0.097607469696923</v>
      </c>
      <c r="J12" s="19" t="n">
        <v>0.104203484383822</v>
      </c>
      <c r="K12" s="19" t="n">
        <v>0.0565721722529902</v>
      </c>
      <c r="L12" s="19" t="n">
        <v>0.0767568720910095</v>
      </c>
      <c r="M12" s="19"/>
      <c r="N12" s="19" t="n">
        <v>0.153301050648175</v>
      </c>
      <c r="O12" s="19" t="n">
        <v>0.112964727912908</v>
      </c>
      <c r="P12" s="19" t="n">
        <v>0.0908672910659681</v>
      </c>
      <c r="Q12" s="19" t="n">
        <v>0.091442381723408</v>
      </c>
      <c r="R12" s="19" t="n">
        <v>0.0549011567447447</v>
      </c>
      <c r="S12" s="19"/>
      <c r="T12" s="19" t="n">
        <v>0.147572732624502</v>
      </c>
      <c r="U12" s="19" t="n">
        <v>0.0750993013261463</v>
      </c>
      <c r="V12" s="19" t="n">
        <v>0.0938002110883625</v>
      </c>
      <c r="W12" s="19" t="n">
        <v>0.0915350953126227</v>
      </c>
      <c r="X12" s="19"/>
      <c r="Y12" s="19" t="n">
        <v>0.0785981359022053</v>
      </c>
      <c r="Z12" s="19" t="n">
        <v>0.112150056424192</v>
      </c>
      <c r="AA12" s="19" t="n">
        <v>0.0687668980875266</v>
      </c>
      <c r="AB12" s="19" t="n">
        <v>0.134180300277794</v>
      </c>
      <c r="AC12" s="19" t="n">
        <v>0.132283436842714</v>
      </c>
      <c r="AD12" s="19" t="n">
        <v>0.106359120603379</v>
      </c>
      <c r="AE12" s="19"/>
      <c r="AF12" s="19" t="n">
        <v>0.098853526458846</v>
      </c>
      <c r="AG12" s="19"/>
      <c r="AH12" s="19" t="n">
        <v>0.0826493499495912</v>
      </c>
      <c r="AI12" s="19"/>
      <c r="AJ12" s="19" t="n">
        <v>0.112976820084934</v>
      </c>
      <c r="AK12" s="19" t="n">
        <v>0.142695388351488</v>
      </c>
      <c r="AL12" s="19" t="n">
        <v>0.0709121677166591</v>
      </c>
      <c r="AM12" s="19" t="n">
        <v>0.12662973217089</v>
      </c>
      <c r="AN12" s="19" t="n">
        <v>0.112076334135549</v>
      </c>
      <c r="AO12" s="19" t="n">
        <v>0.0740017143290409</v>
      </c>
      <c r="AP12" s="19" t="n">
        <v>0.087377738593839</v>
      </c>
      <c r="AQ12" s="19" t="n">
        <v>0</v>
      </c>
      <c r="AR12" s="19" t="n">
        <v>0.176765579577627</v>
      </c>
      <c r="AS12" s="19" t="n">
        <v>0.039886718166802</v>
      </c>
      <c r="AT12" s="19" t="n">
        <v>0.0994128625991416</v>
      </c>
      <c r="AU12" s="19" t="n">
        <v>0.0767144288301116</v>
      </c>
    </row>
    <row r="13">
      <c r="B13" s="20" t="s">
        <v>246</v>
      </c>
      <c r="C13" s="19" t="n">
        <v>0.0898038372235841</v>
      </c>
      <c r="D13" s="19" t="n">
        <v>0.119436672935864</v>
      </c>
      <c r="E13" s="19" t="n">
        <v>0.0606109684764161</v>
      </c>
      <c r="F13" s="19"/>
      <c r="G13" s="19" t="n">
        <v>0.0676574934685879</v>
      </c>
      <c r="H13" s="19" t="n">
        <v>0.0716892676060892</v>
      </c>
      <c r="I13" s="19" t="n">
        <v>0.131630079022061</v>
      </c>
      <c r="J13" s="19" t="n">
        <v>0.110239683262738</v>
      </c>
      <c r="K13" s="19" t="n">
        <v>0.13057953127596</v>
      </c>
      <c r="L13" s="19" t="n">
        <v>0.0445735851909357</v>
      </c>
      <c r="M13" s="19"/>
      <c r="N13" s="19" t="n">
        <v>0.197275167299226</v>
      </c>
      <c r="O13" s="19" t="n">
        <v>0.0851147537523793</v>
      </c>
      <c r="P13" s="19" t="n">
        <v>0.0912460563186518</v>
      </c>
      <c r="Q13" s="19" t="n">
        <v>0.0901996404396397</v>
      </c>
      <c r="R13" s="19" t="n">
        <v>0.0820647347443166</v>
      </c>
      <c r="S13" s="19"/>
      <c r="T13" s="19" t="n">
        <v>0.133446896321159</v>
      </c>
      <c r="U13" s="19" t="n">
        <v>0.0828654320271376</v>
      </c>
      <c r="V13" s="19" t="n">
        <v>0.0843558999522068</v>
      </c>
      <c r="W13" s="19" t="n">
        <v>0.106193125470133</v>
      </c>
      <c r="X13" s="19"/>
      <c r="Y13" s="19" t="n">
        <v>0.100627132490165</v>
      </c>
      <c r="Z13" s="19" t="n">
        <v>0.0831408487395189</v>
      </c>
      <c r="AA13" s="19" t="n">
        <v>0.0658974114579982</v>
      </c>
      <c r="AB13" s="19" t="n">
        <v>0.101621729815354</v>
      </c>
      <c r="AC13" s="19" t="n">
        <v>0.046415827689851</v>
      </c>
      <c r="AD13" s="19" t="n">
        <v>0.156453614677671</v>
      </c>
      <c r="AE13" s="19"/>
      <c r="AF13" s="19" t="n">
        <v>0.0940152607785362</v>
      </c>
      <c r="AG13" s="19"/>
      <c r="AH13" s="19" t="n">
        <v>0.0923332226474909</v>
      </c>
      <c r="AI13" s="19"/>
      <c r="AJ13" s="19" t="n">
        <v>0.149053704064863</v>
      </c>
      <c r="AK13" s="19" t="n">
        <v>0.235156296906077</v>
      </c>
      <c r="AL13" s="19" t="n">
        <v>0.116887764709838</v>
      </c>
      <c r="AM13" s="19" t="n">
        <v>0.0748193843663444</v>
      </c>
      <c r="AN13" s="19" t="n">
        <v>0.0626078995676996</v>
      </c>
      <c r="AO13" s="19" t="n">
        <v>0.0695999097630919</v>
      </c>
      <c r="AP13" s="19" t="n">
        <v>0.0597475643022996</v>
      </c>
      <c r="AQ13" s="19" t="n">
        <v>0.0270599138943209</v>
      </c>
      <c r="AR13" s="19" t="n">
        <v>0.0526242613644922</v>
      </c>
      <c r="AS13" s="19" t="n">
        <v>0.122234964514624</v>
      </c>
      <c r="AT13" s="19" t="n">
        <v>0.0307948401590848</v>
      </c>
      <c r="AU13" s="19" t="n">
        <v>0.0710498301282044</v>
      </c>
    </row>
    <row r="14">
      <c r="B14" s="20" t="s">
        <v>66</v>
      </c>
      <c r="C14" s="23" t="n">
        <v>0.0172529730268991</v>
      </c>
      <c r="D14" s="23" t="n">
        <v>0.0103970536772575</v>
      </c>
      <c r="E14" s="23" t="n">
        <v>0.024158080008779</v>
      </c>
      <c r="F14" s="23"/>
      <c r="G14" s="23" t="n">
        <v>0.0147971840222761</v>
      </c>
      <c r="H14" s="23" t="n">
        <v>0.026118182873806</v>
      </c>
      <c r="I14" s="23" t="n">
        <v>0.0273554082954562</v>
      </c>
      <c r="J14" s="23" t="n">
        <v>0.0205156493132214</v>
      </c>
      <c r="K14" s="23" t="n">
        <v>0.0118794010772408</v>
      </c>
      <c r="L14" s="23" t="n">
        <v>0.00805520677444672</v>
      </c>
      <c r="M14" s="23"/>
      <c r="N14" s="23" t="n">
        <v>0</v>
      </c>
      <c r="O14" s="23" t="n">
        <v>0.0314429694058152</v>
      </c>
      <c r="P14" s="23" t="n">
        <v>0.0199367845341986</v>
      </c>
      <c r="Q14" s="23" t="n">
        <v>0.00387492921166158</v>
      </c>
      <c r="R14" s="23" t="n">
        <v>0.0141846253298274</v>
      </c>
      <c r="S14" s="23"/>
      <c r="T14" s="23" t="n">
        <v>0.0143346722419704</v>
      </c>
      <c r="U14" s="23" t="n">
        <v>0.0211047058401718</v>
      </c>
      <c r="V14" s="23" t="n">
        <v>0.00916252560290725</v>
      </c>
      <c r="W14" s="23" t="n">
        <v>0.00465567479939053</v>
      </c>
      <c r="X14" s="23"/>
      <c r="Y14" s="23" t="n">
        <v>0.0253682578936877</v>
      </c>
      <c r="Z14" s="23" t="n">
        <v>0.00543771207984514</v>
      </c>
      <c r="AA14" s="23" t="n">
        <v>0.00917181596500814</v>
      </c>
      <c r="AB14" s="23" t="n">
        <v>0.0092805818214802</v>
      </c>
      <c r="AC14" s="23" t="n">
        <v>0.0148765424180689</v>
      </c>
      <c r="AD14" s="23" t="n">
        <v>0.0114120988889736</v>
      </c>
      <c r="AE14" s="23"/>
      <c r="AF14" s="23" t="n">
        <v>0.0206188806622605</v>
      </c>
      <c r="AG14" s="23"/>
      <c r="AH14" s="23" t="n">
        <v>0.0166712124059212</v>
      </c>
      <c r="AI14" s="23"/>
      <c r="AJ14" s="23" t="n">
        <v>0.0100445714888334</v>
      </c>
      <c r="AK14" s="23" t="n">
        <v>0</v>
      </c>
      <c r="AL14" s="23" t="n">
        <v>0.0242583265288695</v>
      </c>
      <c r="AM14" s="23" t="n">
        <v>0.0297366329333328</v>
      </c>
      <c r="AN14" s="23" t="n">
        <v>0.0135958282446386</v>
      </c>
      <c r="AO14" s="23" t="n">
        <v>0</v>
      </c>
      <c r="AP14" s="23" t="n">
        <v>0.0149401774546061</v>
      </c>
      <c r="AQ14" s="23" t="n">
        <v>0</v>
      </c>
      <c r="AR14" s="23" t="n">
        <v>0.0401810774625347</v>
      </c>
      <c r="AS14" s="23" t="n">
        <v>0</v>
      </c>
      <c r="AT14" s="23" t="n">
        <v>0.0302260748819833</v>
      </c>
      <c r="AU14" s="23" t="n">
        <v>0.0274937395508101</v>
      </c>
    </row>
    <row r="15">
      <c r="B15" s="20" t="s">
        <v>247</v>
      </c>
      <c r="C15" s="23" t="n">
        <v>0.573551046136071</v>
      </c>
      <c r="D15" s="23" t="n">
        <v>0.576166801881149</v>
      </c>
      <c r="E15" s="23" t="n">
        <v>0.571234653156172</v>
      </c>
      <c r="F15" s="23"/>
      <c r="G15" s="23" t="n">
        <v>0.54008814044726</v>
      </c>
      <c r="H15" s="23" t="n">
        <v>0.556542336219802</v>
      </c>
      <c r="I15" s="23" t="n">
        <v>0.493954921295672</v>
      </c>
      <c r="J15" s="23" t="n">
        <v>0.544921353636312</v>
      </c>
      <c r="K15" s="23" t="n">
        <v>0.557042350385471</v>
      </c>
      <c r="L15" s="23" t="n">
        <v>0.677852418709875</v>
      </c>
      <c r="M15" s="23"/>
      <c r="N15" s="23" t="n">
        <v>0.467915483206979</v>
      </c>
      <c r="O15" s="23" t="n">
        <v>0.515367930328066</v>
      </c>
      <c r="P15" s="23" t="n">
        <v>0.510529432807154</v>
      </c>
      <c r="Q15" s="23" t="n">
        <v>0.660458988396123</v>
      </c>
      <c r="R15" s="23" t="n">
        <v>0.685760336111667</v>
      </c>
      <c r="S15" s="23"/>
      <c r="T15" s="23" t="n">
        <v>0.483823634890962</v>
      </c>
      <c r="U15" s="23" t="n">
        <v>0.559771732601372</v>
      </c>
      <c r="V15" s="23" t="n">
        <v>0.585652217431065</v>
      </c>
      <c r="W15" s="23" t="n">
        <v>0.631315023676896</v>
      </c>
      <c r="X15" s="23"/>
      <c r="Y15" s="23" t="n">
        <v>0.587860266900971</v>
      </c>
      <c r="Z15" s="23" t="n">
        <v>0.544365984120586</v>
      </c>
      <c r="AA15" s="23" t="n">
        <v>0.661925956038813</v>
      </c>
      <c r="AB15" s="23" t="n">
        <v>0.450293083289684</v>
      </c>
      <c r="AC15" s="23" t="n">
        <v>0.603498153705654</v>
      </c>
      <c r="AD15" s="23" t="n">
        <v>0.494454546129642</v>
      </c>
      <c r="AE15" s="23"/>
      <c r="AF15" s="23" t="n">
        <v>0.557725778787854</v>
      </c>
      <c r="AG15" s="23"/>
      <c r="AH15" s="23" t="n">
        <v>0.594050284860457</v>
      </c>
      <c r="AI15" s="23"/>
      <c r="AJ15" s="23" t="n">
        <v>0.580604646925607</v>
      </c>
      <c r="AK15" s="23" t="n">
        <v>0.425030713204742</v>
      </c>
      <c r="AL15" s="23" t="n">
        <v>0.539485872090426</v>
      </c>
      <c r="AM15" s="23" t="n">
        <v>0.55589440560309</v>
      </c>
      <c r="AN15" s="23" t="n">
        <v>0.580623086083516</v>
      </c>
      <c r="AO15" s="23" t="n">
        <v>0.592705924499471</v>
      </c>
      <c r="AP15" s="23" t="n">
        <v>0.597772433381449</v>
      </c>
      <c r="AQ15" s="23" t="n">
        <v>0.718839393953227</v>
      </c>
      <c r="AR15" s="23" t="n">
        <v>0.506127203549568</v>
      </c>
      <c r="AS15" s="23" t="n">
        <v>0.59712374565954</v>
      </c>
      <c r="AT15" s="23" t="n">
        <v>0.595381881510564</v>
      </c>
      <c r="AU15" s="23" t="n">
        <v>0.654030357507793</v>
      </c>
    </row>
    <row r="16">
      <c r="B16" s="20" t="s">
        <v>248</v>
      </c>
      <c r="C16" s="24" t="n">
        <v>-0.556298073109172</v>
      </c>
      <c r="D16" s="24" t="n">
        <v>-0.565769748203892</v>
      </c>
      <c r="E16" s="24" t="n">
        <v>-0.547076573147393</v>
      </c>
      <c r="F16" s="24"/>
      <c r="G16" s="24" t="n">
        <v>-0.525290956424984</v>
      </c>
      <c r="H16" s="24" t="n">
        <v>-0.530424153345996</v>
      </c>
      <c r="I16" s="24" t="n">
        <v>-0.466599513000216</v>
      </c>
      <c r="J16" s="24" t="n">
        <v>-0.52440570432309</v>
      </c>
      <c r="K16" s="24" t="n">
        <v>-0.54516294930823</v>
      </c>
      <c r="L16" s="24" t="n">
        <v>-0.669797211935428</v>
      </c>
      <c r="M16" s="24"/>
      <c r="N16" s="24" t="n">
        <v>-0.467915483206979</v>
      </c>
      <c r="O16" s="24" t="n">
        <v>-0.48392496092225</v>
      </c>
      <c r="P16" s="24" t="n">
        <v>-0.490592648272955</v>
      </c>
      <c r="Q16" s="24" t="n">
        <v>-0.656584059184461</v>
      </c>
      <c r="R16" s="24" t="n">
        <v>-0.67157571078184</v>
      </c>
      <c r="S16" s="24"/>
      <c r="T16" s="24" t="n">
        <v>-0.469488962648992</v>
      </c>
      <c r="U16" s="24" t="n">
        <v>-0.538667026761201</v>
      </c>
      <c r="V16" s="24" t="n">
        <v>-0.576489691828158</v>
      </c>
      <c r="W16" s="24" t="n">
        <v>-0.626659348877506</v>
      </c>
      <c r="X16" s="24"/>
      <c r="Y16" s="24" t="n">
        <v>-0.562492009007283</v>
      </c>
      <c r="Z16" s="24" t="n">
        <v>-0.538928272040741</v>
      </c>
      <c r="AA16" s="24" t="n">
        <v>-0.652754140073805</v>
      </c>
      <c r="AB16" s="24" t="n">
        <v>-0.441012501468204</v>
      </c>
      <c r="AC16" s="24" t="n">
        <v>-0.588621611287585</v>
      </c>
      <c r="AD16" s="24" t="n">
        <v>-0.483042447240668</v>
      </c>
      <c r="AE16" s="24"/>
      <c r="AF16" s="24" t="n">
        <v>-0.537106898125593</v>
      </c>
      <c r="AG16" s="24"/>
      <c r="AH16" s="24" t="n">
        <v>-0.577379072454536</v>
      </c>
      <c r="AI16" s="24"/>
      <c r="AJ16" s="24" t="n">
        <v>-0.570560075436773</v>
      </c>
      <c r="AK16" s="24" t="n">
        <v>-0.425030713204742</v>
      </c>
      <c r="AL16" s="24" t="n">
        <v>-0.515227545561557</v>
      </c>
      <c r="AM16" s="24" t="n">
        <v>-0.526157772669757</v>
      </c>
      <c r="AN16" s="24" t="n">
        <v>-0.567027257838877</v>
      </c>
      <c r="AO16" s="24" t="n">
        <v>-0.592705924499471</v>
      </c>
      <c r="AP16" s="24" t="n">
        <v>-0.582832255926843</v>
      </c>
      <c r="AQ16" s="24" t="n">
        <v>-0.718839393953227</v>
      </c>
      <c r="AR16" s="24" t="n">
        <v>-0.465946126087034</v>
      </c>
      <c r="AS16" s="24" t="n">
        <v>-0.59712374565954</v>
      </c>
      <c r="AT16" s="24" t="n">
        <v>-0.56515580662858</v>
      </c>
      <c r="AU16" s="24" t="n">
        <v>-0.626536617956983</v>
      </c>
    </row>
    <row r="17">
      <c r="B17" s="18"/>
    </row>
    <row r="18">
      <c r="B18" t="s">
        <v>70</v>
      </c>
    </row>
    <row r="19">
      <c r="B19" t="s">
        <v>71</v>
      </c>
    </row>
    <row r="21">
      <c r="B21"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97</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90</v>
      </c>
      <c r="D7" s="11" t="n">
        <v>46</v>
      </c>
      <c r="E7" s="11" t="n">
        <v>44</v>
      </c>
      <c r="F7" s="11"/>
      <c r="G7" s="11" t="n">
        <v>10</v>
      </c>
      <c r="H7" s="11" t="n">
        <v>11</v>
      </c>
      <c r="I7" s="11" t="n">
        <v>15</v>
      </c>
      <c r="J7" s="11" t="n">
        <v>15</v>
      </c>
      <c r="K7" s="11" t="n">
        <v>18</v>
      </c>
      <c r="L7" s="11" t="n">
        <v>21</v>
      </c>
      <c r="M7" s="11"/>
      <c r="N7" s="11" t="n">
        <v>3</v>
      </c>
      <c r="O7" s="11" t="n">
        <v>18</v>
      </c>
      <c r="P7" s="11" t="n">
        <v>31</v>
      </c>
      <c r="Q7" s="11" t="n">
        <v>21</v>
      </c>
      <c r="R7" s="11" t="n">
        <v>17</v>
      </c>
      <c r="S7" s="11"/>
      <c r="T7" s="11" t="n">
        <v>10</v>
      </c>
      <c r="U7" s="11" t="n">
        <v>24</v>
      </c>
      <c r="V7" s="11" t="n">
        <v>15</v>
      </c>
      <c r="W7" s="11" t="n">
        <v>27</v>
      </c>
      <c r="X7" s="11"/>
      <c r="Y7" s="11" t="n">
        <v>37</v>
      </c>
      <c r="Z7" s="11" t="n">
        <v>20</v>
      </c>
      <c r="AA7" s="11" t="n">
        <v>17</v>
      </c>
      <c r="AB7" s="11" t="n">
        <v>7</v>
      </c>
      <c r="AC7" s="11" t="n">
        <v>4</v>
      </c>
      <c r="AD7" s="11" t="n">
        <v>5</v>
      </c>
      <c r="AE7" s="11"/>
      <c r="AF7" s="11" t="n">
        <v>60</v>
      </c>
      <c r="AG7" s="11"/>
      <c r="AH7" s="11" t="n">
        <v>70</v>
      </c>
      <c r="AI7" s="11"/>
      <c r="AJ7" s="11" t="n">
        <v>9</v>
      </c>
      <c r="AK7" s="11" t="n">
        <v>2</v>
      </c>
      <c r="AL7" s="11" t="n">
        <v>19</v>
      </c>
      <c r="AM7" s="11" t="n">
        <v>14</v>
      </c>
      <c r="AN7" s="11" t="n">
        <v>14</v>
      </c>
      <c r="AO7" s="11" t="n">
        <v>5</v>
      </c>
      <c r="AP7" s="11" t="n">
        <v>8</v>
      </c>
      <c r="AQ7" s="11" t="n">
        <v>2</v>
      </c>
      <c r="AR7" s="11" t="n">
        <v>3</v>
      </c>
      <c r="AS7" s="11" t="n">
        <v>2</v>
      </c>
      <c r="AT7" s="11" t="n">
        <v>6</v>
      </c>
      <c r="AU7" s="11" t="n">
        <v>6</v>
      </c>
    </row>
    <row r="8" ht="30" customHeight="1">
      <c r="B8" s="12" t="s">
        <v>20</v>
      </c>
      <c r="C8" s="12" t="n">
        <v>91</v>
      </c>
      <c r="D8" s="12" t="n">
        <v>50</v>
      </c>
      <c r="E8" s="12" t="n">
        <v>42</v>
      </c>
      <c r="F8" s="12"/>
      <c r="G8" s="12" t="n">
        <v>12</v>
      </c>
      <c r="H8" s="12" t="n">
        <v>14</v>
      </c>
      <c r="I8" s="12" t="n">
        <v>16</v>
      </c>
      <c r="J8" s="12" t="n">
        <v>14</v>
      </c>
      <c r="K8" s="12" t="n">
        <v>17</v>
      </c>
      <c r="L8" s="12" t="n">
        <v>19</v>
      </c>
      <c r="M8" s="12"/>
      <c r="N8" s="12" t="n">
        <v>3</v>
      </c>
      <c r="O8" s="12" t="n">
        <v>17</v>
      </c>
      <c r="P8" s="12" t="n">
        <v>28</v>
      </c>
      <c r="Q8" s="12" t="n">
        <v>25</v>
      </c>
      <c r="R8" s="12" t="n">
        <v>18</v>
      </c>
      <c r="S8" s="12"/>
      <c r="T8" s="12" t="n">
        <v>10</v>
      </c>
      <c r="U8" s="12" t="n">
        <v>24</v>
      </c>
      <c r="V8" s="12" t="n">
        <v>15</v>
      </c>
      <c r="W8" s="12" t="n">
        <v>30</v>
      </c>
      <c r="X8" s="12"/>
      <c r="Y8" s="12" t="n">
        <v>42</v>
      </c>
      <c r="Z8" s="12" t="n">
        <v>19</v>
      </c>
      <c r="AA8" s="12" t="n">
        <v>15</v>
      </c>
      <c r="AB8" s="12" t="n">
        <v>6</v>
      </c>
      <c r="AC8" s="12" t="n">
        <v>4</v>
      </c>
      <c r="AD8" s="12" t="n">
        <v>5</v>
      </c>
      <c r="AE8" s="12"/>
      <c r="AF8" s="12" t="n">
        <v>61</v>
      </c>
      <c r="AG8" s="12"/>
      <c r="AH8" s="12" t="n">
        <v>72</v>
      </c>
      <c r="AI8" s="12"/>
      <c r="AJ8" s="12" t="n">
        <v>8</v>
      </c>
      <c r="AK8" s="12" t="n">
        <v>2</v>
      </c>
      <c r="AL8" s="12" t="n">
        <v>21</v>
      </c>
      <c r="AM8" s="12" t="n">
        <v>15</v>
      </c>
      <c r="AN8" s="12" t="n">
        <v>16</v>
      </c>
      <c r="AO8" s="12" t="n">
        <v>5</v>
      </c>
      <c r="AP8" s="12" t="n">
        <v>8</v>
      </c>
      <c r="AQ8" s="12" t="n">
        <v>2</v>
      </c>
      <c r="AR8" s="12" t="n">
        <v>3</v>
      </c>
      <c r="AS8" s="12" t="n">
        <v>2</v>
      </c>
      <c r="AT8" s="12" t="n">
        <v>5</v>
      </c>
      <c r="AU8" s="12" t="n">
        <v>6</v>
      </c>
    </row>
    <row r="9">
      <c r="B9" s="20" t="s">
        <v>72</v>
      </c>
      <c r="C9" s="19" t="n">
        <v>0.405063898660871</v>
      </c>
      <c r="D9" s="19" t="n">
        <v>0.373536509800329</v>
      </c>
      <c r="E9" s="19" t="n">
        <v>0.442945286816859</v>
      </c>
      <c r="F9" s="19"/>
      <c r="G9" s="19" t="n">
        <v>0.355580774828877</v>
      </c>
      <c r="H9" s="19" t="n">
        <v>0.0993237378059748</v>
      </c>
      <c r="I9" s="19" t="n">
        <v>0.460566848735508</v>
      </c>
      <c r="J9" s="19" t="n">
        <v>0.507680498740232</v>
      </c>
      <c r="K9" s="19" t="n">
        <v>0.543596749455132</v>
      </c>
      <c r="L9" s="19" t="n">
        <v>0.419815499088649</v>
      </c>
      <c r="M9" s="19"/>
      <c r="N9" s="19" t="n">
        <v>0</v>
      </c>
      <c r="O9" s="19" t="n">
        <v>0.546238123825605</v>
      </c>
      <c r="P9" s="19" t="n">
        <v>0.495667630025901</v>
      </c>
      <c r="Q9" s="19" t="n">
        <v>0.279628777849682</v>
      </c>
      <c r="R9" s="19" t="n">
        <v>0.373450892958832</v>
      </c>
      <c r="S9" s="19"/>
      <c r="T9" s="19" t="n">
        <v>0.318156237747424</v>
      </c>
      <c r="U9" s="19" t="n">
        <v>0.530742159609621</v>
      </c>
      <c r="V9" s="19" t="n">
        <v>0.48988870480861</v>
      </c>
      <c r="W9" s="19" t="n">
        <v>0.255358588641934</v>
      </c>
      <c r="X9" s="19"/>
      <c r="Y9" s="19" t="n">
        <v>0.335780230787004</v>
      </c>
      <c r="Z9" s="19" t="n">
        <v>0.434224330186391</v>
      </c>
      <c r="AA9" s="19" t="n">
        <v>0.45943699128805</v>
      </c>
      <c r="AB9" s="19" t="n">
        <v>0.592724353830356</v>
      </c>
      <c r="AC9" s="19" t="n">
        <v>0.452586312099567</v>
      </c>
      <c r="AD9" s="19" t="n">
        <v>0.436294372868633</v>
      </c>
      <c r="AE9" s="19"/>
      <c r="AF9" s="19" t="n">
        <v>0.393617932103046</v>
      </c>
      <c r="AG9" s="19"/>
      <c r="AH9" s="19" t="n">
        <v>0.437086668142841</v>
      </c>
      <c r="AI9" s="19"/>
      <c r="AJ9" s="19" t="n">
        <v>0.556034540997168</v>
      </c>
      <c r="AK9" s="19" t="n">
        <v>0.435438325007433</v>
      </c>
      <c r="AL9" s="19" t="n">
        <v>0.24854183053743</v>
      </c>
      <c r="AM9" s="19" t="n">
        <v>0.281935053902436</v>
      </c>
      <c r="AN9" s="19" t="n">
        <v>0.466666453642775</v>
      </c>
      <c r="AO9" s="19" t="n">
        <v>0.183202689210779</v>
      </c>
      <c r="AP9" s="19" t="n">
        <v>0.585781129898818</v>
      </c>
      <c r="AQ9" s="19" t="n">
        <v>0.460246656750539</v>
      </c>
      <c r="AR9" s="19" t="n">
        <v>1</v>
      </c>
      <c r="AS9" s="19" t="n">
        <v>0.490783948224855</v>
      </c>
      <c r="AT9" s="19" t="n">
        <v>0.503831964768377</v>
      </c>
      <c r="AU9" s="19" t="n">
        <v>0.484532973551786</v>
      </c>
    </row>
    <row r="10">
      <c r="B10" s="20" t="s">
        <v>73</v>
      </c>
      <c r="C10" s="19" t="n">
        <v>0.353766927130229</v>
      </c>
      <c r="D10" s="19" t="n">
        <v>0.414766045925053</v>
      </c>
      <c r="E10" s="19" t="n">
        <v>0.2804741052457</v>
      </c>
      <c r="F10" s="19"/>
      <c r="G10" s="19" t="n">
        <v>0.719163310651795</v>
      </c>
      <c r="H10" s="19" t="n">
        <v>0.535186287203715</v>
      </c>
      <c r="I10" s="19" t="n">
        <v>0.140232364033414</v>
      </c>
      <c r="J10" s="19" t="n">
        <v>0.469692893701403</v>
      </c>
      <c r="K10" s="19" t="n">
        <v>0.175909930484883</v>
      </c>
      <c r="L10" s="19" t="n">
        <v>0.248244279284567</v>
      </c>
      <c r="M10" s="19"/>
      <c r="N10" s="19" t="n">
        <v>0</v>
      </c>
      <c r="O10" s="19" t="n">
        <v>0.353157886332382</v>
      </c>
      <c r="P10" s="19" t="n">
        <v>0.21436966316922</v>
      </c>
      <c r="Q10" s="19" t="n">
        <v>0.466099767966634</v>
      </c>
      <c r="R10" s="19" t="n">
        <v>0.473193223884029</v>
      </c>
      <c r="S10" s="19"/>
      <c r="T10" s="19" t="n">
        <v>0.471654726600539</v>
      </c>
      <c r="U10" s="19" t="n">
        <v>0.271234263909375</v>
      </c>
      <c r="V10" s="19" t="n">
        <v>0.494697857239975</v>
      </c>
      <c r="W10" s="19" t="n">
        <v>0.371410112228785</v>
      </c>
      <c r="X10" s="19"/>
      <c r="Y10" s="19" t="n">
        <v>0.400962500157034</v>
      </c>
      <c r="Z10" s="19" t="n">
        <v>0.356709725316702</v>
      </c>
      <c r="AA10" s="19" t="n">
        <v>0.188561402404526</v>
      </c>
      <c r="AB10" s="19" t="n">
        <v>0.130084973327467</v>
      </c>
      <c r="AC10" s="19" t="n">
        <v>0.474895819094468</v>
      </c>
      <c r="AD10" s="19" t="n">
        <v>0.622186798833339</v>
      </c>
      <c r="AE10" s="19"/>
      <c r="AF10" s="19" t="n">
        <v>0.376007524529492</v>
      </c>
      <c r="AG10" s="19"/>
      <c r="AH10" s="19" t="n">
        <v>0.377735445420518</v>
      </c>
      <c r="AI10" s="19"/>
      <c r="AJ10" s="19" t="n">
        <v>0.314091439407093</v>
      </c>
      <c r="AK10" s="19" t="n">
        <v>1</v>
      </c>
      <c r="AL10" s="19" t="n">
        <v>0.288507239745383</v>
      </c>
      <c r="AM10" s="19" t="n">
        <v>0.530618645057416</v>
      </c>
      <c r="AN10" s="19" t="n">
        <v>0.391433620762031</v>
      </c>
      <c r="AO10" s="19" t="n">
        <v>0.174817450147846</v>
      </c>
      <c r="AP10" s="19" t="n">
        <v>0.126485844095848</v>
      </c>
      <c r="AQ10" s="19" t="n">
        <v>0.460246656750539</v>
      </c>
      <c r="AR10" s="19" t="n">
        <v>0.365447893440662</v>
      </c>
      <c r="AS10" s="19" t="n">
        <v>0.490783948224855</v>
      </c>
      <c r="AT10" s="19" t="n">
        <v>0.171732512649738</v>
      </c>
      <c r="AU10" s="19" t="n">
        <v>0.405129900368364</v>
      </c>
    </row>
    <row r="11">
      <c r="B11" s="20" t="s">
        <v>84</v>
      </c>
      <c r="C11" s="19" t="n">
        <v>0.316814752247896</v>
      </c>
      <c r="D11" s="19" t="n">
        <v>0.302205209103518</v>
      </c>
      <c r="E11" s="19" t="n">
        <v>0.334368688512072</v>
      </c>
      <c r="F11" s="19"/>
      <c r="G11" s="19" t="n">
        <v>0.096218830023002</v>
      </c>
      <c r="H11" s="19" t="n">
        <v>0.265376362242448</v>
      </c>
      <c r="I11" s="19" t="n">
        <v>0.31703369289071</v>
      </c>
      <c r="J11" s="19" t="n">
        <v>0.454811495019975</v>
      </c>
      <c r="K11" s="19" t="n">
        <v>0.446615309781567</v>
      </c>
      <c r="L11" s="19" t="n">
        <v>0.273633916366891</v>
      </c>
      <c r="M11" s="19"/>
      <c r="N11" s="19" t="n">
        <v>0.304781373983296</v>
      </c>
      <c r="O11" s="19" t="n">
        <v>0.270314613453004</v>
      </c>
      <c r="P11" s="19" t="n">
        <v>0.342100257142597</v>
      </c>
      <c r="Q11" s="19" t="n">
        <v>0.263135993561208</v>
      </c>
      <c r="R11" s="19" t="n">
        <v>0.394689575825789</v>
      </c>
      <c r="S11" s="19"/>
      <c r="T11" s="19" t="n">
        <v>0.243071522250249</v>
      </c>
      <c r="U11" s="19" t="n">
        <v>0.294561697718462</v>
      </c>
      <c r="V11" s="19" t="n">
        <v>0.252951286966143</v>
      </c>
      <c r="W11" s="19" t="n">
        <v>0.277910159167406</v>
      </c>
      <c r="X11" s="19"/>
      <c r="Y11" s="19" t="n">
        <v>0.268465475022543</v>
      </c>
      <c r="Z11" s="19" t="n">
        <v>0.394555240089592</v>
      </c>
      <c r="AA11" s="19" t="n">
        <v>0.277825442424528</v>
      </c>
      <c r="AB11" s="19" t="n">
        <v>0.610265217090532</v>
      </c>
      <c r="AC11" s="19" t="n">
        <v>0</v>
      </c>
      <c r="AD11" s="19" t="n">
        <v>0.436294372868633</v>
      </c>
      <c r="AE11" s="19"/>
      <c r="AF11" s="19" t="n">
        <v>0.360025331411362</v>
      </c>
      <c r="AG11" s="19"/>
      <c r="AH11" s="19" t="n">
        <v>0.324158281760249</v>
      </c>
      <c r="AI11" s="19"/>
      <c r="AJ11" s="19" t="n">
        <v>0.34502517230584</v>
      </c>
      <c r="AK11" s="19" t="n">
        <v>1</v>
      </c>
      <c r="AL11" s="19" t="n">
        <v>0.275665423491368</v>
      </c>
      <c r="AM11" s="19" t="n">
        <v>0.194994630979234</v>
      </c>
      <c r="AN11" s="19" t="n">
        <v>0.260714550331085</v>
      </c>
      <c r="AO11" s="19" t="n">
        <v>0.364585662447098</v>
      </c>
      <c r="AP11" s="19" t="n">
        <v>0.375267933325698</v>
      </c>
      <c r="AQ11" s="19" t="n">
        <v>0.460246656750539</v>
      </c>
      <c r="AR11" s="19" t="n">
        <v>0.683679088503004</v>
      </c>
      <c r="AS11" s="19" t="n">
        <v>0.490783948224855</v>
      </c>
      <c r="AT11" s="19" t="n">
        <v>0.503831964768377</v>
      </c>
      <c r="AU11" s="19" t="n">
        <v>0.162532688726308</v>
      </c>
    </row>
    <row r="12">
      <c r="B12" s="20" t="s">
        <v>77</v>
      </c>
      <c r="C12" s="19" t="n">
        <v>0.252962586414681</v>
      </c>
      <c r="D12" s="19" t="n">
        <v>0.291040464200476</v>
      </c>
      <c r="E12" s="19" t="n">
        <v>0.207210530164781</v>
      </c>
      <c r="F12" s="19"/>
      <c r="G12" s="19" t="n">
        <v>0.161923436219063</v>
      </c>
      <c r="H12" s="19" t="n">
        <v>0.290210646478537</v>
      </c>
      <c r="I12" s="19" t="n">
        <v>0.264430774929925</v>
      </c>
      <c r="J12" s="19" t="n">
        <v>0.397327560339508</v>
      </c>
      <c r="K12" s="19" t="n">
        <v>0.146427697922332</v>
      </c>
      <c r="L12" s="19" t="n">
        <v>0.260197977920957</v>
      </c>
      <c r="M12" s="19"/>
      <c r="N12" s="19" t="n">
        <v>0</v>
      </c>
      <c r="O12" s="19" t="n">
        <v>0.354583155197444</v>
      </c>
      <c r="P12" s="19" t="n">
        <v>0.204931004319629</v>
      </c>
      <c r="Q12" s="19" t="n">
        <v>0.243665914569138</v>
      </c>
      <c r="R12" s="19" t="n">
        <v>0.28766732739404</v>
      </c>
      <c r="S12" s="19"/>
      <c r="T12" s="19" t="n">
        <v>0.318499309582604</v>
      </c>
      <c r="U12" s="19" t="n">
        <v>0.221223925592114</v>
      </c>
      <c r="V12" s="19" t="n">
        <v>0.178902717399056</v>
      </c>
      <c r="W12" s="19" t="n">
        <v>0.245865934394886</v>
      </c>
      <c r="X12" s="19"/>
      <c r="Y12" s="19" t="n">
        <v>0.229064172828819</v>
      </c>
      <c r="Z12" s="19" t="n">
        <v>0.140274108821145</v>
      </c>
      <c r="AA12" s="19" t="n">
        <v>0.270744293110879</v>
      </c>
      <c r="AB12" s="19" t="n">
        <v>0.428957189650404</v>
      </c>
      <c r="AC12" s="19" t="n">
        <v>0.452586312099567</v>
      </c>
      <c r="AD12" s="19" t="n">
        <v>0.456330550674669</v>
      </c>
      <c r="AE12" s="19"/>
      <c r="AF12" s="19" t="n">
        <v>0.271052841125782</v>
      </c>
      <c r="AG12" s="19"/>
      <c r="AH12" s="19" t="n">
        <v>0.283052530382943</v>
      </c>
      <c r="AI12" s="19"/>
      <c r="AJ12" s="19" t="n">
        <v>0.556034540997168</v>
      </c>
      <c r="AK12" s="19" t="n">
        <v>0</v>
      </c>
      <c r="AL12" s="19" t="n">
        <v>0.183324436429974</v>
      </c>
      <c r="AM12" s="19" t="n">
        <v>0.0720857499004045</v>
      </c>
      <c r="AN12" s="19" t="n">
        <v>0.0663029585571309</v>
      </c>
      <c r="AO12" s="19" t="n">
        <v>0.445664751783931</v>
      </c>
      <c r="AP12" s="19" t="n">
        <v>0.337762897310888</v>
      </c>
      <c r="AQ12" s="19" t="n">
        <v>0.539753343249461</v>
      </c>
      <c r="AR12" s="19" t="n">
        <v>0.683679088503004</v>
      </c>
      <c r="AS12" s="19" t="n">
        <v>0.490783948224855</v>
      </c>
      <c r="AT12" s="19" t="n">
        <v>0.327186135928069</v>
      </c>
      <c r="AU12" s="19" t="n">
        <v>0.450948057967523</v>
      </c>
    </row>
    <row r="13">
      <c r="B13" s="20" t="s">
        <v>74</v>
      </c>
      <c r="C13" s="19" t="n">
        <v>0.250787639527336</v>
      </c>
      <c r="D13" s="19" t="n">
        <v>0.308546377327902</v>
      </c>
      <c r="E13" s="19" t="n">
        <v>0.18138826187188</v>
      </c>
      <c r="F13" s="19"/>
      <c r="G13" s="19" t="n">
        <v>0.29663495506246</v>
      </c>
      <c r="H13" s="19" t="n">
        <v>0.490782832761767</v>
      </c>
      <c r="I13" s="19" t="n">
        <v>0.264430774929925</v>
      </c>
      <c r="J13" s="19" t="n">
        <v>0.208401375877313</v>
      </c>
      <c r="K13" s="19" t="n">
        <v>0.211567389386711</v>
      </c>
      <c r="L13" s="19" t="n">
        <v>0.0929311937402854</v>
      </c>
      <c r="M13" s="19"/>
      <c r="N13" s="19" t="n">
        <v>0</v>
      </c>
      <c r="O13" s="19" t="n">
        <v>0.103835328280083</v>
      </c>
      <c r="P13" s="19" t="n">
        <v>0.261522671021531</v>
      </c>
      <c r="Q13" s="19" t="n">
        <v>0.378978915520825</v>
      </c>
      <c r="R13" s="19" t="n">
        <v>0.235777131198101</v>
      </c>
      <c r="S13" s="19"/>
      <c r="T13" s="19" t="n">
        <v>0.318499309582604</v>
      </c>
      <c r="U13" s="19" t="n">
        <v>0.138660701397455</v>
      </c>
      <c r="V13" s="19" t="n">
        <v>0.0630163221903551</v>
      </c>
      <c r="W13" s="19" t="n">
        <v>0.369522490330323</v>
      </c>
      <c r="X13" s="19"/>
      <c r="Y13" s="19" t="n">
        <v>0.344425765478062</v>
      </c>
      <c r="Z13" s="19" t="n">
        <v>0.097092321470364</v>
      </c>
      <c r="AA13" s="19" t="n">
        <v>0.115454886441021</v>
      </c>
      <c r="AB13" s="19" t="n">
        <v>0.295886231652751</v>
      </c>
      <c r="AC13" s="19" t="n">
        <v>0.203969236150733</v>
      </c>
      <c r="AD13" s="19" t="n">
        <v>0.456330550674669</v>
      </c>
      <c r="AE13" s="19"/>
      <c r="AF13" s="19" t="n">
        <v>0.29189526550231</v>
      </c>
      <c r="AG13" s="19"/>
      <c r="AH13" s="19" t="n">
        <v>0.298293885708407</v>
      </c>
      <c r="AI13" s="19"/>
      <c r="AJ13" s="19" t="n">
        <v>0.242996289245318</v>
      </c>
      <c r="AK13" s="19" t="n">
        <v>0</v>
      </c>
      <c r="AL13" s="19" t="n">
        <v>0.317720333641648</v>
      </c>
      <c r="AM13" s="19" t="n">
        <v>0.321615062381374</v>
      </c>
      <c r="AN13" s="19" t="n">
        <v>0.164223075793975</v>
      </c>
      <c r="AO13" s="19" t="n">
        <v>0.18138297323632</v>
      </c>
      <c r="AP13" s="19" t="n">
        <v>0.106704507721579</v>
      </c>
      <c r="AQ13" s="19" t="n">
        <v>0.539753343249461</v>
      </c>
      <c r="AR13" s="19" t="n">
        <v>0</v>
      </c>
      <c r="AS13" s="19" t="n">
        <v>0</v>
      </c>
      <c r="AT13" s="19" t="n">
        <v>0.174891240859384</v>
      </c>
      <c r="AU13" s="19" t="n">
        <v>0.515467026448214</v>
      </c>
    </row>
    <row r="14">
      <c r="B14" s="20" t="s">
        <v>79</v>
      </c>
      <c r="C14" s="19" t="n">
        <v>0.214760914061622</v>
      </c>
      <c r="D14" s="19" t="n">
        <v>0.200425312090013</v>
      </c>
      <c r="E14" s="19" t="n">
        <v>0.231985699315435</v>
      </c>
      <c r="F14" s="19"/>
      <c r="G14" s="19" t="n">
        <v>0.224392721812005</v>
      </c>
      <c r="H14" s="19" t="n">
        <v>0.357609404442844</v>
      </c>
      <c r="I14" s="19" t="n">
        <v>0</v>
      </c>
      <c r="J14" s="19" t="n">
        <v>0.0742978795046547</v>
      </c>
      <c r="K14" s="19" t="n">
        <v>0.455341561513635</v>
      </c>
      <c r="L14" s="19" t="n">
        <v>0.174639528081586</v>
      </c>
      <c r="M14" s="19"/>
      <c r="N14" s="19" t="n">
        <v>0.555387885337472</v>
      </c>
      <c r="O14" s="19" t="n">
        <v>0.104108086929231</v>
      </c>
      <c r="P14" s="19" t="n">
        <v>0.229175847354028</v>
      </c>
      <c r="Q14" s="19" t="n">
        <v>0.20553740849545</v>
      </c>
      <c r="R14" s="19" t="n">
        <v>0.250273604495785</v>
      </c>
      <c r="S14" s="19"/>
      <c r="T14" s="19" t="n">
        <v>0.35514445088657</v>
      </c>
      <c r="U14" s="19" t="n">
        <v>0.166810008543373</v>
      </c>
      <c r="V14" s="19" t="n">
        <v>0.206879736392354</v>
      </c>
      <c r="W14" s="19" t="n">
        <v>0.273195219550921</v>
      </c>
      <c r="X14" s="19"/>
      <c r="Y14" s="19" t="n">
        <v>0.214073724819274</v>
      </c>
      <c r="Z14" s="19" t="n">
        <v>0.198147157797788</v>
      </c>
      <c r="AA14" s="19" t="n">
        <v>0.277531712968435</v>
      </c>
      <c r="AB14" s="19" t="n">
        <v>0.269011193604238</v>
      </c>
      <c r="AC14" s="19" t="n">
        <v>0</v>
      </c>
      <c r="AD14" s="19" t="n">
        <v>0.208863552716228</v>
      </c>
      <c r="AE14" s="19"/>
      <c r="AF14" s="19" t="n">
        <v>0.200047569649445</v>
      </c>
      <c r="AG14" s="19"/>
      <c r="AH14" s="19" t="n">
        <v>0.158759308913439</v>
      </c>
      <c r="AI14" s="19"/>
      <c r="AJ14" s="19" t="n">
        <v>0.3070004479308</v>
      </c>
      <c r="AK14" s="19" t="n">
        <v>0</v>
      </c>
      <c r="AL14" s="19" t="n">
        <v>0.166300502852938</v>
      </c>
      <c r="AM14" s="19" t="n">
        <v>0.221596420988723</v>
      </c>
      <c r="AN14" s="19" t="n">
        <v>0.287585863108731</v>
      </c>
      <c r="AO14" s="19" t="n">
        <v>0.379517798068223</v>
      </c>
      <c r="AP14" s="19" t="n">
        <v>0.264292014119106</v>
      </c>
      <c r="AQ14" s="19" t="n">
        <v>0</v>
      </c>
      <c r="AR14" s="19" t="n">
        <v>0</v>
      </c>
      <c r="AS14" s="19" t="n">
        <v>0</v>
      </c>
      <c r="AT14" s="19" t="n">
        <v>0.149544281722501</v>
      </c>
      <c r="AU14" s="19" t="n">
        <v>0.208441010144803</v>
      </c>
    </row>
    <row r="15">
      <c r="B15" s="20" t="s">
        <v>85</v>
      </c>
      <c r="C15" s="19" t="n">
        <v>0.204578984705813</v>
      </c>
      <c r="D15" s="19" t="n">
        <v>0.243837739320508</v>
      </c>
      <c r="E15" s="19" t="n">
        <v>0.157408058859136</v>
      </c>
      <c r="F15" s="19"/>
      <c r="G15" s="19" t="n">
        <v>0</v>
      </c>
      <c r="H15" s="19" t="n">
        <v>0.0993237378059748</v>
      </c>
      <c r="I15" s="19" t="n">
        <v>0.414124803503743</v>
      </c>
      <c r="J15" s="19" t="n">
        <v>0.32852512830931</v>
      </c>
      <c r="K15" s="19" t="n">
        <v>0.206203447662794</v>
      </c>
      <c r="L15" s="19" t="n">
        <v>0.13520344211651</v>
      </c>
      <c r="M15" s="19"/>
      <c r="N15" s="19" t="n">
        <v>0</v>
      </c>
      <c r="O15" s="19" t="n">
        <v>0.157384467594087</v>
      </c>
      <c r="P15" s="19" t="n">
        <v>0.253023394106032</v>
      </c>
      <c r="Q15" s="19" t="n">
        <v>0.241882947160072</v>
      </c>
      <c r="R15" s="19" t="n">
        <v>0.156433559180127</v>
      </c>
      <c r="S15" s="19"/>
      <c r="T15" s="19" t="n">
        <v>0.318499309582604</v>
      </c>
      <c r="U15" s="19" t="n">
        <v>0.243090970652548</v>
      </c>
      <c r="V15" s="19" t="n">
        <v>0.121615257036083</v>
      </c>
      <c r="W15" s="19" t="n">
        <v>0.173883859047754</v>
      </c>
      <c r="X15" s="19"/>
      <c r="Y15" s="19" t="n">
        <v>0.22387261298237</v>
      </c>
      <c r="Z15" s="19" t="n">
        <v>0.194993557977787</v>
      </c>
      <c r="AA15" s="19" t="n">
        <v>0.167972641130833</v>
      </c>
      <c r="AB15" s="19" t="n">
        <v>0.130084973327467</v>
      </c>
      <c r="AC15" s="19" t="n">
        <v>0</v>
      </c>
      <c r="AD15" s="19" t="n">
        <v>0.456330550674669</v>
      </c>
      <c r="AE15" s="19"/>
      <c r="AF15" s="19" t="n">
        <v>0.22679317106932</v>
      </c>
      <c r="AG15" s="19"/>
      <c r="AH15" s="19" t="n">
        <v>0.233641373129058</v>
      </c>
      <c r="AI15" s="19"/>
      <c r="AJ15" s="19" t="n">
        <v>0.346078359961084</v>
      </c>
      <c r="AK15" s="19" t="n">
        <v>0</v>
      </c>
      <c r="AL15" s="19" t="n">
        <v>0.162512101712439</v>
      </c>
      <c r="AM15" s="19" t="n">
        <v>0.27847998685347</v>
      </c>
      <c r="AN15" s="19" t="n">
        <v>0.0645035841667806</v>
      </c>
      <c r="AO15" s="19" t="n">
        <v>0.18138297323632</v>
      </c>
      <c r="AP15" s="19" t="n">
        <v>0.231058389589309</v>
      </c>
      <c r="AQ15" s="19" t="n">
        <v>0.539753343249461</v>
      </c>
      <c r="AR15" s="19" t="n">
        <v>0.318231195062342</v>
      </c>
      <c r="AS15" s="19" t="n">
        <v>0</v>
      </c>
      <c r="AT15" s="19" t="n">
        <v>0.174891240859384</v>
      </c>
      <c r="AU15" s="19" t="n">
        <v>0.288415369241215</v>
      </c>
    </row>
    <row r="16">
      <c r="B16" s="20" t="s">
        <v>76</v>
      </c>
      <c r="C16" s="19" t="n">
        <v>0.179733547909126</v>
      </c>
      <c r="D16" s="19" t="n">
        <v>0.233363876624312</v>
      </c>
      <c r="E16" s="19" t="n">
        <v>0.115294614891878</v>
      </c>
      <c r="F16" s="19"/>
      <c r="G16" s="19" t="n">
        <v>0.0729748088210813</v>
      </c>
      <c r="H16" s="19" t="n">
        <v>0.307776494636671</v>
      </c>
      <c r="I16" s="19" t="n">
        <v>0.204115882739581</v>
      </c>
      <c r="J16" s="19" t="n">
        <v>0.153675118589311</v>
      </c>
      <c r="K16" s="19" t="n">
        <v>0.109222007989229</v>
      </c>
      <c r="L16" s="19" t="n">
        <v>0.210217618319326</v>
      </c>
      <c r="M16" s="19"/>
      <c r="N16" s="19" t="n">
        <v>0</v>
      </c>
      <c r="O16" s="19" t="n">
        <v>0.118211004166948</v>
      </c>
      <c r="P16" s="19" t="n">
        <v>0.160577941978146</v>
      </c>
      <c r="Q16" s="19" t="n">
        <v>0.205144771716431</v>
      </c>
      <c r="R16" s="19" t="n">
        <v>0.259752315804074</v>
      </c>
      <c r="S16" s="19"/>
      <c r="T16" s="19" t="n">
        <v>0.234369771113541</v>
      </c>
      <c r="U16" s="19" t="n">
        <v>0.165797527504678</v>
      </c>
      <c r="V16" s="19" t="n">
        <v>0.129802890389004</v>
      </c>
      <c r="W16" s="19" t="n">
        <v>0.210327936972398</v>
      </c>
      <c r="X16" s="19"/>
      <c r="Y16" s="19" t="n">
        <v>0.224291058165772</v>
      </c>
      <c r="Z16" s="19" t="n">
        <v>0.10914080959173</v>
      </c>
      <c r="AA16" s="19" t="n">
        <v>0.123659860330845</v>
      </c>
      <c r="AB16" s="19" t="n">
        <v>0</v>
      </c>
      <c r="AC16" s="19" t="n">
        <v>0.203969236150733</v>
      </c>
      <c r="AD16" s="19" t="n">
        <v>0.456330550674669</v>
      </c>
      <c r="AE16" s="19"/>
      <c r="AF16" s="19" t="n">
        <v>0.180896135271499</v>
      </c>
      <c r="AG16" s="19"/>
      <c r="AH16" s="19" t="n">
        <v>0.201296093532808</v>
      </c>
      <c r="AI16" s="19"/>
      <c r="AJ16" s="19" t="n">
        <v>0.104978090518042</v>
      </c>
      <c r="AK16" s="19" t="n">
        <v>0</v>
      </c>
      <c r="AL16" s="19" t="n">
        <v>0.194684910734154</v>
      </c>
      <c r="AM16" s="19" t="n">
        <v>0.0720857499004045</v>
      </c>
      <c r="AN16" s="19" t="n">
        <v>0.371075818379277</v>
      </c>
      <c r="AO16" s="19" t="n">
        <v>0</v>
      </c>
      <c r="AP16" s="19" t="n">
        <v>0.360440052555196</v>
      </c>
      <c r="AQ16" s="19" t="n">
        <v>0</v>
      </c>
      <c r="AR16" s="19" t="n">
        <v>0</v>
      </c>
      <c r="AS16" s="19" t="n">
        <v>0</v>
      </c>
      <c r="AT16" s="19" t="n">
        <v>0</v>
      </c>
      <c r="AU16" s="19" t="n">
        <v>0.307026016303411</v>
      </c>
    </row>
    <row r="17">
      <c r="B17" s="20" t="s">
        <v>80</v>
      </c>
      <c r="C17" s="19" t="n">
        <v>0.174307525480326</v>
      </c>
      <c r="D17" s="19" t="n">
        <v>0.26882684623236</v>
      </c>
      <c r="E17" s="19" t="n">
        <v>0.0607388727293398</v>
      </c>
      <c r="F17" s="19"/>
      <c r="G17" s="19" t="n">
        <v>0.131208061279131</v>
      </c>
      <c r="H17" s="19" t="n">
        <v>0.491334309135061</v>
      </c>
      <c r="I17" s="19" t="n">
        <v>0.137644539129479</v>
      </c>
      <c r="J17" s="19" t="n">
        <v>0.190692849071238</v>
      </c>
      <c r="K17" s="19" t="n">
        <v>0.0597757497404612</v>
      </c>
      <c r="L17" s="19" t="n">
        <v>0.0817409870524918</v>
      </c>
      <c r="M17" s="19"/>
      <c r="N17" s="19" t="n">
        <v>0</v>
      </c>
      <c r="O17" s="19" t="n">
        <v>0.148146597612762</v>
      </c>
      <c r="P17" s="19" t="n">
        <v>0.0921240692511228</v>
      </c>
      <c r="Q17" s="19" t="n">
        <v>0.321826338214448</v>
      </c>
      <c r="R17" s="19" t="n">
        <v>0.153047121242179</v>
      </c>
      <c r="S17" s="19"/>
      <c r="T17" s="19" t="n">
        <v>0.147597823939505</v>
      </c>
      <c r="U17" s="19" t="n">
        <v>0.163540080811451</v>
      </c>
      <c r="V17" s="19" t="n">
        <v>0</v>
      </c>
      <c r="W17" s="19" t="n">
        <v>0.327634261843935</v>
      </c>
      <c r="X17" s="19"/>
      <c r="Y17" s="19" t="n">
        <v>0.311334714322897</v>
      </c>
      <c r="Z17" s="19" t="n">
        <v>0</v>
      </c>
      <c r="AA17" s="19" t="n">
        <v>0.101552514262295</v>
      </c>
      <c r="AB17" s="19" t="n">
        <v>0</v>
      </c>
      <c r="AC17" s="19" t="n">
        <v>0</v>
      </c>
      <c r="AD17" s="19" t="n">
        <v>0.287380902224236</v>
      </c>
      <c r="AE17" s="19"/>
      <c r="AF17" s="19" t="n">
        <v>0.181191381110755</v>
      </c>
      <c r="AG17" s="19"/>
      <c r="AH17" s="19" t="n">
        <v>0.201341794115369</v>
      </c>
      <c r="AI17" s="19"/>
      <c r="AJ17" s="19" t="n">
        <v>0</v>
      </c>
      <c r="AK17" s="19" t="n">
        <v>0</v>
      </c>
      <c r="AL17" s="19" t="n">
        <v>0.201714821585836</v>
      </c>
      <c r="AM17" s="19" t="n">
        <v>0.0985149042141417</v>
      </c>
      <c r="AN17" s="19" t="n">
        <v>0.164223075793975</v>
      </c>
      <c r="AO17" s="19" t="n">
        <v>0</v>
      </c>
      <c r="AP17" s="19" t="n">
        <v>0.127249700737768</v>
      </c>
      <c r="AQ17" s="19" t="n">
        <v>0.539753343249461</v>
      </c>
      <c r="AR17" s="19" t="n">
        <v>0.634552106559338</v>
      </c>
      <c r="AS17" s="19" t="n">
        <v>0</v>
      </c>
      <c r="AT17" s="19" t="n">
        <v>0.152294895068685</v>
      </c>
      <c r="AU17" s="19" t="n">
        <v>0.514895740535224</v>
      </c>
    </row>
    <row r="18">
      <c r="B18" s="20" t="s">
        <v>82</v>
      </c>
      <c r="C18" s="19" t="n">
        <v>0.141058835875158</v>
      </c>
      <c r="D18" s="19" t="n">
        <v>0.199122790575113</v>
      </c>
      <c r="E18" s="19" t="n">
        <v>0.0712927282031843</v>
      </c>
      <c r="F18" s="19"/>
      <c r="G18" s="19" t="n">
        <v>0</v>
      </c>
      <c r="H18" s="19" t="n">
        <v>0.208452756830697</v>
      </c>
      <c r="I18" s="19" t="n">
        <v>0.431586285269644</v>
      </c>
      <c r="J18" s="19" t="n">
        <v>0</v>
      </c>
      <c r="K18" s="19" t="n">
        <v>0.10880975468188</v>
      </c>
      <c r="L18" s="19" t="n">
        <v>0.0564857131121478</v>
      </c>
      <c r="M18" s="19"/>
      <c r="N18" s="19" t="n">
        <v>0.304781373983296</v>
      </c>
      <c r="O18" s="19" t="n">
        <v>0.118211004166948</v>
      </c>
      <c r="P18" s="19" t="n">
        <v>0.032431654294766</v>
      </c>
      <c r="Q18" s="19" t="n">
        <v>0.26776697523197</v>
      </c>
      <c r="R18" s="19" t="n">
        <v>0.130289829167383</v>
      </c>
      <c r="S18" s="19"/>
      <c r="T18" s="19" t="n">
        <v>0.243071522250249</v>
      </c>
      <c r="U18" s="19" t="n">
        <v>0.17082019554197</v>
      </c>
      <c r="V18" s="19" t="n">
        <v>0.07604171980856</v>
      </c>
      <c r="W18" s="19" t="n">
        <v>0.177418367516965</v>
      </c>
      <c r="X18" s="19"/>
      <c r="Y18" s="19" t="n">
        <v>0.231032017188133</v>
      </c>
      <c r="Z18" s="19" t="n">
        <v>0.0470977721597992</v>
      </c>
      <c r="AA18" s="19" t="n">
        <v>0</v>
      </c>
      <c r="AB18" s="19" t="n">
        <v>0.147625836587643</v>
      </c>
      <c r="AC18" s="19" t="n">
        <v>0</v>
      </c>
      <c r="AD18" s="19" t="n">
        <v>0.287380902224236</v>
      </c>
      <c r="AE18" s="19"/>
      <c r="AF18" s="19" t="n">
        <v>0.139906382688593</v>
      </c>
      <c r="AG18" s="19"/>
      <c r="AH18" s="19" t="n">
        <v>0.178817060437035</v>
      </c>
      <c r="AI18" s="19"/>
      <c r="AJ18" s="19" t="n">
        <v>0</v>
      </c>
      <c r="AK18" s="19" t="n">
        <v>0</v>
      </c>
      <c r="AL18" s="19" t="n">
        <v>0.214432833582827</v>
      </c>
      <c r="AM18" s="19" t="n">
        <v>0.0814072022234693</v>
      </c>
      <c r="AN18" s="19" t="n">
        <v>0.239368436381753</v>
      </c>
      <c r="AO18" s="19" t="n">
        <v>0</v>
      </c>
      <c r="AP18" s="19" t="n">
        <v>0.14370443721745</v>
      </c>
      <c r="AQ18" s="19" t="n">
        <v>0.539753343249461</v>
      </c>
      <c r="AR18" s="19" t="n">
        <v>0</v>
      </c>
      <c r="AS18" s="19" t="n">
        <v>0</v>
      </c>
      <c r="AT18" s="19" t="n">
        <v>0</v>
      </c>
      <c r="AU18" s="19" t="n">
        <v>0.162532688726308</v>
      </c>
    </row>
    <row r="19">
      <c r="B19" s="20" t="s">
        <v>81</v>
      </c>
      <c r="C19" s="19" t="n">
        <v>0.0621687121099032</v>
      </c>
      <c r="D19" s="19" t="n">
        <v>0.0994478759200657</v>
      </c>
      <c r="E19" s="19" t="n">
        <v>0.0173763418736589</v>
      </c>
      <c r="F19" s="19"/>
      <c r="G19" s="19" t="n">
        <v>0</v>
      </c>
      <c r="H19" s="19" t="n">
        <v>0.198095999238656</v>
      </c>
      <c r="I19" s="19" t="n">
        <v>0.131027705174624</v>
      </c>
      <c r="J19" s="19" t="n">
        <v>0</v>
      </c>
      <c r="K19" s="19" t="n">
        <v>0</v>
      </c>
      <c r="L19" s="19" t="n">
        <v>0.0388949864720186</v>
      </c>
      <c r="M19" s="19"/>
      <c r="N19" s="19" t="n">
        <v>0</v>
      </c>
      <c r="O19" s="19" t="n">
        <v>0.0429975271000655</v>
      </c>
      <c r="P19" s="19" t="n">
        <v>0.0388780795297877</v>
      </c>
      <c r="Q19" s="19" t="n">
        <v>0.113285731806999</v>
      </c>
      <c r="R19" s="19" t="n">
        <v>0.0563429213806292</v>
      </c>
      <c r="S19" s="19"/>
      <c r="T19" s="19" t="n">
        <v>0.147597823939505</v>
      </c>
      <c r="U19" s="19" t="n">
        <v>0.074701562457717</v>
      </c>
      <c r="V19" s="19" t="n">
        <v>0</v>
      </c>
      <c r="W19" s="19" t="n">
        <v>0.0823648172130716</v>
      </c>
      <c r="X19" s="19"/>
      <c r="Y19" s="19" t="n">
        <v>0.0849160408265714</v>
      </c>
      <c r="Z19" s="19" t="n">
        <v>0</v>
      </c>
      <c r="AA19" s="19" t="n">
        <v>0.0483219472979318</v>
      </c>
      <c r="AB19" s="19" t="n">
        <v>0</v>
      </c>
      <c r="AC19" s="19" t="n">
        <v>0</v>
      </c>
      <c r="AD19" s="19" t="n">
        <v>0.287380902224236</v>
      </c>
      <c r="AE19" s="19"/>
      <c r="AF19" s="19" t="n">
        <v>0.0936452862436603</v>
      </c>
      <c r="AG19" s="19"/>
      <c r="AH19" s="19" t="n">
        <v>0.0788098546374508</v>
      </c>
      <c r="AI19" s="19"/>
      <c r="AJ19" s="19" t="n">
        <v>0.136965011072032</v>
      </c>
      <c r="AK19" s="19" t="n">
        <v>0</v>
      </c>
      <c r="AL19" s="19" t="n">
        <v>0.0672382738619455</v>
      </c>
      <c r="AM19" s="19" t="n">
        <v>0.161801490023914</v>
      </c>
      <c r="AN19" s="19" t="n">
        <v>0</v>
      </c>
      <c r="AO19" s="19" t="n">
        <v>0</v>
      </c>
      <c r="AP19" s="19" t="n">
        <v>0</v>
      </c>
      <c r="AQ19" s="19" t="n">
        <v>0</v>
      </c>
      <c r="AR19" s="19" t="n">
        <v>0</v>
      </c>
      <c r="AS19" s="19" t="n">
        <v>0</v>
      </c>
      <c r="AT19" s="19" t="n">
        <v>0.152294895068685</v>
      </c>
      <c r="AU19" s="19" t="n">
        <v>0</v>
      </c>
    </row>
    <row r="20">
      <c r="B20" s="20" t="s">
        <v>86</v>
      </c>
      <c r="C20" s="19" t="n">
        <v>0.0356053553586264</v>
      </c>
      <c r="D20" s="19" t="n">
        <v>0.0458797995808362</v>
      </c>
      <c r="E20" s="19" t="n">
        <v>0.0232602096381797</v>
      </c>
      <c r="F20" s="19"/>
      <c r="G20" s="19" t="n">
        <v>0.114893606710042</v>
      </c>
      <c r="H20" s="19" t="n">
        <v>0</v>
      </c>
      <c r="I20" s="19" t="n">
        <v>0</v>
      </c>
      <c r="J20" s="19" t="n">
        <v>0</v>
      </c>
      <c r="K20" s="19" t="n">
        <v>0</v>
      </c>
      <c r="L20" s="19" t="n">
        <v>0.103475814211897</v>
      </c>
      <c r="M20" s="19"/>
      <c r="N20" s="19" t="n">
        <v>0.444612114662528</v>
      </c>
      <c r="O20" s="19" t="n">
        <v>0.114390170285267</v>
      </c>
      <c r="P20" s="19" t="n">
        <v>0</v>
      </c>
      <c r="Q20" s="19" t="n">
        <v>0</v>
      </c>
      <c r="R20" s="19" t="n">
        <v>0</v>
      </c>
      <c r="S20" s="19"/>
      <c r="T20" s="19" t="n">
        <v>0</v>
      </c>
      <c r="U20" s="19" t="n">
        <v>0</v>
      </c>
      <c r="V20" s="19" t="n">
        <v>0.06501996487484</v>
      </c>
      <c r="W20" s="19" t="n">
        <v>0.0449064943164652</v>
      </c>
      <c r="X20" s="19"/>
      <c r="Y20" s="19" t="n">
        <v>0</v>
      </c>
      <c r="Z20" s="19" t="n">
        <v>0</v>
      </c>
      <c r="AA20" s="19" t="n">
        <v>0.128555201955271</v>
      </c>
      <c r="AB20" s="19" t="n">
        <v>0</v>
      </c>
      <c r="AC20" s="19" t="n">
        <v>0.321134944754799</v>
      </c>
      <c r="AD20" s="19" t="n">
        <v>0</v>
      </c>
      <c r="AE20" s="19"/>
      <c r="AF20" s="19" t="n">
        <v>0.0379180474361243</v>
      </c>
      <c r="AG20" s="19"/>
      <c r="AH20" s="19" t="n">
        <v>0.0185174556945853</v>
      </c>
      <c r="AI20" s="19"/>
      <c r="AJ20" s="19" t="n">
        <v>0</v>
      </c>
      <c r="AK20" s="19" t="n">
        <v>0</v>
      </c>
      <c r="AL20" s="19" t="n">
        <v>0.108761092964654</v>
      </c>
      <c r="AM20" s="19" t="n">
        <v>0.0623952977256464</v>
      </c>
      <c r="AN20" s="19" t="n">
        <v>0</v>
      </c>
      <c r="AO20" s="19" t="n">
        <v>0</v>
      </c>
      <c r="AP20" s="19" t="n">
        <v>0</v>
      </c>
      <c r="AQ20" s="19" t="n">
        <v>0</v>
      </c>
      <c r="AR20" s="19" t="n">
        <v>0</v>
      </c>
      <c r="AS20" s="19" t="n">
        <v>0</v>
      </c>
      <c r="AT20" s="19" t="n">
        <v>0</v>
      </c>
      <c r="AU20" s="19" t="n">
        <v>0</v>
      </c>
    </row>
    <row r="21">
      <c r="B21" s="20" t="s">
        <v>96</v>
      </c>
      <c r="C21" s="21" t="n">
        <v>0.0415082983197037</v>
      </c>
      <c r="D21" s="21" t="n">
        <v>0</v>
      </c>
      <c r="E21" s="21" t="n">
        <v>0.0913821387223633</v>
      </c>
      <c r="F21" s="21"/>
      <c r="G21" s="21" t="n">
        <v>0.0929682738170821</v>
      </c>
      <c r="H21" s="21" t="n">
        <v>0</v>
      </c>
      <c r="I21" s="21" t="n">
        <v>0.06296872577307</v>
      </c>
      <c r="J21" s="21" t="n">
        <v>0</v>
      </c>
      <c r="K21" s="21" t="n">
        <v>0</v>
      </c>
      <c r="L21" s="21" t="n">
        <v>0.0908816342019847</v>
      </c>
      <c r="M21" s="21"/>
      <c r="N21" s="21" t="n">
        <v>0</v>
      </c>
      <c r="O21" s="21" t="n">
        <v>0.0510904197365205</v>
      </c>
      <c r="P21" s="21" t="n">
        <v>0</v>
      </c>
      <c r="Q21" s="21" t="n">
        <v>0.117892492769263</v>
      </c>
      <c r="R21" s="21" t="n">
        <v>0</v>
      </c>
      <c r="S21" s="21"/>
      <c r="T21" s="21" t="n">
        <v>0</v>
      </c>
      <c r="U21" s="21" t="n">
        <v>0.0443776195710888</v>
      </c>
      <c r="V21" s="21" t="n">
        <v>0</v>
      </c>
      <c r="W21" s="21" t="n">
        <v>0.0278644946532394</v>
      </c>
      <c r="X21" s="21"/>
      <c r="Y21" s="21" t="n">
        <v>0</v>
      </c>
      <c r="Z21" s="21" t="n">
        <v>0.151122858317074</v>
      </c>
      <c r="AA21" s="21" t="n">
        <v>0</v>
      </c>
      <c r="AB21" s="21" t="n">
        <v>0.138264452565406</v>
      </c>
      <c r="AC21" s="21" t="n">
        <v>0</v>
      </c>
      <c r="AD21" s="21" t="n">
        <v>0</v>
      </c>
      <c r="AE21" s="21"/>
      <c r="AF21" s="21" t="n">
        <v>0.0305932495642095</v>
      </c>
      <c r="AG21" s="21"/>
      <c r="AH21" s="21" t="n">
        <v>0.0407303591391882</v>
      </c>
      <c r="AI21" s="21"/>
      <c r="AJ21" s="21" t="n">
        <v>0</v>
      </c>
      <c r="AK21" s="21" t="n">
        <v>0</v>
      </c>
      <c r="AL21" s="21" t="n">
        <v>0.100187446173334</v>
      </c>
      <c r="AM21" s="21" t="n">
        <v>0</v>
      </c>
      <c r="AN21" s="21" t="n">
        <v>0</v>
      </c>
      <c r="AO21" s="21" t="n">
        <v>0</v>
      </c>
      <c r="AP21" s="21" t="n">
        <v>0</v>
      </c>
      <c r="AQ21" s="21" t="n">
        <v>0</v>
      </c>
      <c r="AR21" s="21" t="n">
        <v>0</v>
      </c>
      <c r="AS21" s="21" t="n">
        <v>0.509216051775145</v>
      </c>
      <c r="AT21" s="21" t="n">
        <v>0.174891240859384</v>
      </c>
      <c r="AU21" s="21" t="n">
        <v>0</v>
      </c>
    </row>
    <row r="22">
      <c r="B22" s="18" t="s">
        <v>98</v>
      </c>
    </row>
    <row r="23">
      <c r="B23" t="s">
        <v>70</v>
      </c>
    </row>
    <row r="24">
      <c r="B24" t="s">
        <v>71</v>
      </c>
    </row>
    <row r="26">
      <c r="B2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256</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1016</v>
      </c>
      <c r="D7" s="11" t="n">
        <v>479</v>
      </c>
      <c r="E7" s="11" t="n">
        <v>535</v>
      </c>
      <c r="F7" s="11"/>
      <c r="G7" s="11" t="n">
        <v>101</v>
      </c>
      <c r="H7" s="11" t="n">
        <v>138</v>
      </c>
      <c r="I7" s="11" t="n">
        <v>148</v>
      </c>
      <c r="J7" s="11" t="n">
        <v>176</v>
      </c>
      <c r="K7" s="11" t="n">
        <v>187</v>
      </c>
      <c r="L7" s="11" t="n">
        <v>266</v>
      </c>
      <c r="M7" s="11"/>
      <c r="N7" s="11" t="n">
        <v>20</v>
      </c>
      <c r="O7" s="11" t="n">
        <v>265</v>
      </c>
      <c r="P7" s="11" t="n">
        <v>363</v>
      </c>
      <c r="Q7" s="11" t="n">
        <v>242</v>
      </c>
      <c r="R7" s="11" t="n">
        <v>121</v>
      </c>
      <c r="S7" s="11"/>
      <c r="T7" s="11" t="n">
        <v>119</v>
      </c>
      <c r="U7" s="11" t="n">
        <v>291</v>
      </c>
      <c r="V7" s="11" t="n">
        <v>216</v>
      </c>
      <c r="W7" s="11" t="n">
        <v>213</v>
      </c>
      <c r="X7" s="11"/>
      <c r="Y7" s="11" t="n">
        <v>361</v>
      </c>
      <c r="Z7" s="11" t="n">
        <v>178</v>
      </c>
      <c r="AA7" s="11" t="n">
        <v>234</v>
      </c>
      <c r="AB7" s="11" t="n">
        <v>114</v>
      </c>
      <c r="AC7" s="11" t="n">
        <v>56</v>
      </c>
      <c r="AD7" s="11" t="n">
        <v>67</v>
      </c>
      <c r="AE7" s="11"/>
      <c r="AF7" s="11" t="n">
        <v>631</v>
      </c>
      <c r="AG7" s="11"/>
      <c r="AH7" s="11" t="n">
        <v>748</v>
      </c>
      <c r="AI7" s="11"/>
      <c r="AJ7" s="11" t="n">
        <v>86</v>
      </c>
      <c r="AK7" s="11" t="n">
        <v>36</v>
      </c>
      <c r="AL7" s="11" t="n">
        <v>202</v>
      </c>
      <c r="AM7" s="11" t="n">
        <v>160</v>
      </c>
      <c r="AN7" s="11" t="n">
        <v>132</v>
      </c>
      <c r="AO7" s="11" t="n">
        <v>68</v>
      </c>
      <c r="AP7" s="11" t="n">
        <v>130</v>
      </c>
      <c r="AQ7" s="11" t="n">
        <v>32</v>
      </c>
      <c r="AR7" s="11" t="n">
        <v>26</v>
      </c>
      <c r="AS7" s="11" t="n">
        <v>74</v>
      </c>
      <c r="AT7" s="11" t="n">
        <v>30</v>
      </c>
      <c r="AU7" s="11" t="n">
        <v>40</v>
      </c>
    </row>
    <row r="8" ht="30" customHeight="1">
      <c r="B8" s="12" t="s">
        <v>20</v>
      </c>
      <c r="C8" s="12" t="n">
        <v>1016</v>
      </c>
      <c r="D8" s="12" t="n">
        <v>506</v>
      </c>
      <c r="E8" s="12" t="n">
        <v>508</v>
      </c>
      <c r="F8" s="12"/>
      <c r="G8" s="12" t="n">
        <v>112</v>
      </c>
      <c r="H8" s="12" t="n">
        <v>163</v>
      </c>
      <c r="I8" s="12" t="n">
        <v>150</v>
      </c>
      <c r="J8" s="12" t="n">
        <v>168</v>
      </c>
      <c r="K8" s="12" t="n">
        <v>173</v>
      </c>
      <c r="L8" s="12" t="n">
        <v>251</v>
      </c>
      <c r="M8" s="12"/>
      <c r="N8" s="12" t="n">
        <v>19</v>
      </c>
      <c r="O8" s="12" t="n">
        <v>248</v>
      </c>
      <c r="P8" s="12" t="n">
        <v>339</v>
      </c>
      <c r="Q8" s="12" t="n">
        <v>270</v>
      </c>
      <c r="R8" s="12" t="n">
        <v>134</v>
      </c>
      <c r="S8" s="12"/>
      <c r="T8" s="12" t="n">
        <v>119</v>
      </c>
      <c r="U8" s="12" t="n">
        <v>288</v>
      </c>
      <c r="V8" s="12" t="n">
        <v>215</v>
      </c>
      <c r="W8" s="12" t="n">
        <v>224</v>
      </c>
      <c r="X8" s="12"/>
      <c r="Y8" s="12" t="n">
        <v>389</v>
      </c>
      <c r="Z8" s="12" t="n">
        <v>172</v>
      </c>
      <c r="AA8" s="12" t="n">
        <v>220</v>
      </c>
      <c r="AB8" s="12" t="n">
        <v>108</v>
      </c>
      <c r="AC8" s="12" t="n">
        <v>59</v>
      </c>
      <c r="AD8" s="12" t="n">
        <v>61</v>
      </c>
      <c r="AE8" s="12"/>
      <c r="AF8" s="12" t="n">
        <v>624</v>
      </c>
      <c r="AG8" s="12"/>
      <c r="AH8" s="12" t="n">
        <v>760</v>
      </c>
      <c r="AI8" s="12"/>
      <c r="AJ8" s="12" t="n">
        <v>77</v>
      </c>
      <c r="AK8" s="12" t="n">
        <v>29</v>
      </c>
      <c r="AL8" s="12" t="n">
        <v>215</v>
      </c>
      <c r="AM8" s="12" t="n">
        <v>169</v>
      </c>
      <c r="AN8" s="12" t="n">
        <v>151</v>
      </c>
      <c r="AO8" s="12" t="n">
        <v>67</v>
      </c>
      <c r="AP8" s="12" t="n">
        <v>123</v>
      </c>
      <c r="AQ8" s="12" t="n">
        <v>35</v>
      </c>
      <c r="AR8" s="12" t="n">
        <v>22</v>
      </c>
      <c r="AS8" s="12" t="n">
        <v>67</v>
      </c>
      <c r="AT8" s="12" t="n">
        <v>23</v>
      </c>
      <c r="AU8" s="12" t="n">
        <v>38</v>
      </c>
    </row>
    <row r="9">
      <c r="B9" s="20" t="s">
        <v>250</v>
      </c>
      <c r="C9" s="19" t="n">
        <v>0.225059434264228</v>
      </c>
      <c r="D9" s="19" t="n">
        <v>0.245881052453748</v>
      </c>
      <c r="E9" s="19" t="n">
        <v>0.205189933430635</v>
      </c>
      <c r="F9" s="19"/>
      <c r="G9" s="19" t="n">
        <v>0.336735817847824</v>
      </c>
      <c r="H9" s="19" t="n">
        <v>0.294450639456154</v>
      </c>
      <c r="I9" s="19" t="n">
        <v>0.267242232422472</v>
      </c>
      <c r="J9" s="19" t="n">
        <v>0.19846844089438</v>
      </c>
      <c r="K9" s="19" t="n">
        <v>0.174679584876063</v>
      </c>
      <c r="L9" s="19" t="n">
        <v>0.157358660116568</v>
      </c>
      <c r="M9" s="19"/>
      <c r="N9" s="19" t="n">
        <v>0.0697284218417703</v>
      </c>
      <c r="O9" s="19" t="n">
        <v>0.170147689596063</v>
      </c>
      <c r="P9" s="19" t="n">
        <v>0.220226460465181</v>
      </c>
      <c r="Q9" s="19" t="n">
        <v>0.263668997305404</v>
      </c>
      <c r="R9" s="19" t="n">
        <v>0.268678633533425</v>
      </c>
      <c r="S9" s="19"/>
      <c r="T9" s="19" t="n">
        <v>0.193137468083001</v>
      </c>
      <c r="U9" s="19" t="n">
        <v>0.237995183863176</v>
      </c>
      <c r="V9" s="19" t="n">
        <v>0.215328423018224</v>
      </c>
      <c r="W9" s="19" t="n">
        <v>0.294774233488129</v>
      </c>
      <c r="X9" s="19"/>
      <c r="Y9" s="19" t="n">
        <v>0.303041124110971</v>
      </c>
      <c r="Z9" s="19" t="n">
        <v>0.205731393146256</v>
      </c>
      <c r="AA9" s="19" t="n">
        <v>0.144584118042429</v>
      </c>
      <c r="AB9" s="19" t="n">
        <v>0.191713175122807</v>
      </c>
      <c r="AC9" s="19" t="n">
        <v>0.262213296524449</v>
      </c>
      <c r="AD9" s="19" t="n">
        <v>0.0858005992500825</v>
      </c>
      <c r="AE9" s="19"/>
      <c r="AF9" s="19" t="n">
        <v>0.237184878845297</v>
      </c>
      <c r="AG9" s="19"/>
      <c r="AH9" s="19" t="n">
        <v>0.256838442686506</v>
      </c>
      <c r="AI9" s="19"/>
      <c r="AJ9" s="19" t="n">
        <v>0.185656909459219</v>
      </c>
      <c r="AK9" s="19" t="n">
        <v>0.3192041536234</v>
      </c>
      <c r="AL9" s="19" t="n">
        <v>0.23979304214761</v>
      </c>
      <c r="AM9" s="19" t="n">
        <v>0.211982076045093</v>
      </c>
      <c r="AN9" s="19" t="n">
        <v>0.191201445802311</v>
      </c>
      <c r="AO9" s="19" t="n">
        <v>0.263184680528803</v>
      </c>
      <c r="AP9" s="19" t="n">
        <v>0.269523165358281</v>
      </c>
      <c r="AQ9" s="19" t="n">
        <v>0.222464853499563</v>
      </c>
      <c r="AR9" s="19" t="n">
        <v>0.316012856798944</v>
      </c>
      <c r="AS9" s="19" t="n">
        <v>0.154908258284999</v>
      </c>
      <c r="AT9" s="19" t="n">
        <v>0.195672481909128</v>
      </c>
      <c r="AU9" s="19" t="n">
        <v>0.222457722472284</v>
      </c>
    </row>
    <row r="10">
      <c r="B10" s="20" t="s">
        <v>66</v>
      </c>
      <c r="C10" s="19" t="n">
        <v>0.134750752287862</v>
      </c>
      <c r="D10" s="19" t="n">
        <v>0.121072506961647</v>
      </c>
      <c r="E10" s="19" t="n">
        <v>0.146940444394923</v>
      </c>
      <c r="F10" s="19"/>
      <c r="G10" s="19" t="n">
        <v>0.0873851393169065</v>
      </c>
      <c r="H10" s="19" t="n">
        <v>0.107163360473218</v>
      </c>
      <c r="I10" s="19" t="n">
        <v>0.155343110408994</v>
      </c>
      <c r="J10" s="19" t="n">
        <v>0.166427152610093</v>
      </c>
      <c r="K10" s="19" t="n">
        <v>0.151766376187002</v>
      </c>
      <c r="L10" s="19" t="n">
        <v>0.1285074974108</v>
      </c>
      <c r="M10" s="19"/>
      <c r="N10" s="19" t="n">
        <v>0.198488623628736</v>
      </c>
      <c r="O10" s="19" t="n">
        <v>0.141512869962281</v>
      </c>
      <c r="P10" s="19" t="n">
        <v>0.166103158094068</v>
      </c>
      <c r="Q10" s="19" t="n">
        <v>0.115923016066483</v>
      </c>
      <c r="R10" s="19" t="n">
        <v>0.07679431362991</v>
      </c>
      <c r="S10" s="19"/>
      <c r="T10" s="19" t="n">
        <v>0.169936610146836</v>
      </c>
      <c r="U10" s="19" t="n">
        <v>0.129970851812451</v>
      </c>
      <c r="V10" s="19" t="n">
        <v>0.128971707126201</v>
      </c>
      <c r="W10" s="19" t="n">
        <v>0.0963218433535696</v>
      </c>
      <c r="X10" s="19"/>
      <c r="Y10" s="19" t="n">
        <v>0.121526497230383</v>
      </c>
      <c r="Z10" s="19" t="n">
        <v>0.125896899255897</v>
      </c>
      <c r="AA10" s="19" t="n">
        <v>0.124778557178484</v>
      </c>
      <c r="AB10" s="19" t="n">
        <v>0.144582035674755</v>
      </c>
      <c r="AC10" s="19" t="n">
        <v>0.197000742607509</v>
      </c>
      <c r="AD10" s="19" t="n">
        <v>0.197778432786723</v>
      </c>
      <c r="AE10" s="19"/>
      <c r="AF10" s="19" t="n">
        <v>0.136105972128641</v>
      </c>
      <c r="AG10" s="19"/>
      <c r="AH10" s="19" t="n">
        <v>0.131374071240296</v>
      </c>
      <c r="AI10" s="19"/>
      <c r="AJ10" s="19" t="n">
        <v>0.126855027585307</v>
      </c>
      <c r="AK10" s="19" t="n">
        <v>0.133492709586424</v>
      </c>
      <c r="AL10" s="19" t="n">
        <v>0.148858694567271</v>
      </c>
      <c r="AM10" s="19" t="n">
        <v>0.133225959891608</v>
      </c>
      <c r="AN10" s="19" t="n">
        <v>0.12754156736179</v>
      </c>
      <c r="AO10" s="19" t="n">
        <v>0.153732437436249</v>
      </c>
      <c r="AP10" s="19" t="n">
        <v>0.101765582133759</v>
      </c>
      <c r="AQ10" s="19" t="n">
        <v>0.213133547406908</v>
      </c>
      <c r="AR10" s="19" t="n">
        <v>0.0703754373698594</v>
      </c>
      <c r="AS10" s="19" t="n">
        <v>0.128811612522791</v>
      </c>
      <c r="AT10" s="19" t="n">
        <v>0.127334967820722</v>
      </c>
      <c r="AU10" s="19" t="n">
        <v>0.16065261595144</v>
      </c>
    </row>
    <row r="11">
      <c r="B11" s="20" t="s">
        <v>251</v>
      </c>
      <c r="C11" s="19" t="n">
        <v>0.110867877220864</v>
      </c>
      <c r="D11" s="19" t="n">
        <v>0.12703590853191</v>
      </c>
      <c r="E11" s="19" t="n">
        <v>0.0951855195969205</v>
      </c>
      <c r="F11" s="19"/>
      <c r="G11" s="19" t="n">
        <v>0.254809692469945</v>
      </c>
      <c r="H11" s="19" t="n">
        <v>0.1648240432752</v>
      </c>
      <c r="I11" s="19" t="n">
        <v>0.131365656938451</v>
      </c>
      <c r="J11" s="19" t="n">
        <v>0.0826013344030256</v>
      </c>
      <c r="K11" s="19" t="n">
        <v>0.0593277316023347</v>
      </c>
      <c r="L11" s="19" t="n">
        <v>0.0536862011566765</v>
      </c>
      <c r="M11" s="19"/>
      <c r="N11" s="19" t="n">
        <v>0.0697284218417703</v>
      </c>
      <c r="O11" s="19" t="n">
        <v>0.0974998932324772</v>
      </c>
      <c r="P11" s="19" t="n">
        <v>0.0719222125740426</v>
      </c>
      <c r="Q11" s="19" t="n">
        <v>0.136976475427189</v>
      </c>
      <c r="R11" s="19" t="n">
        <v>0.191509315043448</v>
      </c>
      <c r="S11" s="19"/>
      <c r="T11" s="19" t="n">
        <v>0.0828085894991457</v>
      </c>
      <c r="U11" s="19" t="n">
        <v>0.114777924857791</v>
      </c>
      <c r="V11" s="19" t="n">
        <v>0.115196917077089</v>
      </c>
      <c r="W11" s="19" t="n">
        <v>0.164231325144714</v>
      </c>
      <c r="X11" s="19"/>
      <c r="Y11" s="19" t="n">
        <v>0.167212243051426</v>
      </c>
      <c r="Z11" s="19" t="n">
        <v>0.0892319325549465</v>
      </c>
      <c r="AA11" s="19" t="n">
        <v>0.0533215824885258</v>
      </c>
      <c r="AB11" s="19" t="n">
        <v>0.0929020938756869</v>
      </c>
      <c r="AC11" s="19" t="n">
        <v>0.164217982130805</v>
      </c>
      <c r="AD11" s="19" t="n">
        <v>0.0115284466860235</v>
      </c>
      <c r="AE11" s="19"/>
      <c r="AF11" s="19" t="n">
        <v>0.0922145594411281</v>
      </c>
      <c r="AG11" s="19"/>
      <c r="AH11" s="19" t="n">
        <v>0.14004762724512</v>
      </c>
      <c r="AI11" s="19"/>
      <c r="AJ11" s="19" t="n">
        <v>0.120588573521575</v>
      </c>
      <c r="AK11" s="19" t="n">
        <v>0.0587626621628041</v>
      </c>
      <c r="AL11" s="19" t="n">
        <v>0.122558940418705</v>
      </c>
      <c r="AM11" s="19" t="n">
        <v>0.0913345226935893</v>
      </c>
      <c r="AN11" s="19" t="n">
        <v>0.128539646567669</v>
      </c>
      <c r="AO11" s="19" t="n">
        <v>0.126481511735741</v>
      </c>
      <c r="AP11" s="19" t="n">
        <v>0.0810154869223769</v>
      </c>
      <c r="AQ11" s="19" t="n">
        <v>0.126052635588594</v>
      </c>
      <c r="AR11" s="19" t="n">
        <v>0.19782531123143</v>
      </c>
      <c r="AS11" s="19" t="n">
        <v>0.0935694529578806</v>
      </c>
      <c r="AT11" s="19" t="n">
        <v>0.113259581061339</v>
      </c>
      <c r="AU11" s="19" t="n">
        <v>0.115259046119224</v>
      </c>
    </row>
    <row r="12">
      <c r="B12" s="20" t="s">
        <v>252</v>
      </c>
      <c r="C12" s="19" t="n">
        <v>0.0904557865245415</v>
      </c>
      <c r="D12" s="19" t="n">
        <v>0.11451348464694</v>
      </c>
      <c r="E12" s="19" t="n">
        <v>0.0668249438603203</v>
      </c>
      <c r="F12" s="19"/>
      <c r="G12" s="19" t="n">
        <v>0.195398829669383</v>
      </c>
      <c r="H12" s="19" t="n">
        <v>0.108144421838428</v>
      </c>
      <c r="I12" s="19" t="n">
        <v>0.0952869984052985</v>
      </c>
      <c r="J12" s="19" t="n">
        <v>0.0512452013812546</v>
      </c>
      <c r="K12" s="19" t="n">
        <v>0.0732310207129723</v>
      </c>
      <c r="L12" s="19" t="n">
        <v>0.0673243830020863</v>
      </c>
      <c r="M12" s="19"/>
      <c r="N12" s="19" t="n">
        <v>0</v>
      </c>
      <c r="O12" s="19" t="n">
        <v>0.0830956401734995</v>
      </c>
      <c r="P12" s="19" t="n">
        <v>0.0687588044961495</v>
      </c>
      <c r="Q12" s="19" t="n">
        <v>0.112953326110665</v>
      </c>
      <c r="R12" s="19" t="n">
        <v>0.129948613952305</v>
      </c>
      <c r="S12" s="19"/>
      <c r="T12" s="19" t="n">
        <v>0.0718260241370994</v>
      </c>
      <c r="U12" s="19" t="n">
        <v>0.100859186349557</v>
      </c>
      <c r="V12" s="19" t="n">
        <v>0.0729535213032838</v>
      </c>
      <c r="W12" s="19" t="n">
        <v>0.117423801350349</v>
      </c>
      <c r="X12" s="19"/>
      <c r="Y12" s="19" t="n">
        <v>0.128209157004665</v>
      </c>
      <c r="Z12" s="19" t="n">
        <v>0.0705758134036301</v>
      </c>
      <c r="AA12" s="19" t="n">
        <v>0.0700922784730126</v>
      </c>
      <c r="AB12" s="19" t="n">
        <v>0.0471844619859009</v>
      </c>
      <c r="AC12" s="19" t="n">
        <v>0.117625438975251</v>
      </c>
      <c r="AD12" s="19" t="n">
        <v>0.0389463452181021</v>
      </c>
      <c r="AE12" s="19"/>
      <c r="AF12" s="19" t="n">
        <v>0.0767744720022755</v>
      </c>
      <c r="AG12" s="19"/>
      <c r="AH12" s="19" t="n">
        <v>0.113208629633377</v>
      </c>
      <c r="AI12" s="19"/>
      <c r="AJ12" s="19" t="n">
        <v>0.0772277193571168</v>
      </c>
      <c r="AK12" s="19" t="n">
        <v>0.153995206887707</v>
      </c>
      <c r="AL12" s="19" t="n">
        <v>0.0955331063203415</v>
      </c>
      <c r="AM12" s="19" t="n">
        <v>0.0974035321649208</v>
      </c>
      <c r="AN12" s="19" t="n">
        <v>0.0541980830456229</v>
      </c>
      <c r="AO12" s="19" t="n">
        <v>0.106149577621877</v>
      </c>
      <c r="AP12" s="19" t="n">
        <v>0.0740101929278371</v>
      </c>
      <c r="AQ12" s="19" t="n">
        <v>0.126823765214031</v>
      </c>
      <c r="AR12" s="19" t="n">
        <v>0.123314268674517</v>
      </c>
      <c r="AS12" s="19" t="n">
        <v>0.0950561957773121</v>
      </c>
      <c r="AT12" s="19" t="n">
        <v>0.0976091230905143</v>
      </c>
      <c r="AU12" s="19" t="n">
        <v>0.113820060836227</v>
      </c>
    </row>
    <row r="13">
      <c r="B13" s="20" t="s">
        <v>253</v>
      </c>
      <c r="C13" s="19" t="n">
        <v>0.0744174329771918</v>
      </c>
      <c r="D13" s="19" t="n">
        <v>0.0878576276865779</v>
      </c>
      <c r="E13" s="19" t="n">
        <v>0.0613105224891739</v>
      </c>
      <c r="F13" s="19"/>
      <c r="G13" s="19" t="n">
        <v>0.184270075184475</v>
      </c>
      <c r="H13" s="19" t="n">
        <v>0.0898426091792694</v>
      </c>
      <c r="I13" s="19" t="n">
        <v>0.0897556219520385</v>
      </c>
      <c r="J13" s="19" t="n">
        <v>0.0458767699930445</v>
      </c>
      <c r="K13" s="19" t="n">
        <v>0.0582036526551603</v>
      </c>
      <c r="L13" s="19" t="n">
        <v>0.0364076950344645</v>
      </c>
      <c r="M13" s="19"/>
      <c r="N13" s="19" t="n">
        <v>0</v>
      </c>
      <c r="O13" s="19" t="n">
        <v>0.0565970343666202</v>
      </c>
      <c r="P13" s="19" t="n">
        <v>0.0601872446892081</v>
      </c>
      <c r="Q13" s="19" t="n">
        <v>0.0859595549023294</v>
      </c>
      <c r="R13" s="19" t="n">
        <v>0.124946713048661</v>
      </c>
      <c r="S13" s="19"/>
      <c r="T13" s="19" t="n">
        <v>0.064342684277751</v>
      </c>
      <c r="U13" s="19" t="n">
        <v>0.0957595996266526</v>
      </c>
      <c r="V13" s="19" t="n">
        <v>0.0470234562766078</v>
      </c>
      <c r="W13" s="19" t="n">
        <v>0.112779310145515</v>
      </c>
      <c r="X13" s="19"/>
      <c r="Y13" s="19" t="n">
        <v>0.118350546040035</v>
      </c>
      <c r="Z13" s="19" t="n">
        <v>0.0613810502587853</v>
      </c>
      <c r="AA13" s="19" t="n">
        <v>0.0189581614268373</v>
      </c>
      <c r="AB13" s="19" t="n">
        <v>0.0320915754639465</v>
      </c>
      <c r="AC13" s="19" t="n">
        <v>0.161298268204097</v>
      </c>
      <c r="AD13" s="19" t="n">
        <v>0.0293355272656959</v>
      </c>
      <c r="AE13" s="19"/>
      <c r="AF13" s="19" t="n">
        <v>0.0595305413615285</v>
      </c>
      <c r="AG13" s="19"/>
      <c r="AH13" s="19" t="n">
        <v>0.0895502194380037</v>
      </c>
      <c r="AI13" s="19"/>
      <c r="AJ13" s="19" t="n">
        <v>0.108232863515472</v>
      </c>
      <c r="AK13" s="19" t="n">
        <v>0.0396715048256074</v>
      </c>
      <c r="AL13" s="19" t="n">
        <v>0.091912482799089</v>
      </c>
      <c r="AM13" s="19" t="n">
        <v>0.041837582665255</v>
      </c>
      <c r="AN13" s="19" t="n">
        <v>0.133728298897572</v>
      </c>
      <c r="AO13" s="19" t="n">
        <v>0.0912525209676852</v>
      </c>
      <c r="AP13" s="19" t="n">
        <v>0.0511235023641536</v>
      </c>
      <c r="AQ13" s="19" t="n">
        <v>0.0287112377075293</v>
      </c>
      <c r="AR13" s="19" t="n">
        <v>0.0361173026877341</v>
      </c>
      <c r="AS13" s="19" t="n">
        <v>0.0186385970105419</v>
      </c>
      <c r="AT13" s="19" t="n">
        <v>0.0363757142784006</v>
      </c>
      <c r="AU13" s="19" t="n">
        <v>0.0739996912052191</v>
      </c>
    </row>
    <row r="14">
      <c r="B14" s="20" t="s">
        <v>254</v>
      </c>
      <c r="C14" s="19" t="n">
        <v>0.066385297155676</v>
      </c>
      <c r="D14" s="19" t="n">
        <v>0.0912103176827888</v>
      </c>
      <c r="E14" s="19" t="n">
        <v>0.0418937333477017</v>
      </c>
      <c r="F14" s="19"/>
      <c r="G14" s="19" t="n">
        <v>0.201409056718684</v>
      </c>
      <c r="H14" s="19" t="n">
        <v>0.129397172937539</v>
      </c>
      <c r="I14" s="19" t="n">
        <v>0.0713333832534549</v>
      </c>
      <c r="J14" s="19" t="n">
        <v>0.0295489460038049</v>
      </c>
      <c r="K14" s="19" t="n">
        <v>0.0219250389304488</v>
      </c>
      <c r="L14" s="19" t="n">
        <v>0.0175127958117037</v>
      </c>
      <c r="M14" s="19"/>
      <c r="N14" s="19" t="n">
        <v>0.112869991441807</v>
      </c>
      <c r="O14" s="19" t="n">
        <v>0.0616430829444707</v>
      </c>
      <c r="P14" s="19" t="n">
        <v>0.0440388880975952</v>
      </c>
      <c r="Q14" s="19" t="n">
        <v>0.0786990686386894</v>
      </c>
      <c r="R14" s="19" t="n">
        <v>0.102710788385381</v>
      </c>
      <c r="S14" s="19"/>
      <c r="T14" s="19" t="n">
        <v>0.0969723542769384</v>
      </c>
      <c r="U14" s="19" t="n">
        <v>0.063805111351695</v>
      </c>
      <c r="V14" s="19" t="n">
        <v>0.0555902558529394</v>
      </c>
      <c r="W14" s="19" t="n">
        <v>0.097675489232877</v>
      </c>
      <c r="X14" s="19"/>
      <c r="Y14" s="19" t="n">
        <v>0.118638132553174</v>
      </c>
      <c r="Z14" s="19" t="n">
        <v>0.0322306085427691</v>
      </c>
      <c r="AA14" s="19" t="n">
        <v>0.0120217171193458</v>
      </c>
      <c r="AB14" s="19" t="n">
        <v>0.0397292840930228</v>
      </c>
      <c r="AC14" s="19" t="n">
        <v>0.119796198709866</v>
      </c>
      <c r="AD14" s="19" t="n">
        <v>0.0278469933542015</v>
      </c>
      <c r="AE14" s="19"/>
      <c r="AF14" s="19" t="n">
        <v>0.0588903008871623</v>
      </c>
      <c r="AG14" s="19"/>
      <c r="AH14" s="19" t="n">
        <v>0.0798148672572938</v>
      </c>
      <c r="AI14" s="19"/>
      <c r="AJ14" s="19" t="n">
        <v>0.130720387014009</v>
      </c>
      <c r="AK14" s="19" t="n">
        <v>0.106097234431613</v>
      </c>
      <c r="AL14" s="19" t="n">
        <v>0.0806805523657465</v>
      </c>
      <c r="AM14" s="19" t="n">
        <v>0.0792692931506281</v>
      </c>
      <c r="AN14" s="19" t="n">
        <v>0.0495430958241359</v>
      </c>
      <c r="AO14" s="19" t="n">
        <v>0.0309190269835504</v>
      </c>
      <c r="AP14" s="19" t="n">
        <v>0.0426583676289404</v>
      </c>
      <c r="AQ14" s="19" t="n">
        <v>0.0374595781948201</v>
      </c>
      <c r="AR14" s="19" t="n">
        <v>0.0743482672072951</v>
      </c>
      <c r="AS14" s="19" t="n">
        <v>0.0323665643013824</v>
      </c>
      <c r="AT14" s="19" t="n">
        <v>0.0677369732758356</v>
      </c>
      <c r="AU14" s="19" t="n">
        <v>0.0549874791016202</v>
      </c>
    </row>
    <row r="15">
      <c r="B15" s="20" t="s">
        <v>255</v>
      </c>
      <c r="C15" s="19" t="n">
        <v>0.0633221239192104</v>
      </c>
      <c r="D15" s="19" t="n">
        <v>0.0767502775768607</v>
      </c>
      <c r="E15" s="19" t="n">
        <v>0.0501831723378117</v>
      </c>
      <c r="F15" s="19"/>
      <c r="G15" s="19" t="n">
        <v>0.171743731237497</v>
      </c>
      <c r="H15" s="19" t="n">
        <v>0.097141158350213</v>
      </c>
      <c r="I15" s="19" t="n">
        <v>0.0858646324649251</v>
      </c>
      <c r="J15" s="19" t="n">
        <v>0.0352141962425787</v>
      </c>
      <c r="K15" s="19" t="n">
        <v>0.0259421544539828</v>
      </c>
      <c r="L15" s="19" t="n">
        <v>0.0239908054725834</v>
      </c>
      <c r="M15" s="19"/>
      <c r="N15" s="19" t="n">
        <v>0.0488799480647346</v>
      </c>
      <c r="O15" s="19" t="n">
        <v>0.0520847191817152</v>
      </c>
      <c r="P15" s="19" t="n">
        <v>0.0446567816282368</v>
      </c>
      <c r="Q15" s="19" t="n">
        <v>0.0951166065822535</v>
      </c>
      <c r="R15" s="19" t="n">
        <v>0.0718323065865878</v>
      </c>
      <c r="S15" s="19"/>
      <c r="T15" s="19" t="n">
        <v>0.0583898771131004</v>
      </c>
      <c r="U15" s="19" t="n">
        <v>0.0609579989481998</v>
      </c>
      <c r="V15" s="19" t="n">
        <v>0.0638366705935233</v>
      </c>
      <c r="W15" s="19" t="n">
        <v>0.101997777415981</v>
      </c>
      <c r="X15" s="19"/>
      <c r="Y15" s="19" t="n">
        <v>0.0997700562185651</v>
      </c>
      <c r="Z15" s="19" t="n">
        <v>0.0484044602118383</v>
      </c>
      <c r="AA15" s="19" t="n">
        <v>0.0185722635363846</v>
      </c>
      <c r="AB15" s="19" t="n">
        <v>0.0507058204739618</v>
      </c>
      <c r="AC15" s="19" t="n">
        <v>0.128335461188831</v>
      </c>
      <c r="AD15" s="19" t="n">
        <v>0</v>
      </c>
      <c r="AE15" s="19"/>
      <c r="AF15" s="19" t="n">
        <v>0.0516357929849531</v>
      </c>
      <c r="AG15" s="19"/>
      <c r="AH15" s="19" t="n">
        <v>0.0773702604923593</v>
      </c>
      <c r="AI15" s="19"/>
      <c r="AJ15" s="19" t="n">
        <v>0.0811614814525067</v>
      </c>
      <c r="AK15" s="19" t="n">
        <v>0.0715513781900738</v>
      </c>
      <c r="AL15" s="19" t="n">
        <v>0.0752436458491775</v>
      </c>
      <c r="AM15" s="19" t="n">
        <v>0.0611981582720653</v>
      </c>
      <c r="AN15" s="19" t="n">
        <v>0.0569293038247984</v>
      </c>
      <c r="AO15" s="19" t="n">
        <v>0.0626983643200314</v>
      </c>
      <c r="AP15" s="19" t="n">
        <v>0.0604231245548291</v>
      </c>
      <c r="AQ15" s="19" t="n">
        <v>0.0694012897989725</v>
      </c>
      <c r="AR15" s="19" t="n">
        <v>0.038230964519561</v>
      </c>
      <c r="AS15" s="19" t="n">
        <v>0</v>
      </c>
      <c r="AT15" s="19" t="n">
        <v>0.0295575194888077</v>
      </c>
      <c r="AU15" s="19" t="n">
        <v>0.139786114187969</v>
      </c>
    </row>
    <row r="16">
      <c r="B16" s="20" t="s">
        <v>86</v>
      </c>
      <c r="C16" s="21" t="n">
        <v>0.501459105969996</v>
      </c>
      <c r="D16" s="21" t="n">
        <v>0.469799612189281</v>
      </c>
      <c r="E16" s="21" t="n">
        <v>0.533035238396779</v>
      </c>
      <c r="F16" s="21"/>
      <c r="G16" s="21" t="n">
        <v>0.273968585265317</v>
      </c>
      <c r="H16" s="21" t="n">
        <v>0.369184182394463</v>
      </c>
      <c r="I16" s="21" t="n">
        <v>0.429252512393333</v>
      </c>
      <c r="J16" s="21" t="n">
        <v>0.561967924099574</v>
      </c>
      <c r="K16" s="21" t="n">
        <v>0.575536953688136</v>
      </c>
      <c r="L16" s="21" t="n">
        <v>0.640663720350609</v>
      </c>
      <c r="M16" s="21"/>
      <c r="N16" s="21" t="n">
        <v>0.618912963087686</v>
      </c>
      <c r="O16" s="21" t="n">
        <v>0.562124019432736</v>
      </c>
      <c r="P16" s="21" t="n">
        <v>0.496140224474434</v>
      </c>
      <c r="Q16" s="21" t="n">
        <v>0.481035500406333</v>
      </c>
      <c r="R16" s="21" t="n">
        <v>0.431567554966922</v>
      </c>
      <c r="S16" s="21"/>
      <c r="T16" s="21" t="n">
        <v>0.492070126996428</v>
      </c>
      <c r="U16" s="21" t="n">
        <v>0.470146532032058</v>
      </c>
      <c r="V16" s="21" t="n">
        <v>0.528532539985434</v>
      </c>
      <c r="W16" s="21" t="n">
        <v>0.433363206549645</v>
      </c>
      <c r="X16" s="21"/>
      <c r="Y16" s="21" t="n">
        <v>0.375706194037851</v>
      </c>
      <c r="Z16" s="21" t="n">
        <v>0.537321114732015</v>
      </c>
      <c r="AA16" s="21" t="n">
        <v>0.657187873102149</v>
      </c>
      <c r="AB16" s="21" t="n">
        <v>0.585489590758379</v>
      </c>
      <c r="AC16" s="21" t="n">
        <v>0.340014079575592</v>
      </c>
      <c r="AD16" s="21" t="n">
        <v>0.648139095479396</v>
      </c>
      <c r="AE16" s="21"/>
      <c r="AF16" s="21" t="n">
        <v>0.516726873477521</v>
      </c>
      <c r="AG16" s="21"/>
      <c r="AH16" s="21" t="n">
        <v>0.447895351626787</v>
      </c>
      <c r="AI16" s="21"/>
      <c r="AJ16" s="21" t="n">
        <v>0.473047622242048</v>
      </c>
      <c r="AK16" s="21" t="n">
        <v>0.425187803266935</v>
      </c>
      <c r="AL16" s="21" t="n">
        <v>0.486839748365228</v>
      </c>
      <c r="AM16" s="21" t="n">
        <v>0.537101846467196</v>
      </c>
      <c r="AN16" s="21" t="n">
        <v>0.512341668390909</v>
      </c>
      <c r="AO16" s="21" t="n">
        <v>0.459473727424636</v>
      </c>
      <c r="AP16" s="21" t="n">
        <v>0.54275368925348</v>
      </c>
      <c r="AQ16" s="21" t="n">
        <v>0.407350333103361</v>
      </c>
      <c r="AR16" s="21" t="n">
        <v>0.498892306527961</v>
      </c>
      <c r="AS16" s="21" t="n">
        <v>0.553446707032089</v>
      </c>
      <c r="AT16" s="21" t="n">
        <v>0.466313238900987</v>
      </c>
      <c r="AU16" s="21" t="n">
        <v>0.456329441997252</v>
      </c>
    </row>
    <row r="17">
      <c r="B17" s="18"/>
    </row>
    <row r="18">
      <c r="B18" t="s">
        <v>70</v>
      </c>
    </row>
    <row r="19">
      <c r="B19" t="s">
        <v>71</v>
      </c>
    </row>
    <row r="21">
      <c r="B21"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264</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1016</v>
      </c>
      <c r="D7" s="11" t="n">
        <v>479</v>
      </c>
      <c r="E7" s="11" t="n">
        <v>535</v>
      </c>
      <c r="F7" s="11"/>
      <c r="G7" s="11" t="n">
        <v>101</v>
      </c>
      <c r="H7" s="11" t="n">
        <v>138</v>
      </c>
      <c r="I7" s="11" t="n">
        <v>148</v>
      </c>
      <c r="J7" s="11" t="n">
        <v>176</v>
      </c>
      <c r="K7" s="11" t="n">
        <v>187</v>
      </c>
      <c r="L7" s="11" t="n">
        <v>266</v>
      </c>
      <c r="M7" s="11"/>
      <c r="N7" s="11" t="n">
        <v>20</v>
      </c>
      <c r="O7" s="11" t="n">
        <v>265</v>
      </c>
      <c r="P7" s="11" t="n">
        <v>363</v>
      </c>
      <c r="Q7" s="11" t="n">
        <v>242</v>
      </c>
      <c r="R7" s="11" t="n">
        <v>121</v>
      </c>
      <c r="S7" s="11"/>
      <c r="T7" s="11" t="n">
        <v>119</v>
      </c>
      <c r="U7" s="11" t="n">
        <v>291</v>
      </c>
      <c r="V7" s="11" t="n">
        <v>216</v>
      </c>
      <c r="W7" s="11" t="n">
        <v>213</v>
      </c>
      <c r="X7" s="11"/>
      <c r="Y7" s="11" t="n">
        <v>361</v>
      </c>
      <c r="Z7" s="11" t="n">
        <v>178</v>
      </c>
      <c r="AA7" s="11" t="n">
        <v>234</v>
      </c>
      <c r="AB7" s="11" t="n">
        <v>114</v>
      </c>
      <c r="AC7" s="11" t="n">
        <v>56</v>
      </c>
      <c r="AD7" s="11" t="n">
        <v>67</v>
      </c>
      <c r="AE7" s="11"/>
      <c r="AF7" s="11" t="n">
        <v>631</v>
      </c>
      <c r="AG7" s="11"/>
      <c r="AH7" s="11" t="n">
        <v>748</v>
      </c>
      <c r="AI7" s="11"/>
      <c r="AJ7" s="11" t="n">
        <v>86</v>
      </c>
      <c r="AK7" s="11" t="n">
        <v>36</v>
      </c>
      <c r="AL7" s="11" t="n">
        <v>202</v>
      </c>
      <c r="AM7" s="11" t="n">
        <v>160</v>
      </c>
      <c r="AN7" s="11" t="n">
        <v>132</v>
      </c>
      <c r="AO7" s="11" t="n">
        <v>68</v>
      </c>
      <c r="AP7" s="11" t="n">
        <v>130</v>
      </c>
      <c r="AQ7" s="11" t="n">
        <v>32</v>
      </c>
      <c r="AR7" s="11" t="n">
        <v>26</v>
      </c>
      <c r="AS7" s="11" t="n">
        <v>74</v>
      </c>
      <c r="AT7" s="11" t="n">
        <v>30</v>
      </c>
      <c r="AU7" s="11" t="n">
        <v>40</v>
      </c>
    </row>
    <row r="8" ht="30" customHeight="1">
      <c r="B8" s="12" t="s">
        <v>20</v>
      </c>
      <c r="C8" s="12" t="n">
        <v>1016</v>
      </c>
      <c r="D8" s="12" t="n">
        <v>506</v>
      </c>
      <c r="E8" s="12" t="n">
        <v>508</v>
      </c>
      <c r="F8" s="12"/>
      <c r="G8" s="12" t="n">
        <v>112</v>
      </c>
      <c r="H8" s="12" t="n">
        <v>163</v>
      </c>
      <c r="I8" s="12" t="n">
        <v>150</v>
      </c>
      <c r="J8" s="12" t="n">
        <v>168</v>
      </c>
      <c r="K8" s="12" t="n">
        <v>173</v>
      </c>
      <c r="L8" s="12" t="n">
        <v>251</v>
      </c>
      <c r="M8" s="12"/>
      <c r="N8" s="12" t="n">
        <v>19</v>
      </c>
      <c r="O8" s="12" t="n">
        <v>248</v>
      </c>
      <c r="P8" s="12" t="n">
        <v>339</v>
      </c>
      <c r="Q8" s="12" t="n">
        <v>270</v>
      </c>
      <c r="R8" s="12" t="n">
        <v>134</v>
      </c>
      <c r="S8" s="12"/>
      <c r="T8" s="12" t="n">
        <v>119</v>
      </c>
      <c r="U8" s="12" t="n">
        <v>288</v>
      </c>
      <c r="V8" s="12" t="n">
        <v>215</v>
      </c>
      <c r="W8" s="12" t="n">
        <v>224</v>
      </c>
      <c r="X8" s="12"/>
      <c r="Y8" s="12" t="n">
        <v>389</v>
      </c>
      <c r="Z8" s="12" t="n">
        <v>172</v>
      </c>
      <c r="AA8" s="12" t="n">
        <v>220</v>
      </c>
      <c r="AB8" s="12" t="n">
        <v>108</v>
      </c>
      <c r="AC8" s="12" t="n">
        <v>59</v>
      </c>
      <c r="AD8" s="12" t="n">
        <v>61</v>
      </c>
      <c r="AE8" s="12"/>
      <c r="AF8" s="12" t="n">
        <v>624</v>
      </c>
      <c r="AG8" s="12"/>
      <c r="AH8" s="12" t="n">
        <v>760</v>
      </c>
      <c r="AI8" s="12"/>
      <c r="AJ8" s="12" t="n">
        <v>77</v>
      </c>
      <c r="AK8" s="12" t="n">
        <v>29</v>
      </c>
      <c r="AL8" s="12" t="n">
        <v>215</v>
      </c>
      <c r="AM8" s="12" t="n">
        <v>169</v>
      </c>
      <c r="AN8" s="12" t="n">
        <v>151</v>
      </c>
      <c r="AO8" s="12" t="n">
        <v>67</v>
      </c>
      <c r="AP8" s="12" t="n">
        <v>123</v>
      </c>
      <c r="AQ8" s="12" t="n">
        <v>35</v>
      </c>
      <c r="AR8" s="12" t="n">
        <v>22</v>
      </c>
      <c r="AS8" s="12" t="n">
        <v>67</v>
      </c>
      <c r="AT8" s="12" t="n">
        <v>23</v>
      </c>
      <c r="AU8" s="12" t="n">
        <v>38</v>
      </c>
    </row>
    <row r="9">
      <c r="B9" s="20" t="s">
        <v>257</v>
      </c>
      <c r="C9" s="19" t="n">
        <v>0.0992130764925595</v>
      </c>
      <c r="D9" s="19" t="n">
        <v>0.125492680688062</v>
      </c>
      <c r="E9" s="19" t="n">
        <v>0.0734013510333708</v>
      </c>
      <c r="F9" s="19"/>
      <c r="G9" s="19" t="n">
        <v>0.204152904509648</v>
      </c>
      <c r="H9" s="19" t="n">
        <v>0.159514276815418</v>
      </c>
      <c r="I9" s="19" t="n">
        <v>0.0968523832957158</v>
      </c>
      <c r="J9" s="19" t="n">
        <v>0.0640494154424465</v>
      </c>
      <c r="K9" s="19" t="n">
        <v>0.0693881359301744</v>
      </c>
      <c r="L9" s="19" t="n">
        <v>0.0587280861033591</v>
      </c>
      <c r="M9" s="19"/>
      <c r="N9" s="19" t="n">
        <v>0.110737684772448</v>
      </c>
      <c r="O9" s="19" t="n">
        <v>0.074004578461471</v>
      </c>
      <c r="P9" s="19" t="n">
        <v>0.0744650498111048</v>
      </c>
      <c r="Q9" s="19" t="n">
        <v>0.141067900294897</v>
      </c>
      <c r="R9" s="19" t="n">
        <v>0.118813681585324</v>
      </c>
      <c r="S9" s="19"/>
      <c r="T9" s="19" t="n">
        <v>0.142188248749174</v>
      </c>
      <c r="U9" s="19" t="n">
        <v>0.0817258942254557</v>
      </c>
      <c r="V9" s="19" t="n">
        <v>0.0723263298683029</v>
      </c>
      <c r="W9" s="19" t="n">
        <v>0.130989832478452</v>
      </c>
      <c r="X9" s="19"/>
      <c r="Y9" s="19" t="n">
        <v>0.141568996175912</v>
      </c>
      <c r="Z9" s="19" t="n">
        <v>0.0434462397929413</v>
      </c>
      <c r="AA9" s="19" t="n">
        <v>0.0652296058871298</v>
      </c>
      <c r="AB9" s="19" t="n">
        <v>0.074967900462322</v>
      </c>
      <c r="AC9" s="19" t="n">
        <v>0.195042373163967</v>
      </c>
      <c r="AD9" s="19" t="n">
        <v>0.0689999138900125</v>
      </c>
      <c r="AE9" s="19"/>
      <c r="AF9" s="19" t="n">
        <v>0.0819739029639791</v>
      </c>
      <c r="AG9" s="19"/>
      <c r="AH9" s="19" t="n">
        <v>0.115222873326138</v>
      </c>
      <c r="AI9" s="19"/>
      <c r="AJ9" s="19" t="n">
        <v>0.16676310068502</v>
      </c>
      <c r="AK9" s="19" t="n">
        <v>0.146108507240294</v>
      </c>
      <c r="AL9" s="19" t="n">
        <v>0.111612906788677</v>
      </c>
      <c r="AM9" s="19" t="n">
        <v>0.0746368725074033</v>
      </c>
      <c r="AN9" s="19" t="n">
        <v>0.138574403642554</v>
      </c>
      <c r="AO9" s="19" t="n">
        <v>0.13316095738228</v>
      </c>
      <c r="AP9" s="19" t="n">
        <v>0.0411242948942317</v>
      </c>
      <c r="AQ9" s="19" t="n">
        <v>0.0319417116041524</v>
      </c>
      <c r="AR9" s="19" t="n">
        <v>0.0407270062328642</v>
      </c>
      <c r="AS9" s="19" t="n">
        <v>0.0858627744062613</v>
      </c>
      <c r="AT9" s="19" t="n">
        <v>0.045694527757773</v>
      </c>
      <c r="AU9" s="19" t="n">
        <v>0.0892008528121846</v>
      </c>
    </row>
    <row r="10">
      <c r="B10" s="20" t="s">
        <v>258</v>
      </c>
      <c r="C10" s="19" t="n">
        <v>0.351752845760353</v>
      </c>
      <c r="D10" s="19" t="n">
        <v>0.34663070077449</v>
      </c>
      <c r="E10" s="19" t="n">
        <v>0.358257021014713</v>
      </c>
      <c r="F10" s="19"/>
      <c r="G10" s="19" t="n">
        <v>0.395416254202033</v>
      </c>
      <c r="H10" s="19" t="n">
        <v>0.383372989992508</v>
      </c>
      <c r="I10" s="19" t="n">
        <v>0.350691333826337</v>
      </c>
      <c r="J10" s="19" t="n">
        <v>0.357722706756128</v>
      </c>
      <c r="K10" s="19" t="n">
        <v>0.261161241757067</v>
      </c>
      <c r="L10" s="19" t="n">
        <v>0.37076603526304</v>
      </c>
      <c r="M10" s="19"/>
      <c r="N10" s="19" t="n">
        <v>0.158577421753062</v>
      </c>
      <c r="O10" s="19" t="n">
        <v>0.333423537416469</v>
      </c>
      <c r="P10" s="19" t="n">
        <v>0.305030206114957</v>
      </c>
      <c r="Q10" s="19" t="n">
        <v>0.430042156543906</v>
      </c>
      <c r="R10" s="19" t="n">
        <v>0.369620768697935</v>
      </c>
      <c r="S10" s="19"/>
      <c r="T10" s="19" t="n">
        <v>0.266428167772895</v>
      </c>
      <c r="U10" s="19" t="n">
        <v>0.357397435318342</v>
      </c>
      <c r="V10" s="19" t="n">
        <v>0.398710805432957</v>
      </c>
      <c r="W10" s="19" t="n">
        <v>0.4217002705815</v>
      </c>
      <c r="X10" s="19"/>
      <c r="Y10" s="19" t="n">
        <v>0.376192087138138</v>
      </c>
      <c r="Z10" s="19" t="n">
        <v>0.369234911804239</v>
      </c>
      <c r="AA10" s="19" t="n">
        <v>0.33822740144798</v>
      </c>
      <c r="AB10" s="19" t="n">
        <v>0.305234727007881</v>
      </c>
      <c r="AC10" s="19" t="n">
        <v>0.409649122656243</v>
      </c>
      <c r="AD10" s="19" t="n">
        <v>0.257699038846169</v>
      </c>
      <c r="AE10" s="19"/>
      <c r="AF10" s="19" t="n">
        <v>0.332594998655307</v>
      </c>
      <c r="AG10" s="19"/>
      <c r="AH10" s="19" t="n">
        <v>0.375261763875778</v>
      </c>
      <c r="AI10" s="19"/>
      <c r="AJ10" s="19" t="n">
        <v>0.402811301100862</v>
      </c>
      <c r="AK10" s="19" t="n">
        <v>0.27636403253302</v>
      </c>
      <c r="AL10" s="19" t="n">
        <v>0.353214013766061</v>
      </c>
      <c r="AM10" s="19" t="n">
        <v>0.31659186902516</v>
      </c>
      <c r="AN10" s="19" t="n">
        <v>0.354190073462234</v>
      </c>
      <c r="AO10" s="19" t="n">
        <v>0.294714603033725</v>
      </c>
      <c r="AP10" s="19" t="n">
        <v>0.352684149220463</v>
      </c>
      <c r="AQ10" s="19" t="n">
        <v>0.576873498791175</v>
      </c>
      <c r="AR10" s="19" t="n">
        <v>0.572947623176068</v>
      </c>
      <c r="AS10" s="19" t="n">
        <v>0.24882608888691</v>
      </c>
      <c r="AT10" s="19" t="n">
        <v>0.392254077685268</v>
      </c>
      <c r="AU10" s="19" t="n">
        <v>0.363354831037283</v>
      </c>
    </row>
    <row r="11">
      <c r="B11" s="20" t="s">
        <v>259</v>
      </c>
      <c r="C11" s="19" t="n">
        <v>0.295642951310849</v>
      </c>
      <c r="D11" s="19" t="n">
        <v>0.286762164334811</v>
      </c>
      <c r="E11" s="19" t="n">
        <v>0.301702441141432</v>
      </c>
      <c r="F11" s="19"/>
      <c r="G11" s="19" t="n">
        <v>0.183525578014118</v>
      </c>
      <c r="H11" s="19" t="n">
        <v>0.261831642186422</v>
      </c>
      <c r="I11" s="19" t="n">
        <v>0.294256754080253</v>
      </c>
      <c r="J11" s="19" t="n">
        <v>0.254387964853421</v>
      </c>
      <c r="K11" s="19" t="n">
        <v>0.382330661296921</v>
      </c>
      <c r="L11" s="19" t="n">
        <v>0.336459012954732</v>
      </c>
      <c r="M11" s="19"/>
      <c r="N11" s="19" t="n">
        <v>0.462122445080253</v>
      </c>
      <c r="O11" s="19" t="n">
        <v>0.313433844016737</v>
      </c>
      <c r="P11" s="19" t="n">
        <v>0.349035419225936</v>
      </c>
      <c r="Q11" s="19" t="n">
        <v>0.206329275148862</v>
      </c>
      <c r="R11" s="19" t="n">
        <v>0.287966584221477</v>
      </c>
      <c r="S11" s="19"/>
      <c r="T11" s="19" t="n">
        <v>0.285476557553486</v>
      </c>
      <c r="U11" s="19" t="n">
        <v>0.276973081800115</v>
      </c>
      <c r="V11" s="19" t="n">
        <v>0.308393056650652</v>
      </c>
      <c r="W11" s="19" t="n">
        <v>0.281123286952967</v>
      </c>
      <c r="X11" s="19"/>
      <c r="Y11" s="19" t="n">
        <v>0.262816997097799</v>
      </c>
      <c r="Z11" s="19" t="n">
        <v>0.328607674198395</v>
      </c>
      <c r="AA11" s="19" t="n">
        <v>0.341799282073221</v>
      </c>
      <c r="AB11" s="19" t="n">
        <v>0.341922769441193</v>
      </c>
      <c r="AC11" s="19" t="n">
        <v>0.154832751207392</v>
      </c>
      <c r="AD11" s="19" t="n">
        <v>0.300377459293071</v>
      </c>
      <c r="AE11" s="19"/>
      <c r="AF11" s="19" t="n">
        <v>0.325568322907387</v>
      </c>
      <c r="AG11" s="19"/>
      <c r="AH11" s="19" t="n">
        <v>0.276494915369364</v>
      </c>
      <c r="AI11" s="19"/>
      <c r="AJ11" s="19" t="n">
        <v>0.160335296330926</v>
      </c>
      <c r="AK11" s="19" t="n">
        <v>0.169008089093856</v>
      </c>
      <c r="AL11" s="19" t="n">
        <v>0.295743049549843</v>
      </c>
      <c r="AM11" s="19" t="n">
        <v>0.335540269490609</v>
      </c>
      <c r="AN11" s="19" t="n">
        <v>0.264049383222569</v>
      </c>
      <c r="AO11" s="19" t="n">
        <v>0.332071633894373</v>
      </c>
      <c r="AP11" s="19" t="n">
        <v>0.323249232853079</v>
      </c>
      <c r="AQ11" s="19" t="n">
        <v>0.22936783572246</v>
      </c>
      <c r="AR11" s="19" t="n">
        <v>0.298711518290895</v>
      </c>
      <c r="AS11" s="19" t="n">
        <v>0.405001832882328</v>
      </c>
      <c r="AT11" s="19" t="n">
        <v>0.332053230728909</v>
      </c>
      <c r="AU11" s="19" t="n">
        <v>0.304824689275378</v>
      </c>
    </row>
    <row r="12">
      <c r="B12" s="20" t="s">
        <v>260</v>
      </c>
      <c r="C12" s="19" t="n">
        <v>0.0659633407939508</v>
      </c>
      <c r="D12" s="19" t="n">
        <v>0.0697334620604475</v>
      </c>
      <c r="E12" s="19" t="n">
        <v>0.0624657099223736</v>
      </c>
      <c r="F12" s="19"/>
      <c r="G12" s="19" t="n">
        <v>0.115476374365817</v>
      </c>
      <c r="H12" s="19" t="n">
        <v>0.0885748602506584</v>
      </c>
      <c r="I12" s="19" t="n">
        <v>0.0686140926503616</v>
      </c>
      <c r="J12" s="19" t="n">
        <v>0.0481092967103175</v>
      </c>
      <c r="K12" s="19" t="n">
        <v>0.0580043266183897</v>
      </c>
      <c r="L12" s="19" t="n">
        <v>0.0450264016720154</v>
      </c>
      <c r="M12" s="19"/>
      <c r="N12" s="19" t="n">
        <v>0.0488799480647346</v>
      </c>
      <c r="O12" s="19" t="n">
        <v>0.0673953563534672</v>
      </c>
      <c r="P12" s="19" t="n">
        <v>0.0579443209504335</v>
      </c>
      <c r="Q12" s="19" t="n">
        <v>0.0490849637188227</v>
      </c>
      <c r="R12" s="19" t="n">
        <v>0.116660163576632</v>
      </c>
      <c r="S12" s="19"/>
      <c r="T12" s="19" t="n">
        <v>0.0637968403257643</v>
      </c>
      <c r="U12" s="19" t="n">
        <v>0.0892568056975644</v>
      </c>
      <c r="V12" s="19" t="n">
        <v>0.0643888739287016</v>
      </c>
      <c r="W12" s="19" t="n">
        <v>0.0392648168985683</v>
      </c>
      <c r="X12" s="19"/>
      <c r="Y12" s="19" t="n">
        <v>0.0655689631273767</v>
      </c>
      <c r="Z12" s="19" t="n">
        <v>0.0698906368975442</v>
      </c>
      <c r="AA12" s="19" t="n">
        <v>0.0517573586395555</v>
      </c>
      <c r="AB12" s="19" t="n">
        <v>0.0618605242006032</v>
      </c>
      <c r="AC12" s="19" t="n">
        <v>0.0962403624651467</v>
      </c>
      <c r="AD12" s="19" t="n">
        <v>0.0932643795835959</v>
      </c>
      <c r="AE12" s="19"/>
      <c r="AF12" s="19" t="n">
        <v>0.0669796038211618</v>
      </c>
      <c r="AG12" s="19"/>
      <c r="AH12" s="19" t="n">
        <v>0.0721731212613462</v>
      </c>
      <c r="AI12" s="19"/>
      <c r="AJ12" s="19" t="n">
        <v>0.065193497049046</v>
      </c>
      <c r="AK12" s="19" t="n">
        <v>0.116731250949561</v>
      </c>
      <c r="AL12" s="19" t="n">
        <v>0.0568886249740562</v>
      </c>
      <c r="AM12" s="19" t="n">
        <v>0.0608818145056149</v>
      </c>
      <c r="AN12" s="19" t="n">
        <v>0.0821350816013842</v>
      </c>
      <c r="AO12" s="19" t="n">
        <v>0.0649720238717571</v>
      </c>
      <c r="AP12" s="19" t="n">
        <v>0.0922920160887565</v>
      </c>
      <c r="AQ12" s="19" t="n">
        <v>0.0270599138943209</v>
      </c>
      <c r="AR12" s="19" t="n">
        <v>0.0349895909356805</v>
      </c>
      <c r="AS12" s="19" t="n">
        <v>0.0434093478833137</v>
      </c>
      <c r="AT12" s="19" t="n">
        <v>0.0994128625991416</v>
      </c>
      <c r="AU12" s="19" t="n">
        <v>0.02827201685492</v>
      </c>
    </row>
    <row r="13">
      <c r="B13" s="20" t="s">
        <v>261</v>
      </c>
      <c r="C13" s="19" t="n">
        <v>0.0674352522553703</v>
      </c>
      <c r="D13" s="19" t="n">
        <v>0.0692571946809677</v>
      </c>
      <c r="E13" s="19" t="n">
        <v>0.0658861575706225</v>
      </c>
      <c r="F13" s="19"/>
      <c r="G13" s="19" t="n">
        <v>0.0511979175617835</v>
      </c>
      <c r="H13" s="19" t="n">
        <v>0.0542358679428567</v>
      </c>
      <c r="I13" s="19" t="n">
        <v>0.0824418798095752</v>
      </c>
      <c r="J13" s="19" t="n">
        <v>0.119903842690081</v>
      </c>
      <c r="K13" s="19" t="n">
        <v>0.0579387193142319</v>
      </c>
      <c r="L13" s="19" t="n">
        <v>0.0456226763523227</v>
      </c>
      <c r="M13" s="19"/>
      <c r="N13" s="19" t="n">
        <v>0.0759853816860609</v>
      </c>
      <c r="O13" s="19" t="n">
        <v>0.0589590442803148</v>
      </c>
      <c r="P13" s="19" t="n">
        <v>0.0725386587693424</v>
      </c>
      <c r="Q13" s="19" t="n">
        <v>0.0796901949074114</v>
      </c>
      <c r="R13" s="19" t="n">
        <v>0.0469156073774948</v>
      </c>
      <c r="S13" s="19"/>
      <c r="T13" s="19" t="n">
        <v>0.0562798704111954</v>
      </c>
      <c r="U13" s="19" t="n">
        <v>0.0678398736373298</v>
      </c>
      <c r="V13" s="19" t="n">
        <v>0.066633176924405</v>
      </c>
      <c r="W13" s="19" t="n">
        <v>0.0810866236262002</v>
      </c>
      <c r="X13" s="19"/>
      <c r="Y13" s="19" t="n">
        <v>0.0752349043451218</v>
      </c>
      <c r="Z13" s="19" t="n">
        <v>0.0938182917649494</v>
      </c>
      <c r="AA13" s="19" t="n">
        <v>0.0471084537577504</v>
      </c>
      <c r="AB13" s="19" t="n">
        <v>0.0554847746823472</v>
      </c>
      <c r="AC13" s="19" t="n">
        <v>0.0149472947354185</v>
      </c>
      <c r="AD13" s="19" t="n">
        <v>0.0751470951602453</v>
      </c>
      <c r="AE13" s="19"/>
      <c r="AF13" s="19" t="n">
        <v>0.0607044298726738</v>
      </c>
      <c r="AG13" s="19"/>
      <c r="AH13" s="19" t="n">
        <v>0.0690105032901091</v>
      </c>
      <c r="AI13" s="19"/>
      <c r="AJ13" s="19" t="n">
        <v>0.0881690516671245</v>
      </c>
      <c r="AK13" s="19" t="n">
        <v>0.188519867586957</v>
      </c>
      <c r="AL13" s="19" t="n">
        <v>0.0773095679229256</v>
      </c>
      <c r="AM13" s="19" t="n">
        <v>0.0801011829212427</v>
      </c>
      <c r="AN13" s="19" t="n">
        <v>0.0356998360260016</v>
      </c>
      <c r="AO13" s="19" t="n">
        <v>0.0813882662498452</v>
      </c>
      <c r="AP13" s="19" t="n">
        <v>0.0425529538961184</v>
      </c>
      <c r="AQ13" s="19" t="n">
        <v>0.0264648323846909</v>
      </c>
      <c r="AR13" s="19" t="n">
        <v>0.0526242613644922</v>
      </c>
      <c r="AS13" s="19" t="n">
        <v>0.0656970207335043</v>
      </c>
      <c r="AT13" s="19" t="n">
        <v>0.0307948401590848</v>
      </c>
      <c r="AU13" s="19" t="n">
        <v>0.0744152403097813</v>
      </c>
    </row>
    <row r="14">
      <c r="B14" s="20" t="s">
        <v>66</v>
      </c>
      <c r="C14" s="19" t="n">
        <v>0.119992533386917</v>
      </c>
      <c r="D14" s="19" t="n">
        <v>0.102123797461222</v>
      </c>
      <c r="E14" s="19" t="n">
        <v>0.138287319317487</v>
      </c>
      <c r="F14" s="19"/>
      <c r="G14" s="19" t="n">
        <v>0.0502309713465998</v>
      </c>
      <c r="H14" s="19" t="n">
        <v>0.0524703628121366</v>
      </c>
      <c r="I14" s="19" t="n">
        <v>0.107143556337758</v>
      </c>
      <c r="J14" s="19" t="n">
        <v>0.155826773547607</v>
      </c>
      <c r="K14" s="19" t="n">
        <v>0.171176915083216</v>
      </c>
      <c r="L14" s="19" t="n">
        <v>0.143397787654531</v>
      </c>
      <c r="M14" s="19"/>
      <c r="N14" s="19" t="n">
        <v>0.143697118643441</v>
      </c>
      <c r="O14" s="19" t="n">
        <v>0.152783639471541</v>
      </c>
      <c r="P14" s="19" t="n">
        <v>0.140986345128226</v>
      </c>
      <c r="Q14" s="19" t="n">
        <v>0.093785509386101</v>
      </c>
      <c r="R14" s="19" t="n">
        <v>0.0600231945411375</v>
      </c>
      <c r="S14" s="19"/>
      <c r="T14" s="19" t="n">
        <v>0.185830315187485</v>
      </c>
      <c r="U14" s="19" t="n">
        <v>0.126806909321194</v>
      </c>
      <c r="V14" s="19" t="n">
        <v>0.0895477571949818</v>
      </c>
      <c r="W14" s="19" t="n">
        <v>0.045835169462312</v>
      </c>
      <c r="X14" s="19"/>
      <c r="Y14" s="19" t="n">
        <v>0.0786180521156524</v>
      </c>
      <c r="Z14" s="19" t="n">
        <v>0.0950022455419307</v>
      </c>
      <c r="AA14" s="19" t="n">
        <v>0.155877898194363</v>
      </c>
      <c r="AB14" s="19" t="n">
        <v>0.160529304205654</v>
      </c>
      <c r="AC14" s="19" t="n">
        <v>0.129288095771832</v>
      </c>
      <c r="AD14" s="19" t="n">
        <v>0.204512113226906</v>
      </c>
      <c r="AE14" s="19"/>
      <c r="AF14" s="19" t="n">
        <v>0.132178741779491</v>
      </c>
      <c r="AG14" s="19"/>
      <c r="AH14" s="19" t="n">
        <v>0.091836822877264</v>
      </c>
      <c r="AI14" s="19"/>
      <c r="AJ14" s="19" t="n">
        <v>0.116727753167021</v>
      </c>
      <c r="AK14" s="19" t="n">
        <v>0.103268252596312</v>
      </c>
      <c r="AL14" s="19" t="n">
        <v>0.105231836998437</v>
      </c>
      <c r="AM14" s="19" t="n">
        <v>0.13224799154997</v>
      </c>
      <c r="AN14" s="19" t="n">
        <v>0.125351222045257</v>
      </c>
      <c r="AO14" s="19" t="n">
        <v>0.0936925155680186</v>
      </c>
      <c r="AP14" s="19" t="n">
        <v>0.148097353047351</v>
      </c>
      <c r="AQ14" s="19" t="n">
        <v>0.1082922076032</v>
      </c>
      <c r="AR14" s="19" t="n">
        <v>0</v>
      </c>
      <c r="AS14" s="19" t="n">
        <v>0.151202935207683</v>
      </c>
      <c r="AT14" s="19" t="n">
        <v>0.0997904610698241</v>
      </c>
      <c r="AU14" s="19" t="n">
        <v>0.139932369710453</v>
      </c>
    </row>
    <row r="15">
      <c r="B15" s="20" t="s">
        <v>262</v>
      </c>
      <c r="C15" s="23" t="n">
        <v>0.450965922252912</v>
      </c>
      <c r="D15" s="23" t="n">
        <v>0.472123381462552</v>
      </c>
      <c r="E15" s="23" t="n">
        <v>0.431658372048084</v>
      </c>
      <c r="F15" s="23"/>
      <c r="G15" s="23" t="n">
        <v>0.599569158711682</v>
      </c>
      <c r="H15" s="23" t="n">
        <v>0.542887266807926</v>
      </c>
      <c r="I15" s="23" t="n">
        <v>0.447543717122052</v>
      </c>
      <c r="J15" s="23" t="n">
        <v>0.421772122198575</v>
      </c>
      <c r="K15" s="23" t="n">
        <v>0.330549377687242</v>
      </c>
      <c r="L15" s="23" t="n">
        <v>0.4294941213664</v>
      </c>
      <c r="M15" s="23"/>
      <c r="N15" s="23" t="n">
        <v>0.26931510652551</v>
      </c>
      <c r="O15" s="23" t="n">
        <v>0.40742811587794</v>
      </c>
      <c r="P15" s="23" t="n">
        <v>0.379495255926062</v>
      </c>
      <c r="Q15" s="23" t="n">
        <v>0.571110056838803</v>
      </c>
      <c r="R15" s="23" t="n">
        <v>0.488434450283259</v>
      </c>
      <c r="S15" s="23"/>
      <c r="T15" s="23" t="n">
        <v>0.408616416522069</v>
      </c>
      <c r="U15" s="23" t="n">
        <v>0.439123329543797</v>
      </c>
      <c r="V15" s="23" t="n">
        <v>0.47103713530126</v>
      </c>
      <c r="W15" s="23" t="n">
        <v>0.552690103059952</v>
      </c>
      <c r="X15" s="23"/>
      <c r="Y15" s="23" t="n">
        <v>0.51776108331405</v>
      </c>
      <c r="Z15" s="23" t="n">
        <v>0.412681151597181</v>
      </c>
      <c r="AA15" s="23" t="n">
        <v>0.40345700733511</v>
      </c>
      <c r="AB15" s="23" t="n">
        <v>0.380202627470203</v>
      </c>
      <c r="AC15" s="23" t="n">
        <v>0.60469149582021</v>
      </c>
      <c r="AD15" s="23" t="n">
        <v>0.326698952736181</v>
      </c>
      <c r="AE15" s="23"/>
      <c r="AF15" s="23" t="n">
        <v>0.414568901619286</v>
      </c>
      <c r="AG15" s="23"/>
      <c r="AH15" s="23" t="n">
        <v>0.490484637201916</v>
      </c>
      <c r="AI15" s="23"/>
      <c r="AJ15" s="23" t="n">
        <v>0.569574401785883</v>
      </c>
      <c r="AK15" s="23" t="n">
        <v>0.422472539773314</v>
      </c>
      <c r="AL15" s="23" t="n">
        <v>0.464826920554738</v>
      </c>
      <c r="AM15" s="23" t="n">
        <v>0.391228741532563</v>
      </c>
      <c r="AN15" s="23" t="n">
        <v>0.492764477104788</v>
      </c>
      <c r="AO15" s="23" t="n">
        <v>0.427875560416005</v>
      </c>
      <c r="AP15" s="23" t="n">
        <v>0.393808444114695</v>
      </c>
      <c r="AQ15" s="23" t="n">
        <v>0.608815210395328</v>
      </c>
      <c r="AR15" s="23" t="n">
        <v>0.613674629408932</v>
      </c>
      <c r="AS15" s="23" t="n">
        <v>0.334688863293171</v>
      </c>
      <c r="AT15" s="23" t="n">
        <v>0.437948605443041</v>
      </c>
      <c r="AU15" s="23" t="n">
        <v>0.452555683849468</v>
      </c>
    </row>
    <row r="16">
      <c r="B16" s="20" t="s">
        <v>263</v>
      </c>
      <c r="C16" s="23" t="n">
        <v>0.133398593049321</v>
      </c>
      <c r="D16" s="23" t="n">
        <v>0.138990656741415</v>
      </c>
      <c r="E16" s="23" t="n">
        <v>0.128351867492996</v>
      </c>
      <c r="F16" s="23"/>
      <c r="G16" s="23" t="n">
        <v>0.1666742919276</v>
      </c>
      <c r="H16" s="23" t="n">
        <v>0.142810728193515</v>
      </c>
      <c r="I16" s="23" t="n">
        <v>0.151055972459937</v>
      </c>
      <c r="J16" s="23" t="n">
        <v>0.168013139400398</v>
      </c>
      <c r="K16" s="23" t="n">
        <v>0.115943045932622</v>
      </c>
      <c r="L16" s="23" t="n">
        <v>0.0906490780243381</v>
      </c>
      <c r="M16" s="23"/>
      <c r="N16" s="23" t="n">
        <v>0.124865329750796</v>
      </c>
      <c r="O16" s="23" t="n">
        <v>0.126354400633782</v>
      </c>
      <c r="P16" s="23" t="n">
        <v>0.130482979719776</v>
      </c>
      <c r="Q16" s="23" t="n">
        <v>0.128775158626234</v>
      </c>
      <c r="R16" s="23" t="n">
        <v>0.163575770954126</v>
      </c>
      <c r="S16" s="23"/>
      <c r="T16" s="23" t="n">
        <v>0.12007671073696</v>
      </c>
      <c r="U16" s="23" t="n">
        <v>0.157096679334894</v>
      </c>
      <c r="V16" s="23" t="n">
        <v>0.131022050853107</v>
      </c>
      <c r="W16" s="23" t="n">
        <v>0.120351440524769</v>
      </c>
      <c r="X16" s="23"/>
      <c r="Y16" s="23" t="n">
        <v>0.140803867472498</v>
      </c>
      <c r="Z16" s="23" t="n">
        <v>0.163708928662494</v>
      </c>
      <c r="AA16" s="23" t="n">
        <v>0.0988658123973059</v>
      </c>
      <c r="AB16" s="23" t="n">
        <v>0.11734529888295</v>
      </c>
      <c r="AC16" s="23" t="n">
        <v>0.111187657200565</v>
      </c>
      <c r="AD16" s="23" t="n">
        <v>0.168411474743841</v>
      </c>
      <c r="AE16" s="23"/>
      <c r="AF16" s="23" t="n">
        <v>0.127684033693836</v>
      </c>
      <c r="AG16" s="23"/>
      <c r="AH16" s="23" t="n">
        <v>0.141183624551455</v>
      </c>
      <c r="AI16" s="23"/>
      <c r="AJ16" s="23" t="n">
        <v>0.15336254871617</v>
      </c>
      <c r="AK16" s="23" t="n">
        <v>0.305251118536519</v>
      </c>
      <c r="AL16" s="23" t="n">
        <v>0.134198192896982</v>
      </c>
      <c r="AM16" s="23" t="n">
        <v>0.140982997426858</v>
      </c>
      <c r="AN16" s="23" t="n">
        <v>0.117834917627386</v>
      </c>
      <c r="AO16" s="23" t="n">
        <v>0.146360290121602</v>
      </c>
      <c r="AP16" s="23" t="n">
        <v>0.134844969984875</v>
      </c>
      <c r="AQ16" s="23" t="n">
        <v>0.0535247462790118</v>
      </c>
      <c r="AR16" s="23" t="n">
        <v>0.0876138523001727</v>
      </c>
      <c r="AS16" s="23" t="n">
        <v>0.109106368616818</v>
      </c>
      <c r="AT16" s="23" t="n">
        <v>0.130207702758226</v>
      </c>
      <c r="AU16" s="23" t="n">
        <v>0.102687257164701</v>
      </c>
    </row>
    <row r="17">
      <c r="B17" s="20" t="s">
        <v>248</v>
      </c>
      <c r="C17" s="24" t="n">
        <v>0.317567329203591</v>
      </c>
      <c r="D17" s="24" t="n">
        <v>0.333132724721137</v>
      </c>
      <c r="E17" s="24" t="n">
        <v>0.303306504555088</v>
      </c>
      <c r="F17" s="24"/>
      <c r="G17" s="24" t="n">
        <v>0.432894866784081</v>
      </c>
      <c r="H17" s="24" t="n">
        <v>0.400076538614411</v>
      </c>
      <c r="I17" s="24" t="n">
        <v>0.296487744662116</v>
      </c>
      <c r="J17" s="24" t="n">
        <v>0.253758982798176</v>
      </c>
      <c r="K17" s="24" t="n">
        <v>0.21460633175462</v>
      </c>
      <c r="L17" s="24" t="n">
        <v>0.338845043342061</v>
      </c>
      <c r="M17" s="24"/>
      <c r="N17" s="24" t="n">
        <v>0.144449776774715</v>
      </c>
      <c r="O17" s="24" t="n">
        <v>0.281073715244158</v>
      </c>
      <c r="P17" s="24" t="n">
        <v>0.249012276206286</v>
      </c>
      <c r="Q17" s="24" t="n">
        <v>0.442334898212568</v>
      </c>
      <c r="R17" s="24" t="n">
        <v>0.324858679329133</v>
      </c>
      <c r="S17" s="24"/>
      <c r="T17" s="24" t="n">
        <v>0.288539705785109</v>
      </c>
      <c r="U17" s="24" t="n">
        <v>0.282026650208903</v>
      </c>
      <c r="V17" s="24" t="n">
        <v>0.340015084448153</v>
      </c>
      <c r="W17" s="24" t="n">
        <v>0.432338662535183</v>
      </c>
      <c r="X17" s="24"/>
      <c r="Y17" s="24" t="n">
        <v>0.376957215841552</v>
      </c>
      <c r="Z17" s="24" t="n">
        <v>0.248972222934687</v>
      </c>
      <c r="AA17" s="24" t="n">
        <v>0.304591194937804</v>
      </c>
      <c r="AB17" s="24" t="n">
        <v>0.262857328587252</v>
      </c>
      <c r="AC17" s="24" t="n">
        <v>0.493503838619645</v>
      </c>
      <c r="AD17" s="24" t="n">
        <v>0.15828747799234</v>
      </c>
      <c r="AE17" s="24"/>
      <c r="AF17" s="24" t="n">
        <v>0.28688486792545</v>
      </c>
      <c r="AG17" s="24"/>
      <c r="AH17" s="24" t="n">
        <v>0.349301012650461</v>
      </c>
      <c r="AI17" s="24"/>
      <c r="AJ17" s="24" t="n">
        <v>0.416211853069712</v>
      </c>
      <c r="AK17" s="24" t="n">
        <v>0.117221421236795</v>
      </c>
      <c r="AL17" s="24" t="n">
        <v>0.330628727657757</v>
      </c>
      <c r="AM17" s="24" t="n">
        <v>0.250245744105705</v>
      </c>
      <c r="AN17" s="24" t="n">
        <v>0.374929559477403</v>
      </c>
      <c r="AO17" s="24" t="n">
        <v>0.281515270294403</v>
      </c>
      <c r="AP17" s="24" t="n">
        <v>0.25896347412982</v>
      </c>
      <c r="AQ17" s="24" t="n">
        <v>0.555290464116316</v>
      </c>
      <c r="AR17" s="24" t="n">
        <v>0.52606077710876</v>
      </c>
      <c r="AS17" s="24" t="n">
        <v>0.225582494676353</v>
      </c>
      <c r="AT17" s="24" t="n">
        <v>0.307740902684814</v>
      </c>
      <c r="AU17" s="24" t="n">
        <v>0.349868426684766</v>
      </c>
    </row>
    <row r="18">
      <c r="B18" s="18"/>
    </row>
    <row r="19">
      <c r="B19" t="s">
        <v>70</v>
      </c>
    </row>
    <row r="20">
      <c r="B20" t="s">
        <v>71</v>
      </c>
    </row>
    <row r="22">
      <c r="B22"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270</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1016</v>
      </c>
      <c r="D7" s="11" t="n">
        <v>479</v>
      </c>
      <c r="E7" s="11" t="n">
        <v>535</v>
      </c>
      <c r="F7" s="11"/>
      <c r="G7" s="11" t="n">
        <v>101</v>
      </c>
      <c r="H7" s="11" t="n">
        <v>138</v>
      </c>
      <c r="I7" s="11" t="n">
        <v>148</v>
      </c>
      <c r="J7" s="11" t="n">
        <v>176</v>
      </c>
      <c r="K7" s="11" t="n">
        <v>187</v>
      </c>
      <c r="L7" s="11" t="n">
        <v>266</v>
      </c>
      <c r="M7" s="11"/>
      <c r="N7" s="11" t="n">
        <v>20</v>
      </c>
      <c r="O7" s="11" t="n">
        <v>265</v>
      </c>
      <c r="P7" s="11" t="n">
        <v>363</v>
      </c>
      <c r="Q7" s="11" t="n">
        <v>242</v>
      </c>
      <c r="R7" s="11" t="n">
        <v>121</v>
      </c>
      <c r="S7" s="11"/>
      <c r="T7" s="11" t="n">
        <v>119</v>
      </c>
      <c r="U7" s="11" t="n">
        <v>291</v>
      </c>
      <c r="V7" s="11" t="n">
        <v>216</v>
      </c>
      <c r="W7" s="11" t="n">
        <v>213</v>
      </c>
      <c r="X7" s="11"/>
      <c r="Y7" s="11" t="n">
        <v>361</v>
      </c>
      <c r="Z7" s="11" t="n">
        <v>178</v>
      </c>
      <c r="AA7" s="11" t="n">
        <v>234</v>
      </c>
      <c r="AB7" s="11" t="n">
        <v>114</v>
      </c>
      <c r="AC7" s="11" t="n">
        <v>56</v>
      </c>
      <c r="AD7" s="11" t="n">
        <v>67</v>
      </c>
      <c r="AE7" s="11"/>
      <c r="AF7" s="11" t="n">
        <v>631</v>
      </c>
      <c r="AG7" s="11"/>
      <c r="AH7" s="11" t="n">
        <v>748</v>
      </c>
      <c r="AI7" s="11"/>
      <c r="AJ7" s="11" t="n">
        <v>86</v>
      </c>
      <c r="AK7" s="11" t="n">
        <v>36</v>
      </c>
      <c r="AL7" s="11" t="n">
        <v>202</v>
      </c>
      <c r="AM7" s="11" t="n">
        <v>160</v>
      </c>
      <c r="AN7" s="11" t="n">
        <v>132</v>
      </c>
      <c r="AO7" s="11" t="n">
        <v>68</v>
      </c>
      <c r="AP7" s="11" t="n">
        <v>130</v>
      </c>
      <c r="AQ7" s="11" t="n">
        <v>32</v>
      </c>
      <c r="AR7" s="11" t="n">
        <v>26</v>
      </c>
      <c r="AS7" s="11" t="n">
        <v>74</v>
      </c>
      <c r="AT7" s="11" t="n">
        <v>30</v>
      </c>
      <c r="AU7" s="11" t="n">
        <v>40</v>
      </c>
    </row>
    <row r="8" ht="30" customHeight="1">
      <c r="B8" s="12" t="s">
        <v>20</v>
      </c>
      <c r="C8" s="12" t="n">
        <v>1016</v>
      </c>
      <c r="D8" s="12" t="n">
        <v>506</v>
      </c>
      <c r="E8" s="12" t="n">
        <v>508</v>
      </c>
      <c r="F8" s="12"/>
      <c r="G8" s="12" t="n">
        <v>112</v>
      </c>
      <c r="H8" s="12" t="n">
        <v>163</v>
      </c>
      <c r="I8" s="12" t="n">
        <v>150</v>
      </c>
      <c r="J8" s="12" t="n">
        <v>168</v>
      </c>
      <c r="K8" s="12" t="n">
        <v>173</v>
      </c>
      <c r="L8" s="12" t="n">
        <v>251</v>
      </c>
      <c r="M8" s="12"/>
      <c r="N8" s="12" t="n">
        <v>19</v>
      </c>
      <c r="O8" s="12" t="n">
        <v>248</v>
      </c>
      <c r="P8" s="12" t="n">
        <v>339</v>
      </c>
      <c r="Q8" s="12" t="n">
        <v>270</v>
      </c>
      <c r="R8" s="12" t="n">
        <v>134</v>
      </c>
      <c r="S8" s="12"/>
      <c r="T8" s="12" t="n">
        <v>119</v>
      </c>
      <c r="U8" s="12" t="n">
        <v>288</v>
      </c>
      <c r="V8" s="12" t="n">
        <v>215</v>
      </c>
      <c r="W8" s="12" t="n">
        <v>224</v>
      </c>
      <c r="X8" s="12"/>
      <c r="Y8" s="12" t="n">
        <v>389</v>
      </c>
      <c r="Z8" s="12" t="n">
        <v>172</v>
      </c>
      <c r="AA8" s="12" t="n">
        <v>220</v>
      </c>
      <c r="AB8" s="12" t="n">
        <v>108</v>
      </c>
      <c r="AC8" s="12" t="n">
        <v>59</v>
      </c>
      <c r="AD8" s="12" t="n">
        <v>61</v>
      </c>
      <c r="AE8" s="12"/>
      <c r="AF8" s="12" t="n">
        <v>624</v>
      </c>
      <c r="AG8" s="12"/>
      <c r="AH8" s="12" t="n">
        <v>760</v>
      </c>
      <c r="AI8" s="12"/>
      <c r="AJ8" s="12" t="n">
        <v>77</v>
      </c>
      <c r="AK8" s="12" t="n">
        <v>29</v>
      </c>
      <c r="AL8" s="12" t="n">
        <v>215</v>
      </c>
      <c r="AM8" s="12" t="n">
        <v>169</v>
      </c>
      <c r="AN8" s="12" t="n">
        <v>151</v>
      </c>
      <c r="AO8" s="12" t="n">
        <v>67</v>
      </c>
      <c r="AP8" s="12" t="n">
        <v>123</v>
      </c>
      <c r="AQ8" s="12" t="n">
        <v>35</v>
      </c>
      <c r="AR8" s="12" t="n">
        <v>22</v>
      </c>
      <c r="AS8" s="12" t="n">
        <v>67</v>
      </c>
      <c r="AT8" s="12" t="n">
        <v>23</v>
      </c>
      <c r="AU8" s="12" t="n">
        <v>38</v>
      </c>
    </row>
    <row r="9">
      <c r="B9" s="20" t="s">
        <v>265</v>
      </c>
      <c r="C9" s="19" t="n">
        <v>0.0466081010306969</v>
      </c>
      <c r="D9" s="19" t="n">
        <v>0.0687403950730852</v>
      </c>
      <c r="E9" s="19" t="n">
        <v>0.0247231656977413</v>
      </c>
      <c r="F9" s="19"/>
      <c r="G9" s="19" t="n">
        <v>0.125838578190813</v>
      </c>
      <c r="H9" s="19" t="n">
        <v>0.0957264845246122</v>
      </c>
      <c r="I9" s="19" t="n">
        <v>0.073961678882296</v>
      </c>
      <c r="J9" s="19" t="n">
        <v>0.0193571969255447</v>
      </c>
      <c r="K9" s="19" t="n">
        <v>0.0147645326253088</v>
      </c>
      <c r="L9" s="19" t="n">
        <v>0.0031285019773093</v>
      </c>
      <c r="M9" s="19"/>
      <c r="N9" s="19" t="n">
        <v>0</v>
      </c>
      <c r="O9" s="19" t="n">
        <v>0.0362341405354881</v>
      </c>
      <c r="P9" s="19" t="n">
        <v>0.0256426841799686</v>
      </c>
      <c r="Q9" s="19" t="n">
        <v>0.0428958331099869</v>
      </c>
      <c r="R9" s="19" t="n">
        <v>0.134554292238039</v>
      </c>
      <c r="S9" s="19"/>
      <c r="T9" s="19" t="n">
        <v>0.0892836882167418</v>
      </c>
      <c r="U9" s="19" t="n">
        <v>0.0366536937622273</v>
      </c>
      <c r="V9" s="19" t="n">
        <v>0.029950034789161</v>
      </c>
      <c r="W9" s="19" t="n">
        <v>0.0765873397698184</v>
      </c>
      <c r="X9" s="19"/>
      <c r="Y9" s="19" t="n">
        <v>0.0780036943293573</v>
      </c>
      <c r="Z9" s="19" t="n">
        <v>0.0440489125550717</v>
      </c>
      <c r="AA9" s="19" t="n">
        <v>0.00356217353390234</v>
      </c>
      <c r="AB9" s="19" t="n">
        <v>0.0409537026076259</v>
      </c>
      <c r="AC9" s="19" t="n">
        <v>0.0709904719204824</v>
      </c>
      <c r="AD9" s="19" t="n">
        <v>0</v>
      </c>
      <c r="AE9" s="19"/>
      <c r="AF9" s="19" t="n">
        <v>0.0380650090075699</v>
      </c>
      <c r="AG9" s="19"/>
      <c r="AH9" s="19" t="n">
        <v>0.0594838028764489</v>
      </c>
      <c r="AI9" s="19"/>
      <c r="AJ9" s="19" t="n">
        <v>0.139488500658887</v>
      </c>
      <c r="AK9" s="19" t="n">
        <v>0</v>
      </c>
      <c r="AL9" s="19" t="n">
        <v>0.0377554775347405</v>
      </c>
      <c r="AM9" s="19" t="n">
        <v>0.0494943966624701</v>
      </c>
      <c r="AN9" s="19" t="n">
        <v>0.0218155554682886</v>
      </c>
      <c r="AO9" s="19" t="n">
        <v>0.0457097654053983</v>
      </c>
      <c r="AP9" s="19" t="n">
        <v>0.0264596682270287</v>
      </c>
      <c r="AQ9" s="19" t="n">
        <v>0.0319417116041524</v>
      </c>
      <c r="AR9" s="19" t="n">
        <v>0.0526242613644922</v>
      </c>
      <c r="AS9" s="19" t="n">
        <v>0.045874563806366</v>
      </c>
      <c r="AT9" s="19" t="n">
        <v>0.0363757142784006</v>
      </c>
      <c r="AU9" s="19" t="n">
        <v>0.114054267924616</v>
      </c>
    </row>
    <row r="10">
      <c r="B10" s="20" t="s">
        <v>266</v>
      </c>
      <c r="C10" s="19" t="n">
        <v>0.253144737538493</v>
      </c>
      <c r="D10" s="19" t="n">
        <v>0.315319515185009</v>
      </c>
      <c r="E10" s="19" t="n">
        <v>0.190165033456281</v>
      </c>
      <c r="F10" s="19"/>
      <c r="G10" s="19" t="n">
        <v>0.529826224879854</v>
      </c>
      <c r="H10" s="19" t="n">
        <v>0.358319230063074</v>
      </c>
      <c r="I10" s="19" t="n">
        <v>0.260538828862574</v>
      </c>
      <c r="J10" s="19" t="n">
        <v>0.210065223525504</v>
      </c>
      <c r="K10" s="19" t="n">
        <v>0.173494181052418</v>
      </c>
      <c r="L10" s="19" t="n">
        <v>0.140564813130095</v>
      </c>
      <c r="M10" s="19"/>
      <c r="N10" s="19" t="n">
        <v>0.0697284218417703</v>
      </c>
      <c r="O10" s="19" t="n">
        <v>0.171590693297641</v>
      </c>
      <c r="P10" s="19" t="n">
        <v>0.209943187784515</v>
      </c>
      <c r="Q10" s="19" t="n">
        <v>0.369785005503325</v>
      </c>
      <c r="R10" s="19" t="n">
        <v>0.302338943738864</v>
      </c>
      <c r="S10" s="19"/>
      <c r="T10" s="19" t="n">
        <v>0.204146814676761</v>
      </c>
      <c r="U10" s="19" t="n">
        <v>0.251468419874102</v>
      </c>
      <c r="V10" s="19" t="n">
        <v>0.268573994229696</v>
      </c>
      <c r="W10" s="19" t="n">
        <v>0.305237138271801</v>
      </c>
      <c r="X10" s="19"/>
      <c r="Y10" s="19" t="n">
        <v>0.35571472144389</v>
      </c>
      <c r="Z10" s="19" t="n">
        <v>0.228268815651748</v>
      </c>
      <c r="AA10" s="19" t="n">
        <v>0.135893472307981</v>
      </c>
      <c r="AB10" s="19" t="n">
        <v>0.0707621582203213</v>
      </c>
      <c r="AC10" s="19" t="n">
        <v>0.487450285837733</v>
      </c>
      <c r="AD10" s="19" t="n">
        <v>0.183668144953978</v>
      </c>
      <c r="AE10" s="19"/>
      <c r="AF10" s="19" t="n">
        <v>0.244010396732073</v>
      </c>
      <c r="AG10" s="19"/>
      <c r="AH10" s="19" t="n">
        <v>0.294635823960342</v>
      </c>
      <c r="AI10" s="19"/>
      <c r="AJ10" s="19" t="n">
        <v>0.245907517965552</v>
      </c>
      <c r="AK10" s="19" t="n">
        <v>0.269730042480845</v>
      </c>
      <c r="AL10" s="19" t="n">
        <v>0.25374825967432</v>
      </c>
      <c r="AM10" s="19" t="n">
        <v>0.25391768354798</v>
      </c>
      <c r="AN10" s="19" t="n">
        <v>0.239877478866157</v>
      </c>
      <c r="AO10" s="19" t="n">
        <v>0.284061467129405</v>
      </c>
      <c r="AP10" s="19" t="n">
        <v>0.290899220984708</v>
      </c>
      <c r="AQ10" s="19" t="n">
        <v>0.354374527925147</v>
      </c>
      <c r="AR10" s="19" t="n">
        <v>0.120816128624941</v>
      </c>
      <c r="AS10" s="19" t="n">
        <v>0.182220802781281</v>
      </c>
      <c r="AT10" s="19" t="n">
        <v>0.147859656476285</v>
      </c>
      <c r="AU10" s="19" t="n">
        <v>0.296452313005835</v>
      </c>
    </row>
    <row r="11">
      <c r="B11" s="20" t="s">
        <v>267</v>
      </c>
      <c r="C11" s="19" t="n">
        <v>0.495365799545788</v>
      </c>
      <c r="D11" s="19" t="n">
        <v>0.447408276436174</v>
      </c>
      <c r="E11" s="19" t="n">
        <v>0.543169875262652</v>
      </c>
      <c r="F11" s="19"/>
      <c r="G11" s="19" t="n">
        <v>0.273543930054065</v>
      </c>
      <c r="H11" s="19" t="n">
        <v>0.367388570039923</v>
      </c>
      <c r="I11" s="19" t="n">
        <v>0.463761051388709</v>
      </c>
      <c r="J11" s="19" t="n">
        <v>0.57313139541357</v>
      </c>
      <c r="K11" s="19" t="n">
        <v>0.527172308525039</v>
      </c>
      <c r="L11" s="19" t="n">
        <v>0.622442645633714</v>
      </c>
      <c r="M11" s="19"/>
      <c r="N11" s="19" t="n">
        <v>0.553933930130695</v>
      </c>
      <c r="O11" s="19" t="n">
        <v>0.484617588232272</v>
      </c>
      <c r="P11" s="19" t="n">
        <v>0.50638035171164</v>
      </c>
      <c r="Q11" s="19" t="n">
        <v>0.507720536304024</v>
      </c>
      <c r="R11" s="19" t="n">
        <v>0.455228351793072</v>
      </c>
      <c r="S11" s="19"/>
      <c r="T11" s="19" t="n">
        <v>0.427932026151957</v>
      </c>
      <c r="U11" s="19" t="n">
        <v>0.468107579094049</v>
      </c>
      <c r="V11" s="19" t="n">
        <v>0.539311518477308</v>
      </c>
      <c r="W11" s="19" t="n">
        <v>0.48783660589534</v>
      </c>
      <c r="X11" s="19"/>
      <c r="Y11" s="19" t="n">
        <v>0.402909639722352</v>
      </c>
      <c r="Z11" s="19" t="n">
        <v>0.536642367655072</v>
      </c>
      <c r="AA11" s="19" t="n">
        <v>0.634481166202419</v>
      </c>
      <c r="AB11" s="19" t="n">
        <v>0.478475093484256</v>
      </c>
      <c r="AC11" s="19" t="n">
        <v>0.364558898644666</v>
      </c>
      <c r="AD11" s="19" t="n">
        <v>0.620598959454919</v>
      </c>
      <c r="AE11" s="19"/>
      <c r="AF11" s="19" t="n">
        <v>0.504020472561417</v>
      </c>
      <c r="AG11" s="19"/>
      <c r="AH11" s="19" t="n">
        <v>0.481498024297666</v>
      </c>
      <c r="AI11" s="19"/>
      <c r="AJ11" s="19" t="n">
        <v>0.4231144192321</v>
      </c>
      <c r="AK11" s="19" t="n">
        <v>0.54941390319466</v>
      </c>
      <c r="AL11" s="19" t="n">
        <v>0.467506968821178</v>
      </c>
      <c r="AM11" s="19" t="n">
        <v>0.510386896721285</v>
      </c>
      <c r="AN11" s="19" t="n">
        <v>0.549809319875222</v>
      </c>
      <c r="AO11" s="19" t="n">
        <v>0.504981061140051</v>
      </c>
      <c r="AP11" s="19" t="n">
        <v>0.444735564804508</v>
      </c>
      <c r="AQ11" s="19" t="n">
        <v>0.499635484324738</v>
      </c>
      <c r="AR11" s="19" t="n">
        <v>0.673582740443217</v>
      </c>
      <c r="AS11" s="19" t="n">
        <v>0.497773060248236</v>
      </c>
      <c r="AT11" s="19" t="n">
        <v>0.558583271421326</v>
      </c>
      <c r="AU11" s="19" t="n">
        <v>0.472309727200481</v>
      </c>
    </row>
    <row r="12">
      <c r="B12" s="20" t="s">
        <v>268</v>
      </c>
      <c r="C12" s="19" t="n">
        <v>0.185420653408304</v>
      </c>
      <c r="D12" s="19" t="n">
        <v>0.15155149954206</v>
      </c>
      <c r="E12" s="19" t="n">
        <v>0.219930548484304</v>
      </c>
      <c r="F12" s="19"/>
      <c r="G12" s="19" t="n">
        <v>0.0576965280661031</v>
      </c>
      <c r="H12" s="19" t="n">
        <v>0.158484641591262</v>
      </c>
      <c r="I12" s="19" t="n">
        <v>0.169519707172395</v>
      </c>
      <c r="J12" s="19" t="n">
        <v>0.193265043152454</v>
      </c>
      <c r="K12" s="19" t="n">
        <v>0.262052585785971</v>
      </c>
      <c r="L12" s="19" t="n">
        <v>0.211476564299549</v>
      </c>
      <c r="M12" s="19"/>
      <c r="N12" s="19" t="n">
        <v>0.376337648027534</v>
      </c>
      <c r="O12" s="19" t="n">
        <v>0.293081789215239</v>
      </c>
      <c r="P12" s="19" t="n">
        <v>0.225622537307537</v>
      </c>
      <c r="Q12" s="19" t="n">
        <v>0.0688549722402409</v>
      </c>
      <c r="R12" s="19" t="n">
        <v>0.0909086198038288</v>
      </c>
      <c r="S12" s="19"/>
      <c r="T12" s="19" t="n">
        <v>0.231574876657335</v>
      </c>
      <c r="U12" s="19" t="n">
        <v>0.226785173241175</v>
      </c>
      <c r="V12" s="19" t="n">
        <v>0.139904008567147</v>
      </c>
      <c r="W12" s="19" t="n">
        <v>0.125683241263651</v>
      </c>
      <c r="X12" s="19"/>
      <c r="Y12" s="19" t="n">
        <v>0.145419041918442</v>
      </c>
      <c r="Z12" s="19" t="n">
        <v>0.176470662587646</v>
      </c>
      <c r="AA12" s="19" t="n">
        <v>0.204466849923295</v>
      </c>
      <c r="AB12" s="19" t="n">
        <v>0.392617376617355</v>
      </c>
      <c r="AC12" s="19" t="n">
        <v>0.0308561244438121</v>
      </c>
      <c r="AD12" s="19" t="n">
        <v>0.180531881552255</v>
      </c>
      <c r="AE12" s="19"/>
      <c r="AF12" s="19" t="n">
        <v>0.200481327623631</v>
      </c>
      <c r="AG12" s="19"/>
      <c r="AH12" s="19" t="n">
        <v>0.14936847876119</v>
      </c>
      <c r="AI12" s="19"/>
      <c r="AJ12" s="19" t="n">
        <v>0.179463432020819</v>
      </c>
      <c r="AK12" s="19" t="n">
        <v>0.128092486596257</v>
      </c>
      <c r="AL12" s="19" t="n">
        <v>0.236826610123598</v>
      </c>
      <c r="AM12" s="19" t="n">
        <v>0.155937072960283</v>
      </c>
      <c r="AN12" s="19" t="n">
        <v>0.165188395281939</v>
      </c>
      <c r="AO12" s="19" t="n">
        <v>0.165247706325146</v>
      </c>
      <c r="AP12" s="19" t="n">
        <v>0.181567571287025</v>
      </c>
      <c r="AQ12" s="19" t="n">
        <v>0.114048276145962</v>
      </c>
      <c r="AR12" s="19" t="n">
        <v>0.152976869567349</v>
      </c>
      <c r="AS12" s="19" t="n">
        <v>0.261339453475409</v>
      </c>
      <c r="AT12" s="19" t="n">
        <v>0.257181357823989</v>
      </c>
      <c r="AU12" s="19" t="n">
        <v>0.117183691869069</v>
      </c>
    </row>
    <row r="13">
      <c r="B13" s="20" t="s">
        <v>269</v>
      </c>
      <c r="C13" s="21" t="n">
        <v>0.0194607084767177</v>
      </c>
      <c r="D13" s="21" t="n">
        <v>0.0169803137636725</v>
      </c>
      <c r="E13" s="21" t="n">
        <v>0.0220113770990215</v>
      </c>
      <c r="F13" s="21"/>
      <c r="G13" s="21" t="n">
        <v>0.0130947388091646</v>
      </c>
      <c r="H13" s="21" t="n">
        <v>0.0200810737811297</v>
      </c>
      <c r="I13" s="21" t="n">
        <v>0.0322187336940263</v>
      </c>
      <c r="J13" s="21" t="n">
        <v>0.00418114098292694</v>
      </c>
      <c r="K13" s="21" t="n">
        <v>0.0225163920112627</v>
      </c>
      <c r="L13" s="21" t="n">
        <v>0.0223874749593327</v>
      </c>
      <c r="M13" s="21"/>
      <c r="N13" s="21" t="n">
        <v>0</v>
      </c>
      <c r="O13" s="21" t="n">
        <v>0.0144757887193596</v>
      </c>
      <c r="P13" s="21" t="n">
        <v>0.0324112390163391</v>
      </c>
      <c r="Q13" s="21" t="n">
        <v>0.010743652842423</v>
      </c>
      <c r="R13" s="21" t="n">
        <v>0.0169697924261958</v>
      </c>
      <c r="S13" s="21"/>
      <c r="T13" s="21" t="n">
        <v>0.0470625942972048</v>
      </c>
      <c r="U13" s="21" t="n">
        <v>0.0169851340284463</v>
      </c>
      <c r="V13" s="21" t="n">
        <v>0.0222604439366884</v>
      </c>
      <c r="W13" s="21" t="n">
        <v>0.00465567479939053</v>
      </c>
      <c r="X13" s="21"/>
      <c r="Y13" s="21" t="n">
        <v>0.0179529025859579</v>
      </c>
      <c r="Z13" s="21" t="n">
        <v>0.0145692415504623</v>
      </c>
      <c r="AA13" s="21" t="n">
        <v>0.0215963380324025</v>
      </c>
      <c r="AB13" s="21" t="n">
        <v>0.0171916690704417</v>
      </c>
      <c r="AC13" s="21" t="n">
        <v>0.046144219153307</v>
      </c>
      <c r="AD13" s="21" t="n">
        <v>0.0152010140388471</v>
      </c>
      <c r="AE13" s="21"/>
      <c r="AF13" s="21" t="n">
        <v>0.0134227940753094</v>
      </c>
      <c r="AG13" s="21"/>
      <c r="AH13" s="21" t="n">
        <v>0.0150138701043533</v>
      </c>
      <c r="AI13" s="21"/>
      <c r="AJ13" s="21" t="n">
        <v>0.0120261301226417</v>
      </c>
      <c r="AK13" s="21" t="n">
        <v>0.0527635677282381</v>
      </c>
      <c r="AL13" s="21" t="n">
        <v>0.00416268384616381</v>
      </c>
      <c r="AM13" s="21" t="n">
        <v>0.0302639501079822</v>
      </c>
      <c r="AN13" s="21" t="n">
        <v>0.0233092505083934</v>
      </c>
      <c r="AO13" s="21" t="n">
        <v>0</v>
      </c>
      <c r="AP13" s="21" t="n">
        <v>0.05633797469673</v>
      </c>
      <c r="AQ13" s="21" t="n">
        <v>0</v>
      </c>
      <c r="AR13" s="21" t="n">
        <v>0</v>
      </c>
      <c r="AS13" s="21" t="n">
        <v>0.012792119688708</v>
      </c>
      <c r="AT13" s="21" t="n">
        <v>0</v>
      </c>
      <c r="AU13" s="21" t="n">
        <v>0</v>
      </c>
    </row>
    <row r="14">
      <c r="B14" s="18"/>
    </row>
    <row r="15">
      <c r="B15" t="s">
        <v>70</v>
      </c>
    </row>
    <row r="16">
      <c r="B16" t="s">
        <v>71</v>
      </c>
    </row>
    <row r="18">
      <c r="B18"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274</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1016</v>
      </c>
      <c r="D7" s="11" t="n">
        <v>479</v>
      </c>
      <c r="E7" s="11" t="n">
        <v>535</v>
      </c>
      <c r="F7" s="11"/>
      <c r="G7" s="11" t="n">
        <v>101</v>
      </c>
      <c r="H7" s="11" t="n">
        <v>138</v>
      </c>
      <c r="I7" s="11" t="n">
        <v>148</v>
      </c>
      <c r="J7" s="11" t="n">
        <v>176</v>
      </c>
      <c r="K7" s="11" t="n">
        <v>187</v>
      </c>
      <c r="L7" s="11" t="n">
        <v>266</v>
      </c>
      <c r="M7" s="11"/>
      <c r="N7" s="11" t="n">
        <v>20</v>
      </c>
      <c r="O7" s="11" t="n">
        <v>265</v>
      </c>
      <c r="P7" s="11" t="n">
        <v>363</v>
      </c>
      <c r="Q7" s="11" t="n">
        <v>242</v>
      </c>
      <c r="R7" s="11" t="n">
        <v>121</v>
      </c>
      <c r="S7" s="11"/>
      <c r="T7" s="11" t="n">
        <v>119</v>
      </c>
      <c r="U7" s="11" t="n">
        <v>291</v>
      </c>
      <c r="V7" s="11" t="n">
        <v>216</v>
      </c>
      <c r="W7" s="11" t="n">
        <v>213</v>
      </c>
      <c r="X7" s="11"/>
      <c r="Y7" s="11" t="n">
        <v>361</v>
      </c>
      <c r="Z7" s="11" t="n">
        <v>178</v>
      </c>
      <c r="AA7" s="11" t="n">
        <v>234</v>
      </c>
      <c r="AB7" s="11" t="n">
        <v>114</v>
      </c>
      <c r="AC7" s="11" t="n">
        <v>56</v>
      </c>
      <c r="AD7" s="11" t="n">
        <v>67</v>
      </c>
      <c r="AE7" s="11"/>
      <c r="AF7" s="11" t="n">
        <v>631</v>
      </c>
      <c r="AG7" s="11"/>
      <c r="AH7" s="11" t="n">
        <v>748</v>
      </c>
      <c r="AI7" s="11"/>
      <c r="AJ7" s="11" t="n">
        <v>86</v>
      </c>
      <c r="AK7" s="11" t="n">
        <v>36</v>
      </c>
      <c r="AL7" s="11" t="n">
        <v>202</v>
      </c>
      <c r="AM7" s="11" t="n">
        <v>160</v>
      </c>
      <c r="AN7" s="11" t="n">
        <v>132</v>
      </c>
      <c r="AO7" s="11" t="n">
        <v>68</v>
      </c>
      <c r="AP7" s="11" t="n">
        <v>130</v>
      </c>
      <c r="AQ7" s="11" t="n">
        <v>32</v>
      </c>
      <c r="AR7" s="11" t="n">
        <v>26</v>
      </c>
      <c r="AS7" s="11" t="n">
        <v>74</v>
      </c>
      <c r="AT7" s="11" t="n">
        <v>30</v>
      </c>
      <c r="AU7" s="11" t="n">
        <v>40</v>
      </c>
    </row>
    <row r="8" ht="30" customHeight="1">
      <c r="B8" s="12" t="s">
        <v>20</v>
      </c>
      <c r="C8" s="12" t="n">
        <v>1016</v>
      </c>
      <c r="D8" s="12" t="n">
        <v>506</v>
      </c>
      <c r="E8" s="12" t="n">
        <v>508</v>
      </c>
      <c r="F8" s="12"/>
      <c r="G8" s="12" t="n">
        <v>112</v>
      </c>
      <c r="H8" s="12" t="n">
        <v>163</v>
      </c>
      <c r="I8" s="12" t="n">
        <v>150</v>
      </c>
      <c r="J8" s="12" t="n">
        <v>168</v>
      </c>
      <c r="K8" s="12" t="n">
        <v>173</v>
      </c>
      <c r="L8" s="12" t="n">
        <v>251</v>
      </c>
      <c r="M8" s="12"/>
      <c r="N8" s="12" t="n">
        <v>19</v>
      </c>
      <c r="O8" s="12" t="n">
        <v>248</v>
      </c>
      <c r="P8" s="12" t="n">
        <v>339</v>
      </c>
      <c r="Q8" s="12" t="n">
        <v>270</v>
      </c>
      <c r="R8" s="12" t="n">
        <v>134</v>
      </c>
      <c r="S8" s="12"/>
      <c r="T8" s="12" t="n">
        <v>119</v>
      </c>
      <c r="U8" s="12" t="n">
        <v>288</v>
      </c>
      <c r="V8" s="12" t="n">
        <v>215</v>
      </c>
      <c r="W8" s="12" t="n">
        <v>224</v>
      </c>
      <c r="X8" s="12"/>
      <c r="Y8" s="12" t="n">
        <v>389</v>
      </c>
      <c r="Z8" s="12" t="n">
        <v>172</v>
      </c>
      <c r="AA8" s="12" t="n">
        <v>220</v>
      </c>
      <c r="AB8" s="12" t="n">
        <v>108</v>
      </c>
      <c r="AC8" s="12" t="n">
        <v>59</v>
      </c>
      <c r="AD8" s="12" t="n">
        <v>61</v>
      </c>
      <c r="AE8" s="12"/>
      <c r="AF8" s="12" t="n">
        <v>624</v>
      </c>
      <c r="AG8" s="12"/>
      <c r="AH8" s="12" t="n">
        <v>760</v>
      </c>
      <c r="AI8" s="12"/>
      <c r="AJ8" s="12" t="n">
        <v>77</v>
      </c>
      <c r="AK8" s="12" t="n">
        <v>29</v>
      </c>
      <c r="AL8" s="12" t="n">
        <v>215</v>
      </c>
      <c r="AM8" s="12" t="n">
        <v>169</v>
      </c>
      <c r="AN8" s="12" t="n">
        <v>151</v>
      </c>
      <c r="AO8" s="12" t="n">
        <v>67</v>
      </c>
      <c r="AP8" s="12" t="n">
        <v>123</v>
      </c>
      <c r="AQ8" s="12" t="n">
        <v>35</v>
      </c>
      <c r="AR8" s="12" t="n">
        <v>22</v>
      </c>
      <c r="AS8" s="12" t="n">
        <v>67</v>
      </c>
      <c r="AT8" s="12" t="n">
        <v>23</v>
      </c>
      <c r="AU8" s="12" t="n">
        <v>38</v>
      </c>
    </row>
    <row r="9">
      <c r="B9" s="20" t="s">
        <v>271</v>
      </c>
      <c r="C9" s="19" t="n">
        <v>0.546450708461711</v>
      </c>
      <c r="D9" s="19" t="n">
        <v>0.56217907632597</v>
      </c>
      <c r="E9" s="19" t="n">
        <v>0.53095104083196</v>
      </c>
      <c r="F9" s="19"/>
      <c r="G9" s="19" t="n">
        <v>0.551531967541509</v>
      </c>
      <c r="H9" s="19" t="n">
        <v>0.433335401672518</v>
      </c>
      <c r="I9" s="19" t="n">
        <v>0.484359787468958</v>
      </c>
      <c r="J9" s="19" t="n">
        <v>0.537505015083296</v>
      </c>
      <c r="K9" s="19" t="n">
        <v>0.60339365757773</v>
      </c>
      <c r="L9" s="19" t="n">
        <v>0.62156072578604</v>
      </c>
      <c r="M9" s="19"/>
      <c r="N9" s="19" t="n">
        <v>0.441390502797339</v>
      </c>
      <c r="O9" s="19" t="n">
        <v>0.510703511222828</v>
      </c>
      <c r="P9" s="19" t="n">
        <v>0.530400091759568</v>
      </c>
      <c r="Q9" s="19" t="n">
        <v>0.601104104297635</v>
      </c>
      <c r="R9" s="19" t="n">
        <v>0.570110950093919</v>
      </c>
      <c r="S9" s="19"/>
      <c r="T9" s="19" t="n">
        <v>0.440434401185873</v>
      </c>
      <c r="U9" s="19" t="n">
        <v>0.546326316712346</v>
      </c>
      <c r="V9" s="19" t="n">
        <v>0.605789781967381</v>
      </c>
      <c r="W9" s="19" t="n">
        <v>0.528532113695576</v>
      </c>
      <c r="X9" s="19"/>
      <c r="Y9" s="19" t="n">
        <v>0.52300552770546</v>
      </c>
      <c r="Z9" s="19" t="n">
        <v>0.575258730313508</v>
      </c>
      <c r="AA9" s="19" t="n">
        <v>0.61782556471268</v>
      </c>
      <c r="AB9" s="19" t="n">
        <v>0.428276986345103</v>
      </c>
      <c r="AC9" s="19" t="n">
        <v>0.522977871383938</v>
      </c>
      <c r="AD9" s="19" t="n">
        <v>0.613304686842477</v>
      </c>
      <c r="AE9" s="19"/>
      <c r="AF9" s="19" t="n">
        <v>0.560637271779636</v>
      </c>
      <c r="AG9" s="19"/>
      <c r="AH9" s="19" t="n">
        <v>0.566960462885651</v>
      </c>
      <c r="AI9" s="19"/>
      <c r="AJ9" s="19" t="n">
        <v>0.465311534318811</v>
      </c>
      <c r="AK9" s="19" t="n">
        <v>0.512096556644217</v>
      </c>
      <c r="AL9" s="19" t="n">
        <v>0.56155499703642</v>
      </c>
      <c r="AM9" s="19" t="n">
        <v>0.553479399336798</v>
      </c>
      <c r="AN9" s="19" t="n">
        <v>0.577355868413861</v>
      </c>
      <c r="AO9" s="19" t="n">
        <v>0.624226160635859</v>
      </c>
      <c r="AP9" s="19" t="n">
        <v>0.473895233010198</v>
      </c>
      <c r="AQ9" s="19" t="n">
        <v>0.643540653040777</v>
      </c>
      <c r="AR9" s="19" t="n">
        <v>0.444241581243522</v>
      </c>
      <c r="AS9" s="19" t="n">
        <v>0.495425542301314</v>
      </c>
      <c r="AT9" s="19" t="n">
        <v>0.625461131391626</v>
      </c>
      <c r="AU9" s="19" t="n">
        <v>0.607169239678651</v>
      </c>
    </row>
    <row r="10">
      <c r="B10" s="20" t="s">
        <v>272</v>
      </c>
      <c r="C10" s="19" t="n">
        <v>0.193711226358496</v>
      </c>
      <c r="D10" s="19" t="n">
        <v>0.202185165865593</v>
      </c>
      <c r="E10" s="19" t="n">
        <v>0.186030180821468</v>
      </c>
      <c r="F10" s="19"/>
      <c r="G10" s="19" t="n">
        <v>0.296280136967985</v>
      </c>
      <c r="H10" s="19" t="n">
        <v>0.33094473032707</v>
      </c>
      <c r="I10" s="19" t="n">
        <v>0.205727161589356</v>
      </c>
      <c r="J10" s="19" t="n">
        <v>0.178818260876505</v>
      </c>
      <c r="K10" s="19" t="n">
        <v>0.124062096373015</v>
      </c>
      <c r="L10" s="19" t="n">
        <v>0.109611915051128</v>
      </c>
      <c r="M10" s="19"/>
      <c r="N10" s="19" t="n">
        <v>0.0639900433770728</v>
      </c>
      <c r="O10" s="19" t="n">
        <v>0.1529287952358</v>
      </c>
      <c r="P10" s="19" t="n">
        <v>0.167002422540709</v>
      </c>
      <c r="Q10" s="19" t="n">
        <v>0.230047894863042</v>
      </c>
      <c r="R10" s="19" t="n">
        <v>0.268265455722264</v>
      </c>
      <c r="S10" s="19"/>
      <c r="T10" s="19" t="n">
        <v>0.227365365850936</v>
      </c>
      <c r="U10" s="19" t="n">
        <v>0.167459203432601</v>
      </c>
      <c r="V10" s="19" t="n">
        <v>0.190754193434517</v>
      </c>
      <c r="W10" s="19" t="n">
        <v>0.278274874308212</v>
      </c>
      <c r="X10" s="19"/>
      <c r="Y10" s="19" t="n">
        <v>0.248828745339399</v>
      </c>
      <c r="Z10" s="19" t="n">
        <v>0.169733379649574</v>
      </c>
      <c r="AA10" s="19" t="n">
        <v>0.111238402806574</v>
      </c>
      <c r="AB10" s="19" t="n">
        <v>0.179260108157682</v>
      </c>
      <c r="AC10" s="19" t="n">
        <v>0.308906487805953</v>
      </c>
      <c r="AD10" s="19" t="n">
        <v>0.126528291196644</v>
      </c>
      <c r="AE10" s="19"/>
      <c r="AF10" s="19" t="n">
        <v>0.161327132273484</v>
      </c>
      <c r="AG10" s="19"/>
      <c r="AH10" s="19" t="n">
        <v>0.207001172542346</v>
      </c>
      <c r="AI10" s="19"/>
      <c r="AJ10" s="19" t="n">
        <v>0.219176938138053</v>
      </c>
      <c r="AK10" s="19" t="n">
        <v>0.274744907088738</v>
      </c>
      <c r="AL10" s="19" t="n">
        <v>0.190813646530795</v>
      </c>
      <c r="AM10" s="19" t="n">
        <v>0.136783242701269</v>
      </c>
      <c r="AN10" s="19" t="n">
        <v>0.189714631242608</v>
      </c>
      <c r="AO10" s="19" t="n">
        <v>0.118710643514357</v>
      </c>
      <c r="AP10" s="19" t="n">
        <v>0.270663611340644</v>
      </c>
      <c r="AQ10" s="19" t="n">
        <v>0.290807087595411</v>
      </c>
      <c r="AR10" s="19" t="n">
        <v>0.24312441730807</v>
      </c>
      <c r="AS10" s="19" t="n">
        <v>0.174490914739666</v>
      </c>
      <c r="AT10" s="19" t="n">
        <v>0.117072871093313</v>
      </c>
      <c r="AU10" s="19" t="n">
        <v>0.211115216317836</v>
      </c>
    </row>
    <row r="11">
      <c r="B11" s="20" t="s">
        <v>273</v>
      </c>
      <c r="C11" s="19" t="n">
        <v>0.0376701766870179</v>
      </c>
      <c r="D11" s="19" t="n">
        <v>0.0442788164317374</v>
      </c>
      <c r="E11" s="19" t="n">
        <v>0.0312296971765286</v>
      </c>
      <c r="F11" s="19"/>
      <c r="G11" s="19" t="n">
        <v>0.0507976830737858</v>
      </c>
      <c r="H11" s="19" t="n">
        <v>0.0715442813200544</v>
      </c>
      <c r="I11" s="19" t="n">
        <v>0.0535637721097998</v>
      </c>
      <c r="J11" s="19" t="n">
        <v>0.042910344580461</v>
      </c>
      <c r="K11" s="19" t="n">
        <v>0.0274105531049887</v>
      </c>
      <c r="L11" s="19" t="n">
        <v>0.00385327480562724</v>
      </c>
      <c r="M11" s="19"/>
      <c r="N11" s="19" t="n">
        <v>0.0486085513464781</v>
      </c>
      <c r="O11" s="19" t="n">
        <v>0.0291213963111008</v>
      </c>
      <c r="P11" s="19" t="n">
        <v>0.0408736126551527</v>
      </c>
      <c r="Q11" s="19" t="n">
        <v>0.0439824874509275</v>
      </c>
      <c r="R11" s="19" t="n">
        <v>0.0325628572564426</v>
      </c>
      <c r="S11" s="19"/>
      <c r="T11" s="19" t="n">
        <v>0.0479372813473372</v>
      </c>
      <c r="U11" s="19" t="n">
        <v>0.0408990945244771</v>
      </c>
      <c r="V11" s="19" t="n">
        <v>0.0307021727644044</v>
      </c>
      <c r="W11" s="19" t="n">
        <v>0.0521942123091233</v>
      </c>
      <c r="X11" s="19"/>
      <c r="Y11" s="19" t="n">
        <v>0.0673820109508649</v>
      </c>
      <c r="Z11" s="19" t="n">
        <v>0.0297741873553101</v>
      </c>
      <c r="AA11" s="19" t="n">
        <v>0.00438741405024243</v>
      </c>
      <c r="AB11" s="19" t="n">
        <v>0.0311642323455281</v>
      </c>
      <c r="AC11" s="19" t="n">
        <v>0.0142691094279132</v>
      </c>
      <c r="AD11" s="19" t="n">
        <v>0.0288200381294495</v>
      </c>
      <c r="AE11" s="19"/>
      <c r="AF11" s="19" t="n">
        <v>0.0354835104389671</v>
      </c>
      <c r="AG11" s="19"/>
      <c r="AH11" s="19" t="n">
        <v>0.0402283883191021</v>
      </c>
      <c r="AI11" s="19"/>
      <c r="AJ11" s="19" t="n">
        <v>0.0890989209145489</v>
      </c>
      <c r="AK11" s="19" t="n">
        <v>0.0604193149890326</v>
      </c>
      <c r="AL11" s="19" t="n">
        <v>0.0222492901173315</v>
      </c>
      <c r="AM11" s="19" t="n">
        <v>0.0545265782567484</v>
      </c>
      <c r="AN11" s="19" t="n">
        <v>0.036703111180279</v>
      </c>
      <c r="AO11" s="19" t="n">
        <v>0.0251900110880816</v>
      </c>
      <c r="AP11" s="19" t="n">
        <v>0.0370989079303418</v>
      </c>
      <c r="AQ11" s="19" t="n">
        <v>0</v>
      </c>
      <c r="AR11" s="19" t="n">
        <v>0.0821605047408891</v>
      </c>
      <c r="AS11" s="19" t="n">
        <v>0.0307602396632239</v>
      </c>
      <c r="AT11" s="19" t="n">
        <v>0</v>
      </c>
      <c r="AU11" s="19" t="n">
        <v>0</v>
      </c>
    </row>
    <row r="12">
      <c r="B12" s="20" t="s">
        <v>269</v>
      </c>
      <c r="C12" s="21" t="n">
        <v>0.222167888492775</v>
      </c>
      <c r="D12" s="21" t="n">
        <v>0.1913569413767</v>
      </c>
      <c r="E12" s="21" t="n">
        <v>0.251789081170044</v>
      </c>
      <c r="F12" s="21"/>
      <c r="G12" s="21" t="n">
        <v>0.10139021241672</v>
      </c>
      <c r="H12" s="21" t="n">
        <v>0.164175586680358</v>
      </c>
      <c r="I12" s="21" t="n">
        <v>0.256349278831886</v>
      </c>
      <c r="J12" s="21" t="n">
        <v>0.240766379459738</v>
      </c>
      <c r="K12" s="21" t="n">
        <v>0.245133692944266</v>
      </c>
      <c r="L12" s="21" t="n">
        <v>0.264974084357204</v>
      </c>
      <c r="M12" s="21"/>
      <c r="N12" s="21" t="n">
        <v>0.44601090247911</v>
      </c>
      <c r="O12" s="21" t="n">
        <v>0.307246297230271</v>
      </c>
      <c r="P12" s="21" t="n">
        <v>0.261723873044571</v>
      </c>
      <c r="Q12" s="21" t="n">
        <v>0.124865513388395</v>
      </c>
      <c r="R12" s="21" t="n">
        <v>0.129060736927375</v>
      </c>
      <c r="S12" s="21"/>
      <c r="T12" s="21" t="n">
        <v>0.284262951615854</v>
      </c>
      <c r="U12" s="21" t="n">
        <v>0.245315385330576</v>
      </c>
      <c r="V12" s="21" t="n">
        <v>0.172753851833698</v>
      </c>
      <c r="W12" s="21" t="n">
        <v>0.140998799687089</v>
      </c>
      <c r="X12" s="21"/>
      <c r="Y12" s="21" t="n">
        <v>0.160783716004276</v>
      </c>
      <c r="Z12" s="21" t="n">
        <v>0.225233702681607</v>
      </c>
      <c r="AA12" s="21" t="n">
        <v>0.266548618430503</v>
      </c>
      <c r="AB12" s="21" t="n">
        <v>0.361298673151687</v>
      </c>
      <c r="AC12" s="21" t="n">
        <v>0.153846531382196</v>
      </c>
      <c r="AD12" s="21" t="n">
        <v>0.23134698383143</v>
      </c>
      <c r="AE12" s="21"/>
      <c r="AF12" s="21" t="n">
        <v>0.242552085507913</v>
      </c>
      <c r="AG12" s="21"/>
      <c r="AH12" s="21" t="n">
        <v>0.185809976252901</v>
      </c>
      <c r="AI12" s="21"/>
      <c r="AJ12" s="21" t="n">
        <v>0.226412606628587</v>
      </c>
      <c r="AK12" s="21" t="n">
        <v>0.152739221278012</v>
      </c>
      <c r="AL12" s="21" t="n">
        <v>0.225382066315454</v>
      </c>
      <c r="AM12" s="21" t="n">
        <v>0.255210779705185</v>
      </c>
      <c r="AN12" s="21" t="n">
        <v>0.196226389163252</v>
      </c>
      <c r="AO12" s="21" t="n">
        <v>0.231873184761702</v>
      </c>
      <c r="AP12" s="21" t="n">
        <v>0.218342247718816</v>
      </c>
      <c r="AQ12" s="21" t="n">
        <v>0.0656522593638117</v>
      </c>
      <c r="AR12" s="21" t="n">
        <v>0.230473496707519</v>
      </c>
      <c r="AS12" s="21" t="n">
        <v>0.299323303295796</v>
      </c>
      <c r="AT12" s="21" t="n">
        <v>0.257465997515061</v>
      </c>
      <c r="AU12" s="21" t="n">
        <v>0.181715544003513</v>
      </c>
    </row>
    <row r="13">
      <c r="B13" s="18"/>
    </row>
    <row r="14">
      <c r="B14" t="s">
        <v>70</v>
      </c>
    </row>
    <row r="15">
      <c r="B15" t="s">
        <v>71</v>
      </c>
    </row>
    <row r="17">
      <c r="B17"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2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20.71" hidden="0" customWidth="1"/>
  </cols>
  <sheetData>
    <row r="2" ht="40" customHeight="1">
      <c r="D2" s="16" t="s">
        <v>289</v>
      </c>
    </row>
    <row r="6" ht="50" customHeight="1">
      <c r="B6" s="22" t="s">
        <v>15</v>
      </c>
      <c r="C6" s="22" t="s">
        <v>275</v>
      </c>
      <c r="D6" s="22" t="s">
        <v>276</v>
      </c>
      <c r="E6" s="22" t="s">
        <v>277</v>
      </c>
      <c r="F6" s="22" t="s">
        <v>278</v>
      </c>
      <c r="G6" s="22" t="s">
        <v>279</v>
      </c>
      <c r="H6" s="22" t="s">
        <v>280</v>
      </c>
      <c r="I6" s="22" t="s">
        <v>281</v>
      </c>
    </row>
    <row r="7">
      <c r="B7" s="20" t="s">
        <v>282</v>
      </c>
      <c r="C7" s="19" t="n">
        <v>0.212028119898154</v>
      </c>
      <c r="D7" s="19" t="n">
        <v>0.195117202691698</v>
      </c>
      <c r="E7" s="19" t="n">
        <v>0.0994220436895248</v>
      </c>
      <c r="F7" s="19" t="n">
        <v>0.1397995571376</v>
      </c>
      <c r="G7" s="19" t="n">
        <v>0.106763649576602</v>
      </c>
      <c r="H7" s="19" t="n">
        <v>0.115606332442896</v>
      </c>
      <c r="I7" s="19" t="n">
        <v>0.111743056942473</v>
      </c>
    </row>
    <row r="8">
      <c r="B8" s="20" t="s">
        <v>283</v>
      </c>
      <c r="C8" s="19" t="n">
        <v>0.389865920449167</v>
      </c>
      <c r="D8" s="19" t="n">
        <v>0.383543842484419</v>
      </c>
      <c r="E8" s="19" t="n">
        <v>0.308221858186208</v>
      </c>
      <c r="F8" s="19" t="n">
        <v>0.261226746575069</v>
      </c>
      <c r="G8" s="19" t="n">
        <v>0.31628350344923</v>
      </c>
      <c r="H8" s="19" t="n">
        <v>0.282372690094126</v>
      </c>
      <c r="I8" s="19" t="n">
        <v>0.300689489232322</v>
      </c>
    </row>
    <row r="9">
      <c r="B9" s="20" t="s">
        <v>284</v>
      </c>
      <c r="C9" s="19" t="n">
        <v>0.184835483037247</v>
      </c>
      <c r="D9" s="19" t="n">
        <v>0.185824321282921</v>
      </c>
      <c r="E9" s="19" t="n">
        <v>0.267565156587359</v>
      </c>
      <c r="F9" s="19" t="n">
        <v>0.215362104350859</v>
      </c>
      <c r="G9" s="19" t="n">
        <v>0.236848191505519</v>
      </c>
      <c r="H9" s="19" t="n">
        <v>0.240400194443149</v>
      </c>
      <c r="I9" s="19" t="n">
        <v>0.197018624208203</v>
      </c>
    </row>
    <row r="10">
      <c r="B10" s="20" t="s">
        <v>285</v>
      </c>
      <c r="C10" s="19" t="n">
        <v>0.0614360458922343</v>
      </c>
      <c r="D10" s="19" t="n">
        <v>0.0652506581978782</v>
      </c>
      <c r="E10" s="19" t="n">
        <v>0.107061850107514</v>
      </c>
      <c r="F10" s="19" t="n">
        <v>0.0800658987775757</v>
      </c>
      <c r="G10" s="19" t="n">
        <v>0.115503564229851</v>
      </c>
      <c r="H10" s="19" t="n">
        <v>0.130931331939693</v>
      </c>
      <c r="I10" s="19" t="n">
        <v>0.117757122923366</v>
      </c>
    </row>
    <row r="11">
      <c r="B11" s="20" t="s">
        <v>286</v>
      </c>
      <c r="C11" s="19" t="n">
        <v>0.0980860476222579</v>
      </c>
      <c r="D11" s="19" t="n">
        <v>0.121360957350903</v>
      </c>
      <c r="E11" s="19" t="n">
        <v>0.15389035436035</v>
      </c>
      <c r="F11" s="19" t="n">
        <v>0.193428198047642</v>
      </c>
      <c r="G11" s="19" t="n">
        <v>0.160112959262853</v>
      </c>
      <c r="H11" s="19" t="n">
        <v>0.180422623679124</v>
      </c>
      <c r="I11" s="19" t="n">
        <v>0.212264443095653</v>
      </c>
    </row>
    <row r="12">
      <c r="B12" s="20" t="s">
        <v>66</v>
      </c>
      <c r="C12" s="19" t="n">
        <v>0.05374838310094</v>
      </c>
      <c r="D12" s="19" t="n">
        <v>0.0489030179921815</v>
      </c>
      <c r="E12" s="19" t="n">
        <v>0.0638387370690447</v>
      </c>
      <c r="F12" s="19" t="n">
        <v>0.110117495111255</v>
      </c>
      <c r="G12" s="19" t="n">
        <v>0.0644881319759445</v>
      </c>
      <c r="H12" s="19" t="n">
        <v>0.0502668274010124</v>
      </c>
      <c r="I12" s="19" t="n">
        <v>0.0605272635979828</v>
      </c>
    </row>
    <row r="13">
      <c r="B13" s="25" t="s">
        <v>287</v>
      </c>
      <c r="C13" s="23" t="n">
        <v>0.601894040347321</v>
      </c>
      <c r="D13" s="23" t="n">
        <v>0.578661045176117</v>
      </c>
      <c r="E13" s="23" t="n">
        <v>0.407643901875732</v>
      </c>
      <c r="F13" s="23" t="n">
        <v>0.401026303712669</v>
      </c>
      <c r="G13" s="23" t="n">
        <v>0.423047153025832</v>
      </c>
      <c r="H13" s="23" t="n">
        <v>0.397979022537022</v>
      </c>
      <c r="I13" s="23" t="n">
        <v>0.412432546174796</v>
      </c>
    </row>
    <row r="14">
      <c r="B14" s="25" t="s">
        <v>288</v>
      </c>
      <c r="C14" s="23" t="n">
        <v>0.159522093514492</v>
      </c>
      <c r="D14" s="23" t="n">
        <v>0.186611615548781</v>
      </c>
      <c r="E14" s="23" t="n">
        <v>0.260952204467864</v>
      </c>
      <c r="F14" s="23" t="n">
        <v>0.273494096825217</v>
      </c>
      <c r="G14" s="23" t="n">
        <v>0.275616523492704</v>
      </c>
      <c r="H14" s="23" t="n">
        <v>0.311353955618817</v>
      </c>
      <c r="I14" s="23" t="n">
        <v>0.330021566019018</v>
      </c>
    </row>
    <row r="15">
      <c r="B15" s="25" t="s">
        <v>248</v>
      </c>
      <c r="C15" s="24" t="n">
        <v>0.442371946832829</v>
      </c>
      <c r="D15" s="24" t="n">
        <v>0.392049429627336</v>
      </c>
      <c r="E15" s="24" t="n">
        <v>0.146691697407868</v>
      </c>
      <c r="F15" s="24" t="n">
        <v>0.127532206887452</v>
      </c>
      <c r="G15" s="24" t="n">
        <v>0.147430629533128</v>
      </c>
      <c r="H15" s="24" t="n">
        <v>0.086625066918205</v>
      </c>
      <c r="I15" s="24" t="n">
        <v>0.0824109801557774</v>
      </c>
    </row>
    <row r="16">
      <c r="B16" s="18"/>
      <c r="C16" s="18"/>
      <c r="D16" s="18"/>
      <c r="E16" s="18"/>
      <c r="F16" s="18"/>
      <c r="G16" s="18"/>
      <c r="H16" s="18"/>
      <c r="I16" s="18"/>
    </row>
    <row r="17">
      <c r="B17" t="s">
        <v>70</v>
      </c>
    </row>
    <row r="18">
      <c r="B18" t="s">
        <v>71</v>
      </c>
    </row>
    <row r="22">
      <c r="B22" s="9" t="str">
        <f>=HYPERLINK("#'Contents'!A1", "Return to Contents")</f>
      </c>
    </row>
  </sheetData>
  <mergeCells count="1">
    <mergeCell ref="D2:J2"/>
  </mergeCells>
  <pageMargins left="0.7" right="0.7" top="0.75" bottom="0.75" header="0.3" footer="0.3"/>
  <pageSetup paperSize="9" orientation="portrait" horizontalDpi="300" verticalDpi="300" r:id="rId2"/>
  <drawing r:id="rId1"/>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290</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1016</v>
      </c>
      <c r="D7" s="11" t="n">
        <v>479</v>
      </c>
      <c r="E7" s="11" t="n">
        <v>535</v>
      </c>
      <c r="F7" s="11"/>
      <c r="G7" s="11" t="n">
        <v>101</v>
      </c>
      <c r="H7" s="11" t="n">
        <v>138</v>
      </c>
      <c r="I7" s="11" t="n">
        <v>148</v>
      </c>
      <c r="J7" s="11" t="n">
        <v>176</v>
      </c>
      <c r="K7" s="11" t="n">
        <v>187</v>
      </c>
      <c r="L7" s="11" t="n">
        <v>266</v>
      </c>
      <c r="M7" s="11"/>
      <c r="N7" s="11" t="n">
        <v>20</v>
      </c>
      <c r="O7" s="11" t="n">
        <v>265</v>
      </c>
      <c r="P7" s="11" t="n">
        <v>363</v>
      </c>
      <c r="Q7" s="11" t="n">
        <v>242</v>
      </c>
      <c r="R7" s="11" t="n">
        <v>121</v>
      </c>
      <c r="S7" s="11"/>
      <c r="T7" s="11" t="n">
        <v>119</v>
      </c>
      <c r="U7" s="11" t="n">
        <v>291</v>
      </c>
      <c r="V7" s="11" t="n">
        <v>216</v>
      </c>
      <c r="W7" s="11" t="n">
        <v>213</v>
      </c>
      <c r="X7" s="11"/>
      <c r="Y7" s="11" t="n">
        <v>361</v>
      </c>
      <c r="Z7" s="11" t="n">
        <v>178</v>
      </c>
      <c r="AA7" s="11" t="n">
        <v>234</v>
      </c>
      <c r="AB7" s="11" t="n">
        <v>114</v>
      </c>
      <c r="AC7" s="11" t="n">
        <v>56</v>
      </c>
      <c r="AD7" s="11" t="n">
        <v>67</v>
      </c>
      <c r="AE7" s="11"/>
      <c r="AF7" s="11" t="n">
        <v>631</v>
      </c>
      <c r="AG7" s="11"/>
      <c r="AH7" s="11" t="n">
        <v>748</v>
      </c>
      <c r="AI7" s="11"/>
      <c r="AJ7" s="11" t="n">
        <v>86</v>
      </c>
      <c r="AK7" s="11" t="n">
        <v>36</v>
      </c>
      <c r="AL7" s="11" t="n">
        <v>202</v>
      </c>
      <c r="AM7" s="11" t="n">
        <v>160</v>
      </c>
      <c r="AN7" s="11" t="n">
        <v>132</v>
      </c>
      <c r="AO7" s="11" t="n">
        <v>68</v>
      </c>
      <c r="AP7" s="11" t="n">
        <v>130</v>
      </c>
      <c r="AQ7" s="11" t="n">
        <v>32</v>
      </c>
      <c r="AR7" s="11" t="n">
        <v>26</v>
      </c>
      <c r="AS7" s="11" t="n">
        <v>74</v>
      </c>
      <c r="AT7" s="11" t="n">
        <v>30</v>
      </c>
      <c r="AU7" s="11" t="n">
        <v>40</v>
      </c>
    </row>
    <row r="8" ht="30" customHeight="1">
      <c r="B8" s="12" t="s">
        <v>20</v>
      </c>
      <c r="C8" s="12" t="n">
        <v>1016</v>
      </c>
      <c r="D8" s="12" t="n">
        <v>506</v>
      </c>
      <c r="E8" s="12" t="n">
        <v>508</v>
      </c>
      <c r="F8" s="12"/>
      <c r="G8" s="12" t="n">
        <v>112</v>
      </c>
      <c r="H8" s="12" t="n">
        <v>163</v>
      </c>
      <c r="I8" s="12" t="n">
        <v>150</v>
      </c>
      <c r="J8" s="12" t="n">
        <v>168</v>
      </c>
      <c r="K8" s="12" t="n">
        <v>173</v>
      </c>
      <c r="L8" s="12" t="n">
        <v>251</v>
      </c>
      <c r="M8" s="12"/>
      <c r="N8" s="12" t="n">
        <v>19</v>
      </c>
      <c r="O8" s="12" t="n">
        <v>248</v>
      </c>
      <c r="P8" s="12" t="n">
        <v>339</v>
      </c>
      <c r="Q8" s="12" t="n">
        <v>270</v>
      </c>
      <c r="R8" s="12" t="n">
        <v>134</v>
      </c>
      <c r="S8" s="12"/>
      <c r="T8" s="12" t="n">
        <v>119</v>
      </c>
      <c r="U8" s="12" t="n">
        <v>288</v>
      </c>
      <c r="V8" s="12" t="n">
        <v>215</v>
      </c>
      <c r="W8" s="12" t="n">
        <v>224</v>
      </c>
      <c r="X8" s="12"/>
      <c r="Y8" s="12" t="n">
        <v>389</v>
      </c>
      <c r="Z8" s="12" t="n">
        <v>172</v>
      </c>
      <c r="AA8" s="12" t="n">
        <v>220</v>
      </c>
      <c r="AB8" s="12" t="n">
        <v>108</v>
      </c>
      <c r="AC8" s="12" t="n">
        <v>59</v>
      </c>
      <c r="AD8" s="12" t="n">
        <v>61</v>
      </c>
      <c r="AE8" s="12"/>
      <c r="AF8" s="12" t="n">
        <v>624</v>
      </c>
      <c r="AG8" s="12"/>
      <c r="AH8" s="12" t="n">
        <v>760</v>
      </c>
      <c r="AI8" s="12"/>
      <c r="AJ8" s="12" t="n">
        <v>77</v>
      </c>
      <c r="AK8" s="12" t="n">
        <v>29</v>
      </c>
      <c r="AL8" s="12" t="n">
        <v>215</v>
      </c>
      <c r="AM8" s="12" t="n">
        <v>169</v>
      </c>
      <c r="AN8" s="12" t="n">
        <v>151</v>
      </c>
      <c r="AO8" s="12" t="n">
        <v>67</v>
      </c>
      <c r="AP8" s="12" t="n">
        <v>123</v>
      </c>
      <c r="AQ8" s="12" t="n">
        <v>35</v>
      </c>
      <c r="AR8" s="12" t="n">
        <v>22</v>
      </c>
      <c r="AS8" s="12" t="n">
        <v>67</v>
      </c>
      <c r="AT8" s="12" t="n">
        <v>23</v>
      </c>
      <c r="AU8" s="12" t="n">
        <v>38</v>
      </c>
    </row>
    <row r="9">
      <c r="B9" s="20" t="s">
        <v>282</v>
      </c>
      <c r="C9" s="19" t="n">
        <v>0.111743056942473</v>
      </c>
      <c r="D9" s="19" t="n">
        <v>0.142786348569339</v>
      </c>
      <c r="E9" s="19" t="n">
        <v>0.0812308025884344</v>
      </c>
      <c r="F9" s="19"/>
      <c r="G9" s="19" t="n">
        <v>0.152540116917405</v>
      </c>
      <c r="H9" s="19" t="n">
        <v>0.173372974751533</v>
      </c>
      <c r="I9" s="19" t="n">
        <v>0.117740876634359</v>
      </c>
      <c r="J9" s="19" t="n">
        <v>0.10047854202289</v>
      </c>
      <c r="K9" s="19" t="n">
        <v>0.0888670567852884</v>
      </c>
      <c r="L9" s="19" t="n">
        <v>0.0732472921775685</v>
      </c>
      <c r="M9" s="19"/>
      <c r="N9" s="19" t="n">
        <v>0.0486085513464781</v>
      </c>
      <c r="O9" s="19" t="n">
        <v>0.116596890296768</v>
      </c>
      <c r="P9" s="19" t="n">
        <v>0.101910615253512</v>
      </c>
      <c r="Q9" s="19" t="n">
        <v>0.119279899573919</v>
      </c>
      <c r="R9" s="19" t="n">
        <v>0.125615622188151</v>
      </c>
      <c r="S9" s="19"/>
      <c r="T9" s="19" t="n">
        <v>0.149899451259829</v>
      </c>
      <c r="U9" s="19" t="n">
        <v>0.0992845471617895</v>
      </c>
      <c r="V9" s="19" t="n">
        <v>0.0976992317574898</v>
      </c>
      <c r="W9" s="19" t="n">
        <v>0.15508063021386</v>
      </c>
      <c r="X9" s="19"/>
      <c r="Y9" s="19" t="n">
        <v>0.130229250310334</v>
      </c>
      <c r="Z9" s="19" t="n">
        <v>0.101977218458454</v>
      </c>
      <c r="AA9" s="19" t="n">
        <v>0.0717026898522991</v>
      </c>
      <c r="AB9" s="19" t="n">
        <v>0.148183157637795</v>
      </c>
      <c r="AC9" s="19" t="n">
        <v>0.164407501368508</v>
      </c>
      <c r="AD9" s="19" t="n">
        <v>0.0451627691732864</v>
      </c>
      <c r="AE9" s="19"/>
      <c r="AF9" s="19" t="n">
        <v>0.102270845752244</v>
      </c>
      <c r="AG9" s="19"/>
      <c r="AH9" s="19" t="n">
        <v>0.12468582083337</v>
      </c>
      <c r="AI9" s="19"/>
      <c r="AJ9" s="19" t="n">
        <v>0.145823703842424</v>
      </c>
      <c r="AK9" s="19" t="n">
        <v>0.0502779147791935</v>
      </c>
      <c r="AL9" s="19" t="n">
        <v>0.115500727942111</v>
      </c>
      <c r="AM9" s="19" t="n">
        <v>0.106783423777522</v>
      </c>
      <c r="AN9" s="19" t="n">
        <v>0.159383662933307</v>
      </c>
      <c r="AO9" s="19" t="n">
        <v>0.148024739392281</v>
      </c>
      <c r="AP9" s="19" t="n">
        <v>0.0710457610788287</v>
      </c>
      <c r="AQ9" s="19" t="n">
        <v>0.0577105195295125</v>
      </c>
      <c r="AR9" s="19" t="n">
        <v>0.0853532424930517</v>
      </c>
      <c r="AS9" s="19" t="n">
        <v>0.0735975123740255</v>
      </c>
      <c r="AT9" s="19" t="n">
        <v>0.097150673437546</v>
      </c>
      <c r="AU9" s="19" t="n">
        <v>0.10997495820324</v>
      </c>
    </row>
    <row r="10">
      <c r="B10" s="20" t="s">
        <v>283</v>
      </c>
      <c r="C10" s="19" t="n">
        <v>0.300689489232322</v>
      </c>
      <c r="D10" s="19" t="n">
        <v>0.294831106618976</v>
      </c>
      <c r="E10" s="19" t="n">
        <v>0.305740114265613</v>
      </c>
      <c r="F10" s="19"/>
      <c r="G10" s="19" t="n">
        <v>0.292575144788983</v>
      </c>
      <c r="H10" s="19" t="n">
        <v>0.403493180504056</v>
      </c>
      <c r="I10" s="19" t="n">
        <v>0.308345492492758</v>
      </c>
      <c r="J10" s="19" t="n">
        <v>0.294892004547367</v>
      </c>
      <c r="K10" s="19" t="n">
        <v>0.231287837479415</v>
      </c>
      <c r="L10" s="19" t="n">
        <v>0.284743052018593</v>
      </c>
      <c r="M10" s="19"/>
      <c r="N10" s="19" t="n">
        <v>0.217203585352687</v>
      </c>
      <c r="O10" s="19" t="n">
        <v>0.247792816415163</v>
      </c>
      <c r="P10" s="19" t="n">
        <v>0.286178112360721</v>
      </c>
      <c r="Q10" s="19" t="n">
        <v>0.354368198997675</v>
      </c>
      <c r="R10" s="19" t="n">
        <v>0.334027792410947</v>
      </c>
      <c r="S10" s="19"/>
      <c r="T10" s="19" t="n">
        <v>0.226771869367822</v>
      </c>
      <c r="U10" s="19" t="n">
        <v>0.279924101002336</v>
      </c>
      <c r="V10" s="19" t="n">
        <v>0.34872643518162</v>
      </c>
      <c r="W10" s="19" t="n">
        <v>0.382895130961001</v>
      </c>
      <c r="X10" s="19"/>
      <c r="Y10" s="19" t="n">
        <v>0.365188695905414</v>
      </c>
      <c r="Z10" s="19" t="n">
        <v>0.295073111945897</v>
      </c>
      <c r="AA10" s="19" t="n">
        <v>0.294121227374972</v>
      </c>
      <c r="AB10" s="19" t="n">
        <v>0.239358289547962</v>
      </c>
      <c r="AC10" s="19" t="n">
        <v>0.219626126290591</v>
      </c>
      <c r="AD10" s="19" t="n">
        <v>0.147655853098645</v>
      </c>
      <c r="AE10" s="19"/>
      <c r="AF10" s="19" t="n">
        <v>0.282439632047234</v>
      </c>
      <c r="AG10" s="19"/>
      <c r="AH10" s="19" t="n">
        <v>0.320738659088871</v>
      </c>
      <c r="AI10" s="19"/>
      <c r="AJ10" s="19" t="n">
        <v>0.269317141795348</v>
      </c>
      <c r="AK10" s="19" t="n">
        <v>0.291767741705272</v>
      </c>
      <c r="AL10" s="19" t="n">
        <v>0.296259643971735</v>
      </c>
      <c r="AM10" s="19" t="n">
        <v>0.30160548251747</v>
      </c>
      <c r="AN10" s="19" t="n">
        <v>0.247416358308396</v>
      </c>
      <c r="AO10" s="19" t="n">
        <v>0.391066069426952</v>
      </c>
      <c r="AP10" s="19" t="n">
        <v>0.293042989375444</v>
      </c>
      <c r="AQ10" s="19" t="n">
        <v>0.358598563180636</v>
      </c>
      <c r="AR10" s="19" t="n">
        <v>0.418077490266351</v>
      </c>
      <c r="AS10" s="19" t="n">
        <v>0.335180438304464</v>
      </c>
      <c r="AT10" s="19" t="n">
        <v>0.318627177593993</v>
      </c>
      <c r="AU10" s="19" t="n">
        <v>0.276182453562451</v>
      </c>
    </row>
    <row r="11">
      <c r="B11" s="20" t="s">
        <v>284</v>
      </c>
      <c r="C11" s="19" t="n">
        <v>0.197018624208203</v>
      </c>
      <c r="D11" s="19" t="n">
        <v>0.209975809187663</v>
      </c>
      <c r="E11" s="19" t="n">
        <v>0.182895094765055</v>
      </c>
      <c r="F11" s="19"/>
      <c r="G11" s="19" t="n">
        <v>0.257203509190185</v>
      </c>
      <c r="H11" s="19" t="n">
        <v>0.170989340419204</v>
      </c>
      <c r="I11" s="19" t="n">
        <v>0.206281078409825</v>
      </c>
      <c r="J11" s="19" t="n">
        <v>0.176936035707041</v>
      </c>
      <c r="K11" s="19" t="n">
        <v>0.20692461413512</v>
      </c>
      <c r="L11" s="19" t="n">
        <v>0.188078604097931</v>
      </c>
      <c r="M11" s="19"/>
      <c r="N11" s="19" t="n">
        <v>0.179073876337189</v>
      </c>
      <c r="O11" s="19" t="n">
        <v>0.214980159725009</v>
      </c>
      <c r="P11" s="19" t="n">
        <v>0.186964819079963</v>
      </c>
      <c r="Q11" s="19" t="n">
        <v>0.197244657269807</v>
      </c>
      <c r="R11" s="19" t="n">
        <v>0.190054232661156</v>
      </c>
      <c r="S11" s="19"/>
      <c r="T11" s="19" t="n">
        <v>0.164123720696789</v>
      </c>
      <c r="U11" s="19" t="n">
        <v>0.235292759191061</v>
      </c>
      <c r="V11" s="19" t="n">
        <v>0.178804676692543</v>
      </c>
      <c r="W11" s="19" t="n">
        <v>0.170715914665185</v>
      </c>
      <c r="X11" s="19"/>
      <c r="Y11" s="19" t="n">
        <v>0.208668392257045</v>
      </c>
      <c r="Z11" s="19" t="n">
        <v>0.178789648727887</v>
      </c>
      <c r="AA11" s="19" t="n">
        <v>0.170002862178351</v>
      </c>
      <c r="AB11" s="19" t="n">
        <v>0.18070193914723</v>
      </c>
      <c r="AC11" s="19" t="n">
        <v>0.254521339153145</v>
      </c>
      <c r="AD11" s="19" t="n">
        <v>0.264965173536137</v>
      </c>
      <c r="AE11" s="19"/>
      <c r="AF11" s="19" t="n">
        <v>0.209427125878597</v>
      </c>
      <c r="AG11" s="19"/>
      <c r="AH11" s="19" t="n">
        <v>0.195577510722715</v>
      </c>
      <c r="AI11" s="19"/>
      <c r="AJ11" s="19" t="n">
        <v>0.185391173314413</v>
      </c>
      <c r="AK11" s="19" t="n">
        <v>0.137663629159575</v>
      </c>
      <c r="AL11" s="19" t="n">
        <v>0.224095919817829</v>
      </c>
      <c r="AM11" s="19" t="n">
        <v>0.178025963433257</v>
      </c>
      <c r="AN11" s="19" t="n">
        <v>0.196755302202755</v>
      </c>
      <c r="AO11" s="19" t="n">
        <v>0.143310089637259</v>
      </c>
      <c r="AP11" s="19" t="n">
        <v>0.209236255885412</v>
      </c>
      <c r="AQ11" s="19" t="n">
        <v>0.215912021110349</v>
      </c>
      <c r="AR11" s="19" t="n">
        <v>0.128390868667363</v>
      </c>
      <c r="AS11" s="19" t="n">
        <v>0.248987196236054</v>
      </c>
      <c r="AT11" s="19" t="n">
        <v>0.16051599261917</v>
      </c>
      <c r="AU11" s="19" t="n">
        <v>0.206135002205908</v>
      </c>
    </row>
    <row r="12">
      <c r="B12" s="20" t="s">
        <v>285</v>
      </c>
      <c r="C12" s="19" t="n">
        <v>0.117757122923366</v>
      </c>
      <c r="D12" s="19" t="n">
        <v>0.0925050295792356</v>
      </c>
      <c r="E12" s="19" t="n">
        <v>0.143405599987858</v>
      </c>
      <c r="F12" s="19"/>
      <c r="G12" s="19" t="n">
        <v>0.138854971061891</v>
      </c>
      <c r="H12" s="19" t="n">
        <v>0.0763065988294696</v>
      </c>
      <c r="I12" s="19" t="n">
        <v>0.128619780885125</v>
      </c>
      <c r="J12" s="19" t="n">
        <v>0.121571342260825</v>
      </c>
      <c r="K12" s="19" t="n">
        <v>0.101756463462631</v>
      </c>
      <c r="L12" s="19" t="n">
        <v>0.137157572193644</v>
      </c>
      <c r="M12" s="19"/>
      <c r="N12" s="19" t="n">
        <v>0.155724600843565</v>
      </c>
      <c r="O12" s="19" t="n">
        <v>0.127643131585913</v>
      </c>
      <c r="P12" s="19" t="n">
        <v>0.100824109552044</v>
      </c>
      <c r="Q12" s="19" t="n">
        <v>0.124714347366268</v>
      </c>
      <c r="R12" s="19" t="n">
        <v>0.115089430899753</v>
      </c>
      <c r="S12" s="19"/>
      <c r="T12" s="19" t="n">
        <v>0.091844363068961</v>
      </c>
      <c r="U12" s="19" t="n">
        <v>0.127367769794553</v>
      </c>
      <c r="V12" s="19" t="n">
        <v>0.121821279912698</v>
      </c>
      <c r="W12" s="19" t="n">
        <v>0.0913185410016097</v>
      </c>
      <c r="X12" s="19"/>
      <c r="Y12" s="19" t="n">
        <v>0.105438126738438</v>
      </c>
      <c r="Z12" s="19" t="n">
        <v>0.133425968008992</v>
      </c>
      <c r="AA12" s="19" t="n">
        <v>0.129283978840722</v>
      </c>
      <c r="AB12" s="19" t="n">
        <v>0.0776404037788582</v>
      </c>
      <c r="AC12" s="19" t="n">
        <v>0.136818209542292</v>
      </c>
      <c r="AD12" s="19" t="n">
        <v>0.144295661667061</v>
      </c>
      <c r="AE12" s="19"/>
      <c r="AF12" s="19" t="n">
        <v>0.120824395460009</v>
      </c>
      <c r="AG12" s="19"/>
      <c r="AH12" s="19" t="n">
        <v>0.119019725781058</v>
      </c>
      <c r="AI12" s="19"/>
      <c r="AJ12" s="19" t="n">
        <v>0.124627027892751</v>
      </c>
      <c r="AK12" s="19" t="n">
        <v>0.19759179177311</v>
      </c>
      <c r="AL12" s="19" t="n">
        <v>0.0919135614640197</v>
      </c>
      <c r="AM12" s="19" t="n">
        <v>0.0806362792703202</v>
      </c>
      <c r="AN12" s="19" t="n">
        <v>0.139442458223443</v>
      </c>
      <c r="AO12" s="19" t="n">
        <v>0.104504785257293</v>
      </c>
      <c r="AP12" s="19" t="n">
        <v>0.164849956387326</v>
      </c>
      <c r="AQ12" s="19" t="n">
        <v>0.0813395161506476</v>
      </c>
      <c r="AR12" s="19" t="n">
        <v>0.185672617264449</v>
      </c>
      <c r="AS12" s="19" t="n">
        <v>0.136028007146326</v>
      </c>
      <c r="AT12" s="19" t="n">
        <v>0.0965401276616372</v>
      </c>
      <c r="AU12" s="19" t="n">
        <v>0.113833957099934</v>
      </c>
    </row>
    <row r="13">
      <c r="B13" s="20" t="s">
        <v>286</v>
      </c>
      <c r="C13" s="19" t="n">
        <v>0.212264443095653</v>
      </c>
      <c r="D13" s="19" t="n">
        <v>0.204092725175334</v>
      </c>
      <c r="E13" s="19" t="n">
        <v>0.221255836403617</v>
      </c>
      <c r="F13" s="19"/>
      <c r="G13" s="19" t="n">
        <v>0.130338356051101</v>
      </c>
      <c r="H13" s="19" t="n">
        <v>0.15387607546725</v>
      </c>
      <c r="I13" s="19" t="n">
        <v>0.186336791378219</v>
      </c>
      <c r="J13" s="19" t="n">
        <v>0.221426702338862</v>
      </c>
      <c r="K13" s="19" t="n">
        <v>0.302247859241062</v>
      </c>
      <c r="L13" s="19" t="n">
        <v>0.234181772892202</v>
      </c>
      <c r="M13" s="19"/>
      <c r="N13" s="19" t="n">
        <v>0.294873688334174</v>
      </c>
      <c r="O13" s="19" t="n">
        <v>0.225566802327478</v>
      </c>
      <c r="P13" s="19" t="n">
        <v>0.254492642761591</v>
      </c>
      <c r="Q13" s="19" t="n">
        <v>0.157731144432762</v>
      </c>
      <c r="R13" s="19" t="n">
        <v>0.186605830436425</v>
      </c>
      <c r="S13" s="19"/>
      <c r="T13" s="19" t="n">
        <v>0.319286009322732</v>
      </c>
      <c r="U13" s="19" t="n">
        <v>0.206271597951309</v>
      </c>
      <c r="V13" s="19" t="n">
        <v>0.189068538604429</v>
      </c>
      <c r="W13" s="19" t="n">
        <v>0.162738820436238</v>
      </c>
      <c r="X13" s="19"/>
      <c r="Y13" s="19" t="n">
        <v>0.143797424424549</v>
      </c>
      <c r="Z13" s="19" t="n">
        <v>0.254768645423028</v>
      </c>
      <c r="AA13" s="19" t="n">
        <v>0.244892012220144</v>
      </c>
      <c r="AB13" s="19" t="n">
        <v>0.292440353036355</v>
      </c>
      <c r="AC13" s="19" t="n">
        <v>0.203916469051259</v>
      </c>
      <c r="AD13" s="19" t="n">
        <v>0.278012600723601</v>
      </c>
      <c r="AE13" s="19"/>
      <c r="AF13" s="19" t="n">
        <v>0.221562568104814</v>
      </c>
      <c r="AG13" s="19"/>
      <c r="AH13" s="19" t="n">
        <v>0.191294827480936</v>
      </c>
      <c r="AI13" s="19"/>
      <c r="AJ13" s="19" t="n">
        <v>0.210751428209988</v>
      </c>
      <c r="AK13" s="19" t="n">
        <v>0.322698922582849</v>
      </c>
      <c r="AL13" s="19" t="n">
        <v>0.215053905536914</v>
      </c>
      <c r="AM13" s="19" t="n">
        <v>0.256296631958418</v>
      </c>
      <c r="AN13" s="19" t="n">
        <v>0.183566507504909</v>
      </c>
      <c r="AO13" s="19" t="n">
        <v>0.122496086112841</v>
      </c>
      <c r="AP13" s="19" t="n">
        <v>0.225982593984985</v>
      </c>
      <c r="AQ13" s="19" t="n">
        <v>0.257728142321326</v>
      </c>
      <c r="AR13" s="19" t="n">
        <v>0.182505781308786</v>
      </c>
      <c r="AS13" s="19" t="n">
        <v>0.13002629400776</v>
      </c>
      <c r="AT13" s="19" t="n">
        <v>0.257208590151766</v>
      </c>
      <c r="AU13" s="19" t="n">
        <v>0.24050037004466</v>
      </c>
    </row>
    <row r="14">
      <c r="B14" s="20" t="s">
        <v>66</v>
      </c>
      <c r="C14" s="19" t="n">
        <v>0.0605272635979828</v>
      </c>
      <c r="D14" s="19" t="n">
        <v>0.0558089808694527</v>
      </c>
      <c r="E14" s="19" t="n">
        <v>0.0654725519894215</v>
      </c>
      <c r="F14" s="19"/>
      <c r="G14" s="19" t="n">
        <v>0.0284879019904363</v>
      </c>
      <c r="H14" s="19" t="n">
        <v>0.0219618300284875</v>
      </c>
      <c r="I14" s="19" t="n">
        <v>0.0526759801997139</v>
      </c>
      <c r="J14" s="19" t="n">
        <v>0.0846953731230149</v>
      </c>
      <c r="K14" s="19" t="n">
        <v>0.0689161688964828</v>
      </c>
      <c r="L14" s="19" t="n">
        <v>0.0825917066200627</v>
      </c>
      <c r="M14" s="19"/>
      <c r="N14" s="19" t="n">
        <v>0.104515697785905</v>
      </c>
      <c r="O14" s="19" t="n">
        <v>0.0674201996496696</v>
      </c>
      <c r="P14" s="19" t="n">
        <v>0.0696297009921695</v>
      </c>
      <c r="Q14" s="19" t="n">
        <v>0.0466617523595689</v>
      </c>
      <c r="R14" s="19" t="n">
        <v>0.048607091403568</v>
      </c>
      <c r="S14" s="19"/>
      <c r="T14" s="19" t="n">
        <v>0.0480745862838671</v>
      </c>
      <c r="U14" s="19" t="n">
        <v>0.0518592248989516</v>
      </c>
      <c r="V14" s="19" t="n">
        <v>0.063879837851221</v>
      </c>
      <c r="W14" s="19" t="n">
        <v>0.0372509627221058</v>
      </c>
      <c r="X14" s="19"/>
      <c r="Y14" s="19" t="n">
        <v>0.0466781103642197</v>
      </c>
      <c r="Z14" s="19" t="n">
        <v>0.035965407435742</v>
      </c>
      <c r="AA14" s="19" t="n">
        <v>0.0899972295335118</v>
      </c>
      <c r="AB14" s="19" t="n">
        <v>0.0616758568517993</v>
      </c>
      <c r="AC14" s="19" t="n">
        <v>0.020710354594204</v>
      </c>
      <c r="AD14" s="19" t="n">
        <v>0.119907941801269</v>
      </c>
      <c r="AE14" s="19"/>
      <c r="AF14" s="19" t="n">
        <v>0.063475432757103</v>
      </c>
      <c r="AG14" s="19"/>
      <c r="AH14" s="19" t="n">
        <v>0.0486834560930502</v>
      </c>
      <c r="AI14" s="19"/>
      <c r="AJ14" s="19" t="n">
        <v>0.0640895249450751</v>
      </c>
      <c r="AK14" s="19" t="n">
        <v>0</v>
      </c>
      <c r="AL14" s="19" t="n">
        <v>0.0571762412673912</v>
      </c>
      <c r="AM14" s="19" t="n">
        <v>0.076652219043013</v>
      </c>
      <c r="AN14" s="19" t="n">
        <v>0.0734357108271882</v>
      </c>
      <c r="AO14" s="19" t="n">
        <v>0.0905982301733744</v>
      </c>
      <c r="AP14" s="19" t="n">
        <v>0.0358424432880041</v>
      </c>
      <c r="AQ14" s="19" t="n">
        <v>0.0287112377075293</v>
      </c>
      <c r="AR14" s="19" t="n">
        <v>0</v>
      </c>
      <c r="AS14" s="19" t="n">
        <v>0.0761805519313707</v>
      </c>
      <c r="AT14" s="19" t="n">
        <v>0.0699574385358874</v>
      </c>
      <c r="AU14" s="19" t="n">
        <v>0.0533732588838055</v>
      </c>
    </row>
    <row r="15">
      <c r="B15" s="20" t="s">
        <v>287</v>
      </c>
      <c r="C15" s="23" t="n">
        <v>0.412432546174796</v>
      </c>
      <c r="D15" s="23" t="n">
        <v>0.437617455188315</v>
      </c>
      <c r="E15" s="23" t="n">
        <v>0.386970916854048</v>
      </c>
      <c r="F15" s="23"/>
      <c r="G15" s="23" t="n">
        <v>0.445115261706387</v>
      </c>
      <c r="H15" s="23" t="n">
        <v>0.576866155255589</v>
      </c>
      <c r="I15" s="23" t="n">
        <v>0.426086369127117</v>
      </c>
      <c r="J15" s="23" t="n">
        <v>0.395370546570257</v>
      </c>
      <c r="K15" s="23" t="n">
        <v>0.320154894264704</v>
      </c>
      <c r="L15" s="23" t="n">
        <v>0.357990344196161</v>
      </c>
      <c r="M15" s="23"/>
      <c r="N15" s="23" t="n">
        <v>0.265812136699166</v>
      </c>
      <c r="O15" s="23" t="n">
        <v>0.364389706711931</v>
      </c>
      <c r="P15" s="23" t="n">
        <v>0.388088727614233</v>
      </c>
      <c r="Q15" s="23" t="n">
        <v>0.473648098571594</v>
      </c>
      <c r="R15" s="23" t="n">
        <v>0.459643414599099</v>
      </c>
      <c r="S15" s="23"/>
      <c r="T15" s="23" t="n">
        <v>0.376671320627651</v>
      </c>
      <c r="U15" s="23" t="n">
        <v>0.379208648164125</v>
      </c>
      <c r="V15" s="23" t="n">
        <v>0.44642566693911</v>
      </c>
      <c r="W15" s="23" t="n">
        <v>0.537975761174862</v>
      </c>
      <c r="X15" s="23"/>
      <c r="Y15" s="23" t="n">
        <v>0.495417946215748</v>
      </c>
      <c r="Z15" s="23" t="n">
        <v>0.397050330404351</v>
      </c>
      <c r="AA15" s="23" t="n">
        <v>0.365823917227271</v>
      </c>
      <c r="AB15" s="23" t="n">
        <v>0.387541447185757</v>
      </c>
      <c r="AC15" s="23" t="n">
        <v>0.384033627659099</v>
      </c>
      <c r="AD15" s="23" t="n">
        <v>0.192818622271932</v>
      </c>
      <c r="AE15" s="23"/>
      <c r="AF15" s="23" t="n">
        <v>0.384710477799477</v>
      </c>
      <c r="AG15" s="23"/>
      <c r="AH15" s="23" t="n">
        <v>0.445424479922241</v>
      </c>
      <c r="AI15" s="23"/>
      <c r="AJ15" s="23" t="n">
        <v>0.415140845637772</v>
      </c>
      <c r="AK15" s="23" t="n">
        <v>0.342045656484466</v>
      </c>
      <c r="AL15" s="23" t="n">
        <v>0.411760371913846</v>
      </c>
      <c r="AM15" s="23" t="n">
        <v>0.408388906294992</v>
      </c>
      <c r="AN15" s="23" t="n">
        <v>0.406800021241704</v>
      </c>
      <c r="AO15" s="23" t="n">
        <v>0.539090808819233</v>
      </c>
      <c r="AP15" s="23" t="n">
        <v>0.364088750454273</v>
      </c>
      <c r="AQ15" s="23" t="n">
        <v>0.416309082710148</v>
      </c>
      <c r="AR15" s="23" t="n">
        <v>0.503430732759403</v>
      </c>
      <c r="AS15" s="23" t="n">
        <v>0.408777950678489</v>
      </c>
      <c r="AT15" s="23" t="n">
        <v>0.415777851031539</v>
      </c>
      <c r="AU15" s="23" t="n">
        <v>0.386157411765692</v>
      </c>
    </row>
    <row r="16">
      <c r="B16" s="20" t="s">
        <v>288</v>
      </c>
      <c r="C16" s="23" t="n">
        <v>0.330021566019018</v>
      </c>
      <c r="D16" s="23" t="n">
        <v>0.29659775475457</v>
      </c>
      <c r="E16" s="23" t="n">
        <v>0.364661436391476</v>
      </c>
      <c r="F16" s="23"/>
      <c r="G16" s="23" t="n">
        <v>0.269193327112991</v>
      </c>
      <c r="H16" s="23" t="n">
        <v>0.230182674296719</v>
      </c>
      <c r="I16" s="23" t="n">
        <v>0.314956572263344</v>
      </c>
      <c r="J16" s="23" t="n">
        <v>0.342998044599687</v>
      </c>
      <c r="K16" s="23" t="n">
        <v>0.404004322703693</v>
      </c>
      <c r="L16" s="23" t="n">
        <v>0.371339345085846</v>
      </c>
      <c r="M16" s="23"/>
      <c r="N16" s="23" t="n">
        <v>0.45059828917774</v>
      </c>
      <c r="O16" s="23" t="n">
        <v>0.353209933913391</v>
      </c>
      <c r="P16" s="23" t="n">
        <v>0.355316752313635</v>
      </c>
      <c r="Q16" s="23" t="n">
        <v>0.28244549179903</v>
      </c>
      <c r="R16" s="23" t="n">
        <v>0.301695261336178</v>
      </c>
      <c r="S16" s="23"/>
      <c r="T16" s="23" t="n">
        <v>0.411130372391693</v>
      </c>
      <c r="U16" s="23" t="n">
        <v>0.333639367745863</v>
      </c>
      <c r="V16" s="23" t="n">
        <v>0.310889818517127</v>
      </c>
      <c r="W16" s="23" t="n">
        <v>0.254057361437848</v>
      </c>
      <c r="X16" s="23"/>
      <c r="Y16" s="23" t="n">
        <v>0.249235551162988</v>
      </c>
      <c r="Z16" s="23" t="n">
        <v>0.38819461343202</v>
      </c>
      <c r="AA16" s="23" t="n">
        <v>0.374175991060866</v>
      </c>
      <c r="AB16" s="23" t="n">
        <v>0.370080756815214</v>
      </c>
      <c r="AC16" s="23" t="n">
        <v>0.340734678593551</v>
      </c>
      <c r="AD16" s="23" t="n">
        <v>0.422308262390662</v>
      </c>
      <c r="AE16" s="23"/>
      <c r="AF16" s="23" t="n">
        <v>0.342386963564823</v>
      </c>
      <c r="AG16" s="23"/>
      <c r="AH16" s="23" t="n">
        <v>0.310314553261994</v>
      </c>
      <c r="AI16" s="23"/>
      <c r="AJ16" s="23" t="n">
        <v>0.33537845610274</v>
      </c>
      <c r="AK16" s="23" t="n">
        <v>0.520290714355959</v>
      </c>
      <c r="AL16" s="23" t="n">
        <v>0.306967467000934</v>
      </c>
      <c r="AM16" s="23" t="n">
        <v>0.336932911228738</v>
      </c>
      <c r="AN16" s="23" t="n">
        <v>0.323008965728353</v>
      </c>
      <c r="AO16" s="23" t="n">
        <v>0.227000871370133</v>
      </c>
      <c r="AP16" s="23" t="n">
        <v>0.39083255037231</v>
      </c>
      <c r="AQ16" s="23" t="n">
        <v>0.339067658471974</v>
      </c>
      <c r="AR16" s="23" t="n">
        <v>0.368178398573235</v>
      </c>
      <c r="AS16" s="23" t="n">
        <v>0.266054301154086</v>
      </c>
      <c r="AT16" s="23" t="n">
        <v>0.353748717813403</v>
      </c>
      <c r="AU16" s="23" t="n">
        <v>0.354334327144595</v>
      </c>
    </row>
    <row r="17">
      <c r="B17" s="20" t="s">
        <v>248</v>
      </c>
      <c r="C17" s="24" t="n">
        <v>0.0824109801557774</v>
      </c>
      <c r="D17" s="24" t="n">
        <v>0.141019700433745</v>
      </c>
      <c r="E17" s="24" t="n">
        <v>0.0223094804625721</v>
      </c>
      <c r="F17" s="24"/>
      <c r="G17" s="24" t="n">
        <v>0.175921934593396</v>
      </c>
      <c r="H17" s="24" t="n">
        <v>0.34668348095887</v>
      </c>
      <c r="I17" s="24" t="n">
        <v>0.111129796863773</v>
      </c>
      <c r="J17" s="24" t="n">
        <v>0.0523725019705702</v>
      </c>
      <c r="K17" s="24" t="n">
        <v>-0.0838494284389894</v>
      </c>
      <c r="L17" s="24" t="n">
        <v>-0.0133490008896844</v>
      </c>
      <c r="M17" s="24"/>
      <c r="N17" s="24" t="n">
        <v>-0.184786152478574</v>
      </c>
      <c r="O17" s="24" t="n">
        <v>0.0111797727985401</v>
      </c>
      <c r="P17" s="24" t="n">
        <v>0.0327719753005981</v>
      </c>
      <c r="Q17" s="24" t="n">
        <v>0.191202606772564</v>
      </c>
      <c r="R17" s="24" t="n">
        <v>0.157948153262921</v>
      </c>
      <c r="S17" s="24"/>
      <c r="T17" s="24" t="n">
        <v>-0.0344590517640423</v>
      </c>
      <c r="U17" s="24" t="n">
        <v>0.0455692804182624</v>
      </c>
      <c r="V17" s="24" t="n">
        <v>0.135535848421983</v>
      </c>
      <c r="W17" s="24" t="n">
        <v>0.283918399737014</v>
      </c>
      <c r="X17" s="24"/>
      <c r="Y17" s="24" t="n">
        <v>0.246182395052761</v>
      </c>
      <c r="Z17" s="24" t="n">
        <v>0.0088557169723314</v>
      </c>
      <c r="AA17" s="24" t="n">
        <v>-0.00835207383359449</v>
      </c>
      <c r="AB17" s="24" t="n">
        <v>0.0174606903705434</v>
      </c>
      <c r="AC17" s="24" t="n">
        <v>0.0432989490655482</v>
      </c>
      <c r="AD17" s="24" t="n">
        <v>-0.22948964011873</v>
      </c>
      <c r="AE17" s="24"/>
      <c r="AF17" s="24" t="n">
        <v>0.0423235142346546</v>
      </c>
      <c r="AG17" s="24"/>
      <c r="AH17" s="24" t="n">
        <v>0.135109926660247</v>
      </c>
      <c r="AI17" s="24"/>
      <c r="AJ17" s="24" t="n">
        <v>0.0797623895350319</v>
      </c>
      <c r="AK17" s="24" t="n">
        <v>-0.178245057871493</v>
      </c>
      <c r="AL17" s="24" t="n">
        <v>0.104792904912912</v>
      </c>
      <c r="AM17" s="24" t="n">
        <v>0.0714559950662539</v>
      </c>
      <c r="AN17" s="24" t="n">
        <v>0.0837910555133512</v>
      </c>
      <c r="AO17" s="24" t="n">
        <v>0.3120899374491</v>
      </c>
      <c r="AP17" s="24" t="n">
        <v>-0.026743799918037</v>
      </c>
      <c r="AQ17" s="24" t="n">
        <v>0.0772414242381746</v>
      </c>
      <c r="AR17" s="24" t="n">
        <v>0.135252334186168</v>
      </c>
      <c r="AS17" s="24" t="n">
        <v>0.142723649524403</v>
      </c>
      <c r="AT17" s="24" t="n">
        <v>0.0620291332181356</v>
      </c>
      <c r="AU17" s="24" t="n">
        <v>0.0318230846210971</v>
      </c>
    </row>
    <row r="18">
      <c r="B18" s="18"/>
    </row>
    <row r="19">
      <c r="B19" t="s">
        <v>70</v>
      </c>
    </row>
    <row r="20">
      <c r="B20" t="s">
        <v>71</v>
      </c>
    </row>
    <row r="22">
      <c r="B22"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291</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1016</v>
      </c>
      <c r="D7" s="11" t="n">
        <v>479</v>
      </c>
      <c r="E7" s="11" t="n">
        <v>535</v>
      </c>
      <c r="F7" s="11"/>
      <c r="G7" s="11" t="n">
        <v>101</v>
      </c>
      <c r="H7" s="11" t="n">
        <v>138</v>
      </c>
      <c r="I7" s="11" t="n">
        <v>148</v>
      </c>
      <c r="J7" s="11" t="n">
        <v>176</v>
      </c>
      <c r="K7" s="11" t="n">
        <v>187</v>
      </c>
      <c r="L7" s="11" t="n">
        <v>266</v>
      </c>
      <c r="M7" s="11"/>
      <c r="N7" s="11" t="n">
        <v>20</v>
      </c>
      <c r="O7" s="11" t="n">
        <v>265</v>
      </c>
      <c r="P7" s="11" t="n">
        <v>363</v>
      </c>
      <c r="Q7" s="11" t="n">
        <v>242</v>
      </c>
      <c r="R7" s="11" t="n">
        <v>121</v>
      </c>
      <c r="S7" s="11"/>
      <c r="T7" s="11" t="n">
        <v>119</v>
      </c>
      <c r="U7" s="11" t="n">
        <v>291</v>
      </c>
      <c r="V7" s="11" t="n">
        <v>216</v>
      </c>
      <c r="W7" s="11" t="n">
        <v>213</v>
      </c>
      <c r="X7" s="11"/>
      <c r="Y7" s="11" t="n">
        <v>361</v>
      </c>
      <c r="Z7" s="11" t="n">
        <v>178</v>
      </c>
      <c r="AA7" s="11" t="n">
        <v>234</v>
      </c>
      <c r="AB7" s="11" t="n">
        <v>114</v>
      </c>
      <c r="AC7" s="11" t="n">
        <v>56</v>
      </c>
      <c r="AD7" s="11" t="n">
        <v>67</v>
      </c>
      <c r="AE7" s="11"/>
      <c r="AF7" s="11" t="n">
        <v>631</v>
      </c>
      <c r="AG7" s="11"/>
      <c r="AH7" s="11" t="n">
        <v>748</v>
      </c>
      <c r="AI7" s="11"/>
      <c r="AJ7" s="11" t="n">
        <v>86</v>
      </c>
      <c r="AK7" s="11" t="n">
        <v>36</v>
      </c>
      <c r="AL7" s="11" t="n">
        <v>202</v>
      </c>
      <c r="AM7" s="11" t="n">
        <v>160</v>
      </c>
      <c r="AN7" s="11" t="n">
        <v>132</v>
      </c>
      <c r="AO7" s="11" t="n">
        <v>68</v>
      </c>
      <c r="AP7" s="11" t="n">
        <v>130</v>
      </c>
      <c r="AQ7" s="11" t="n">
        <v>32</v>
      </c>
      <c r="AR7" s="11" t="n">
        <v>26</v>
      </c>
      <c r="AS7" s="11" t="n">
        <v>74</v>
      </c>
      <c r="AT7" s="11" t="n">
        <v>30</v>
      </c>
      <c r="AU7" s="11" t="n">
        <v>40</v>
      </c>
    </row>
    <row r="8" ht="30" customHeight="1">
      <c r="B8" s="12" t="s">
        <v>20</v>
      </c>
      <c r="C8" s="12" t="n">
        <v>1016</v>
      </c>
      <c r="D8" s="12" t="n">
        <v>506</v>
      </c>
      <c r="E8" s="12" t="n">
        <v>508</v>
      </c>
      <c r="F8" s="12"/>
      <c r="G8" s="12" t="n">
        <v>112</v>
      </c>
      <c r="H8" s="12" t="n">
        <v>163</v>
      </c>
      <c r="I8" s="12" t="n">
        <v>150</v>
      </c>
      <c r="J8" s="12" t="n">
        <v>168</v>
      </c>
      <c r="K8" s="12" t="n">
        <v>173</v>
      </c>
      <c r="L8" s="12" t="n">
        <v>251</v>
      </c>
      <c r="M8" s="12"/>
      <c r="N8" s="12" t="n">
        <v>19</v>
      </c>
      <c r="O8" s="12" t="n">
        <v>248</v>
      </c>
      <c r="P8" s="12" t="n">
        <v>339</v>
      </c>
      <c r="Q8" s="12" t="n">
        <v>270</v>
      </c>
      <c r="R8" s="12" t="n">
        <v>134</v>
      </c>
      <c r="S8" s="12"/>
      <c r="T8" s="12" t="n">
        <v>119</v>
      </c>
      <c r="U8" s="12" t="n">
        <v>288</v>
      </c>
      <c r="V8" s="12" t="n">
        <v>215</v>
      </c>
      <c r="W8" s="12" t="n">
        <v>224</v>
      </c>
      <c r="X8" s="12"/>
      <c r="Y8" s="12" t="n">
        <v>389</v>
      </c>
      <c r="Z8" s="12" t="n">
        <v>172</v>
      </c>
      <c r="AA8" s="12" t="n">
        <v>220</v>
      </c>
      <c r="AB8" s="12" t="n">
        <v>108</v>
      </c>
      <c r="AC8" s="12" t="n">
        <v>59</v>
      </c>
      <c r="AD8" s="12" t="n">
        <v>61</v>
      </c>
      <c r="AE8" s="12"/>
      <c r="AF8" s="12" t="n">
        <v>624</v>
      </c>
      <c r="AG8" s="12"/>
      <c r="AH8" s="12" t="n">
        <v>760</v>
      </c>
      <c r="AI8" s="12"/>
      <c r="AJ8" s="12" t="n">
        <v>77</v>
      </c>
      <c r="AK8" s="12" t="n">
        <v>29</v>
      </c>
      <c r="AL8" s="12" t="n">
        <v>215</v>
      </c>
      <c r="AM8" s="12" t="n">
        <v>169</v>
      </c>
      <c r="AN8" s="12" t="n">
        <v>151</v>
      </c>
      <c r="AO8" s="12" t="n">
        <v>67</v>
      </c>
      <c r="AP8" s="12" t="n">
        <v>123</v>
      </c>
      <c r="AQ8" s="12" t="n">
        <v>35</v>
      </c>
      <c r="AR8" s="12" t="n">
        <v>22</v>
      </c>
      <c r="AS8" s="12" t="n">
        <v>67</v>
      </c>
      <c r="AT8" s="12" t="n">
        <v>23</v>
      </c>
      <c r="AU8" s="12" t="n">
        <v>38</v>
      </c>
    </row>
    <row r="9">
      <c r="B9" s="20" t="s">
        <v>282</v>
      </c>
      <c r="C9" s="19" t="n">
        <v>0.115606332442896</v>
      </c>
      <c r="D9" s="19" t="n">
        <v>0.154988389821278</v>
      </c>
      <c r="E9" s="19" t="n">
        <v>0.0767941316811139</v>
      </c>
      <c r="F9" s="19"/>
      <c r="G9" s="19" t="n">
        <v>0.218194938072594</v>
      </c>
      <c r="H9" s="19" t="n">
        <v>0.150190590802918</v>
      </c>
      <c r="I9" s="19" t="n">
        <v>0.134951300752955</v>
      </c>
      <c r="J9" s="19" t="n">
        <v>0.132674124017805</v>
      </c>
      <c r="K9" s="19" t="n">
        <v>0.0704135709514209</v>
      </c>
      <c r="L9" s="19" t="n">
        <v>0.0554044358169031</v>
      </c>
      <c r="M9" s="19"/>
      <c r="N9" s="19" t="n">
        <v>0.0697284218417703</v>
      </c>
      <c r="O9" s="19" t="n">
        <v>0.0880935424169358</v>
      </c>
      <c r="P9" s="19" t="n">
        <v>0.109364153079879</v>
      </c>
      <c r="Q9" s="19" t="n">
        <v>0.13721988715481</v>
      </c>
      <c r="R9" s="19" t="n">
        <v>0.142152623832803</v>
      </c>
      <c r="S9" s="19"/>
      <c r="T9" s="19" t="n">
        <v>0.101570615685484</v>
      </c>
      <c r="U9" s="19" t="n">
        <v>0.0950157527367883</v>
      </c>
      <c r="V9" s="19" t="n">
        <v>0.0826709689804675</v>
      </c>
      <c r="W9" s="19" t="n">
        <v>0.191729454283114</v>
      </c>
      <c r="X9" s="19"/>
      <c r="Y9" s="19" t="n">
        <v>0.164655548580468</v>
      </c>
      <c r="Z9" s="19" t="n">
        <v>0.105773483284748</v>
      </c>
      <c r="AA9" s="19" t="n">
        <v>0.0463904073726635</v>
      </c>
      <c r="AB9" s="19" t="n">
        <v>0.0799645720900926</v>
      </c>
      <c r="AC9" s="19" t="n">
        <v>0.228490565101226</v>
      </c>
      <c r="AD9" s="19" t="n">
        <v>0.0455028486148119</v>
      </c>
      <c r="AE9" s="19"/>
      <c r="AF9" s="19" t="n">
        <v>0.0926370771401167</v>
      </c>
      <c r="AG9" s="19"/>
      <c r="AH9" s="19" t="n">
        <v>0.129277994607797</v>
      </c>
      <c r="AI9" s="19"/>
      <c r="AJ9" s="19" t="n">
        <v>0.162694638858775</v>
      </c>
      <c r="AK9" s="19" t="n">
        <v>0.147571262422776</v>
      </c>
      <c r="AL9" s="19" t="n">
        <v>0.164450060629055</v>
      </c>
      <c r="AM9" s="19" t="n">
        <v>0.0930762926265465</v>
      </c>
      <c r="AN9" s="19" t="n">
        <v>0.087775512161347</v>
      </c>
      <c r="AO9" s="19" t="n">
        <v>0.135004878764249</v>
      </c>
      <c r="AP9" s="19" t="n">
        <v>0.0698696182770513</v>
      </c>
      <c r="AQ9" s="19" t="n">
        <v>0.127111809328485</v>
      </c>
      <c r="AR9" s="19" t="n">
        <v>0.0789579707524252</v>
      </c>
      <c r="AS9" s="19" t="n">
        <v>0.0786709260676345</v>
      </c>
      <c r="AT9" s="19" t="n">
        <v>0.0820702420361736</v>
      </c>
      <c r="AU9" s="19" t="n">
        <v>0.140115129273785</v>
      </c>
    </row>
    <row r="10">
      <c r="B10" s="20" t="s">
        <v>283</v>
      </c>
      <c r="C10" s="19" t="n">
        <v>0.282372690094126</v>
      </c>
      <c r="D10" s="19" t="n">
        <v>0.274115481443363</v>
      </c>
      <c r="E10" s="19" t="n">
        <v>0.291727662245758</v>
      </c>
      <c r="F10" s="19"/>
      <c r="G10" s="19" t="n">
        <v>0.382739971158542</v>
      </c>
      <c r="H10" s="19" t="n">
        <v>0.336288939955954</v>
      </c>
      <c r="I10" s="19" t="n">
        <v>0.28110926917136</v>
      </c>
      <c r="J10" s="19" t="n">
        <v>0.26189698008421</v>
      </c>
      <c r="K10" s="19" t="n">
        <v>0.206625266107006</v>
      </c>
      <c r="L10" s="19" t="n">
        <v>0.26920186384978</v>
      </c>
      <c r="M10" s="19"/>
      <c r="N10" s="19" t="n">
        <v>0.28380084618161</v>
      </c>
      <c r="O10" s="19" t="n">
        <v>0.288907739221873</v>
      </c>
      <c r="P10" s="19" t="n">
        <v>0.224484084985268</v>
      </c>
      <c r="Q10" s="19" t="n">
        <v>0.333205308184664</v>
      </c>
      <c r="R10" s="19" t="n">
        <v>0.31015217379479</v>
      </c>
      <c r="S10" s="19"/>
      <c r="T10" s="19" t="n">
        <v>0.20968876701635</v>
      </c>
      <c r="U10" s="19" t="n">
        <v>0.253621916520214</v>
      </c>
      <c r="V10" s="19" t="n">
        <v>0.339680003287804</v>
      </c>
      <c r="W10" s="19" t="n">
        <v>0.336278826479122</v>
      </c>
      <c r="X10" s="19"/>
      <c r="Y10" s="19" t="n">
        <v>0.351072308657832</v>
      </c>
      <c r="Z10" s="19" t="n">
        <v>0.244024651755326</v>
      </c>
      <c r="AA10" s="19" t="n">
        <v>0.269408956375269</v>
      </c>
      <c r="AB10" s="19" t="n">
        <v>0.216699161270198</v>
      </c>
      <c r="AC10" s="19" t="n">
        <v>0.300697056186716</v>
      </c>
      <c r="AD10" s="19" t="n">
        <v>0.126987001679847</v>
      </c>
      <c r="AE10" s="19"/>
      <c r="AF10" s="19" t="n">
        <v>0.244009231383725</v>
      </c>
      <c r="AG10" s="19"/>
      <c r="AH10" s="19" t="n">
        <v>0.297930486316711</v>
      </c>
      <c r="AI10" s="19"/>
      <c r="AJ10" s="19" t="n">
        <v>0.267894236387232</v>
      </c>
      <c r="AK10" s="19" t="n">
        <v>0.254442984766359</v>
      </c>
      <c r="AL10" s="19" t="n">
        <v>0.248882389776674</v>
      </c>
      <c r="AM10" s="19" t="n">
        <v>0.318476096474219</v>
      </c>
      <c r="AN10" s="19" t="n">
        <v>0.278044686346912</v>
      </c>
      <c r="AO10" s="19" t="n">
        <v>0.283626538929267</v>
      </c>
      <c r="AP10" s="19" t="n">
        <v>0.273488187960737</v>
      </c>
      <c r="AQ10" s="19" t="n">
        <v>0.344188579382103</v>
      </c>
      <c r="AR10" s="19" t="n">
        <v>0.442247523262902</v>
      </c>
      <c r="AS10" s="19" t="n">
        <v>0.237529967270753</v>
      </c>
      <c r="AT10" s="19" t="n">
        <v>0.301452913489237</v>
      </c>
      <c r="AU10" s="19" t="n">
        <v>0.323711389370978</v>
      </c>
    </row>
    <row r="11">
      <c r="B11" s="20" t="s">
        <v>284</v>
      </c>
      <c r="C11" s="19" t="n">
        <v>0.240400194443149</v>
      </c>
      <c r="D11" s="19" t="n">
        <v>0.246314510522336</v>
      </c>
      <c r="E11" s="19" t="n">
        <v>0.235456918980741</v>
      </c>
      <c r="F11" s="19"/>
      <c r="G11" s="19" t="n">
        <v>0.145335297214754</v>
      </c>
      <c r="H11" s="19" t="n">
        <v>0.238464515028416</v>
      </c>
      <c r="I11" s="19" t="n">
        <v>0.261628241973756</v>
      </c>
      <c r="J11" s="19" t="n">
        <v>0.195686920738526</v>
      </c>
      <c r="K11" s="19" t="n">
        <v>0.283290599055146</v>
      </c>
      <c r="L11" s="19" t="n">
        <v>0.27184179604444</v>
      </c>
      <c r="M11" s="19"/>
      <c r="N11" s="19" t="n">
        <v>0.28057154061801</v>
      </c>
      <c r="O11" s="19" t="n">
        <v>0.219188582721813</v>
      </c>
      <c r="P11" s="19" t="n">
        <v>0.284551571636138</v>
      </c>
      <c r="Q11" s="19" t="n">
        <v>0.22548958445987</v>
      </c>
      <c r="R11" s="19" t="n">
        <v>0.192718747307913</v>
      </c>
      <c r="S11" s="19"/>
      <c r="T11" s="19" t="n">
        <v>0.239251076096135</v>
      </c>
      <c r="U11" s="19" t="n">
        <v>0.259255144849668</v>
      </c>
      <c r="V11" s="19" t="n">
        <v>0.235784194158489</v>
      </c>
      <c r="W11" s="19" t="n">
        <v>0.213439996271915</v>
      </c>
      <c r="X11" s="19"/>
      <c r="Y11" s="19" t="n">
        <v>0.224520523173103</v>
      </c>
      <c r="Z11" s="19" t="n">
        <v>0.22730787833221</v>
      </c>
      <c r="AA11" s="19" t="n">
        <v>0.295261161423192</v>
      </c>
      <c r="AB11" s="19" t="n">
        <v>0.236568157788467</v>
      </c>
      <c r="AC11" s="19" t="n">
        <v>0.175782264173486</v>
      </c>
      <c r="AD11" s="19" t="n">
        <v>0.259028279977246</v>
      </c>
      <c r="AE11" s="19"/>
      <c r="AF11" s="19" t="n">
        <v>0.262739182455084</v>
      </c>
      <c r="AG11" s="19"/>
      <c r="AH11" s="19" t="n">
        <v>0.247613461045183</v>
      </c>
      <c r="AI11" s="19"/>
      <c r="AJ11" s="19" t="n">
        <v>0.208850149271739</v>
      </c>
      <c r="AK11" s="19" t="n">
        <v>0.213032719578811</v>
      </c>
      <c r="AL11" s="19" t="n">
        <v>0.235869539875476</v>
      </c>
      <c r="AM11" s="19" t="n">
        <v>0.191774333985651</v>
      </c>
      <c r="AN11" s="19" t="n">
        <v>0.290225487402512</v>
      </c>
      <c r="AO11" s="19" t="n">
        <v>0.293455876989005</v>
      </c>
      <c r="AP11" s="19" t="n">
        <v>0.251890260138858</v>
      </c>
      <c r="AQ11" s="19" t="n">
        <v>0.237601245062868</v>
      </c>
      <c r="AR11" s="19" t="n">
        <v>0.286799055020493</v>
      </c>
      <c r="AS11" s="19" t="n">
        <v>0.266795357020962</v>
      </c>
      <c r="AT11" s="19" t="n">
        <v>0.228030724545733</v>
      </c>
      <c r="AU11" s="19" t="n">
        <v>0.175043709210466</v>
      </c>
    </row>
    <row r="12">
      <c r="B12" s="20" t="s">
        <v>285</v>
      </c>
      <c r="C12" s="19" t="n">
        <v>0.130931331939693</v>
      </c>
      <c r="D12" s="19" t="n">
        <v>0.121446679913356</v>
      </c>
      <c r="E12" s="19" t="n">
        <v>0.13693908326634</v>
      </c>
      <c r="F12" s="19"/>
      <c r="G12" s="19" t="n">
        <v>0.163888369101652</v>
      </c>
      <c r="H12" s="19" t="n">
        <v>0.0854526680516381</v>
      </c>
      <c r="I12" s="19" t="n">
        <v>0.115010149132727</v>
      </c>
      <c r="J12" s="19" t="n">
        <v>0.130907428629181</v>
      </c>
      <c r="K12" s="19" t="n">
        <v>0.147648091296881</v>
      </c>
      <c r="L12" s="19" t="n">
        <v>0.14374678164604</v>
      </c>
      <c r="M12" s="19"/>
      <c r="N12" s="19" t="n">
        <v>0.0547159737557405</v>
      </c>
      <c r="O12" s="19" t="n">
        <v>0.13478788445156</v>
      </c>
      <c r="P12" s="19" t="n">
        <v>0.124372536951546</v>
      </c>
      <c r="Q12" s="19" t="n">
        <v>0.137499270603552</v>
      </c>
      <c r="R12" s="19" t="n">
        <v>0.13642172761019</v>
      </c>
      <c r="S12" s="19"/>
      <c r="T12" s="19" t="n">
        <v>0.139142255967322</v>
      </c>
      <c r="U12" s="19" t="n">
        <v>0.159062611122733</v>
      </c>
      <c r="V12" s="19" t="n">
        <v>0.145735805730364</v>
      </c>
      <c r="W12" s="19" t="n">
        <v>0.0934464353705309</v>
      </c>
      <c r="X12" s="19"/>
      <c r="Y12" s="19" t="n">
        <v>0.0858024837440378</v>
      </c>
      <c r="Z12" s="19" t="n">
        <v>0.163468882819086</v>
      </c>
      <c r="AA12" s="19" t="n">
        <v>0.136653954336445</v>
      </c>
      <c r="AB12" s="19" t="n">
        <v>0.143466579793221</v>
      </c>
      <c r="AC12" s="19" t="n">
        <v>0.188432607698358</v>
      </c>
      <c r="AD12" s="19" t="n">
        <v>0.189659982333283</v>
      </c>
      <c r="AE12" s="19"/>
      <c r="AF12" s="19" t="n">
        <v>0.150844018787222</v>
      </c>
      <c r="AG12" s="19"/>
      <c r="AH12" s="19" t="n">
        <v>0.127389305165777</v>
      </c>
      <c r="AI12" s="19"/>
      <c r="AJ12" s="19" t="n">
        <v>0.0672410814592541</v>
      </c>
      <c r="AK12" s="19" t="n">
        <v>0.146735164962495</v>
      </c>
      <c r="AL12" s="19" t="n">
        <v>0.119664723543307</v>
      </c>
      <c r="AM12" s="19" t="n">
        <v>0.148397793918833</v>
      </c>
      <c r="AN12" s="19" t="n">
        <v>0.15757916221556</v>
      </c>
      <c r="AO12" s="19" t="n">
        <v>0.131562814215841</v>
      </c>
      <c r="AP12" s="19" t="n">
        <v>0.159138315143478</v>
      </c>
      <c r="AQ12" s="19" t="n">
        <v>0.127634248117639</v>
      </c>
      <c r="AR12" s="19" t="n">
        <v>0</v>
      </c>
      <c r="AS12" s="19" t="n">
        <v>0.163362607107471</v>
      </c>
      <c r="AT12" s="19" t="n">
        <v>0.0677369732758356</v>
      </c>
      <c r="AU12" s="19" t="n">
        <v>0.0955944448694282</v>
      </c>
    </row>
    <row r="13">
      <c r="B13" s="20" t="s">
        <v>286</v>
      </c>
      <c r="C13" s="19" t="n">
        <v>0.180422623679124</v>
      </c>
      <c r="D13" s="19" t="n">
        <v>0.161739712741763</v>
      </c>
      <c r="E13" s="19" t="n">
        <v>0.199769198579836</v>
      </c>
      <c r="F13" s="19"/>
      <c r="G13" s="19" t="n">
        <v>0.0647706383511697</v>
      </c>
      <c r="H13" s="19" t="n">
        <v>0.160155757247452</v>
      </c>
      <c r="I13" s="19" t="n">
        <v>0.155591666851884</v>
      </c>
      <c r="J13" s="19" t="n">
        <v>0.209340735863868</v>
      </c>
      <c r="K13" s="19" t="n">
        <v>0.239437128105009</v>
      </c>
      <c r="L13" s="19" t="n">
        <v>0.200123858012308</v>
      </c>
      <c r="M13" s="19"/>
      <c r="N13" s="19" t="n">
        <v>0.219190569053756</v>
      </c>
      <c r="O13" s="19" t="n">
        <v>0.200464348967995</v>
      </c>
      <c r="P13" s="19" t="n">
        <v>0.21584201145739</v>
      </c>
      <c r="Q13" s="19" t="n">
        <v>0.123203242586326</v>
      </c>
      <c r="R13" s="19" t="n">
        <v>0.169947636050736</v>
      </c>
      <c r="S13" s="19"/>
      <c r="T13" s="19" t="n">
        <v>0.270120377293969</v>
      </c>
      <c r="U13" s="19" t="n">
        <v>0.183277848781128</v>
      </c>
      <c r="V13" s="19" t="n">
        <v>0.148398397503497</v>
      </c>
      <c r="W13" s="19" t="n">
        <v>0.141923825994033</v>
      </c>
      <c r="X13" s="19"/>
      <c r="Y13" s="19" t="n">
        <v>0.133405773973795</v>
      </c>
      <c r="Z13" s="19" t="n">
        <v>0.22275598878439</v>
      </c>
      <c r="AA13" s="19" t="n">
        <v>0.192613158254779</v>
      </c>
      <c r="AB13" s="19" t="n">
        <v>0.251639985692245</v>
      </c>
      <c r="AC13" s="19" t="n">
        <v>0.0923283974123013</v>
      </c>
      <c r="AD13" s="19" t="n">
        <v>0.276684859001781</v>
      </c>
      <c r="AE13" s="19"/>
      <c r="AF13" s="19" t="n">
        <v>0.192708008184264</v>
      </c>
      <c r="AG13" s="19"/>
      <c r="AH13" s="19" t="n">
        <v>0.156256360691541</v>
      </c>
      <c r="AI13" s="19"/>
      <c r="AJ13" s="19" t="n">
        <v>0.239411413277489</v>
      </c>
      <c r="AK13" s="19" t="n">
        <v>0.238217868269558</v>
      </c>
      <c r="AL13" s="19" t="n">
        <v>0.177612944300758</v>
      </c>
      <c r="AM13" s="19" t="n">
        <v>0.188491993733334</v>
      </c>
      <c r="AN13" s="19" t="n">
        <v>0.127092742086376</v>
      </c>
      <c r="AO13" s="19" t="n">
        <v>0.125666713774934</v>
      </c>
      <c r="AP13" s="19" t="n">
        <v>0.209864833954352</v>
      </c>
      <c r="AQ13" s="19" t="n">
        <v>0.135271436939913</v>
      </c>
      <c r="AR13" s="19" t="n">
        <v>0.191995450964179</v>
      </c>
      <c r="AS13" s="19" t="n">
        <v>0.163096228488354</v>
      </c>
      <c r="AT13" s="19" t="n">
        <v>0.286766109640574</v>
      </c>
      <c r="AU13" s="19" t="n">
        <v>0.211024794507879</v>
      </c>
    </row>
    <row r="14">
      <c r="B14" s="20" t="s">
        <v>66</v>
      </c>
      <c r="C14" s="19" t="n">
        <v>0.0502668274010124</v>
      </c>
      <c r="D14" s="19" t="n">
        <v>0.0413952255579052</v>
      </c>
      <c r="E14" s="19" t="n">
        <v>0.0593130052462111</v>
      </c>
      <c r="F14" s="19"/>
      <c r="G14" s="19" t="n">
        <v>0.0250707861012877</v>
      </c>
      <c r="H14" s="19" t="n">
        <v>0.029447528913622</v>
      </c>
      <c r="I14" s="19" t="n">
        <v>0.0517093721173173</v>
      </c>
      <c r="J14" s="19" t="n">
        <v>0.0694938106664109</v>
      </c>
      <c r="K14" s="19" t="n">
        <v>0.0525853444845368</v>
      </c>
      <c r="L14" s="19" t="n">
        <v>0.059681264630529</v>
      </c>
      <c r="M14" s="19"/>
      <c r="N14" s="19" t="n">
        <v>0.0919926485491125</v>
      </c>
      <c r="O14" s="19" t="n">
        <v>0.068557902219824</v>
      </c>
      <c r="P14" s="19" t="n">
        <v>0.0413856418897792</v>
      </c>
      <c r="Q14" s="19" t="n">
        <v>0.0433827070107776</v>
      </c>
      <c r="R14" s="19" t="n">
        <v>0.048607091403568</v>
      </c>
      <c r="S14" s="19"/>
      <c r="T14" s="19" t="n">
        <v>0.0402269079407399</v>
      </c>
      <c r="U14" s="19" t="n">
        <v>0.0497667259894675</v>
      </c>
      <c r="V14" s="19" t="n">
        <v>0.0477306303393786</v>
      </c>
      <c r="W14" s="19" t="n">
        <v>0.0231814616012859</v>
      </c>
      <c r="X14" s="19"/>
      <c r="Y14" s="19" t="n">
        <v>0.0405433618707643</v>
      </c>
      <c r="Z14" s="19" t="n">
        <v>0.0366691150242393</v>
      </c>
      <c r="AA14" s="19" t="n">
        <v>0.0596723622376514</v>
      </c>
      <c r="AB14" s="19" t="n">
        <v>0.0716615433657763</v>
      </c>
      <c r="AC14" s="19" t="n">
        <v>0.0142691094279132</v>
      </c>
      <c r="AD14" s="19" t="n">
        <v>0.102137028393032</v>
      </c>
      <c r="AE14" s="19"/>
      <c r="AF14" s="19" t="n">
        <v>0.0570624820495873</v>
      </c>
      <c r="AG14" s="19"/>
      <c r="AH14" s="19" t="n">
        <v>0.0415323921729918</v>
      </c>
      <c r="AI14" s="19"/>
      <c r="AJ14" s="19" t="n">
        <v>0.0539084807455112</v>
      </c>
      <c r="AK14" s="19" t="n">
        <v>0</v>
      </c>
      <c r="AL14" s="19" t="n">
        <v>0.0535203418747309</v>
      </c>
      <c r="AM14" s="19" t="n">
        <v>0.0597834892614165</v>
      </c>
      <c r="AN14" s="19" t="n">
        <v>0.0592824097872928</v>
      </c>
      <c r="AO14" s="19" t="n">
        <v>0.0306831773267034</v>
      </c>
      <c r="AP14" s="19" t="n">
        <v>0.0357487845255244</v>
      </c>
      <c r="AQ14" s="19" t="n">
        <v>0.0281926811689916</v>
      </c>
      <c r="AR14" s="19" t="n">
        <v>0</v>
      </c>
      <c r="AS14" s="19" t="n">
        <v>0.0905449140448249</v>
      </c>
      <c r="AT14" s="19" t="n">
        <v>0.0339430370124464</v>
      </c>
      <c r="AU14" s="19" t="n">
        <v>0.0545105327674642</v>
      </c>
    </row>
    <row r="15">
      <c r="B15" s="20" t="s">
        <v>287</v>
      </c>
      <c r="C15" s="23" t="n">
        <v>0.397979022537022</v>
      </c>
      <c r="D15" s="23" t="n">
        <v>0.429103871264641</v>
      </c>
      <c r="E15" s="23" t="n">
        <v>0.368521793926872</v>
      </c>
      <c r="F15" s="23"/>
      <c r="G15" s="23" t="n">
        <v>0.600934909231136</v>
      </c>
      <c r="H15" s="23" t="n">
        <v>0.486479530758872</v>
      </c>
      <c r="I15" s="23" t="n">
        <v>0.416060569924315</v>
      </c>
      <c r="J15" s="23" t="n">
        <v>0.394571104102015</v>
      </c>
      <c r="K15" s="23" t="n">
        <v>0.277038837058427</v>
      </c>
      <c r="L15" s="23" t="n">
        <v>0.324606299666683</v>
      </c>
      <c r="M15" s="23"/>
      <c r="N15" s="23" t="n">
        <v>0.35352926802338</v>
      </c>
      <c r="O15" s="23" t="n">
        <v>0.377001281638809</v>
      </c>
      <c r="P15" s="23" t="n">
        <v>0.333848238065147</v>
      </c>
      <c r="Q15" s="23" t="n">
        <v>0.470425195339475</v>
      </c>
      <c r="R15" s="23" t="n">
        <v>0.452304797627593</v>
      </c>
      <c r="S15" s="23"/>
      <c r="T15" s="23" t="n">
        <v>0.311259382701834</v>
      </c>
      <c r="U15" s="23" t="n">
        <v>0.348637669257003</v>
      </c>
      <c r="V15" s="23" t="n">
        <v>0.422350972268271</v>
      </c>
      <c r="W15" s="23" t="n">
        <v>0.528008280762235</v>
      </c>
      <c r="X15" s="23"/>
      <c r="Y15" s="23" t="n">
        <v>0.5157278572383</v>
      </c>
      <c r="Z15" s="23" t="n">
        <v>0.349798135040075</v>
      </c>
      <c r="AA15" s="23" t="n">
        <v>0.315799363747933</v>
      </c>
      <c r="AB15" s="23" t="n">
        <v>0.296663733360291</v>
      </c>
      <c r="AC15" s="23" t="n">
        <v>0.529187621287942</v>
      </c>
      <c r="AD15" s="23" t="n">
        <v>0.172489850294659</v>
      </c>
      <c r="AE15" s="23"/>
      <c r="AF15" s="23" t="n">
        <v>0.336646308523841</v>
      </c>
      <c r="AG15" s="23"/>
      <c r="AH15" s="23" t="n">
        <v>0.427208480924508</v>
      </c>
      <c r="AI15" s="23"/>
      <c r="AJ15" s="23" t="n">
        <v>0.430588875246007</v>
      </c>
      <c r="AK15" s="23" t="n">
        <v>0.402014247189135</v>
      </c>
      <c r="AL15" s="23" t="n">
        <v>0.413332450405728</v>
      </c>
      <c r="AM15" s="23" t="n">
        <v>0.411552389100765</v>
      </c>
      <c r="AN15" s="23" t="n">
        <v>0.365820198508259</v>
      </c>
      <c r="AO15" s="23" t="n">
        <v>0.418631417693516</v>
      </c>
      <c r="AP15" s="23" t="n">
        <v>0.343357806237789</v>
      </c>
      <c r="AQ15" s="23" t="n">
        <v>0.471300388710588</v>
      </c>
      <c r="AR15" s="23" t="n">
        <v>0.521205494015328</v>
      </c>
      <c r="AS15" s="23" t="n">
        <v>0.316200893338387</v>
      </c>
      <c r="AT15" s="23" t="n">
        <v>0.383523155525411</v>
      </c>
      <c r="AU15" s="23" t="n">
        <v>0.463826518644763</v>
      </c>
    </row>
    <row r="16">
      <c r="B16" s="20" t="s">
        <v>288</v>
      </c>
      <c r="C16" s="23" t="n">
        <v>0.311353955618817</v>
      </c>
      <c r="D16" s="23" t="n">
        <v>0.283186392655119</v>
      </c>
      <c r="E16" s="23" t="n">
        <v>0.336708281846176</v>
      </c>
      <c r="F16" s="23"/>
      <c r="G16" s="23" t="n">
        <v>0.228659007452822</v>
      </c>
      <c r="H16" s="23" t="n">
        <v>0.24560842529909</v>
      </c>
      <c r="I16" s="23" t="n">
        <v>0.270601815984611</v>
      </c>
      <c r="J16" s="23" t="n">
        <v>0.340248164493049</v>
      </c>
      <c r="K16" s="23" t="n">
        <v>0.38708521940189</v>
      </c>
      <c r="L16" s="23" t="n">
        <v>0.343870639658348</v>
      </c>
      <c r="M16" s="23"/>
      <c r="N16" s="23" t="n">
        <v>0.273906542809497</v>
      </c>
      <c r="O16" s="23" t="n">
        <v>0.335252233419554</v>
      </c>
      <c r="P16" s="23" t="n">
        <v>0.340214548408936</v>
      </c>
      <c r="Q16" s="23" t="n">
        <v>0.260702513189878</v>
      </c>
      <c r="R16" s="23" t="n">
        <v>0.306369363660926</v>
      </c>
      <c r="S16" s="23"/>
      <c r="T16" s="23" t="n">
        <v>0.409262633261291</v>
      </c>
      <c r="U16" s="23" t="n">
        <v>0.342340459903862</v>
      </c>
      <c r="V16" s="23" t="n">
        <v>0.294134203233862</v>
      </c>
      <c r="W16" s="23" t="n">
        <v>0.235370261364564</v>
      </c>
      <c r="X16" s="23"/>
      <c r="Y16" s="23" t="n">
        <v>0.219208257717833</v>
      </c>
      <c r="Z16" s="23" t="n">
        <v>0.386224871603476</v>
      </c>
      <c r="AA16" s="23" t="n">
        <v>0.329267112591224</v>
      </c>
      <c r="AB16" s="23" t="n">
        <v>0.395106565485466</v>
      </c>
      <c r="AC16" s="23" t="n">
        <v>0.280761005110659</v>
      </c>
      <c r="AD16" s="23" t="n">
        <v>0.466344841335063</v>
      </c>
      <c r="AE16" s="23"/>
      <c r="AF16" s="23" t="n">
        <v>0.343552026971487</v>
      </c>
      <c r="AG16" s="23"/>
      <c r="AH16" s="23" t="n">
        <v>0.283645665857318</v>
      </c>
      <c r="AI16" s="23"/>
      <c r="AJ16" s="23" t="n">
        <v>0.306652494736743</v>
      </c>
      <c r="AK16" s="23" t="n">
        <v>0.384953033232053</v>
      </c>
      <c r="AL16" s="23" t="n">
        <v>0.297277667844065</v>
      </c>
      <c r="AM16" s="23" t="n">
        <v>0.336889787652167</v>
      </c>
      <c r="AN16" s="23" t="n">
        <v>0.284671904301936</v>
      </c>
      <c r="AO16" s="23" t="n">
        <v>0.257229527990775</v>
      </c>
      <c r="AP16" s="23" t="n">
        <v>0.369003149097829</v>
      </c>
      <c r="AQ16" s="23" t="n">
        <v>0.262905685057552</v>
      </c>
      <c r="AR16" s="23" t="n">
        <v>0.191995450964179</v>
      </c>
      <c r="AS16" s="23" t="n">
        <v>0.326458835595826</v>
      </c>
      <c r="AT16" s="23" t="n">
        <v>0.35450308291641</v>
      </c>
      <c r="AU16" s="23" t="n">
        <v>0.306619239377307</v>
      </c>
    </row>
    <row r="17">
      <c r="B17" s="20" t="s">
        <v>248</v>
      </c>
      <c r="C17" s="24" t="n">
        <v>0.086625066918205</v>
      </c>
      <c r="D17" s="24" t="n">
        <v>0.145917478609522</v>
      </c>
      <c r="E17" s="24" t="n">
        <v>0.0318135120806958</v>
      </c>
      <c r="F17" s="24"/>
      <c r="G17" s="24" t="n">
        <v>0.372275901778314</v>
      </c>
      <c r="H17" s="24" t="n">
        <v>0.240871105459782</v>
      </c>
      <c r="I17" s="24" t="n">
        <v>0.145458753939704</v>
      </c>
      <c r="J17" s="24" t="n">
        <v>0.0543229396089661</v>
      </c>
      <c r="K17" s="24" t="n">
        <v>-0.110046382343463</v>
      </c>
      <c r="L17" s="24" t="n">
        <v>-0.0192643399916644</v>
      </c>
      <c r="M17" s="24"/>
      <c r="N17" s="24" t="n">
        <v>0.079622725213883</v>
      </c>
      <c r="O17" s="24" t="n">
        <v>0.0417490482192547</v>
      </c>
      <c r="P17" s="24" t="n">
        <v>-0.00636631034378887</v>
      </c>
      <c r="Q17" s="24" t="n">
        <v>0.209722682149597</v>
      </c>
      <c r="R17" s="24" t="n">
        <v>0.145935433966667</v>
      </c>
      <c r="S17" s="24"/>
      <c r="T17" s="24" t="n">
        <v>-0.0980032505594574</v>
      </c>
      <c r="U17" s="24" t="n">
        <v>0.00629720935314082</v>
      </c>
      <c r="V17" s="24" t="n">
        <v>0.128216769034409</v>
      </c>
      <c r="W17" s="24" t="n">
        <v>0.292638019397672</v>
      </c>
      <c r="X17" s="24"/>
      <c r="Y17" s="24" t="n">
        <v>0.296519599520466</v>
      </c>
      <c r="Z17" s="24" t="n">
        <v>-0.036426736563401</v>
      </c>
      <c r="AA17" s="24" t="n">
        <v>-0.0134677488432915</v>
      </c>
      <c r="AB17" s="24" t="n">
        <v>-0.0984428321251752</v>
      </c>
      <c r="AC17" s="24" t="n">
        <v>0.248426616177282</v>
      </c>
      <c r="AD17" s="24" t="n">
        <v>-0.293854991040405</v>
      </c>
      <c r="AE17" s="24"/>
      <c r="AF17" s="24" t="n">
        <v>-0.00690571844764548</v>
      </c>
      <c r="AG17" s="24"/>
      <c r="AH17" s="24" t="n">
        <v>0.14356281506719</v>
      </c>
      <c r="AI17" s="24"/>
      <c r="AJ17" s="24" t="n">
        <v>0.123936380509264</v>
      </c>
      <c r="AK17" s="24" t="n">
        <v>0.0170612139570823</v>
      </c>
      <c r="AL17" s="24" t="n">
        <v>0.116054782561663</v>
      </c>
      <c r="AM17" s="24" t="n">
        <v>0.0746626014485981</v>
      </c>
      <c r="AN17" s="24" t="n">
        <v>0.0811482942063227</v>
      </c>
      <c r="AO17" s="24" t="n">
        <v>0.161401889702741</v>
      </c>
      <c r="AP17" s="24" t="n">
        <v>-0.0256453428600404</v>
      </c>
      <c r="AQ17" s="24" t="n">
        <v>0.208394703653036</v>
      </c>
      <c r="AR17" s="24" t="n">
        <v>0.329210043051148</v>
      </c>
      <c r="AS17" s="24" t="n">
        <v>-0.0102579422574385</v>
      </c>
      <c r="AT17" s="24" t="n">
        <v>0.0290200726090015</v>
      </c>
      <c r="AU17" s="24" t="n">
        <v>0.157207279267456</v>
      </c>
    </row>
    <row r="18">
      <c r="B18" s="18"/>
    </row>
    <row r="19">
      <c r="B19" t="s">
        <v>70</v>
      </c>
    </row>
    <row r="20">
      <c r="B20" t="s">
        <v>71</v>
      </c>
    </row>
    <row r="22">
      <c r="B22"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292</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1016</v>
      </c>
      <c r="D7" s="11" t="n">
        <v>479</v>
      </c>
      <c r="E7" s="11" t="n">
        <v>535</v>
      </c>
      <c r="F7" s="11"/>
      <c r="G7" s="11" t="n">
        <v>101</v>
      </c>
      <c r="H7" s="11" t="n">
        <v>138</v>
      </c>
      <c r="I7" s="11" t="n">
        <v>148</v>
      </c>
      <c r="J7" s="11" t="n">
        <v>176</v>
      </c>
      <c r="K7" s="11" t="n">
        <v>187</v>
      </c>
      <c r="L7" s="11" t="n">
        <v>266</v>
      </c>
      <c r="M7" s="11"/>
      <c r="N7" s="11" t="n">
        <v>20</v>
      </c>
      <c r="O7" s="11" t="n">
        <v>265</v>
      </c>
      <c r="P7" s="11" t="n">
        <v>363</v>
      </c>
      <c r="Q7" s="11" t="n">
        <v>242</v>
      </c>
      <c r="R7" s="11" t="n">
        <v>121</v>
      </c>
      <c r="S7" s="11"/>
      <c r="T7" s="11" t="n">
        <v>119</v>
      </c>
      <c r="U7" s="11" t="n">
        <v>291</v>
      </c>
      <c r="V7" s="11" t="n">
        <v>216</v>
      </c>
      <c r="W7" s="11" t="n">
        <v>213</v>
      </c>
      <c r="X7" s="11"/>
      <c r="Y7" s="11" t="n">
        <v>361</v>
      </c>
      <c r="Z7" s="11" t="n">
        <v>178</v>
      </c>
      <c r="AA7" s="11" t="n">
        <v>234</v>
      </c>
      <c r="AB7" s="11" t="n">
        <v>114</v>
      </c>
      <c r="AC7" s="11" t="n">
        <v>56</v>
      </c>
      <c r="AD7" s="11" t="n">
        <v>67</v>
      </c>
      <c r="AE7" s="11"/>
      <c r="AF7" s="11" t="n">
        <v>631</v>
      </c>
      <c r="AG7" s="11"/>
      <c r="AH7" s="11" t="n">
        <v>748</v>
      </c>
      <c r="AI7" s="11"/>
      <c r="AJ7" s="11" t="n">
        <v>86</v>
      </c>
      <c r="AK7" s="11" t="n">
        <v>36</v>
      </c>
      <c r="AL7" s="11" t="n">
        <v>202</v>
      </c>
      <c r="AM7" s="11" t="n">
        <v>160</v>
      </c>
      <c r="AN7" s="11" t="n">
        <v>132</v>
      </c>
      <c r="AO7" s="11" t="n">
        <v>68</v>
      </c>
      <c r="AP7" s="11" t="n">
        <v>130</v>
      </c>
      <c r="AQ7" s="11" t="n">
        <v>32</v>
      </c>
      <c r="AR7" s="11" t="n">
        <v>26</v>
      </c>
      <c r="AS7" s="11" t="n">
        <v>74</v>
      </c>
      <c r="AT7" s="11" t="n">
        <v>30</v>
      </c>
      <c r="AU7" s="11" t="n">
        <v>40</v>
      </c>
    </row>
    <row r="8" ht="30" customHeight="1">
      <c r="B8" s="12" t="s">
        <v>20</v>
      </c>
      <c r="C8" s="12" t="n">
        <v>1016</v>
      </c>
      <c r="D8" s="12" t="n">
        <v>506</v>
      </c>
      <c r="E8" s="12" t="n">
        <v>508</v>
      </c>
      <c r="F8" s="12"/>
      <c r="G8" s="12" t="n">
        <v>112</v>
      </c>
      <c r="H8" s="12" t="n">
        <v>163</v>
      </c>
      <c r="I8" s="12" t="n">
        <v>150</v>
      </c>
      <c r="J8" s="12" t="n">
        <v>168</v>
      </c>
      <c r="K8" s="12" t="n">
        <v>173</v>
      </c>
      <c r="L8" s="12" t="n">
        <v>251</v>
      </c>
      <c r="M8" s="12"/>
      <c r="N8" s="12" t="n">
        <v>19</v>
      </c>
      <c r="O8" s="12" t="n">
        <v>248</v>
      </c>
      <c r="P8" s="12" t="n">
        <v>339</v>
      </c>
      <c r="Q8" s="12" t="n">
        <v>270</v>
      </c>
      <c r="R8" s="12" t="n">
        <v>134</v>
      </c>
      <c r="S8" s="12"/>
      <c r="T8" s="12" t="n">
        <v>119</v>
      </c>
      <c r="U8" s="12" t="n">
        <v>288</v>
      </c>
      <c r="V8" s="12" t="n">
        <v>215</v>
      </c>
      <c r="W8" s="12" t="n">
        <v>224</v>
      </c>
      <c r="X8" s="12"/>
      <c r="Y8" s="12" t="n">
        <v>389</v>
      </c>
      <c r="Z8" s="12" t="n">
        <v>172</v>
      </c>
      <c r="AA8" s="12" t="n">
        <v>220</v>
      </c>
      <c r="AB8" s="12" t="n">
        <v>108</v>
      </c>
      <c r="AC8" s="12" t="n">
        <v>59</v>
      </c>
      <c r="AD8" s="12" t="n">
        <v>61</v>
      </c>
      <c r="AE8" s="12"/>
      <c r="AF8" s="12" t="n">
        <v>624</v>
      </c>
      <c r="AG8" s="12"/>
      <c r="AH8" s="12" t="n">
        <v>760</v>
      </c>
      <c r="AI8" s="12"/>
      <c r="AJ8" s="12" t="n">
        <v>77</v>
      </c>
      <c r="AK8" s="12" t="n">
        <v>29</v>
      </c>
      <c r="AL8" s="12" t="n">
        <v>215</v>
      </c>
      <c r="AM8" s="12" t="n">
        <v>169</v>
      </c>
      <c r="AN8" s="12" t="n">
        <v>151</v>
      </c>
      <c r="AO8" s="12" t="n">
        <v>67</v>
      </c>
      <c r="AP8" s="12" t="n">
        <v>123</v>
      </c>
      <c r="AQ8" s="12" t="n">
        <v>35</v>
      </c>
      <c r="AR8" s="12" t="n">
        <v>22</v>
      </c>
      <c r="AS8" s="12" t="n">
        <v>67</v>
      </c>
      <c r="AT8" s="12" t="n">
        <v>23</v>
      </c>
      <c r="AU8" s="12" t="n">
        <v>38</v>
      </c>
    </row>
    <row r="9">
      <c r="B9" s="20" t="s">
        <v>282</v>
      </c>
      <c r="C9" s="19" t="n">
        <v>0.195117202691698</v>
      </c>
      <c r="D9" s="19" t="n">
        <v>0.212957651870906</v>
      </c>
      <c r="E9" s="19" t="n">
        <v>0.178101605534123</v>
      </c>
      <c r="F9" s="19"/>
      <c r="G9" s="19" t="n">
        <v>0.250134421292154</v>
      </c>
      <c r="H9" s="19" t="n">
        <v>0.188479279145918</v>
      </c>
      <c r="I9" s="19" t="n">
        <v>0.234560620108402</v>
      </c>
      <c r="J9" s="19" t="n">
        <v>0.23142003758924</v>
      </c>
      <c r="K9" s="19" t="n">
        <v>0.180941941699587</v>
      </c>
      <c r="L9" s="19" t="n">
        <v>0.1365976760094</v>
      </c>
      <c r="M9" s="19"/>
      <c r="N9" s="19" t="n">
        <v>0.0486085513464781</v>
      </c>
      <c r="O9" s="19" t="n">
        <v>0.15788873253806</v>
      </c>
      <c r="P9" s="19" t="n">
        <v>0.187598754066291</v>
      </c>
      <c r="Q9" s="19" t="n">
        <v>0.238296328213284</v>
      </c>
      <c r="R9" s="19" t="n">
        <v>0.215499700624489</v>
      </c>
      <c r="S9" s="19"/>
      <c r="T9" s="19" t="n">
        <v>0.153354665780564</v>
      </c>
      <c r="U9" s="19" t="n">
        <v>0.192073630714148</v>
      </c>
      <c r="V9" s="19" t="n">
        <v>0.193680433952087</v>
      </c>
      <c r="W9" s="19" t="n">
        <v>0.230881068538004</v>
      </c>
      <c r="X9" s="19"/>
      <c r="Y9" s="19" t="n">
        <v>0.229071176425681</v>
      </c>
      <c r="Z9" s="19" t="n">
        <v>0.252237131071071</v>
      </c>
      <c r="AA9" s="19" t="n">
        <v>0.136050819055596</v>
      </c>
      <c r="AB9" s="19" t="n">
        <v>0.133910497368857</v>
      </c>
      <c r="AC9" s="19" t="n">
        <v>0.207281219392145</v>
      </c>
      <c r="AD9" s="19" t="n">
        <v>0.131325907407936</v>
      </c>
      <c r="AE9" s="19"/>
      <c r="AF9" s="19" t="n">
        <v>0.181492418154805</v>
      </c>
      <c r="AG9" s="19"/>
      <c r="AH9" s="19" t="n">
        <v>0.205840897973043</v>
      </c>
      <c r="AI9" s="19"/>
      <c r="AJ9" s="19" t="n">
        <v>0.20753721521105</v>
      </c>
      <c r="AK9" s="19" t="n">
        <v>0.167517424507078</v>
      </c>
      <c r="AL9" s="19" t="n">
        <v>0.199563674787353</v>
      </c>
      <c r="AM9" s="19" t="n">
        <v>0.202940901088226</v>
      </c>
      <c r="AN9" s="19" t="n">
        <v>0.159005838783763</v>
      </c>
      <c r="AO9" s="19" t="n">
        <v>0.225268347162363</v>
      </c>
      <c r="AP9" s="19" t="n">
        <v>0.167896717953239</v>
      </c>
      <c r="AQ9" s="19" t="n">
        <v>0.280478552018732</v>
      </c>
      <c r="AR9" s="19" t="n">
        <v>0.205221933612811</v>
      </c>
      <c r="AS9" s="19" t="n">
        <v>0.179671142560995</v>
      </c>
      <c r="AT9" s="19" t="n">
        <v>0.214419665137861</v>
      </c>
      <c r="AU9" s="19" t="n">
        <v>0.240581493559164</v>
      </c>
    </row>
    <row r="10">
      <c r="B10" s="20" t="s">
        <v>283</v>
      </c>
      <c r="C10" s="19" t="n">
        <v>0.383543842484419</v>
      </c>
      <c r="D10" s="19" t="n">
        <v>0.382658109337603</v>
      </c>
      <c r="E10" s="19" t="n">
        <v>0.383964751904543</v>
      </c>
      <c r="F10" s="19"/>
      <c r="G10" s="19" t="n">
        <v>0.352682795262498</v>
      </c>
      <c r="H10" s="19" t="n">
        <v>0.47435446478021</v>
      </c>
      <c r="I10" s="19" t="n">
        <v>0.352310876760814</v>
      </c>
      <c r="J10" s="19" t="n">
        <v>0.363217572917472</v>
      </c>
      <c r="K10" s="19" t="n">
        <v>0.34748135675756</v>
      </c>
      <c r="L10" s="19" t="n">
        <v>0.39564647651831</v>
      </c>
      <c r="M10" s="19"/>
      <c r="N10" s="19" t="n">
        <v>0.268839066781848</v>
      </c>
      <c r="O10" s="19" t="n">
        <v>0.363778196292993</v>
      </c>
      <c r="P10" s="19" t="n">
        <v>0.388110805531659</v>
      </c>
      <c r="Q10" s="19" t="n">
        <v>0.419235821550168</v>
      </c>
      <c r="R10" s="19" t="n">
        <v>0.367525671915141</v>
      </c>
      <c r="S10" s="19"/>
      <c r="T10" s="19" t="n">
        <v>0.31176364611588</v>
      </c>
      <c r="U10" s="19" t="n">
        <v>0.350380497031474</v>
      </c>
      <c r="V10" s="19" t="n">
        <v>0.419059741363336</v>
      </c>
      <c r="W10" s="19" t="n">
        <v>0.481435689976375</v>
      </c>
      <c r="X10" s="19"/>
      <c r="Y10" s="19" t="n">
        <v>0.420424499308012</v>
      </c>
      <c r="Z10" s="19" t="n">
        <v>0.34438779847662</v>
      </c>
      <c r="AA10" s="19" t="n">
        <v>0.410102344069811</v>
      </c>
      <c r="AB10" s="19" t="n">
        <v>0.340294754932102</v>
      </c>
      <c r="AC10" s="19" t="n">
        <v>0.34925588168749</v>
      </c>
      <c r="AD10" s="19" t="n">
        <v>0.295865949116836</v>
      </c>
      <c r="AE10" s="19"/>
      <c r="AF10" s="19" t="n">
        <v>0.375246559598431</v>
      </c>
      <c r="AG10" s="19"/>
      <c r="AH10" s="19" t="n">
        <v>0.414205240862098</v>
      </c>
      <c r="AI10" s="19"/>
      <c r="AJ10" s="19" t="n">
        <v>0.398209546472012</v>
      </c>
      <c r="AK10" s="19" t="n">
        <v>0.323961289780242</v>
      </c>
      <c r="AL10" s="19" t="n">
        <v>0.343832747963928</v>
      </c>
      <c r="AM10" s="19" t="n">
        <v>0.392944231790789</v>
      </c>
      <c r="AN10" s="19" t="n">
        <v>0.430094827767183</v>
      </c>
      <c r="AO10" s="19" t="n">
        <v>0.399285588430444</v>
      </c>
      <c r="AP10" s="19" t="n">
        <v>0.349974090855861</v>
      </c>
      <c r="AQ10" s="19" t="n">
        <v>0.372280795770626</v>
      </c>
      <c r="AR10" s="19" t="n">
        <v>0.468419013575834</v>
      </c>
      <c r="AS10" s="19" t="n">
        <v>0.41787021997477</v>
      </c>
      <c r="AT10" s="19" t="n">
        <v>0.263659550895329</v>
      </c>
      <c r="AU10" s="19" t="n">
        <v>0.451371798547694</v>
      </c>
    </row>
    <row r="11">
      <c r="B11" s="20" t="s">
        <v>284</v>
      </c>
      <c r="C11" s="19" t="n">
        <v>0.185824321282921</v>
      </c>
      <c r="D11" s="19" t="n">
        <v>0.191923406098291</v>
      </c>
      <c r="E11" s="19" t="n">
        <v>0.178495138167692</v>
      </c>
      <c r="F11" s="19"/>
      <c r="G11" s="19" t="n">
        <v>0.211996479073246</v>
      </c>
      <c r="H11" s="19" t="n">
        <v>0.167805862147219</v>
      </c>
      <c r="I11" s="19" t="n">
        <v>0.222897409356775</v>
      </c>
      <c r="J11" s="19" t="n">
        <v>0.126430577734837</v>
      </c>
      <c r="K11" s="19" t="n">
        <v>0.194891358475993</v>
      </c>
      <c r="L11" s="19" t="n">
        <v>0.197137208453558</v>
      </c>
      <c r="M11" s="19"/>
      <c r="N11" s="19" t="n">
        <v>0.348561468774649</v>
      </c>
      <c r="O11" s="19" t="n">
        <v>0.204556571319658</v>
      </c>
      <c r="P11" s="19" t="n">
        <v>0.168495505406125</v>
      </c>
      <c r="Q11" s="19" t="n">
        <v>0.167696208667773</v>
      </c>
      <c r="R11" s="19" t="n">
        <v>0.198935497281077</v>
      </c>
      <c r="S11" s="19"/>
      <c r="T11" s="19" t="n">
        <v>0.232133998348125</v>
      </c>
      <c r="U11" s="19" t="n">
        <v>0.207762362092785</v>
      </c>
      <c r="V11" s="19" t="n">
        <v>0.158494528751306</v>
      </c>
      <c r="W11" s="19" t="n">
        <v>0.145993926359445</v>
      </c>
      <c r="X11" s="19"/>
      <c r="Y11" s="19" t="n">
        <v>0.168471714290145</v>
      </c>
      <c r="Z11" s="19" t="n">
        <v>0.155789191120446</v>
      </c>
      <c r="AA11" s="19" t="n">
        <v>0.189179415693232</v>
      </c>
      <c r="AB11" s="19" t="n">
        <v>0.225086085779942</v>
      </c>
      <c r="AC11" s="19" t="n">
        <v>0.27781964262077</v>
      </c>
      <c r="AD11" s="19" t="n">
        <v>0.208111368136665</v>
      </c>
      <c r="AE11" s="19"/>
      <c r="AF11" s="19" t="n">
        <v>0.203938374274231</v>
      </c>
      <c r="AG11" s="19"/>
      <c r="AH11" s="19" t="n">
        <v>0.172175721899919</v>
      </c>
      <c r="AI11" s="19"/>
      <c r="AJ11" s="19" t="n">
        <v>0.200058695500606</v>
      </c>
      <c r="AK11" s="19" t="n">
        <v>0.219578131992899</v>
      </c>
      <c r="AL11" s="19" t="n">
        <v>0.184320238756805</v>
      </c>
      <c r="AM11" s="19" t="n">
        <v>0.125401947722356</v>
      </c>
      <c r="AN11" s="19" t="n">
        <v>0.239618685752079</v>
      </c>
      <c r="AO11" s="19" t="n">
        <v>0.177364082985307</v>
      </c>
      <c r="AP11" s="19" t="n">
        <v>0.219909282177955</v>
      </c>
      <c r="AQ11" s="19" t="n">
        <v>0.190613674049017</v>
      </c>
      <c r="AR11" s="19" t="n">
        <v>0.249218299808109</v>
      </c>
      <c r="AS11" s="19" t="n">
        <v>0.14931694080295</v>
      </c>
      <c r="AT11" s="19" t="n">
        <v>0.194537261851294</v>
      </c>
      <c r="AU11" s="19" t="n">
        <v>0.117260907473051</v>
      </c>
    </row>
    <row r="12">
      <c r="B12" s="20" t="s">
        <v>285</v>
      </c>
      <c r="C12" s="19" t="n">
        <v>0.0652506581978782</v>
      </c>
      <c r="D12" s="19" t="n">
        <v>0.0605569942663457</v>
      </c>
      <c r="E12" s="19" t="n">
        <v>0.0701901489365744</v>
      </c>
      <c r="F12" s="19"/>
      <c r="G12" s="19" t="n">
        <v>0.0673718307666233</v>
      </c>
      <c r="H12" s="19" t="n">
        <v>0.0481098934004521</v>
      </c>
      <c r="I12" s="19" t="n">
        <v>0.0411895586182082</v>
      </c>
      <c r="J12" s="19" t="n">
        <v>0.0742026815882915</v>
      </c>
      <c r="K12" s="19" t="n">
        <v>0.0573246445815396</v>
      </c>
      <c r="L12" s="19" t="n">
        <v>0.0893125808640539</v>
      </c>
      <c r="M12" s="19"/>
      <c r="N12" s="19" t="n">
        <v>0.0964169669989426</v>
      </c>
      <c r="O12" s="19" t="n">
        <v>0.0827956002969121</v>
      </c>
      <c r="P12" s="19" t="n">
        <v>0.0592340919323355</v>
      </c>
      <c r="Q12" s="19" t="n">
        <v>0.0581160010239118</v>
      </c>
      <c r="R12" s="19" t="n">
        <v>0.0538198555098257</v>
      </c>
      <c r="S12" s="19"/>
      <c r="T12" s="19" t="n">
        <v>0.066042632232406</v>
      </c>
      <c r="U12" s="19" t="n">
        <v>0.0922814119804165</v>
      </c>
      <c r="V12" s="19" t="n">
        <v>0.0582077136488051</v>
      </c>
      <c r="W12" s="19" t="n">
        <v>0.0505595493143794</v>
      </c>
      <c r="X12" s="19"/>
      <c r="Y12" s="19" t="n">
        <v>0.0498612191100209</v>
      </c>
      <c r="Z12" s="19" t="n">
        <v>0.0751140550357972</v>
      </c>
      <c r="AA12" s="19" t="n">
        <v>0.0800991842009272</v>
      </c>
      <c r="AB12" s="19" t="n">
        <v>0.0626545940300246</v>
      </c>
      <c r="AC12" s="19" t="n">
        <v>0.0606327234674859</v>
      </c>
      <c r="AD12" s="19" t="n">
        <v>0.0835298210079305</v>
      </c>
      <c r="AE12" s="19"/>
      <c r="AF12" s="19" t="n">
        <v>0.0619332024241813</v>
      </c>
      <c r="AG12" s="19"/>
      <c r="AH12" s="19" t="n">
        <v>0.0711413233943133</v>
      </c>
      <c r="AI12" s="19"/>
      <c r="AJ12" s="19" t="n">
        <v>0.0440730894503956</v>
      </c>
      <c r="AK12" s="19" t="n">
        <v>0.0783038979766568</v>
      </c>
      <c r="AL12" s="19" t="n">
        <v>0.0759118296437572</v>
      </c>
      <c r="AM12" s="19" t="n">
        <v>0.040968719410835</v>
      </c>
      <c r="AN12" s="19" t="n">
        <v>0.0563758937396157</v>
      </c>
      <c r="AO12" s="19" t="n">
        <v>0.124161824166459</v>
      </c>
      <c r="AP12" s="19" t="n">
        <v>0.0950342048644208</v>
      </c>
      <c r="AQ12" s="19" t="n">
        <v>0.0264648323846909</v>
      </c>
      <c r="AR12" s="19" t="n">
        <v>0</v>
      </c>
      <c r="AS12" s="19" t="n">
        <v>0.0814654983391796</v>
      </c>
      <c r="AT12" s="19" t="n">
        <v>0.0362318949513033</v>
      </c>
      <c r="AU12" s="19" t="n">
        <v>0.043338693894056</v>
      </c>
    </row>
    <row r="13">
      <c r="B13" s="20" t="s">
        <v>286</v>
      </c>
      <c r="C13" s="19" t="n">
        <v>0.121360957350903</v>
      </c>
      <c r="D13" s="19" t="n">
        <v>0.114128518910373</v>
      </c>
      <c r="E13" s="19" t="n">
        <v>0.129054830522083</v>
      </c>
      <c r="F13" s="19"/>
      <c r="G13" s="19" t="n">
        <v>0.0782152742434827</v>
      </c>
      <c r="H13" s="19" t="n">
        <v>0.09175031428985</v>
      </c>
      <c r="I13" s="19" t="n">
        <v>0.08461362422352</v>
      </c>
      <c r="J13" s="19" t="n">
        <v>0.147139952170876</v>
      </c>
      <c r="K13" s="19" t="n">
        <v>0.167619315464998</v>
      </c>
      <c r="L13" s="19" t="n">
        <v>0.132751625456651</v>
      </c>
      <c r="M13" s="19"/>
      <c r="N13" s="19" t="n">
        <v>0.123784178690844</v>
      </c>
      <c r="O13" s="19" t="n">
        <v>0.139226355481326</v>
      </c>
      <c r="P13" s="19" t="n">
        <v>0.147396441780935</v>
      </c>
      <c r="Q13" s="19" t="n">
        <v>0.0770842508184144</v>
      </c>
      <c r="R13" s="19" t="n">
        <v>0.1156121832659</v>
      </c>
      <c r="S13" s="19"/>
      <c r="T13" s="19" t="n">
        <v>0.191163200632657</v>
      </c>
      <c r="U13" s="19" t="n">
        <v>0.110453857759827</v>
      </c>
      <c r="V13" s="19" t="n">
        <v>0.116108859293498</v>
      </c>
      <c r="W13" s="19" t="n">
        <v>0.0761275266921629</v>
      </c>
      <c r="X13" s="19"/>
      <c r="Y13" s="19" t="n">
        <v>0.0926899085309405</v>
      </c>
      <c r="Z13" s="19" t="n">
        <v>0.130978814285344</v>
      </c>
      <c r="AA13" s="19" t="n">
        <v>0.137565103182979</v>
      </c>
      <c r="AB13" s="19" t="n">
        <v>0.170528456654254</v>
      </c>
      <c r="AC13" s="19" t="n">
        <v>0.0715844806251415</v>
      </c>
      <c r="AD13" s="19" t="n">
        <v>0.192290054927066</v>
      </c>
      <c r="AE13" s="19"/>
      <c r="AF13" s="19" t="n">
        <v>0.126686909687416</v>
      </c>
      <c r="AG13" s="19"/>
      <c r="AH13" s="19" t="n">
        <v>0.101167724158754</v>
      </c>
      <c r="AI13" s="19"/>
      <c r="AJ13" s="19" t="n">
        <v>0.0865774701953721</v>
      </c>
      <c r="AK13" s="19" t="n">
        <v>0.1843930637848</v>
      </c>
      <c r="AL13" s="19" t="n">
        <v>0.139689613705398</v>
      </c>
      <c r="AM13" s="19" t="n">
        <v>0.170746217569013</v>
      </c>
      <c r="AN13" s="19" t="n">
        <v>0.0690900442841052</v>
      </c>
      <c r="AO13" s="19" t="n">
        <v>0.0434005221933152</v>
      </c>
      <c r="AP13" s="19" t="n">
        <v>0.138330328057895</v>
      </c>
      <c r="AQ13" s="19" t="n">
        <v>0.101969464607943</v>
      </c>
      <c r="AR13" s="19" t="n">
        <v>0.0771407530032463</v>
      </c>
      <c r="AS13" s="19" t="n">
        <v>0.109418114466443</v>
      </c>
      <c r="AT13" s="19" t="n">
        <v>0.257208590151766</v>
      </c>
      <c r="AU13" s="19" t="n">
        <v>0.0929365737585706</v>
      </c>
    </row>
    <row r="14">
      <c r="B14" s="20" t="s">
        <v>66</v>
      </c>
      <c r="C14" s="19" t="n">
        <v>0.0489030179921815</v>
      </c>
      <c r="D14" s="19" t="n">
        <v>0.0377753195164819</v>
      </c>
      <c r="E14" s="19" t="n">
        <v>0.0601935249349843</v>
      </c>
      <c r="F14" s="19"/>
      <c r="G14" s="19" t="n">
        <v>0.039599199361996</v>
      </c>
      <c r="H14" s="19" t="n">
        <v>0.0295001862363505</v>
      </c>
      <c r="I14" s="19" t="n">
        <v>0.0644279109322813</v>
      </c>
      <c r="J14" s="19" t="n">
        <v>0.0575891779992833</v>
      </c>
      <c r="K14" s="19" t="n">
        <v>0.0517413830203224</v>
      </c>
      <c r="L14" s="19" t="n">
        <v>0.0485544326980274</v>
      </c>
      <c r="M14" s="19"/>
      <c r="N14" s="19" t="n">
        <v>0.113789767407238</v>
      </c>
      <c r="O14" s="19" t="n">
        <v>0.0517545440710502</v>
      </c>
      <c r="P14" s="19" t="n">
        <v>0.0491644012826551</v>
      </c>
      <c r="Q14" s="19" t="n">
        <v>0.0395713897264486</v>
      </c>
      <c r="R14" s="19" t="n">
        <v>0.048607091403568</v>
      </c>
      <c r="S14" s="19"/>
      <c r="T14" s="19" t="n">
        <v>0.0455418568903675</v>
      </c>
      <c r="U14" s="19" t="n">
        <v>0.0470482404213497</v>
      </c>
      <c r="V14" s="19" t="n">
        <v>0.0544487229909693</v>
      </c>
      <c r="W14" s="19" t="n">
        <v>0.0150022391196344</v>
      </c>
      <c r="X14" s="19"/>
      <c r="Y14" s="19" t="n">
        <v>0.0394814823352014</v>
      </c>
      <c r="Z14" s="19" t="n">
        <v>0.0414930100107226</v>
      </c>
      <c r="AA14" s="19" t="n">
        <v>0.0470031337974553</v>
      </c>
      <c r="AB14" s="19" t="n">
        <v>0.06752561123482</v>
      </c>
      <c r="AC14" s="19" t="n">
        <v>0.0334260522069675</v>
      </c>
      <c r="AD14" s="19" t="n">
        <v>0.0888768994035671</v>
      </c>
      <c r="AE14" s="19"/>
      <c r="AF14" s="19" t="n">
        <v>0.0507025358609342</v>
      </c>
      <c r="AG14" s="19"/>
      <c r="AH14" s="19" t="n">
        <v>0.0354690917118735</v>
      </c>
      <c r="AI14" s="19"/>
      <c r="AJ14" s="19" t="n">
        <v>0.0635439831705648</v>
      </c>
      <c r="AK14" s="19" t="n">
        <v>0.0262461919583246</v>
      </c>
      <c r="AL14" s="19" t="n">
        <v>0.0566818951427597</v>
      </c>
      <c r="AM14" s="19" t="n">
        <v>0.0669979824187808</v>
      </c>
      <c r="AN14" s="19" t="n">
        <v>0.0458147096732543</v>
      </c>
      <c r="AO14" s="19" t="n">
        <v>0.0305196350621114</v>
      </c>
      <c r="AP14" s="19" t="n">
        <v>0.0288553760906289</v>
      </c>
      <c r="AQ14" s="19" t="n">
        <v>0.0281926811689916</v>
      </c>
      <c r="AR14" s="19" t="n">
        <v>0</v>
      </c>
      <c r="AS14" s="19" t="n">
        <v>0.0622580838556626</v>
      </c>
      <c r="AT14" s="19" t="n">
        <v>0.0339430370124464</v>
      </c>
      <c r="AU14" s="19" t="n">
        <v>0.0545105327674642</v>
      </c>
    </row>
    <row r="15">
      <c r="B15" s="20" t="s">
        <v>287</v>
      </c>
      <c r="C15" s="23" t="n">
        <v>0.578661045176117</v>
      </c>
      <c r="D15" s="23" t="n">
        <v>0.595615761208508</v>
      </c>
      <c r="E15" s="23" t="n">
        <v>0.562066357438666</v>
      </c>
      <c r="F15" s="23"/>
      <c r="G15" s="23" t="n">
        <v>0.602817216554652</v>
      </c>
      <c r="H15" s="23" t="n">
        <v>0.662833743926128</v>
      </c>
      <c r="I15" s="23" t="n">
        <v>0.586871496869215</v>
      </c>
      <c r="J15" s="23" t="n">
        <v>0.594637610506712</v>
      </c>
      <c r="K15" s="23" t="n">
        <v>0.528423298457147</v>
      </c>
      <c r="L15" s="23" t="n">
        <v>0.53224415252771</v>
      </c>
      <c r="M15" s="23"/>
      <c r="N15" s="23" t="n">
        <v>0.317447618128326</v>
      </c>
      <c r="O15" s="23" t="n">
        <v>0.521666928831053</v>
      </c>
      <c r="P15" s="23" t="n">
        <v>0.57570955959795</v>
      </c>
      <c r="Q15" s="23" t="n">
        <v>0.657532149763452</v>
      </c>
      <c r="R15" s="23" t="n">
        <v>0.58302537253963</v>
      </c>
      <c r="S15" s="23"/>
      <c r="T15" s="23" t="n">
        <v>0.465118311896444</v>
      </c>
      <c r="U15" s="23" t="n">
        <v>0.542454127745622</v>
      </c>
      <c r="V15" s="23" t="n">
        <v>0.612740175315422</v>
      </c>
      <c r="W15" s="23" t="n">
        <v>0.712316758514378</v>
      </c>
      <c r="X15" s="23"/>
      <c r="Y15" s="23" t="n">
        <v>0.649495675733692</v>
      </c>
      <c r="Z15" s="23" t="n">
        <v>0.596624929547691</v>
      </c>
      <c r="AA15" s="23" t="n">
        <v>0.546153163125407</v>
      </c>
      <c r="AB15" s="23" t="n">
        <v>0.474205252300959</v>
      </c>
      <c r="AC15" s="23" t="n">
        <v>0.556537101079635</v>
      </c>
      <c r="AD15" s="23" t="n">
        <v>0.427191856524772</v>
      </c>
      <c r="AE15" s="23"/>
      <c r="AF15" s="23" t="n">
        <v>0.556738977753237</v>
      </c>
      <c r="AG15" s="23"/>
      <c r="AH15" s="23" t="n">
        <v>0.620046138835141</v>
      </c>
      <c r="AI15" s="23"/>
      <c r="AJ15" s="23" t="n">
        <v>0.605746761683062</v>
      </c>
      <c r="AK15" s="23" t="n">
        <v>0.49147871428732</v>
      </c>
      <c r="AL15" s="23" t="n">
        <v>0.54339642275128</v>
      </c>
      <c r="AM15" s="23" t="n">
        <v>0.595885132879015</v>
      </c>
      <c r="AN15" s="23" t="n">
        <v>0.589100666550946</v>
      </c>
      <c r="AO15" s="23" t="n">
        <v>0.624553935592807</v>
      </c>
      <c r="AP15" s="23" t="n">
        <v>0.5178708088091</v>
      </c>
      <c r="AQ15" s="23" t="n">
        <v>0.652759347789357</v>
      </c>
      <c r="AR15" s="23" t="n">
        <v>0.673640947188645</v>
      </c>
      <c r="AS15" s="23" t="n">
        <v>0.597541362535765</v>
      </c>
      <c r="AT15" s="23" t="n">
        <v>0.47807921603319</v>
      </c>
      <c r="AU15" s="23" t="n">
        <v>0.691953292106858</v>
      </c>
    </row>
    <row r="16">
      <c r="B16" s="20" t="s">
        <v>288</v>
      </c>
      <c r="C16" s="23" t="n">
        <v>0.186611615548781</v>
      </c>
      <c r="D16" s="23" t="n">
        <v>0.174685513176719</v>
      </c>
      <c r="E16" s="23" t="n">
        <v>0.199244979458657</v>
      </c>
      <c r="F16" s="23"/>
      <c r="G16" s="23" t="n">
        <v>0.145587105010106</v>
      </c>
      <c r="H16" s="23" t="n">
        <v>0.139860207690302</v>
      </c>
      <c r="I16" s="23" t="n">
        <v>0.125803182841728</v>
      </c>
      <c r="J16" s="23" t="n">
        <v>0.221342633759168</v>
      </c>
      <c r="K16" s="23" t="n">
        <v>0.224943960046537</v>
      </c>
      <c r="L16" s="23" t="n">
        <v>0.222064206320705</v>
      </c>
      <c r="M16" s="23"/>
      <c r="N16" s="23" t="n">
        <v>0.220201145689787</v>
      </c>
      <c r="O16" s="23" t="n">
        <v>0.222021955778238</v>
      </c>
      <c r="P16" s="23" t="n">
        <v>0.20663053371327</v>
      </c>
      <c r="Q16" s="23" t="n">
        <v>0.135200251842326</v>
      </c>
      <c r="R16" s="23" t="n">
        <v>0.169432038775725</v>
      </c>
      <c r="S16" s="23"/>
      <c r="T16" s="23" t="n">
        <v>0.257205832865063</v>
      </c>
      <c r="U16" s="23" t="n">
        <v>0.202735269740243</v>
      </c>
      <c r="V16" s="23" t="n">
        <v>0.174316572942303</v>
      </c>
      <c r="W16" s="23" t="n">
        <v>0.126687076006542</v>
      </c>
      <c r="X16" s="23"/>
      <c r="Y16" s="23" t="n">
        <v>0.142551127640961</v>
      </c>
      <c r="Z16" s="23" t="n">
        <v>0.206092869321141</v>
      </c>
      <c r="AA16" s="23" t="n">
        <v>0.217664287383906</v>
      </c>
      <c r="AB16" s="23" t="n">
        <v>0.233183050684279</v>
      </c>
      <c r="AC16" s="23" t="n">
        <v>0.132217204092627</v>
      </c>
      <c r="AD16" s="23" t="n">
        <v>0.275819875934997</v>
      </c>
      <c r="AE16" s="23"/>
      <c r="AF16" s="23" t="n">
        <v>0.188620112111598</v>
      </c>
      <c r="AG16" s="23"/>
      <c r="AH16" s="23" t="n">
        <v>0.172309047553067</v>
      </c>
      <c r="AI16" s="23"/>
      <c r="AJ16" s="23" t="n">
        <v>0.130650559645768</v>
      </c>
      <c r="AK16" s="23" t="n">
        <v>0.262696961761457</v>
      </c>
      <c r="AL16" s="23" t="n">
        <v>0.215601443349155</v>
      </c>
      <c r="AM16" s="23" t="n">
        <v>0.211714936979848</v>
      </c>
      <c r="AN16" s="23" t="n">
        <v>0.125465938023721</v>
      </c>
      <c r="AO16" s="23" t="n">
        <v>0.167562346359775</v>
      </c>
      <c r="AP16" s="23" t="n">
        <v>0.233364532922316</v>
      </c>
      <c r="AQ16" s="23" t="n">
        <v>0.128434296992634</v>
      </c>
      <c r="AR16" s="23" t="n">
        <v>0.0771407530032463</v>
      </c>
      <c r="AS16" s="23" t="n">
        <v>0.190883612805623</v>
      </c>
      <c r="AT16" s="23" t="n">
        <v>0.293440485103069</v>
      </c>
      <c r="AU16" s="23" t="n">
        <v>0.136275267652627</v>
      </c>
    </row>
    <row r="17">
      <c r="B17" s="20" t="s">
        <v>248</v>
      </c>
      <c r="C17" s="24" t="n">
        <v>0.392049429627336</v>
      </c>
      <c r="D17" s="24" t="n">
        <v>0.42093024803179</v>
      </c>
      <c r="E17" s="24" t="n">
        <v>0.362821377980009</v>
      </c>
      <c r="F17" s="24"/>
      <c r="G17" s="24" t="n">
        <v>0.457230111544546</v>
      </c>
      <c r="H17" s="24" t="n">
        <v>0.522973536235826</v>
      </c>
      <c r="I17" s="24" t="n">
        <v>0.461068314027487</v>
      </c>
      <c r="J17" s="24" t="n">
        <v>0.373294976747545</v>
      </c>
      <c r="K17" s="24" t="n">
        <v>0.30347933841061</v>
      </c>
      <c r="L17" s="24" t="n">
        <v>0.310179946207005</v>
      </c>
      <c r="M17" s="24"/>
      <c r="N17" s="24" t="n">
        <v>0.0972464724385391</v>
      </c>
      <c r="O17" s="24" t="n">
        <v>0.299644973052815</v>
      </c>
      <c r="P17" s="24" t="n">
        <v>0.36907902588468</v>
      </c>
      <c r="Q17" s="24" t="n">
        <v>0.522331897921126</v>
      </c>
      <c r="R17" s="24" t="n">
        <v>0.413593333763905</v>
      </c>
      <c r="S17" s="24"/>
      <c r="T17" s="24" t="n">
        <v>0.207912479031382</v>
      </c>
      <c r="U17" s="24" t="n">
        <v>0.339718858005379</v>
      </c>
      <c r="V17" s="24" t="n">
        <v>0.438423602373119</v>
      </c>
      <c r="W17" s="24" t="n">
        <v>0.585629682507836</v>
      </c>
      <c r="X17" s="24"/>
      <c r="Y17" s="24" t="n">
        <v>0.506944548092731</v>
      </c>
      <c r="Z17" s="24" t="n">
        <v>0.39053206022655</v>
      </c>
      <c r="AA17" s="24" t="n">
        <v>0.328488875741501</v>
      </c>
      <c r="AB17" s="24" t="n">
        <v>0.241022201616681</v>
      </c>
      <c r="AC17" s="24" t="n">
        <v>0.424319896987008</v>
      </c>
      <c r="AD17" s="24" t="n">
        <v>0.151371980589775</v>
      </c>
      <c r="AE17" s="24"/>
      <c r="AF17" s="24" t="n">
        <v>0.368118865641639</v>
      </c>
      <c r="AG17" s="24"/>
      <c r="AH17" s="24" t="n">
        <v>0.447737091282074</v>
      </c>
      <c r="AI17" s="24"/>
      <c r="AJ17" s="24" t="n">
        <v>0.475096202037294</v>
      </c>
      <c r="AK17" s="24" t="n">
        <v>0.228781752525864</v>
      </c>
      <c r="AL17" s="24" t="n">
        <v>0.327794979402125</v>
      </c>
      <c r="AM17" s="24" t="n">
        <v>0.384170195899167</v>
      </c>
      <c r="AN17" s="24" t="n">
        <v>0.463634728527225</v>
      </c>
      <c r="AO17" s="24" t="n">
        <v>0.456991589233033</v>
      </c>
      <c r="AP17" s="24" t="n">
        <v>0.284506275886784</v>
      </c>
      <c r="AQ17" s="24" t="n">
        <v>0.524325050796723</v>
      </c>
      <c r="AR17" s="24" t="n">
        <v>0.596500194185398</v>
      </c>
      <c r="AS17" s="24" t="n">
        <v>0.406657749730142</v>
      </c>
      <c r="AT17" s="24" t="n">
        <v>0.18463873093012</v>
      </c>
      <c r="AU17" s="24" t="n">
        <v>0.555678024454231</v>
      </c>
    </row>
    <row r="18">
      <c r="B18" s="18"/>
    </row>
    <row r="19">
      <c r="B19" t="s">
        <v>70</v>
      </c>
    </row>
    <row r="20">
      <c r="B20" t="s">
        <v>71</v>
      </c>
    </row>
    <row r="22">
      <c r="B22"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293</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1016</v>
      </c>
      <c r="D7" s="11" t="n">
        <v>479</v>
      </c>
      <c r="E7" s="11" t="n">
        <v>535</v>
      </c>
      <c r="F7" s="11"/>
      <c r="G7" s="11" t="n">
        <v>101</v>
      </c>
      <c r="H7" s="11" t="n">
        <v>138</v>
      </c>
      <c r="I7" s="11" t="n">
        <v>148</v>
      </c>
      <c r="J7" s="11" t="n">
        <v>176</v>
      </c>
      <c r="K7" s="11" t="n">
        <v>187</v>
      </c>
      <c r="L7" s="11" t="n">
        <v>266</v>
      </c>
      <c r="M7" s="11"/>
      <c r="N7" s="11" t="n">
        <v>20</v>
      </c>
      <c r="O7" s="11" t="n">
        <v>265</v>
      </c>
      <c r="P7" s="11" t="n">
        <v>363</v>
      </c>
      <c r="Q7" s="11" t="n">
        <v>242</v>
      </c>
      <c r="R7" s="11" t="n">
        <v>121</v>
      </c>
      <c r="S7" s="11"/>
      <c r="T7" s="11" t="n">
        <v>119</v>
      </c>
      <c r="U7" s="11" t="n">
        <v>291</v>
      </c>
      <c r="V7" s="11" t="n">
        <v>216</v>
      </c>
      <c r="W7" s="11" t="n">
        <v>213</v>
      </c>
      <c r="X7" s="11"/>
      <c r="Y7" s="11" t="n">
        <v>361</v>
      </c>
      <c r="Z7" s="11" t="n">
        <v>178</v>
      </c>
      <c r="AA7" s="11" t="n">
        <v>234</v>
      </c>
      <c r="AB7" s="11" t="n">
        <v>114</v>
      </c>
      <c r="AC7" s="11" t="n">
        <v>56</v>
      </c>
      <c r="AD7" s="11" t="n">
        <v>67</v>
      </c>
      <c r="AE7" s="11"/>
      <c r="AF7" s="11" t="n">
        <v>631</v>
      </c>
      <c r="AG7" s="11"/>
      <c r="AH7" s="11" t="n">
        <v>748</v>
      </c>
      <c r="AI7" s="11"/>
      <c r="AJ7" s="11" t="n">
        <v>86</v>
      </c>
      <c r="AK7" s="11" t="n">
        <v>36</v>
      </c>
      <c r="AL7" s="11" t="n">
        <v>202</v>
      </c>
      <c r="AM7" s="11" t="n">
        <v>160</v>
      </c>
      <c r="AN7" s="11" t="n">
        <v>132</v>
      </c>
      <c r="AO7" s="11" t="n">
        <v>68</v>
      </c>
      <c r="AP7" s="11" t="n">
        <v>130</v>
      </c>
      <c r="AQ7" s="11" t="n">
        <v>32</v>
      </c>
      <c r="AR7" s="11" t="n">
        <v>26</v>
      </c>
      <c r="AS7" s="11" t="n">
        <v>74</v>
      </c>
      <c r="AT7" s="11" t="n">
        <v>30</v>
      </c>
      <c r="AU7" s="11" t="n">
        <v>40</v>
      </c>
    </row>
    <row r="8" ht="30" customHeight="1">
      <c r="B8" s="12" t="s">
        <v>20</v>
      </c>
      <c r="C8" s="12" t="n">
        <v>1016</v>
      </c>
      <c r="D8" s="12" t="n">
        <v>506</v>
      </c>
      <c r="E8" s="12" t="n">
        <v>508</v>
      </c>
      <c r="F8" s="12"/>
      <c r="G8" s="12" t="n">
        <v>112</v>
      </c>
      <c r="H8" s="12" t="n">
        <v>163</v>
      </c>
      <c r="I8" s="12" t="n">
        <v>150</v>
      </c>
      <c r="J8" s="12" t="n">
        <v>168</v>
      </c>
      <c r="K8" s="12" t="n">
        <v>173</v>
      </c>
      <c r="L8" s="12" t="n">
        <v>251</v>
      </c>
      <c r="M8" s="12"/>
      <c r="N8" s="12" t="n">
        <v>19</v>
      </c>
      <c r="O8" s="12" t="n">
        <v>248</v>
      </c>
      <c r="P8" s="12" t="n">
        <v>339</v>
      </c>
      <c r="Q8" s="12" t="n">
        <v>270</v>
      </c>
      <c r="R8" s="12" t="n">
        <v>134</v>
      </c>
      <c r="S8" s="12"/>
      <c r="T8" s="12" t="n">
        <v>119</v>
      </c>
      <c r="U8" s="12" t="n">
        <v>288</v>
      </c>
      <c r="V8" s="12" t="n">
        <v>215</v>
      </c>
      <c r="W8" s="12" t="n">
        <v>224</v>
      </c>
      <c r="X8" s="12"/>
      <c r="Y8" s="12" t="n">
        <v>389</v>
      </c>
      <c r="Z8" s="12" t="n">
        <v>172</v>
      </c>
      <c r="AA8" s="12" t="n">
        <v>220</v>
      </c>
      <c r="AB8" s="12" t="n">
        <v>108</v>
      </c>
      <c r="AC8" s="12" t="n">
        <v>59</v>
      </c>
      <c r="AD8" s="12" t="n">
        <v>61</v>
      </c>
      <c r="AE8" s="12"/>
      <c r="AF8" s="12" t="n">
        <v>624</v>
      </c>
      <c r="AG8" s="12"/>
      <c r="AH8" s="12" t="n">
        <v>760</v>
      </c>
      <c r="AI8" s="12"/>
      <c r="AJ8" s="12" t="n">
        <v>77</v>
      </c>
      <c r="AK8" s="12" t="n">
        <v>29</v>
      </c>
      <c r="AL8" s="12" t="n">
        <v>215</v>
      </c>
      <c r="AM8" s="12" t="n">
        <v>169</v>
      </c>
      <c r="AN8" s="12" t="n">
        <v>151</v>
      </c>
      <c r="AO8" s="12" t="n">
        <v>67</v>
      </c>
      <c r="AP8" s="12" t="n">
        <v>123</v>
      </c>
      <c r="AQ8" s="12" t="n">
        <v>35</v>
      </c>
      <c r="AR8" s="12" t="n">
        <v>22</v>
      </c>
      <c r="AS8" s="12" t="n">
        <v>67</v>
      </c>
      <c r="AT8" s="12" t="n">
        <v>23</v>
      </c>
      <c r="AU8" s="12" t="n">
        <v>38</v>
      </c>
    </row>
    <row r="9">
      <c r="B9" s="20" t="s">
        <v>282</v>
      </c>
      <c r="C9" s="19" t="n">
        <v>0.212028119898154</v>
      </c>
      <c r="D9" s="19" t="n">
        <v>0.236892596661756</v>
      </c>
      <c r="E9" s="19" t="n">
        <v>0.188075411135117</v>
      </c>
      <c r="F9" s="19"/>
      <c r="G9" s="19" t="n">
        <v>0.196376276199975</v>
      </c>
      <c r="H9" s="19" t="n">
        <v>0.187826049050706</v>
      </c>
      <c r="I9" s="19" t="n">
        <v>0.190372734072053</v>
      </c>
      <c r="J9" s="19" t="n">
        <v>0.236245839602428</v>
      </c>
      <c r="K9" s="19" t="n">
        <v>0.233440123460301</v>
      </c>
      <c r="L9" s="19" t="n">
        <v>0.216729199986381</v>
      </c>
      <c r="M9" s="19"/>
      <c r="N9" s="19" t="n">
        <v>0.228368528840863</v>
      </c>
      <c r="O9" s="19" t="n">
        <v>0.180305060311778</v>
      </c>
      <c r="P9" s="19" t="n">
        <v>0.204584691121159</v>
      </c>
      <c r="Q9" s="19" t="n">
        <v>0.261016632180312</v>
      </c>
      <c r="R9" s="19" t="n">
        <v>0.180259468628198</v>
      </c>
      <c r="S9" s="19"/>
      <c r="T9" s="19" t="n">
        <v>0.153581388166195</v>
      </c>
      <c r="U9" s="19" t="n">
        <v>0.19724693102279</v>
      </c>
      <c r="V9" s="19" t="n">
        <v>0.184612507997822</v>
      </c>
      <c r="W9" s="19" t="n">
        <v>0.276200408170565</v>
      </c>
      <c r="X9" s="19"/>
      <c r="Y9" s="19" t="n">
        <v>0.228714172373257</v>
      </c>
      <c r="Z9" s="19" t="n">
        <v>0.19773944475514</v>
      </c>
      <c r="AA9" s="19" t="n">
        <v>0.224470926439771</v>
      </c>
      <c r="AB9" s="19" t="n">
        <v>0.145806018788383</v>
      </c>
      <c r="AC9" s="19" t="n">
        <v>0.214668347351569</v>
      </c>
      <c r="AD9" s="19" t="n">
        <v>0.237957765506071</v>
      </c>
      <c r="AE9" s="19"/>
      <c r="AF9" s="19" t="n">
        <v>0.206779185267904</v>
      </c>
      <c r="AG9" s="19"/>
      <c r="AH9" s="19" t="n">
        <v>0.232239465976964</v>
      </c>
      <c r="AI9" s="19"/>
      <c r="AJ9" s="19" t="n">
        <v>0.188472528014694</v>
      </c>
      <c r="AK9" s="19" t="n">
        <v>0.244395188060441</v>
      </c>
      <c r="AL9" s="19" t="n">
        <v>0.20005471063056</v>
      </c>
      <c r="AM9" s="19" t="n">
        <v>0.205368436043039</v>
      </c>
      <c r="AN9" s="19" t="n">
        <v>0.238318441304487</v>
      </c>
      <c r="AO9" s="19" t="n">
        <v>0.257825110081601</v>
      </c>
      <c r="AP9" s="19" t="n">
        <v>0.206233157590301</v>
      </c>
      <c r="AQ9" s="19" t="n">
        <v>0.118797451711727</v>
      </c>
      <c r="AR9" s="19" t="n">
        <v>0.156149542696347</v>
      </c>
      <c r="AS9" s="19" t="n">
        <v>0.196046651301285</v>
      </c>
      <c r="AT9" s="19" t="n">
        <v>0.280783553192436</v>
      </c>
      <c r="AU9" s="19" t="n">
        <v>0.270744808497438</v>
      </c>
    </row>
    <row r="10">
      <c r="B10" s="20" t="s">
        <v>283</v>
      </c>
      <c r="C10" s="19" t="n">
        <v>0.389865920449167</v>
      </c>
      <c r="D10" s="19" t="n">
        <v>0.381390746414014</v>
      </c>
      <c r="E10" s="19" t="n">
        <v>0.39787999725778</v>
      </c>
      <c r="F10" s="19"/>
      <c r="G10" s="19" t="n">
        <v>0.410536780375239</v>
      </c>
      <c r="H10" s="19" t="n">
        <v>0.41929412136044</v>
      </c>
      <c r="I10" s="19" t="n">
        <v>0.432884773769223</v>
      </c>
      <c r="J10" s="19" t="n">
        <v>0.386435669432559</v>
      </c>
      <c r="K10" s="19" t="n">
        <v>0.298368686362468</v>
      </c>
      <c r="L10" s="19" t="n">
        <v>0.40105905396451</v>
      </c>
      <c r="M10" s="19"/>
      <c r="N10" s="19" t="n">
        <v>0.297547330008512</v>
      </c>
      <c r="O10" s="19" t="n">
        <v>0.384531189946414</v>
      </c>
      <c r="P10" s="19" t="n">
        <v>0.369320419019397</v>
      </c>
      <c r="Q10" s="19" t="n">
        <v>0.414708769042975</v>
      </c>
      <c r="R10" s="19" t="n">
        <v>0.423727031742131</v>
      </c>
      <c r="S10" s="19"/>
      <c r="T10" s="19" t="n">
        <v>0.351615804908963</v>
      </c>
      <c r="U10" s="19" t="n">
        <v>0.3793619568804</v>
      </c>
      <c r="V10" s="19" t="n">
        <v>0.429558738962495</v>
      </c>
      <c r="W10" s="19" t="n">
        <v>0.441660271691013</v>
      </c>
      <c r="X10" s="19"/>
      <c r="Y10" s="19" t="n">
        <v>0.393885866086865</v>
      </c>
      <c r="Z10" s="19" t="n">
        <v>0.411179603321611</v>
      </c>
      <c r="AA10" s="19" t="n">
        <v>0.392107551017765</v>
      </c>
      <c r="AB10" s="19" t="n">
        <v>0.377183815180397</v>
      </c>
      <c r="AC10" s="19" t="n">
        <v>0.43838405731028</v>
      </c>
      <c r="AD10" s="19" t="n">
        <v>0.29449808689179</v>
      </c>
      <c r="AE10" s="19"/>
      <c r="AF10" s="19" t="n">
        <v>0.373484145393169</v>
      </c>
      <c r="AG10" s="19"/>
      <c r="AH10" s="19" t="n">
        <v>0.408453660231883</v>
      </c>
      <c r="AI10" s="19"/>
      <c r="AJ10" s="19" t="n">
        <v>0.352016126753975</v>
      </c>
      <c r="AK10" s="19" t="n">
        <v>0.300387625041618</v>
      </c>
      <c r="AL10" s="19" t="n">
        <v>0.403793679597254</v>
      </c>
      <c r="AM10" s="19" t="n">
        <v>0.391760762315421</v>
      </c>
      <c r="AN10" s="19" t="n">
        <v>0.359182936097986</v>
      </c>
      <c r="AO10" s="19" t="n">
        <v>0.456010692419965</v>
      </c>
      <c r="AP10" s="19" t="n">
        <v>0.35814823371812</v>
      </c>
      <c r="AQ10" s="19" t="n">
        <v>0.478942087982362</v>
      </c>
      <c r="AR10" s="19" t="n">
        <v>0.444334059808628</v>
      </c>
      <c r="AS10" s="19" t="n">
        <v>0.404432805959963</v>
      </c>
      <c r="AT10" s="19" t="n">
        <v>0.305556360838939</v>
      </c>
      <c r="AU10" s="19" t="n">
        <v>0.467352451613869</v>
      </c>
    </row>
    <row r="11">
      <c r="B11" s="20" t="s">
        <v>284</v>
      </c>
      <c r="C11" s="19" t="n">
        <v>0.184835483037247</v>
      </c>
      <c r="D11" s="19" t="n">
        <v>0.175938813304606</v>
      </c>
      <c r="E11" s="19" t="n">
        <v>0.192455900346398</v>
      </c>
      <c r="F11" s="19"/>
      <c r="G11" s="19" t="n">
        <v>0.208058950857245</v>
      </c>
      <c r="H11" s="19" t="n">
        <v>0.225632801096606</v>
      </c>
      <c r="I11" s="19" t="n">
        <v>0.197441862764915</v>
      </c>
      <c r="J11" s="19" t="n">
        <v>0.131602064821747</v>
      </c>
      <c r="K11" s="19" t="n">
        <v>0.201222168912487</v>
      </c>
      <c r="L11" s="19" t="n">
        <v>0.164828021455194</v>
      </c>
      <c r="M11" s="19"/>
      <c r="N11" s="19" t="n">
        <v>0.109482030974681</v>
      </c>
      <c r="O11" s="19" t="n">
        <v>0.196514313239234</v>
      </c>
      <c r="P11" s="19" t="n">
        <v>0.184144579408401</v>
      </c>
      <c r="Q11" s="19" t="n">
        <v>0.172935458963457</v>
      </c>
      <c r="R11" s="19" t="n">
        <v>0.191429913695198</v>
      </c>
      <c r="S11" s="19"/>
      <c r="T11" s="19" t="n">
        <v>0.218816504116587</v>
      </c>
      <c r="U11" s="19" t="n">
        <v>0.20111309787829</v>
      </c>
      <c r="V11" s="19" t="n">
        <v>0.176619700505306</v>
      </c>
      <c r="W11" s="19" t="n">
        <v>0.145903753698987</v>
      </c>
      <c r="X11" s="19"/>
      <c r="Y11" s="19" t="n">
        <v>0.218702409167906</v>
      </c>
      <c r="Z11" s="19" t="n">
        <v>0.184948236763456</v>
      </c>
      <c r="AA11" s="19" t="n">
        <v>0.143963967065991</v>
      </c>
      <c r="AB11" s="19" t="n">
        <v>0.157734236568871</v>
      </c>
      <c r="AC11" s="19" t="n">
        <v>0.185816772268754</v>
      </c>
      <c r="AD11" s="19" t="n">
        <v>0.151812597940644</v>
      </c>
      <c r="AE11" s="19"/>
      <c r="AF11" s="19" t="n">
        <v>0.200149293020322</v>
      </c>
      <c r="AG11" s="19"/>
      <c r="AH11" s="19" t="n">
        <v>0.174126748323396</v>
      </c>
      <c r="AI11" s="19"/>
      <c r="AJ11" s="19" t="n">
        <v>0.226690204497997</v>
      </c>
      <c r="AK11" s="19" t="n">
        <v>0.188901073025018</v>
      </c>
      <c r="AL11" s="19" t="n">
        <v>0.177780892087328</v>
      </c>
      <c r="AM11" s="19" t="n">
        <v>0.15837658613342</v>
      </c>
      <c r="AN11" s="19" t="n">
        <v>0.191471999872601</v>
      </c>
      <c r="AO11" s="19" t="n">
        <v>0.146512771503725</v>
      </c>
      <c r="AP11" s="19" t="n">
        <v>0.21524147396369</v>
      </c>
      <c r="AQ11" s="19" t="n">
        <v>0.255268684791453</v>
      </c>
      <c r="AR11" s="19" t="n">
        <v>0.286040226949032</v>
      </c>
      <c r="AS11" s="19" t="n">
        <v>0.231838258123798</v>
      </c>
      <c r="AT11" s="19" t="n">
        <v>0.0603523596478926</v>
      </c>
      <c r="AU11" s="19" t="n">
        <v>0.0662935144901566</v>
      </c>
    </row>
    <row r="12">
      <c r="B12" s="20" t="s">
        <v>285</v>
      </c>
      <c r="C12" s="19" t="n">
        <v>0.0614360458922343</v>
      </c>
      <c r="D12" s="19" t="n">
        <v>0.058436515576815</v>
      </c>
      <c r="E12" s="19" t="n">
        <v>0.0646710297778589</v>
      </c>
      <c r="F12" s="19"/>
      <c r="G12" s="19" t="n">
        <v>0.0879381684199331</v>
      </c>
      <c r="H12" s="19" t="n">
        <v>0.0777245821255852</v>
      </c>
      <c r="I12" s="19" t="n">
        <v>0.0481826156342409</v>
      </c>
      <c r="J12" s="19" t="n">
        <v>0.0725373532106377</v>
      </c>
      <c r="K12" s="19" t="n">
        <v>0.0537452774658288</v>
      </c>
      <c r="L12" s="19" t="n">
        <v>0.044832959392262</v>
      </c>
      <c r="M12" s="19"/>
      <c r="N12" s="19" t="n">
        <v>0.0639900433770728</v>
      </c>
      <c r="O12" s="19" t="n">
        <v>0.0734753795617333</v>
      </c>
      <c r="P12" s="19" t="n">
        <v>0.0566691297204459</v>
      </c>
      <c r="Q12" s="19" t="n">
        <v>0.0481337808708864</v>
      </c>
      <c r="R12" s="19" t="n">
        <v>0.0798262535934456</v>
      </c>
      <c r="S12" s="19"/>
      <c r="T12" s="19" t="n">
        <v>0.0729702986880693</v>
      </c>
      <c r="U12" s="19" t="n">
        <v>0.0724366685277469</v>
      </c>
      <c r="V12" s="19" t="n">
        <v>0.0697119917760686</v>
      </c>
      <c r="W12" s="19" t="n">
        <v>0.0407989456645715</v>
      </c>
      <c r="X12" s="19"/>
      <c r="Y12" s="19" t="n">
        <v>0.0500859632155185</v>
      </c>
      <c r="Z12" s="19" t="n">
        <v>0.0611875811768324</v>
      </c>
      <c r="AA12" s="19" t="n">
        <v>0.0423108519860237</v>
      </c>
      <c r="AB12" s="19" t="n">
        <v>0.111836046124843</v>
      </c>
      <c r="AC12" s="19" t="n">
        <v>0.0813497616812871</v>
      </c>
      <c r="AD12" s="19" t="n">
        <v>0.0801607376123117</v>
      </c>
      <c r="AE12" s="19"/>
      <c r="AF12" s="19" t="n">
        <v>0.0594427676911735</v>
      </c>
      <c r="AG12" s="19"/>
      <c r="AH12" s="19" t="n">
        <v>0.0615328279119948</v>
      </c>
      <c r="AI12" s="19"/>
      <c r="AJ12" s="19" t="n">
        <v>0.0844253201252988</v>
      </c>
      <c r="AK12" s="19" t="n">
        <v>0.110469811895096</v>
      </c>
      <c r="AL12" s="19" t="n">
        <v>0.0491708634157653</v>
      </c>
      <c r="AM12" s="19" t="n">
        <v>0.0677314701560941</v>
      </c>
      <c r="AN12" s="19" t="n">
        <v>0.0878065667389079</v>
      </c>
      <c r="AO12" s="19" t="n">
        <v>0.0414653914335431</v>
      </c>
      <c r="AP12" s="19" t="n">
        <v>0.0785824546099809</v>
      </c>
      <c r="AQ12" s="19" t="n">
        <v>0.0278147698716358</v>
      </c>
      <c r="AR12" s="19" t="n">
        <v>0</v>
      </c>
      <c r="AS12" s="19" t="n">
        <v>0.0369465452843186</v>
      </c>
      <c r="AT12" s="19" t="n">
        <v>0.031361258997435</v>
      </c>
      <c r="AU12" s="19" t="n">
        <v>0.021669346947028</v>
      </c>
    </row>
    <row r="13">
      <c r="B13" s="20" t="s">
        <v>286</v>
      </c>
      <c r="C13" s="19" t="n">
        <v>0.0980860476222579</v>
      </c>
      <c r="D13" s="19" t="n">
        <v>0.0934326594605385</v>
      </c>
      <c r="E13" s="19" t="n">
        <v>0.103115732091175</v>
      </c>
      <c r="F13" s="19"/>
      <c r="G13" s="19" t="n">
        <v>0.0795888788599092</v>
      </c>
      <c r="H13" s="19" t="n">
        <v>0.053288765233489</v>
      </c>
      <c r="I13" s="19" t="n">
        <v>0.0712946434179652</v>
      </c>
      <c r="J13" s="19" t="n">
        <v>0.109587048581458</v>
      </c>
      <c r="K13" s="19" t="n">
        <v>0.131411166015012</v>
      </c>
      <c r="L13" s="19" t="n">
        <v>0.120815000363137</v>
      </c>
      <c r="M13" s="19"/>
      <c r="N13" s="19" t="n">
        <v>0.193512600532615</v>
      </c>
      <c r="O13" s="19" t="n">
        <v>0.101891515930657</v>
      </c>
      <c r="P13" s="19" t="n">
        <v>0.130398669838612</v>
      </c>
      <c r="Q13" s="19" t="n">
        <v>0.0598988889148967</v>
      </c>
      <c r="R13" s="19" t="n">
        <v>0.0761502409374598</v>
      </c>
      <c r="S13" s="19"/>
      <c r="T13" s="19" t="n">
        <v>0.132813148585277</v>
      </c>
      <c r="U13" s="19" t="n">
        <v>0.102385470931064</v>
      </c>
      <c r="V13" s="19" t="n">
        <v>0.0876455013543627</v>
      </c>
      <c r="W13" s="19" t="n">
        <v>0.0761962366621207</v>
      </c>
      <c r="X13" s="19"/>
      <c r="Y13" s="19" t="n">
        <v>0.0658466385205775</v>
      </c>
      <c r="Z13" s="19" t="n">
        <v>0.11379296444137</v>
      </c>
      <c r="AA13" s="19" t="n">
        <v>0.138518770155707</v>
      </c>
      <c r="AB13" s="19" t="n">
        <v>0.112261550407096</v>
      </c>
      <c r="AC13" s="19" t="n">
        <v>0.0797810613881097</v>
      </c>
      <c r="AD13" s="19" t="n">
        <v>0.116199042194439</v>
      </c>
      <c r="AE13" s="19"/>
      <c r="AF13" s="19" t="n">
        <v>0.10325511847358</v>
      </c>
      <c r="AG13" s="19"/>
      <c r="AH13" s="19" t="n">
        <v>0.0787525752856121</v>
      </c>
      <c r="AI13" s="19"/>
      <c r="AJ13" s="19" t="n">
        <v>0.0742430379474786</v>
      </c>
      <c r="AK13" s="19" t="n">
        <v>0.155846301977827</v>
      </c>
      <c r="AL13" s="19" t="n">
        <v>0.115325797724034</v>
      </c>
      <c r="AM13" s="19" t="n">
        <v>0.11623599927439</v>
      </c>
      <c r="AN13" s="19" t="n">
        <v>0.0634031821319592</v>
      </c>
      <c r="AO13" s="19" t="n">
        <v>0.0433198437412259</v>
      </c>
      <c r="AP13" s="19" t="n">
        <v>0.0978197930285276</v>
      </c>
      <c r="AQ13" s="19" t="n">
        <v>0.119177005642824</v>
      </c>
      <c r="AR13" s="19" t="n">
        <v>0.113476170545994</v>
      </c>
      <c r="AS13" s="19" t="n">
        <v>0.0511941116542774</v>
      </c>
      <c r="AT13" s="19" t="n">
        <v>0.257208590151766</v>
      </c>
      <c r="AU13" s="19" t="n">
        <v>0.117332072050717</v>
      </c>
    </row>
    <row r="14">
      <c r="B14" s="20" t="s">
        <v>66</v>
      </c>
      <c r="C14" s="19" t="n">
        <v>0.05374838310094</v>
      </c>
      <c r="D14" s="19" t="n">
        <v>0.0539086685822698</v>
      </c>
      <c r="E14" s="19" t="n">
        <v>0.0538019293916722</v>
      </c>
      <c r="F14" s="19"/>
      <c r="G14" s="19" t="n">
        <v>0.0175009452876986</v>
      </c>
      <c r="H14" s="19" t="n">
        <v>0.0362336811331741</v>
      </c>
      <c r="I14" s="19" t="n">
        <v>0.0598233703416022</v>
      </c>
      <c r="J14" s="19" t="n">
        <v>0.063592024351171</v>
      </c>
      <c r="K14" s="19" t="n">
        <v>0.0818125777839026</v>
      </c>
      <c r="L14" s="19" t="n">
        <v>0.0517357648385149</v>
      </c>
      <c r="M14" s="19"/>
      <c r="N14" s="19" t="n">
        <v>0.107099466266257</v>
      </c>
      <c r="O14" s="19" t="n">
        <v>0.0632825410101836</v>
      </c>
      <c r="P14" s="19" t="n">
        <v>0.0548825108919846</v>
      </c>
      <c r="Q14" s="19" t="n">
        <v>0.0433064700274723</v>
      </c>
      <c r="R14" s="19" t="n">
        <v>0.048607091403568</v>
      </c>
      <c r="S14" s="19"/>
      <c r="T14" s="19" t="n">
        <v>0.0702028555349088</v>
      </c>
      <c r="U14" s="19" t="n">
        <v>0.047455874759709</v>
      </c>
      <c r="V14" s="19" t="n">
        <v>0.0518515594039456</v>
      </c>
      <c r="W14" s="19" t="n">
        <v>0.0192403841127435</v>
      </c>
      <c r="X14" s="19"/>
      <c r="Y14" s="19" t="n">
        <v>0.0427649506358765</v>
      </c>
      <c r="Z14" s="19" t="n">
        <v>0.0311521695415913</v>
      </c>
      <c r="AA14" s="19" t="n">
        <v>0.0586279333347431</v>
      </c>
      <c r="AB14" s="19" t="n">
        <v>0.0951783329304091</v>
      </c>
      <c r="AC14" s="19" t="n">
        <v>0</v>
      </c>
      <c r="AD14" s="19" t="n">
        <v>0.119371769854744</v>
      </c>
      <c r="AE14" s="19"/>
      <c r="AF14" s="19" t="n">
        <v>0.0568894901538514</v>
      </c>
      <c r="AG14" s="19"/>
      <c r="AH14" s="19" t="n">
        <v>0.0448947222701506</v>
      </c>
      <c r="AI14" s="19"/>
      <c r="AJ14" s="19" t="n">
        <v>0.0741527826605572</v>
      </c>
      <c r="AK14" s="19" t="n">
        <v>0</v>
      </c>
      <c r="AL14" s="19" t="n">
        <v>0.0538740565450599</v>
      </c>
      <c r="AM14" s="19" t="n">
        <v>0.0605267460776355</v>
      </c>
      <c r="AN14" s="19" t="n">
        <v>0.059816873854059</v>
      </c>
      <c r="AO14" s="19" t="n">
        <v>0.0548661908199397</v>
      </c>
      <c r="AP14" s="19" t="n">
        <v>0.0439748870893806</v>
      </c>
      <c r="AQ14" s="19" t="n">
        <v>0</v>
      </c>
      <c r="AR14" s="19" t="n">
        <v>0</v>
      </c>
      <c r="AS14" s="19" t="n">
        <v>0.0795416276763576</v>
      </c>
      <c r="AT14" s="19" t="n">
        <v>0.0647378771715312</v>
      </c>
      <c r="AU14" s="19" t="n">
        <v>0.0566078064007904</v>
      </c>
    </row>
    <row r="15">
      <c r="B15" s="20" t="s">
        <v>287</v>
      </c>
      <c r="C15" s="23" t="n">
        <v>0.601894040347321</v>
      </c>
      <c r="D15" s="23" t="n">
        <v>0.618283343075771</v>
      </c>
      <c r="E15" s="23" t="n">
        <v>0.585955408392896</v>
      </c>
      <c r="F15" s="23"/>
      <c r="G15" s="23" t="n">
        <v>0.606913056575214</v>
      </c>
      <c r="H15" s="23" t="n">
        <v>0.607120170411146</v>
      </c>
      <c r="I15" s="23" t="n">
        <v>0.623257507841276</v>
      </c>
      <c r="J15" s="23" t="n">
        <v>0.622681509034987</v>
      </c>
      <c r="K15" s="23" t="n">
        <v>0.531808809822769</v>
      </c>
      <c r="L15" s="23" t="n">
        <v>0.617788253950892</v>
      </c>
      <c r="M15" s="23"/>
      <c r="N15" s="23" t="n">
        <v>0.525915858849375</v>
      </c>
      <c r="O15" s="23" t="n">
        <v>0.564836250258192</v>
      </c>
      <c r="P15" s="23" t="n">
        <v>0.573905110140557</v>
      </c>
      <c r="Q15" s="23" t="n">
        <v>0.675725401223287</v>
      </c>
      <c r="R15" s="23" t="n">
        <v>0.603986500370329</v>
      </c>
      <c r="S15" s="23"/>
      <c r="T15" s="23" t="n">
        <v>0.505197193075158</v>
      </c>
      <c r="U15" s="23" t="n">
        <v>0.57660888790319</v>
      </c>
      <c r="V15" s="23" t="n">
        <v>0.614171246960317</v>
      </c>
      <c r="W15" s="23" t="n">
        <v>0.717860679861578</v>
      </c>
      <c r="X15" s="23"/>
      <c r="Y15" s="23" t="n">
        <v>0.622600038460122</v>
      </c>
      <c r="Z15" s="23" t="n">
        <v>0.60891904807675</v>
      </c>
      <c r="AA15" s="23" t="n">
        <v>0.616578477457536</v>
      </c>
      <c r="AB15" s="23" t="n">
        <v>0.52298983396878</v>
      </c>
      <c r="AC15" s="23" t="n">
        <v>0.653052404661849</v>
      </c>
      <c r="AD15" s="23" t="n">
        <v>0.532455852397861</v>
      </c>
      <c r="AE15" s="23"/>
      <c r="AF15" s="23" t="n">
        <v>0.580263330661072</v>
      </c>
      <c r="AG15" s="23"/>
      <c r="AH15" s="23" t="n">
        <v>0.640693126208846</v>
      </c>
      <c r="AI15" s="23"/>
      <c r="AJ15" s="23" t="n">
        <v>0.540488654768669</v>
      </c>
      <c r="AK15" s="23" t="n">
        <v>0.544782813102059</v>
      </c>
      <c r="AL15" s="23" t="n">
        <v>0.603848390227813</v>
      </c>
      <c r="AM15" s="23" t="n">
        <v>0.59712919835846</v>
      </c>
      <c r="AN15" s="23" t="n">
        <v>0.597501377402473</v>
      </c>
      <c r="AO15" s="23" t="n">
        <v>0.713835802501566</v>
      </c>
      <c r="AP15" s="23" t="n">
        <v>0.564381391308421</v>
      </c>
      <c r="AQ15" s="23" t="n">
        <v>0.597739539694088</v>
      </c>
      <c r="AR15" s="23" t="n">
        <v>0.600483602504974</v>
      </c>
      <c r="AS15" s="23" t="n">
        <v>0.600479457261248</v>
      </c>
      <c r="AT15" s="23" t="n">
        <v>0.586339914031375</v>
      </c>
      <c r="AU15" s="23" t="n">
        <v>0.738097260111308</v>
      </c>
    </row>
    <row r="16">
      <c r="B16" s="20" t="s">
        <v>288</v>
      </c>
      <c r="C16" s="23" t="n">
        <v>0.159522093514492</v>
      </c>
      <c r="D16" s="23" t="n">
        <v>0.151869175037353</v>
      </c>
      <c r="E16" s="23" t="n">
        <v>0.167786761869034</v>
      </c>
      <c r="F16" s="23"/>
      <c r="G16" s="23" t="n">
        <v>0.167527047279842</v>
      </c>
      <c r="H16" s="23" t="n">
        <v>0.131013347359074</v>
      </c>
      <c r="I16" s="23" t="n">
        <v>0.119477259052206</v>
      </c>
      <c r="J16" s="23" t="n">
        <v>0.182124401792095</v>
      </c>
      <c r="K16" s="23" t="n">
        <v>0.185156443480841</v>
      </c>
      <c r="L16" s="23" t="n">
        <v>0.165647959755399</v>
      </c>
      <c r="M16" s="23"/>
      <c r="N16" s="23" t="n">
        <v>0.257502643909687</v>
      </c>
      <c r="O16" s="23" t="n">
        <v>0.175366895492391</v>
      </c>
      <c r="P16" s="23" t="n">
        <v>0.187067799559058</v>
      </c>
      <c r="Q16" s="23" t="n">
        <v>0.108032669785783</v>
      </c>
      <c r="R16" s="23" t="n">
        <v>0.155976494530905</v>
      </c>
      <c r="S16" s="23"/>
      <c r="T16" s="23" t="n">
        <v>0.205783447273347</v>
      </c>
      <c r="U16" s="23" t="n">
        <v>0.174822139458811</v>
      </c>
      <c r="V16" s="23" t="n">
        <v>0.157357493130431</v>
      </c>
      <c r="W16" s="23" t="n">
        <v>0.116995182326692</v>
      </c>
      <c r="X16" s="23"/>
      <c r="Y16" s="23" t="n">
        <v>0.115932601736096</v>
      </c>
      <c r="Z16" s="23" t="n">
        <v>0.174980545618203</v>
      </c>
      <c r="AA16" s="23" t="n">
        <v>0.18082962214173</v>
      </c>
      <c r="AB16" s="23" t="n">
        <v>0.22409759653194</v>
      </c>
      <c r="AC16" s="23" t="n">
        <v>0.161130823069397</v>
      </c>
      <c r="AD16" s="23" t="n">
        <v>0.196359779806751</v>
      </c>
      <c r="AE16" s="23"/>
      <c r="AF16" s="23" t="n">
        <v>0.162697886164754</v>
      </c>
      <c r="AG16" s="23"/>
      <c r="AH16" s="23" t="n">
        <v>0.140285403197607</v>
      </c>
      <c r="AI16" s="23"/>
      <c r="AJ16" s="23" t="n">
        <v>0.158668358072777</v>
      </c>
      <c r="AK16" s="23" t="n">
        <v>0.266316113872923</v>
      </c>
      <c r="AL16" s="23" t="n">
        <v>0.164496661139799</v>
      </c>
      <c r="AM16" s="23" t="n">
        <v>0.183967469430484</v>
      </c>
      <c r="AN16" s="23" t="n">
        <v>0.151209748870867</v>
      </c>
      <c r="AO16" s="23" t="n">
        <v>0.084785235174769</v>
      </c>
      <c r="AP16" s="23" t="n">
        <v>0.176402247638508</v>
      </c>
      <c r="AQ16" s="23" t="n">
        <v>0.146991775514459</v>
      </c>
      <c r="AR16" s="23" t="n">
        <v>0.113476170545994</v>
      </c>
      <c r="AS16" s="23" t="n">
        <v>0.088140656938596</v>
      </c>
      <c r="AT16" s="23" t="n">
        <v>0.288569849149201</v>
      </c>
      <c r="AU16" s="23" t="n">
        <v>0.139001418997745</v>
      </c>
    </row>
    <row r="17">
      <c r="B17" s="20" t="s">
        <v>248</v>
      </c>
      <c r="C17" s="24" t="n">
        <v>0.442371946832829</v>
      </c>
      <c r="D17" s="24" t="n">
        <v>0.466414168038417</v>
      </c>
      <c r="E17" s="24" t="n">
        <v>0.418168646523863</v>
      </c>
      <c r="F17" s="24"/>
      <c r="G17" s="24" t="n">
        <v>0.439386009295372</v>
      </c>
      <c r="H17" s="24" t="n">
        <v>0.476106823052072</v>
      </c>
      <c r="I17" s="24" t="n">
        <v>0.50378024878907</v>
      </c>
      <c r="J17" s="24" t="n">
        <v>0.440557107242892</v>
      </c>
      <c r="K17" s="24" t="n">
        <v>0.346652366341928</v>
      </c>
      <c r="L17" s="24" t="n">
        <v>0.452140294195493</v>
      </c>
      <c r="M17" s="24"/>
      <c r="N17" s="24" t="n">
        <v>0.268413214939688</v>
      </c>
      <c r="O17" s="24" t="n">
        <v>0.389469354765801</v>
      </c>
      <c r="P17" s="24" t="n">
        <v>0.386837310581498</v>
      </c>
      <c r="Q17" s="24" t="n">
        <v>0.567692731437504</v>
      </c>
      <c r="R17" s="24" t="n">
        <v>0.448010005839423</v>
      </c>
      <c r="S17" s="24"/>
      <c r="T17" s="24" t="n">
        <v>0.299413745801811</v>
      </c>
      <c r="U17" s="24" t="n">
        <v>0.401786748444379</v>
      </c>
      <c r="V17" s="24" t="n">
        <v>0.456813753829886</v>
      </c>
      <c r="W17" s="24" t="n">
        <v>0.600865497534885</v>
      </c>
      <c r="X17" s="24"/>
      <c r="Y17" s="24" t="n">
        <v>0.506667436724026</v>
      </c>
      <c r="Z17" s="24" t="n">
        <v>0.433938502458547</v>
      </c>
      <c r="AA17" s="24" t="n">
        <v>0.435748855315805</v>
      </c>
      <c r="AB17" s="24" t="n">
        <v>0.29889223743684</v>
      </c>
      <c r="AC17" s="24" t="n">
        <v>0.491921581592452</v>
      </c>
      <c r="AD17" s="24" t="n">
        <v>0.33609607259111</v>
      </c>
      <c r="AE17" s="24"/>
      <c r="AF17" s="24" t="n">
        <v>0.417565444496319</v>
      </c>
      <c r="AG17" s="24"/>
      <c r="AH17" s="24" t="n">
        <v>0.500407723011239</v>
      </c>
      <c r="AI17" s="24"/>
      <c r="AJ17" s="24" t="n">
        <v>0.381820296695891</v>
      </c>
      <c r="AK17" s="24" t="n">
        <v>0.278466699229136</v>
      </c>
      <c r="AL17" s="24" t="n">
        <v>0.439351729088014</v>
      </c>
      <c r="AM17" s="24" t="n">
        <v>0.413161728927976</v>
      </c>
      <c r="AN17" s="24" t="n">
        <v>0.446291628531606</v>
      </c>
      <c r="AO17" s="24" t="n">
        <v>0.629050567326797</v>
      </c>
      <c r="AP17" s="24" t="n">
        <v>0.387979143669912</v>
      </c>
      <c r="AQ17" s="24" t="n">
        <v>0.450747764179629</v>
      </c>
      <c r="AR17" s="24" t="n">
        <v>0.48700743195898</v>
      </c>
      <c r="AS17" s="24" t="n">
        <v>0.512338800322652</v>
      </c>
      <c r="AT17" s="24" t="n">
        <v>0.297770064882174</v>
      </c>
      <c r="AU17" s="24" t="n">
        <v>0.599095841113562</v>
      </c>
    </row>
    <row r="18">
      <c r="B18" s="18"/>
    </row>
    <row r="19">
      <c r="B19" t="s">
        <v>70</v>
      </c>
    </row>
    <row r="20">
      <c r="B20" t="s">
        <v>71</v>
      </c>
    </row>
    <row r="22">
      <c r="B22"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294</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1016</v>
      </c>
      <c r="D7" s="11" t="n">
        <v>479</v>
      </c>
      <c r="E7" s="11" t="n">
        <v>535</v>
      </c>
      <c r="F7" s="11"/>
      <c r="G7" s="11" t="n">
        <v>101</v>
      </c>
      <c r="H7" s="11" t="n">
        <v>138</v>
      </c>
      <c r="I7" s="11" t="n">
        <v>148</v>
      </c>
      <c r="J7" s="11" t="n">
        <v>176</v>
      </c>
      <c r="K7" s="11" t="n">
        <v>187</v>
      </c>
      <c r="L7" s="11" t="n">
        <v>266</v>
      </c>
      <c r="M7" s="11"/>
      <c r="N7" s="11" t="n">
        <v>20</v>
      </c>
      <c r="O7" s="11" t="n">
        <v>265</v>
      </c>
      <c r="P7" s="11" t="n">
        <v>363</v>
      </c>
      <c r="Q7" s="11" t="n">
        <v>242</v>
      </c>
      <c r="R7" s="11" t="n">
        <v>121</v>
      </c>
      <c r="S7" s="11"/>
      <c r="T7" s="11" t="n">
        <v>119</v>
      </c>
      <c r="U7" s="11" t="n">
        <v>291</v>
      </c>
      <c r="V7" s="11" t="n">
        <v>216</v>
      </c>
      <c r="W7" s="11" t="n">
        <v>213</v>
      </c>
      <c r="X7" s="11"/>
      <c r="Y7" s="11" t="n">
        <v>361</v>
      </c>
      <c r="Z7" s="11" t="n">
        <v>178</v>
      </c>
      <c r="AA7" s="11" t="n">
        <v>234</v>
      </c>
      <c r="AB7" s="11" t="n">
        <v>114</v>
      </c>
      <c r="AC7" s="11" t="n">
        <v>56</v>
      </c>
      <c r="AD7" s="11" t="n">
        <v>67</v>
      </c>
      <c r="AE7" s="11"/>
      <c r="AF7" s="11" t="n">
        <v>631</v>
      </c>
      <c r="AG7" s="11"/>
      <c r="AH7" s="11" t="n">
        <v>748</v>
      </c>
      <c r="AI7" s="11"/>
      <c r="AJ7" s="11" t="n">
        <v>86</v>
      </c>
      <c r="AK7" s="11" t="n">
        <v>36</v>
      </c>
      <c r="AL7" s="11" t="n">
        <v>202</v>
      </c>
      <c r="AM7" s="11" t="n">
        <v>160</v>
      </c>
      <c r="AN7" s="11" t="n">
        <v>132</v>
      </c>
      <c r="AO7" s="11" t="n">
        <v>68</v>
      </c>
      <c r="AP7" s="11" t="n">
        <v>130</v>
      </c>
      <c r="AQ7" s="11" t="n">
        <v>32</v>
      </c>
      <c r="AR7" s="11" t="n">
        <v>26</v>
      </c>
      <c r="AS7" s="11" t="n">
        <v>74</v>
      </c>
      <c r="AT7" s="11" t="n">
        <v>30</v>
      </c>
      <c r="AU7" s="11" t="n">
        <v>40</v>
      </c>
    </row>
    <row r="8" ht="30" customHeight="1">
      <c r="B8" s="12" t="s">
        <v>20</v>
      </c>
      <c r="C8" s="12" t="n">
        <v>1016</v>
      </c>
      <c r="D8" s="12" t="n">
        <v>506</v>
      </c>
      <c r="E8" s="12" t="n">
        <v>508</v>
      </c>
      <c r="F8" s="12"/>
      <c r="G8" s="12" t="n">
        <v>112</v>
      </c>
      <c r="H8" s="12" t="n">
        <v>163</v>
      </c>
      <c r="I8" s="12" t="n">
        <v>150</v>
      </c>
      <c r="J8" s="12" t="n">
        <v>168</v>
      </c>
      <c r="K8" s="12" t="n">
        <v>173</v>
      </c>
      <c r="L8" s="12" t="n">
        <v>251</v>
      </c>
      <c r="M8" s="12"/>
      <c r="N8" s="12" t="n">
        <v>19</v>
      </c>
      <c r="O8" s="12" t="n">
        <v>248</v>
      </c>
      <c r="P8" s="12" t="n">
        <v>339</v>
      </c>
      <c r="Q8" s="12" t="n">
        <v>270</v>
      </c>
      <c r="R8" s="12" t="n">
        <v>134</v>
      </c>
      <c r="S8" s="12"/>
      <c r="T8" s="12" t="n">
        <v>119</v>
      </c>
      <c r="U8" s="12" t="n">
        <v>288</v>
      </c>
      <c r="V8" s="12" t="n">
        <v>215</v>
      </c>
      <c r="W8" s="12" t="n">
        <v>224</v>
      </c>
      <c r="X8" s="12"/>
      <c r="Y8" s="12" t="n">
        <v>389</v>
      </c>
      <c r="Z8" s="12" t="n">
        <v>172</v>
      </c>
      <c r="AA8" s="12" t="n">
        <v>220</v>
      </c>
      <c r="AB8" s="12" t="n">
        <v>108</v>
      </c>
      <c r="AC8" s="12" t="n">
        <v>59</v>
      </c>
      <c r="AD8" s="12" t="n">
        <v>61</v>
      </c>
      <c r="AE8" s="12"/>
      <c r="AF8" s="12" t="n">
        <v>624</v>
      </c>
      <c r="AG8" s="12"/>
      <c r="AH8" s="12" t="n">
        <v>760</v>
      </c>
      <c r="AI8" s="12"/>
      <c r="AJ8" s="12" t="n">
        <v>77</v>
      </c>
      <c r="AK8" s="12" t="n">
        <v>29</v>
      </c>
      <c r="AL8" s="12" t="n">
        <v>215</v>
      </c>
      <c r="AM8" s="12" t="n">
        <v>169</v>
      </c>
      <c r="AN8" s="12" t="n">
        <v>151</v>
      </c>
      <c r="AO8" s="12" t="n">
        <v>67</v>
      </c>
      <c r="AP8" s="12" t="n">
        <v>123</v>
      </c>
      <c r="AQ8" s="12" t="n">
        <v>35</v>
      </c>
      <c r="AR8" s="12" t="n">
        <v>22</v>
      </c>
      <c r="AS8" s="12" t="n">
        <v>67</v>
      </c>
      <c r="AT8" s="12" t="n">
        <v>23</v>
      </c>
      <c r="AU8" s="12" t="n">
        <v>38</v>
      </c>
    </row>
    <row r="9">
      <c r="B9" s="20" t="s">
        <v>282</v>
      </c>
      <c r="C9" s="19" t="n">
        <v>0.0994220436895248</v>
      </c>
      <c r="D9" s="19" t="n">
        <v>0.113181703257556</v>
      </c>
      <c r="E9" s="19" t="n">
        <v>0.0860958359540396</v>
      </c>
      <c r="F9" s="19"/>
      <c r="G9" s="19" t="n">
        <v>0.164578357913798</v>
      </c>
      <c r="H9" s="19" t="n">
        <v>0.146959635126983</v>
      </c>
      <c r="I9" s="19" t="n">
        <v>0.100472494167004</v>
      </c>
      <c r="J9" s="19" t="n">
        <v>0.0863470218086537</v>
      </c>
      <c r="K9" s="19" t="n">
        <v>0.0720447156666477</v>
      </c>
      <c r="L9" s="19" t="n">
        <v>0.0664594875810817</v>
      </c>
      <c r="M9" s="19"/>
      <c r="N9" s="19" t="n">
        <v>0.0697284218417703</v>
      </c>
      <c r="O9" s="19" t="n">
        <v>0.0798729223457319</v>
      </c>
      <c r="P9" s="19" t="n">
        <v>0.0681865157404668</v>
      </c>
      <c r="Q9" s="19" t="n">
        <v>0.139962788655066</v>
      </c>
      <c r="R9" s="19" t="n">
        <v>0.13345590944254</v>
      </c>
      <c r="S9" s="19"/>
      <c r="T9" s="19" t="n">
        <v>0.069585487067713</v>
      </c>
      <c r="U9" s="19" t="n">
        <v>0.0931275187762806</v>
      </c>
      <c r="V9" s="19" t="n">
        <v>0.0878466773346907</v>
      </c>
      <c r="W9" s="19" t="n">
        <v>0.148107024088598</v>
      </c>
      <c r="X9" s="19"/>
      <c r="Y9" s="19" t="n">
        <v>0.123468454419805</v>
      </c>
      <c r="Z9" s="19" t="n">
        <v>0.115914834031644</v>
      </c>
      <c r="AA9" s="19" t="n">
        <v>0.0550589407550438</v>
      </c>
      <c r="AB9" s="19" t="n">
        <v>0.064444676656789</v>
      </c>
      <c r="AC9" s="19" t="n">
        <v>0.174689356544897</v>
      </c>
      <c r="AD9" s="19" t="n">
        <v>0.058618485709648</v>
      </c>
      <c r="AE9" s="19"/>
      <c r="AF9" s="19" t="n">
        <v>0.0787347839601922</v>
      </c>
      <c r="AG9" s="19"/>
      <c r="AH9" s="19" t="n">
        <v>0.11411812953454</v>
      </c>
      <c r="AI9" s="19"/>
      <c r="AJ9" s="19" t="n">
        <v>0.238313859072375</v>
      </c>
      <c r="AK9" s="19" t="n">
        <v>0.0570862034315395</v>
      </c>
      <c r="AL9" s="19" t="n">
        <v>0.107593834064516</v>
      </c>
      <c r="AM9" s="19" t="n">
        <v>0.0913423393281656</v>
      </c>
      <c r="AN9" s="19" t="n">
        <v>0.0715873203901311</v>
      </c>
      <c r="AO9" s="19" t="n">
        <v>0.139308527875455</v>
      </c>
      <c r="AP9" s="19" t="n">
        <v>0.0703804638114586</v>
      </c>
      <c r="AQ9" s="19" t="n">
        <v>0.0287112377075293</v>
      </c>
      <c r="AR9" s="19" t="n">
        <v>0</v>
      </c>
      <c r="AS9" s="19" t="n">
        <v>0.0990983563984172</v>
      </c>
      <c r="AT9" s="19" t="n">
        <v>0.0723901158018416</v>
      </c>
      <c r="AU9" s="19" t="n">
        <v>0.113894474022741</v>
      </c>
    </row>
    <row r="10">
      <c r="B10" s="20" t="s">
        <v>283</v>
      </c>
      <c r="C10" s="19" t="n">
        <v>0.308221858186208</v>
      </c>
      <c r="D10" s="19" t="n">
        <v>0.30957246843636</v>
      </c>
      <c r="E10" s="19" t="n">
        <v>0.306113694483714</v>
      </c>
      <c r="F10" s="19"/>
      <c r="G10" s="19" t="n">
        <v>0.47051199113458</v>
      </c>
      <c r="H10" s="19" t="n">
        <v>0.327112078582766</v>
      </c>
      <c r="I10" s="19" t="n">
        <v>0.29050748391919</v>
      </c>
      <c r="J10" s="19" t="n">
        <v>0.270661457527396</v>
      </c>
      <c r="K10" s="19" t="n">
        <v>0.249101949316885</v>
      </c>
      <c r="L10" s="19" t="n">
        <v>0.29995503581442</v>
      </c>
      <c r="M10" s="19"/>
      <c r="N10" s="19" t="n">
        <v>0.0547159737557405</v>
      </c>
      <c r="O10" s="19" t="n">
        <v>0.260091220137765</v>
      </c>
      <c r="P10" s="19" t="n">
        <v>0.294337958725057</v>
      </c>
      <c r="Q10" s="19" t="n">
        <v>0.365942586888047</v>
      </c>
      <c r="R10" s="19" t="n">
        <v>0.355100794988002</v>
      </c>
      <c r="S10" s="19"/>
      <c r="T10" s="19" t="n">
        <v>0.318535980679618</v>
      </c>
      <c r="U10" s="19" t="n">
        <v>0.251956891414578</v>
      </c>
      <c r="V10" s="19" t="n">
        <v>0.36528981299419</v>
      </c>
      <c r="W10" s="19" t="n">
        <v>0.345874271433508</v>
      </c>
      <c r="X10" s="19"/>
      <c r="Y10" s="19" t="n">
        <v>0.349266350000366</v>
      </c>
      <c r="Z10" s="19" t="n">
        <v>0.31507592146831</v>
      </c>
      <c r="AA10" s="19" t="n">
        <v>0.295965755264846</v>
      </c>
      <c r="AB10" s="19" t="n">
        <v>0.167463715411107</v>
      </c>
      <c r="AC10" s="19" t="n">
        <v>0.420025395869486</v>
      </c>
      <c r="AD10" s="19" t="n">
        <v>0.227994935490168</v>
      </c>
      <c r="AE10" s="19"/>
      <c r="AF10" s="19" t="n">
        <v>0.291678470214814</v>
      </c>
      <c r="AG10" s="19"/>
      <c r="AH10" s="19" t="n">
        <v>0.329846775791311</v>
      </c>
      <c r="AI10" s="19"/>
      <c r="AJ10" s="19" t="n">
        <v>0.255941441904376</v>
      </c>
      <c r="AK10" s="19" t="n">
        <v>0.214050813331291</v>
      </c>
      <c r="AL10" s="19" t="n">
        <v>0.270915235162458</v>
      </c>
      <c r="AM10" s="19" t="n">
        <v>0.29451170400338</v>
      </c>
      <c r="AN10" s="19" t="n">
        <v>0.329608207385915</v>
      </c>
      <c r="AO10" s="19" t="n">
        <v>0.359300377468153</v>
      </c>
      <c r="AP10" s="19" t="n">
        <v>0.326318871135669</v>
      </c>
      <c r="AQ10" s="19" t="n">
        <v>0.472388989759814</v>
      </c>
      <c r="AR10" s="19" t="n">
        <v>0.38841719129609</v>
      </c>
      <c r="AS10" s="19" t="n">
        <v>0.24814702740489</v>
      </c>
      <c r="AT10" s="19" t="n">
        <v>0.374359580827</v>
      </c>
      <c r="AU10" s="19" t="n">
        <v>0.392712893864738</v>
      </c>
    </row>
    <row r="11">
      <c r="B11" s="20" t="s">
        <v>284</v>
      </c>
      <c r="C11" s="19" t="n">
        <v>0.267565156587359</v>
      </c>
      <c r="D11" s="19" t="n">
        <v>0.282462252095199</v>
      </c>
      <c r="E11" s="19" t="n">
        <v>0.251787248300929</v>
      </c>
      <c r="F11" s="19"/>
      <c r="G11" s="19" t="n">
        <v>0.172079156210252</v>
      </c>
      <c r="H11" s="19" t="n">
        <v>0.264211574408721</v>
      </c>
      <c r="I11" s="19" t="n">
        <v>0.299161986883022</v>
      </c>
      <c r="J11" s="19" t="n">
        <v>0.249562431272203</v>
      </c>
      <c r="K11" s="19" t="n">
        <v>0.289152853423185</v>
      </c>
      <c r="L11" s="19" t="n">
        <v>0.29066406551065</v>
      </c>
      <c r="M11" s="19"/>
      <c r="N11" s="19" t="n">
        <v>0.340790053850466</v>
      </c>
      <c r="O11" s="19" t="n">
        <v>0.306367940830395</v>
      </c>
      <c r="P11" s="19" t="n">
        <v>0.287048911795525</v>
      </c>
      <c r="Q11" s="19" t="n">
        <v>0.231589873515187</v>
      </c>
      <c r="R11" s="19" t="n">
        <v>0.204101413899891</v>
      </c>
      <c r="S11" s="19"/>
      <c r="T11" s="19" t="n">
        <v>0.218593512078242</v>
      </c>
      <c r="U11" s="19" t="n">
        <v>0.316724325002783</v>
      </c>
      <c r="V11" s="19" t="n">
        <v>0.23724294570738</v>
      </c>
      <c r="W11" s="19" t="n">
        <v>0.246535712952748</v>
      </c>
      <c r="X11" s="19"/>
      <c r="Y11" s="19" t="n">
        <v>0.269463651098668</v>
      </c>
      <c r="Z11" s="19" t="n">
        <v>0.209331476495863</v>
      </c>
      <c r="AA11" s="19" t="n">
        <v>0.300371539683226</v>
      </c>
      <c r="AB11" s="19" t="n">
        <v>0.334538834314072</v>
      </c>
      <c r="AC11" s="19" t="n">
        <v>0.262299391396913</v>
      </c>
      <c r="AD11" s="19" t="n">
        <v>0.215026027056006</v>
      </c>
      <c r="AE11" s="19"/>
      <c r="AF11" s="19" t="n">
        <v>0.277194551556931</v>
      </c>
      <c r="AG11" s="19"/>
      <c r="AH11" s="19" t="n">
        <v>0.266401069942639</v>
      </c>
      <c r="AI11" s="19"/>
      <c r="AJ11" s="19" t="n">
        <v>0.178442417199446</v>
      </c>
      <c r="AK11" s="19" t="n">
        <v>0.334675771512416</v>
      </c>
      <c r="AL11" s="19" t="n">
        <v>0.27688492354742</v>
      </c>
      <c r="AM11" s="19" t="n">
        <v>0.283619395519004</v>
      </c>
      <c r="AN11" s="19" t="n">
        <v>0.301739378135004</v>
      </c>
      <c r="AO11" s="19" t="n">
        <v>0.178104176839556</v>
      </c>
      <c r="AP11" s="19" t="n">
        <v>0.273199709021084</v>
      </c>
      <c r="AQ11" s="19" t="n">
        <v>0.284821399706414</v>
      </c>
      <c r="AR11" s="19" t="n">
        <v>0.378272770213786</v>
      </c>
      <c r="AS11" s="19" t="n">
        <v>0.277420769201002</v>
      </c>
      <c r="AT11" s="19" t="n">
        <v>0.189491066977242</v>
      </c>
      <c r="AU11" s="19" t="n">
        <v>0.22639929004031</v>
      </c>
    </row>
    <row r="12">
      <c r="B12" s="20" t="s">
        <v>285</v>
      </c>
      <c r="C12" s="19" t="n">
        <v>0.107061850107514</v>
      </c>
      <c r="D12" s="19" t="n">
        <v>0.0819870309066465</v>
      </c>
      <c r="E12" s="19" t="n">
        <v>0.132491092139153</v>
      </c>
      <c r="F12" s="19"/>
      <c r="G12" s="19" t="n">
        <v>0.064836778231181</v>
      </c>
      <c r="H12" s="19" t="n">
        <v>0.0941295886378515</v>
      </c>
      <c r="I12" s="19" t="n">
        <v>0.123086876741323</v>
      </c>
      <c r="J12" s="19" t="n">
        <v>0.13745018790696</v>
      </c>
      <c r="K12" s="19" t="n">
        <v>0.098848208735522</v>
      </c>
      <c r="L12" s="19" t="n">
        <v>0.109998397795082</v>
      </c>
      <c r="M12" s="19"/>
      <c r="N12" s="19" t="n">
        <v>0.205286690148739</v>
      </c>
      <c r="O12" s="19" t="n">
        <v>0.106300918087413</v>
      </c>
      <c r="P12" s="19" t="n">
        <v>0.0994751541678626</v>
      </c>
      <c r="Q12" s="19" t="n">
        <v>0.0975625315860282</v>
      </c>
      <c r="R12" s="19" t="n">
        <v>0.130193884531373</v>
      </c>
      <c r="S12" s="19"/>
      <c r="T12" s="19" t="n">
        <v>0.0868821747961975</v>
      </c>
      <c r="U12" s="19" t="n">
        <v>0.126049368160746</v>
      </c>
      <c r="V12" s="19" t="n">
        <v>0.100338816801715</v>
      </c>
      <c r="W12" s="19" t="n">
        <v>0.0871191201643094</v>
      </c>
      <c r="X12" s="19"/>
      <c r="Y12" s="19" t="n">
        <v>0.0676106893752682</v>
      </c>
      <c r="Z12" s="19" t="n">
        <v>0.16101642320204</v>
      </c>
      <c r="AA12" s="19" t="n">
        <v>0.103414953033113</v>
      </c>
      <c r="AB12" s="19" t="n">
        <v>0.150200467305686</v>
      </c>
      <c r="AC12" s="19" t="n">
        <v>0.0807899496783008</v>
      </c>
      <c r="AD12" s="19" t="n">
        <v>0.14449938926844</v>
      </c>
      <c r="AE12" s="19"/>
      <c r="AF12" s="19" t="n">
        <v>0.12774595627511</v>
      </c>
      <c r="AG12" s="19"/>
      <c r="AH12" s="19" t="n">
        <v>0.104619745506634</v>
      </c>
      <c r="AI12" s="19"/>
      <c r="AJ12" s="19" t="n">
        <v>0.074490022422453</v>
      </c>
      <c r="AK12" s="19" t="n">
        <v>0.12937259521083</v>
      </c>
      <c r="AL12" s="19" t="n">
        <v>0.101479576475616</v>
      </c>
      <c r="AM12" s="19" t="n">
        <v>0.0991020661765752</v>
      </c>
      <c r="AN12" s="19" t="n">
        <v>0.0938679493634508</v>
      </c>
      <c r="AO12" s="19" t="n">
        <v>0.155397464213591</v>
      </c>
      <c r="AP12" s="19" t="n">
        <v>0.137011456999056</v>
      </c>
      <c r="AQ12" s="19" t="n">
        <v>0.12136619956811</v>
      </c>
      <c r="AR12" s="19" t="n">
        <v>0.0695050042952741</v>
      </c>
      <c r="AS12" s="19" t="n">
        <v>0.164562893987814</v>
      </c>
      <c r="AT12" s="19" t="n">
        <v>0.0362318949513033</v>
      </c>
      <c r="AU12" s="19" t="n">
        <v>0.043338693894056</v>
      </c>
    </row>
    <row r="13">
      <c r="B13" s="20" t="s">
        <v>286</v>
      </c>
      <c r="C13" s="19" t="n">
        <v>0.15389035436035</v>
      </c>
      <c r="D13" s="19" t="n">
        <v>0.155511715322857</v>
      </c>
      <c r="E13" s="19" t="n">
        <v>0.152884501962164</v>
      </c>
      <c r="F13" s="19"/>
      <c r="G13" s="19" t="n">
        <v>0.0837820012744409</v>
      </c>
      <c r="H13" s="19" t="n">
        <v>0.116649742004324</v>
      </c>
      <c r="I13" s="19" t="n">
        <v>0.128553911384006</v>
      </c>
      <c r="J13" s="19" t="n">
        <v>0.181123949901339</v>
      </c>
      <c r="K13" s="19" t="n">
        <v>0.233424275522298</v>
      </c>
      <c r="L13" s="19" t="n">
        <v>0.151539839236377</v>
      </c>
      <c r="M13" s="19"/>
      <c r="N13" s="19" t="n">
        <v>0.234789318046647</v>
      </c>
      <c r="O13" s="19" t="n">
        <v>0.173394813645016</v>
      </c>
      <c r="P13" s="19" t="n">
        <v>0.190206988719996</v>
      </c>
      <c r="Q13" s="19" t="n">
        <v>0.111959934061519</v>
      </c>
      <c r="R13" s="19" t="n">
        <v>0.10446919126603</v>
      </c>
      <c r="S13" s="19"/>
      <c r="T13" s="19" t="n">
        <v>0.232456618475815</v>
      </c>
      <c r="U13" s="19" t="n">
        <v>0.15502861142672</v>
      </c>
      <c r="V13" s="19" t="n">
        <v>0.14983315433807</v>
      </c>
      <c r="W13" s="19" t="n">
        <v>0.123483659012756</v>
      </c>
      <c r="X13" s="19"/>
      <c r="Y13" s="19" t="n">
        <v>0.133442536377222</v>
      </c>
      <c r="Z13" s="19" t="n">
        <v>0.157116518561571</v>
      </c>
      <c r="AA13" s="19" t="n">
        <v>0.165228761178785</v>
      </c>
      <c r="AB13" s="19" t="n">
        <v>0.221589083911288</v>
      </c>
      <c r="AC13" s="19" t="n">
        <v>0.0621959065104029</v>
      </c>
      <c r="AD13" s="19" t="n">
        <v>0.219241739776898</v>
      </c>
      <c r="AE13" s="19"/>
      <c r="AF13" s="19" t="n">
        <v>0.162192442541994</v>
      </c>
      <c r="AG13" s="19"/>
      <c r="AH13" s="19" t="n">
        <v>0.13415780013337</v>
      </c>
      <c r="AI13" s="19"/>
      <c r="AJ13" s="19" t="n">
        <v>0.19861249607614</v>
      </c>
      <c r="AK13" s="19" t="n">
        <v>0.236267854706949</v>
      </c>
      <c r="AL13" s="19" t="n">
        <v>0.169284708116644</v>
      </c>
      <c r="AM13" s="19" t="n">
        <v>0.153437434411665</v>
      </c>
      <c r="AN13" s="19" t="n">
        <v>0.129633834359773</v>
      </c>
      <c r="AO13" s="19" t="n">
        <v>0.123766177282913</v>
      </c>
      <c r="AP13" s="19" t="n">
        <v>0.123215780361748</v>
      </c>
      <c r="AQ13" s="19" t="n">
        <v>0.064519492089141</v>
      </c>
      <c r="AR13" s="19" t="n">
        <v>0.16380503419485</v>
      </c>
      <c r="AS13" s="19" t="n">
        <v>0.147459773248749</v>
      </c>
      <c r="AT13" s="19" t="n">
        <v>0.293584304430167</v>
      </c>
      <c r="AU13" s="19" t="n">
        <v>0.167468703930485</v>
      </c>
    </row>
    <row r="14">
      <c r="B14" s="20" t="s">
        <v>66</v>
      </c>
      <c r="C14" s="19" t="n">
        <v>0.0638387370690447</v>
      </c>
      <c r="D14" s="19" t="n">
        <v>0.0572848299813811</v>
      </c>
      <c r="E14" s="19" t="n">
        <v>0.0706276271600009</v>
      </c>
      <c r="F14" s="19"/>
      <c r="G14" s="19" t="n">
        <v>0.0442117152357492</v>
      </c>
      <c r="H14" s="19" t="n">
        <v>0.0509373812393534</v>
      </c>
      <c r="I14" s="19" t="n">
        <v>0.058217246905455</v>
      </c>
      <c r="J14" s="19" t="n">
        <v>0.0748549515834486</v>
      </c>
      <c r="K14" s="19" t="n">
        <v>0.0574279973354615</v>
      </c>
      <c r="L14" s="19" t="n">
        <v>0.0813831740623888</v>
      </c>
      <c r="M14" s="19"/>
      <c r="N14" s="19" t="n">
        <v>0.0946895423566373</v>
      </c>
      <c r="O14" s="19" t="n">
        <v>0.0739721849536782</v>
      </c>
      <c r="P14" s="19" t="n">
        <v>0.0607444708510919</v>
      </c>
      <c r="Q14" s="19" t="n">
        <v>0.0529822852941527</v>
      </c>
      <c r="R14" s="19" t="n">
        <v>0.0726788058721634</v>
      </c>
      <c r="S14" s="19"/>
      <c r="T14" s="19" t="n">
        <v>0.0739462269024148</v>
      </c>
      <c r="U14" s="19" t="n">
        <v>0.0571132852188924</v>
      </c>
      <c r="V14" s="19" t="n">
        <v>0.0594485928239546</v>
      </c>
      <c r="W14" s="19" t="n">
        <v>0.0488802123480806</v>
      </c>
      <c r="X14" s="19"/>
      <c r="Y14" s="19" t="n">
        <v>0.056748318728671</v>
      </c>
      <c r="Z14" s="19" t="n">
        <v>0.0415448262405718</v>
      </c>
      <c r="AA14" s="19" t="n">
        <v>0.0799600500849872</v>
      </c>
      <c r="AB14" s="19" t="n">
        <v>0.0617632224010576</v>
      </c>
      <c r="AC14" s="19" t="n">
        <v>0</v>
      </c>
      <c r="AD14" s="19" t="n">
        <v>0.13461942269884</v>
      </c>
      <c r="AE14" s="19"/>
      <c r="AF14" s="19" t="n">
        <v>0.0624537954509586</v>
      </c>
      <c r="AG14" s="19"/>
      <c r="AH14" s="19" t="n">
        <v>0.0508564790915064</v>
      </c>
      <c r="AI14" s="19"/>
      <c r="AJ14" s="19" t="n">
        <v>0.0541997633252091</v>
      </c>
      <c r="AK14" s="19" t="n">
        <v>0.0285467618069733</v>
      </c>
      <c r="AL14" s="19" t="n">
        <v>0.073841722633347</v>
      </c>
      <c r="AM14" s="19" t="n">
        <v>0.0779870605612105</v>
      </c>
      <c r="AN14" s="19" t="n">
        <v>0.073563310365726</v>
      </c>
      <c r="AO14" s="19" t="n">
        <v>0.0441232763203315</v>
      </c>
      <c r="AP14" s="19" t="n">
        <v>0.0698737186709841</v>
      </c>
      <c r="AQ14" s="19" t="n">
        <v>0.0281926811689916</v>
      </c>
      <c r="AR14" s="19" t="n">
        <v>0</v>
      </c>
      <c r="AS14" s="19" t="n">
        <v>0.0633111797591275</v>
      </c>
      <c r="AT14" s="19" t="n">
        <v>0.0339430370124464</v>
      </c>
      <c r="AU14" s="19" t="n">
        <v>0.0561859442476704</v>
      </c>
    </row>
    <row r="15">
      <c r="B15" s="20" t="s">
        <v>287</v>
      </c>
      <c r="C15" s="23" t="n">
        <v>0.407643901875732</v>
      </c>
      <c r="D15" s="23" t="n">
        <v>0.422754171693916</v>
      </c>
      <c r="E15" s="23" t="n">
        <v>0.392209530437753</v>
      </c>
      <c r="F15" s="23"/>
      <c r="G15" s="23" t="n">
        <v>0.635090349048377</v>
      </c>
      <c r="H15" s="23" t="n">
        <v>0.47407171370975</v>
      </c>
      <c r="I15" s="23" t="n">
        <v>0.390979978086194</v>
      </c>
      <c r="J15" s="23" t="n">
        <v>0.357008479336049</v>
      </c>
      <c r="K15" s="23" t="n">
        <v>0.321146664983533</v>
      </c>
      <c r="L15" s="23" t="n">
        <v>0.366414523395502</v>
      </c>
      <c r="M15" s="23"/>
      <c r="N15" s="23" t="n">
        <v>0.124444395597511</v>
      </c>
      <c r="O15" s="23" t="n">
        <v>0.339964142483497</v>
      </c>
      <c r="P15" s="23" t="n">
        <v>0.362524474465524</v>
      </c>
      <c r="Q15" s="23" t="n">
        <v>0.505905375543114</v>
      </c>
      <c r="R15" s="23" t="n">
        <v>0.488556704430542</v>
      </c>
      <c r="S15" s="23"/>
      <c r="T15" s="23" t="n">
        <v>0.388121467747331</v>
      </c>
      <c r="U15" s="23" t="n">
        <v>0.345084410190859</v>
      </c>
      <c r="V15" s="23" t="n">
        <v>0.453136490328881</v>
      </c>
      <c r="W15" s="23" t="n">
        <v>0.493981295522106</v>
      </c>
      <c r="X15" s="23"/>
      <c r="Y15" s="23" t="n">
        <v>0.472734804420171</v>
      </c>
      <c r="Z15" s="23" t="n">
        <v>0.430990755499954</v>
      </c>
      <c r="AA15" s="23" t="n">
        <v>0.35102469601989</v>
      </c>
      <c r="AB15" s="23" t="n">
        <v>0.231908392067896</v>
      </c>
      <c r="AC15" s="23" t="n">
        <v>0.594714752414383</v>
      </c>
      <c r="AD15" s="23" t="n">
        <v>0.286613421199816</v>
      </c>
      <c r="AE15" s="23"/>
      <c r="AF15" s="23" t="n">
        <v>0.370413254175006</v>
      </c>
      <c r="AG15" s="23"/>
      <c r="AH15" s="23" t="n">
        <v>0.443964905325851</v>
      </c>
      <c r="AI15" s="23"/>
      <c r="AJ15" s="23" t="n">
        <v>0.494255300976751</v>
      </c>
      <c r="AK15" s="23" t="n">
        <v>0.271137016762831</v>
      </c>
      <c r="AL15" s="23" t="n">
        <v>0.378509069226974</v>
      </c>
      <c r="AM15" s="23" t="n">
        <v>0.385854043331545</v>
      </c>
      <c r="AN15" s="23" t="n">
        <v>0.401195527776046</v>
      </c>
      <c r="AO15" s="23" t="n">
        <v>0.498608905343608</v>
      </c>
      <c r="AP15" s="23" t="n">
        <v>0.396699334947127</v>
      </c>
      <c r="AQ15" s="23" t="n">
        <v>0.501100227467343</v>
      </c>
      <c r="AR15" s="23" t="n">
        <v>0.38841719129609</v>
      </c>
      <c r="AS15" s="23" t="n">
        <v>0.347245383803308</v>
      </c>
      <c r="AT15" s="23" t="n">
        <v>0.446749696628842</v>
      </c>
      <c r="AU15" s="23" t="n">
        <v>0.506607367887479</v>
      </c>
    </row>
    <row r="16">
      <c r="B16" s="20" t="s">
        <v>288</v>
      </c>
      <c r="C16" s="23" t="n">
        <v>0.260952204467864</v>
      </c>
      <c r="D16" s="23" t="n">
        <v>0.237498746229503</v>
      </c>
      <c r="E16" s="23" t="n">
        <v>0.285375594101317</v>
      </c>
      <c r="F16" s="23"/>
      <c r="G16" s="23" t="n">
        <v>0.148618779505622</v>
      </c>
      <c r="H16" s="23" t="n">
        <v>0.210779330642176</v>
      </c>
      <c r="I16" s="23" t="n">
        <v>0.251640788125329</v>
      </c>
      <c r="J16" s="23" t="n">
        <v>0.318574137808299</v>
      </c>
      <c r="K16" s="23" t="n">
        <v>0.33227248425782</v>
      </c>
      <c r="L16" s="23" t="n">
        <v>0.26153823703146</v>
      </c>
      <c r="M16" s="23"/>
      <c r="N16" s="23" t="n">
        <v>0.440076008195386</v>
      </c>
      <c r="O16" s="23" t="n">
        <v>0.279695731732429</v>
      </c>
      <c r="P16" s="23" t="n">
        <v>0.289682142887859</v>
      </c>
      <c r="Q16" s="23" t="n">
        <v>0.209522465647547</v>
      </c>
      <c r="R16" s="23" t="n">
        <v>0.234663075797404</v>
      </c>
      <c r="S16" s="23"/>
      <c r="T16" s="23" t="n">
        <v>0.319338793272013</v>
      </c>
      <c r="U16" s="23" t="n">
        <v>0.281077979587466</v>
      </c>
      <c r="V16" s="23" t="n">
        <v>0.250171971139784</v>
      </c>
      <c r="W16" s="23" t="n">
        <v>0.210602779177065</v>
      </c>
      <c r="X16" s="23"/>
      <c r="Y16" s="23" t="n">
        <v>0.20105322575249</v>
      </c>
      <c r="Z16" s="23" t="n">
        <v>0.318132941763611</v>
      </c>
      <c r="AA16" s="23" t="n">
        <v>0.268643714211897</v>
      </c>
      <c r="AB16" s="23" t="n">
        <v>0.371789551216974</v>
      </c>
      <c r="AC16" s="23" t="n">
        <v>0.142985856188704</v>
      </c>
      <c r="AD16" s="23" t="n">
        <v>0.363741129045338</v>
      </c>
      <c r="AE16" s="23"/>
      <c r="AF16" s="23" t="n">
        <v>0.289938398817104</v>
      </c>
      <c r="AG16" s="23"/>
      <c r="AH16" s="23" t="n">
        <v>0.238777545640004</v>
      </c>
      <c r="AI16" s="23"/>
      <c r="AJ16" s="23" t="n">
        <v>0.273102518498593</v>
      </c>
      <c r="AK16" s="23" t="n">
        <v>0.365640449917779</v>
      </c>
      <c r="AL16" s="23" t="n">
        <v>0.270764284592259</v>
      </c>
      <c r="AM16" s="23" t="n">
        <v>0.25253950058824</v>
      </c>
      <c r="AN16" s="23" t="n">
        <v>0.223501783723224</v>
      </c>
      <c r="AO16" s="23" t="n">
        <v>0.279163641496505</v>
      </c>
      <c r="AP16" s="23" t="n">
        <v>0.260227237360805</v>
      </c>
      <c r="AQ16" s="23" t="n">
        <v>0.185885691657251</v>
      </c>
      <c r="AR16" s="23" t="n">
        <v>0.233310038490124</v>
      </c>
      <c r="AS16" s="23" t="n">
        <v>0.312022667236563</v>
      </c>
      <c r="AT16" s="23" t="n">
        <v>0.32981619938147</v>
      </c>
      <c r="AU16" s="23" t="n">
        <v>0.210807397824541</v>
      </c>
    </row>
    <row r="17">
      <c r="B17" s="20" t="s">
        <v>248</v>
      </c>
      <c r="C17" s="24" t="n">
        <v>0.146691697407868</v>
      </c>
      <c r="D17" s="24" t="n">
        <v>0.185255425464413</v>
      </c>
      <c r="E17" s="24" t="n">
        <v>0.106833936336436</v>
      </c>
      <c r="F17" s="24"/>
      <c r="G17" s="24" t="n">
        <v>0.486471569542755</v>
      </c>
      <c r="H17" s="24" t="n">
        <v>0.263292383067574</v>
      </c>
      <c r="I17" s="24" t="n">
        <v>0.139339189960865</v>
      </c>
      <c r="J17" s="24" t="n">
        <v>0.0384343415277502</v>
      </c>
      <c r="K17" s="24" t="n">
        <v>-0.0111258192742872</v>
      </c>
      <c r="L17" s="24" t="n">
        <v>0.104876286364042</v>
      </c>
      <c r="M17" s="24"/>
      <c r="N17" s="24" t="n">
        <v>-0.315631612597875</v>
      </c>
      <c r="O17" s="24" t="n">
        <v>0.060268410751068</v>
      </c>
      <c r="P17" s="24" t="n">
        <v>0.0728423315776651</v>
      </c>
      <c r="Q17" s="24" t="n">
        <v>0.296382909895567</v>
      </c>
      <c r="R17" s="24" t="n">
        <v>0.253893628633138</v>
      </c>
      <c r="S17" s="24"/>
      <c r="T17" s="24" t="n">
        <v>0.068782674475318</v>
      </c>
      <c r="U17" s="24" t="n">
        <v>0.0640064306033934</v>
      </c>
      <c r="V17" s="24" t="n">
        <v>0.202964519189097</v>
      </c>
      <c r="W17" s="24" t="n">
        <v>0.283378516345041</v>
      </c>
      <c r="X17" s="24"/>
      <c r="Y17" s="24" t="n">
        <v>0.271681578667681</v>
      </c>
      <c r="Z17" s="24" t="n">
        <v>0.112857813736343</v>
      </c>
      <c r="AA17" s="24" t="n">
        <v>0.0823809818079923</v>
      </c>
      <c r="AB17" s="24" t="n">
        <v>-0.139881159149078</v>
      </c>
      <c r="AC17" s="24" t="n">
        <v>0.451728896225679</v>
      </c>
      <c r="AD17" s="24" t="n">
        <v>-0.077127707845522</v>
      </c>
      <c r="AE17" s="24"/>
      <c r="AF17" s="24" t="n">
        <v>0.0804748553579014</v>
      </c>
      <c r="AG17" s="24"/>
      <c r="AH17" s="24" t="n">
        <v>0.205187359685847</v>
      </c>
      <c r="AI17" s="24"/>
      <c r="AJ17" s="24" t="n">
        <v>0.221152782478158</v>
      </c>
      <c r="AK17" s="24" t="n">
        <v>-0.0945034331549486</v>
      </c>
      <c r="AL17" s="24" t="n">
        <v>0.107744784634714</v>
      </c>
      <c r="AM17" s="24" t="n">
        <v>0.133314542743305</v>
      </c>
      <c r="AN17" s="24" t="n">
        <v>0.177693744052822</v>
      </c>
      <c r="AO17" s="24" t="n">
        <v>0.219445263847104</v>
      </c>
      <c r="AP17" s="24" t="n">
        <v>0.136472097586323</v>
      </c>
      <c r="AQ17" s="24" t="n">
        <v>0.315214535810092</v>
      </c>
      <c r="AR17" s="24" t="n">
        <v>0.155107152805966</v>
      </c>
      <c r="AS17" s="24" t="n">
        <v>0.0352227165667448</v>
      </c>
      <c r="AT17" s="24" t="n">
        <v>0.116933497247372</v>
      </c>
      <c r="AU17" s="24" t="n">
        <v>0.295799970062938</v>
      </c>
    </row>
    <row r="18">
      <c r="B18" s="18"/>
    </row>
    <row r="19">
      <c r="B19" t="s">
        <v>70</v>
      </c>
    </row>
    <row r="20">
      <c r="B20" t="s">
        <v>71</v>
      </c>
    </row>
    <row r="22">
      <c r="B22"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2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s>
  <sheetData>
    <row r="2" ht="40" customHeight="1">
      <c r="D2" s="16" t="s">
        <v>110</v>
      </c>
    </row>
    <row r="6" ht="50" customHeight="1">
      <c r="B6" s="22" t="s">
        <v>15</v>
      </c>
      <c r="C6" s="22" t="s">
        <v>99</v>
      </c>
      <c r="D6" s="22" t="s">
        <v>100</v>
      </c>
      <c r="E6" s="22" t="s">
        <v>101</v>
      </c>
      <c r="F6" s="22" t="s">
        <v>102</v>
      </c>
      <c r="G6" s="22" t="s">
        <v>103</v>
      </c>
      <c r="H6" s="22" t="s">
        <v>104</v>
      </c>
    </row>
    <row r="7">
      <c r="B7" s="20" t="s">
        <v>105</v>
      </c>
      <c r="C7" s="19" t="n">
        <v>0.457204378654396</v>
      </c>
      <c r="D7" s="19" t="n">
        <v>0.281397575754286</v>
      </c>
      <c r="E7" s="19" t="n">
        <v>0.105831765582595</v>
      </c>
      <c r="F7" s="19" t="n">
        <v>0.0899108687614798</v>
      </c>
      <c r="G7" s="19" t="n">
        <v>0.384704291007497</v>
      </c>
      <c r="H7" s="19" t="n">
        <v>0.49951252168111</v>
      </c>
    </row>
    <row r="8">
      <c r="B8" s="20" t="s">
        <v>106</v>
      </c>
      <c r="C8" s="19" t="n">
        <v>0.206616574839983</v>
      </c>
      <c r="D8" s="19" t="n">
        <v>0.384864646146317</v>
      </c>
      <c r="E8" s="19" t="n">
        <v>0.142045938814183</v>
      </c>
      <c r="F8" s="19" t="n">
        <v>0.111815842793288</v>
      </c>
      <c r="G8" s="19" t="n">
        <v>0.285476734004486</v>
      </c>
      <c r="H8" s="19" t="n">
        <v>0.170466789545629</v>
      </c>
    </row>
    <row r="9">
      <c r="B9" s="20" t="s">
        <v>107</v>
      </c>
      <c r="C9" s="19" t="n">
        <v>0.0838313335075601</v>
      </c>
      <c r="D9" s="19" t="n">
        <v>0.184162914269306</v>
      </c>
      <c r="E9" s="19" t="n">
        <v>0.12186344076043</v>
      </c>
      <c r="F9" s="19" t="n">
        <v>0.103926334968964</v>
      </c>
      <c r="G9" s="19" t="n">
        <v>0.155145090257968</v>
      </c>
      <c r="H9" s="19" t="n">
        <v>0.0854017043141768</v>
      </c>
    </row>
    <row r="10">
      <c r="B10" s="20" t="s">
        <v>108</v>
      </c>
      <c r="C10" s="19" t="n">
        <v>0.0454494785360417</v>
      </c>
      <c r="D10" s="19" t="n">
        <v>0.0890718113150639</v>
      </c>
      <c r="E10" s="19" t="n">
        <v>0.136125005798096</v>
      </c>
      <c r="F10" s="19" t="n">
        <v>0.0951648525027129</v>
      </c>
      <c r="G10" s="19" t="n">
        <v>0.0878525374334057</v>
      </c>
      <c r="H10" s="19" t="n">
        <v>0.0790733629684763</v>
      </c>
    </row>
    <row r="11">
      <c r="B11" s="20" t="s">
        <v>109</v>
      </c>
      <c r="C11" s="19" t="n">
        <v>0.142915142205833</v>
      </c>
      <c r="D11" s="19" t="n">
        <v>0.0455871713943484</v>
      </c>
      <c r="E11" s="19" t="n">
        <v>0.404023427904726</v>
      </c>
      <c r="F11" s="19" t="n">
        <v>0.512312949528298</v>
      </c>
      <c r="G11" s="19" t="n">
        <v>0.0775788691176106</v>
      </c>
      <c r="H11" s="19" t="n">
        <v>0.142633250018948</v>
      </c>
    </row>
    <row r="12">
      <c r="B12" s="20" t="s">
        <v>66</v>
      </c>
      <c r="C12" s="19" t="n">
        <v>0.0639830922561862</v>
      </c>
      <c r="D12" s="19" t="n">
        <v>0.0149158811206789</v>
      </c>
      <c r="E12" s="19" t="n">
        <v>0.0901104211399703</v>
      </c>
      <c r="F12" s="19" t="n">
        <v>0.0868691514452574</v>
      </c>
      <c r="G12" s="19" t="n">
        <v>0.00924247817903331</v>
      </c>
      <c r="H12" s="19" t="n">
        <v>0.02291237147166</v>
      </c>
    </row>
    <row r="13">
      <c r="B13" s="18"/>
      <c r="C13" s="18"/>
      <c r="D13" s="18"/>
      <c r="E13" s="18"/>
      <c r="F13" s="18"/>
      <c r="G13" s="18"/>
      <c r="H13" s="18"/>
    </row>
    <row r="14">
      <c r="B14" t="s">
        <v>70</v>
      </c>
    </row>
    <row r="15">
      <c r="B15" t="s">
        <v>71</v>
      </c>
    </row>
    <row r="19">
      <c r="B19" s="9" t="str">
        <f>=HYPERLINK("#'Contents'!A1", "Return to Contents")</f>
      </c>
    </row>
  </sheetData>
  <mergeCells count="1">
    <mergeCell ref="D2:I2"/>
  </mergeCells>
  <pageMargins left="0.7" right="0.7" top="0.75" bottom="0.75" header="0.3" footer="0.3"/>
  <pageSetup paperSize="9" orientation="portrait" horizontalDpi="300" verticalDpi="300" r:id="rId2"/>
  <drawing r:id="rId1"/>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295</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1016</v>
      </c>
      <c r="D7" s="11" t="n">
        <v>479</v>
      </c>
      <c r="E7" s="11" t="n">
        <v>535</v>
      </c>
      <c r="F7" s="11"/>
      <c r="G7" s="11" t="n">
        <v>101</v>
      </c>
      <c r="H7" s="11" t="n">
        <v>138</v>
      </c>
      <c r="I7" s="11" t="n">
        <v>148</v>
      </c>
      <c r="J7" s="11" t="n">
        <v>176</v>
      </c>
      <c r="K7" s="11" t="n">
        <v>187</v>
      </c>
      <c r="L7" s="11" t="n">
        <v>266</v>
      </c>
      <c r="M7" s="11"/>
      <c r="N7" s="11" t="n">
        <v>20</v>
      </c>
      <c r="O7" s="11" t="n">
        <v>265</v>
      </c>
      <c r="P7" s="11" t="n">
        <v>363</v>
      </c>
      <c r="Q7" s="11" t="n">
        <v>242</v>
      </c>
      <c r="R7" s="11" t="n">
        <v>121</v>
      </c>
      <c r="S7" s="11"/>
      <c r="T7" s="11" t="n">
        <v>119</v>
      </c>
      <c r="U7" s="11" t="n">
        <v>291</v>
      </c>
      <c r="V7" s="11" t="n">
        <v>216</v>
      </c>
      <c r="W7" s="11" t="n">
        <v>213</v>
      </c>
      <c r="X7" s="11"/>
      <c r="Y7" s="11" t="n">
        <v>361</v>
      </c>
      <c r="Z7" s="11" t="n">
        <v>178</v>
      </c>
      <c r="AA7" s="11" t="n">
        <v>234</v>
      </c>
      <c r="AB7" s="11" t="n">
        <v>114</v>
      </c>
      <c r="AC7" s="11" t="n">
        <v>56</v>
      </c>
      <c r="AD7" s="11" t="n">
        <v>67</v>
      </c>
      <c r="AE7" s="11"/>
      <c r="AF7" s="11" t="n">
        <v>631</v>
      </c>
      <c r="AG7" s="11"/>
      <c r="AH7" s="11" t="n">
        <v>748</v>
      </c>
      <c r="AI7" s="11"/>
      <c r="AJ7" s="11" t="n">
        <v>86</v>
      </c>
      <c r="AK7" s="11" t="n">
        <v>36</v>
      </c>
      <c r="AL7" s="11" t="n">
        <v>202</v>
      </c>
      <c r="AM7" s="11" t="n">
        <v>160</v>
      </c>
      <c r="AN7" s="11" t="n">
        <v>132</v>
      </c>
      <c r="AO7" s="11" t="n">
        <v>68</v>
      </c>
      <c r="AP7" s="11" t="n">
        <v>130</v>
      </c>
      <c r="AQ7" s="11" t="n">
        <v>32</v>
      </c>
      <c r="AR7" s="11" t="n">
        <v>26</v>
      </c>
      <c r="AS7" s="11" t="n">
        <v>74</v>
      </c>
      <c r="AT7" s="11" t="n">
        <v>30</v>
      </c>
      <c r="AU7" s="11" t="n">
        <v>40</v>
      </c>
    </row>
    <row r="8" ht="30" customHeight="1">
      <c r="B8" s="12" t="s">
        <v>20</v>
      </c>
      <c r="C8" s="12" t="n">
        <v>1016</v>
      </c>
      <c r="D8" s="12" t="n">
        <v>506</v>
      </c>
      <c r="E8" s="12" t="n">
        <v>508</v>
      </c>
      <c r="F8" s="12"/>
      <c r="G8" s="12" t="n">
        <v>112</v>
      </c>
      <c r="H8" s="12" t="n">
        <v>163</v>
      </c>
      <c r="I8" s="12" t="n">
        <v>150</v>
      </c>
      <c r="J8" s="12" t="n">
        <v>168</v>
      </c>
      <c r="K8" s="12" t="n">
        <v>173</v>
      </c>
      <c r="L8" s="12" t="n">
        <v>251</v>
      </c>
      <c r="M8" s="12"/>
      <c r="N8" s="12" t="n">
        <v>19</v>
      </c>
      <c r="O8" s="12" t="n">
        <v>248</v>
      </c>
      <c r="P8" s="12" t="n">
        <v>339</v>
      </c>
      <c r="Q8" s="12" t="n">
        <v>270</v>
      </c>
      <c r="R8" s="12" t="n">
        <v>134</v>
      </c>
      <c r="S8" s="12"/>
      <c r="T8" s="12" t="n">
        <v>119</v>
      </c>
      <c r="U8" s="12" t="n">
        <v>288</v>
      </c>
      <c r="V8" s="12" t="n">
        <v>215</v>
      </c>
      <c r="W8" s="12" t="n">
        <v>224</v>
      </c>
      <c r="X8" s="12"/>
      <c r="Y8" s="12" t="n">
        <v>389</v>
      </c>
      <c r="Z8" s="12" t="n">
        <v>172</v>
      </c>
      <c r="AA8" s="12" t="n">
        <v>220</v>
      </c>
      <c r="AB8" s="12" t="n">
        <v>108</v>
      </c>
      <c r="AC8" s="12" t="n">
        <v>59</v>
      </c>
      <c r="AD8" s="12" t="n">
        <v>61</v>
      </c>
      <c r="AE8" s="12"/>
      <c r="AF8" s="12" t="n">
        <v>624</v>
      </c>
      <c r="AG8" s="12"/>
      <c r="AH8" s="12" t="n">
        <v>760</v>
      </c>
      <c r="AI8" s="12"/>
      <c r="AJ8" s="12" t="n">
        <v>77</v>
      </c>
      <c r="AK8" s="12" t="n">
        <v>29</v>
      </c>
      <c r="AL8" s="12" t="n">
        <v>215</v>
      </c>
      <c r="AM8" s="12" t="n">
        <v>169</v>
      </c>
      <c r="AN8" s="12" t="n">
        <v>151</v>
      </c>
      <c r="AO8" s="12" t="n">
        <v>67</v>
      </c>
      <c r="AP8" s="12" t="n">
        <v>123</v>
      </c>
      <c r="AQ8" s="12" t="n">
        <v>35</v>
      </c>
      <c r="AR8" s="12" t="n">
        <v>22</v>
      </c>
      <c r="AS8" s="12" t="n">
        <v>67</v>
      </c>
      <c r="AT8" s="12" t="n">
        <v>23</v>
      </c>
      <c r="AU8" s="12" t="n">
        <v>38</v>
      </c>
    </row>
    <row r="9">
      <c r="B9" s="20" t="s">
        <v>282</v>
      </c>
      <c r="C9" s="19" t="n">
        <v>0.106763649576602</v>
      </c>
      <c r="D9" s="19" t="n">
        <v>0.136932379173428</v>
      </c>
      <c r="E9" s="19" t="n">
        <v>0.0771037262778813</v>
      </c>
      <c r="F9" s="19"/>
      <c r="G9" s="19" t="n">
        <v>0.0876582821222179</v>
      </c>
      <c r="H9" s="19" t="n">
        <v>0.15026142329079</v>
      </c>
      <c r="I9" s="19" t="n">
        <v>0.132676971719974</v>
      </c>
      <c r="J9" s="19" t="n">
        <v>0.121217391353613</v>
      </c>
      <c r="K9" s="19" t="n">
        <v>0.111118359300117</v>
      </c>
      <c r="L9" s="19" t="n">
        <v>0.0588597202053127</v>
      </c>
      <c r="M9" s="19"/>
      <c r="N9" s="19" t="n">
        <v>0.0486085513464781</v>
      </c>
      <c r="O9" s="19" t="n">
        <v>0.0770472525377242</v>
      </c>
      <c r="P9" s="19" t="n">
        <v>0.0956491763517583</v>
      </c>
      <c r="Q9" s="19" t="n">
        <v>0.137072821898197</v>
      </c>
      <c r="R9" s="19" t="n">
        <v>0.132293152259404</v>
      </c>
      <c r="S9" s="19"/>
      <c r="T9" s="19" t="n">
        <v>0.111290199348846</v>
      </c>
      <c r="U9" s="19" t="n">
        <v>0.0961393287716966</v>
      </c>
      <c r="V9" s="19" t="n">
        <v>0.0745786395494171</v>
      </c>
      <c r="W9" s="19" t="n">
        <v>0.157445984052759</v>
      </c>
      <c r="X9" s="19"/>
      <c r="Y9" s="19" t="n">
        <v>0.13839620214349</v>
      </c>
      <c r="Z9" s="19" t="n">
        <v>0.0992085730617582</v>
      </c>
      <c r="AA9" s="19" t="n">
        <v>0.0682490116402632</v>
      </c>
      <c r="AB9" s="19" t="n">
        <v>0.118354284097138</v>
      </c>
      <c r="AC9" s="19" t="n">
        <v>0.0709362600942058</v>
      </c>
      <c r="AD9" s="19" t="n">
        <v>0.0906437592483766</v>
      </c>
      <c r="AE9" s="19"/>
      <c r="AF9" s="19" t="n">
        <v>0.0838557335715212</v>
      </c>
      <c r="AG9" s="19"/>
      <c r="AH9" s="19" t="n">
        <v>0.119863212026505</v>
      </c>
      <c r="AI9" s="19"/>
      <c r="AJ9" s="19" t="n">
        <v>0.145621022644114</v>
      </c>
      <c r="AK9" s="19" t="n">
        <v>0.111240189337069</v>
      </c>
      <c r="AL9" s="19" t="n">
        <v>0.110734053558913</v>
      </c>
      <c r="AM9" s="19" t="n">
        <v>0.10111546633546</v>
      </c>
      <c r="AN9" s="19" t="n">
        <v>0.087043056183654</v>
      </c>
      <c r="AO9" s="19" t="n">
        <v>0.134483256197622</v>
      </c>
      <c r="AP9" s="19" t="n">
        <v>0.105718771127709</v>
      </c>
      <c r="AQ9" s="19" t="n">
        <v>0.0939759800979672</v>
      </c>
      <c r="AR9" s="19" t="n">
        <v>0</v>
      </c>
      <c r="AS9" s="19" t="n">
        <v>0.0756698387127173</v>
      </c>
      <c r="AT9" s="19" t="n">
        <v>0.10279190361288</v>
      </c>
      <c r="AU9" s="19" t="n">
        <v>0.190952832411559</v>
      </c>
    </row>
    <row r="10">
      <c r="B10" s="20" t="s">
        <v>283</v>
      </c>
      <c r="C10" s="19" t="n">
        <v>0.31628350344923</v>
      </c>
      <c r="D10" s="19" t="n">
        <v>0.31966164900924</v>
      </c>
      <c r="E10" s="19" t="n">
        <v>0.312185518661001</v>
      </c>
      <c r="F10" s="19"/>
      <c r="G10" s="19" t="n">
        <v>0.356902460187458</v>
      </c>
      <c r="H10" s="19" t="n">
        <v>0.361519487835543</v>
      </c>
      <c r="I10" s="19" t="n">
        <v>0.326490732469652</v>
      </c>
      <c r="J10" s="19" t="n">
        <v>0.288263308842539</v>
      </c>
      <c r="K10" s="19" t="n">
        <v>0.232124056907613</v>
      </c>
      <c r="L10" s="19" t="n">
        <v>0.339419932885553</v>
      </c>
      <c r="M10" s="19"/>
      <c r="N10" s="19" t="n">
        <v>0.31549816078272</v>
      </c>
      <c r="O10" s="19" t="n">
        <v>0.273042130226664</v>
      </c>
      <c r="P10" s="19" t="n">
        <v>0.291403474690505</v>
      </c>
      <c r="Q10" s="19" t="n">
        <v>0.373705010342317</v>
      </c>
      <c r="R10" s="19" t="n">
        <v>0.350026726945741</v>
      </c>
      <c r="S10" s="19"/>
      <c r="T10" s="19" t="n">
        <v>0.175821567777552</v>
      </c>
      <c r="U10" s="19" t="n">
        <v>0.287394649930888</v>
      </c>
      <c r="V10" s="19" t="n">
        <v>0.376683755374867</v>
      </c>
      <c r="W10" s="19" t="n">
        <v>0.414789152982619</v>
      </c>
      <c r="X10" s="19"/>
      <c r="Y10" s="19" t="n">
        <v>0.370919431294698</v>
      </c>
      <c r="Z10" s="19" t="n">
        <v>0.273005681377524</v>
      </c>
      <c r="AA10" s="19" t="n">
        <v>0.334362123025234</v>
      </c>
      <c r="AB10" s="19" t="n">
        <v>0.223261649589195</v>
      </c>
      <c r="AC10" s="19" t="n">
        <v>0.38907377357526</v>
      </c>
      <c r="AD10" s="19" t="n">
        <v>0.151460082445438</v>
      </c>
      <c r="AE10" s="19"/>
      <c r="AF10" s="19" t="n">
        <v>0.302399451317082</v>
      </c>
      <c r="AG10" s="19"/>
      <c r="AH10" s="19" t="n">
        <v>0.340877264339582</v>
      </c>
      <c r="AI10" s="19"/>
      <c r="AJ10" s="19" t="n">
        <v>0.342864693890112</v>
      </c>
      <c r="AK10" s="19" t="n">
        <v>0.254088077190572</v>
      </c>
      <c r="AL10" s="19" t="n">
        <v>0.323395199556542</v>
      </c>
      <c r="AM10" s="19" t="n">
        <v>0.335263561451269</v>
      </c>
      <c r="AN10" s="19" t="n">
        <v>0.322436891010607</v>
      </c>
      <c r="AO10" s="19" t="n">
        <v>0.375197357303938</v>
      </c>
      <c r="AP10" s="19" t="n">
        <v>0.274095918243429</v>
      </c>
      <c r="AQ10" s="19" t="n">
        <v>0.280923414655444</v>
      </c>
      <c r="AR10" s="19" t="n">
        <v>0.475108183090544</v>
      </c>
      <c r="AS10" s="19" t="n">
        <v>0.292477738467827</v>
      </c>
      <c r="AT10" s="19" t="n">
        <v>0.314303136629146</v>
      </c>
      <c r="AU10" s="19" t="n">
        <v>0.177255854204667</v>
      </c>
    </row>
    <row r="11">
      <c r="B11" s="20" t="s">
        <v>284</v>
      </c>
      <c r="C11" s="19" t="n">
        <v>0.236848191505519</v>
      </c>
      <c r="D11" s="19" t="n">
        <v>0.235443777897442</v>
      </c>
      <c r="E11" s="19" t="n">
        <v>0.237203940882333</v>
      </c>
      <c r="F11" s="19"/>
      <c r="G11" s="19" t="n">
        <v>0.252429896607764</v>
      </c>
      <c r="H11" s="19" t="n">
        <v>0.201026815392167</v>
      </c>
      <c r="I11" s="19" t="n">
        <v>0.24791432349828</v>
      </c>
      <c r="J11" s="19" t="n">
        <v>0.216113638647157</v>
      </c>
      <c r="K11" s="19" t="n">
        <v>0.243830885177036</v>
      </c>
      <c r="L11" s="19" t="n">
        <v>0.255564989517156</v>
      </c>
      <c r="M11" s="19"/>
      <c r="N11" s="19" t="n">
        <v>0.159281755004845</v>
      </c>
      <c r="O11" s="19" t="n">
        <v>0.255732214220671</v>
      </c>
      <c r="P11" s="19" t="n">
        <v>0.251293100716095</v>
      </c>
      <c r="Q11" s="19" t="n">
        <v>0.211819169170503</v>
      </c>
      <c r="R11" s="19" t="n">
        <v>0.219432304242566</v>
      </c>
      <c r="S11" s="19"/>
      <c r="T11" s="19" t="n">
        <v>0.266713970498929</v>
      </c>
      <c r="U11" s="19" t="n">
        <v>0.250748642836701</v>
      </c>
      <c r="V11" s="19" t="n">
        <v>0.218175291480109</v>
      </c>
      <c r="W11" s="19" t="n">
        <v>0.212840416776976</v>
      </c>
      <c r="X11" s="19"/>
      <c r="Y11" s="19" t="n">
        <v>0.239218457185573</v>
      </c>
      <c r="Z11" s="19" t="n">
        <v>0.244216953356887</v>
      </c>
      <c r="AA11" s="19" t="n">
        <v>0.23754840879796</v>
      </c>
      <c r="AB11" s="19" t="n">
        <v>0.170103350918543</v>
      </c>
      <c r="AC11" s="19" t="n">
        <v>0.271080053932641</v>
      </c>
      <c r="AD11" s="19" t="n">
        <v>0.271137666876219</v>
      </c>
      <c r="AE11" s="19"/>
      <c r="AF11" s="19" t="n">
        <v>0.236537502831291</v>
      </c>
      <c r="AG11" s="19"/>
      <c r="AH11" s="19" t="n">
        <v>0.228167085505981</v>
      </c>
      <c r="AI11" s="19"/>
      <c r="AJ11" s="19" t="n">
        <v>0.22174570089041</v>
      </c>
      <c r="AK11" s="19" t="n">
        <v>0.253303118689115</v>
      </c>
      <c r="AL11" s="19" t="n">
        <v>0.253462489702634</v>
      </c>
      <c r="AM11" s="19" t="n">
        <v>0.207186631095051</v>
      </c>
      <c r="AN11" s="19" t="n">
        <v>0.220125105527585</v>
      </c>
      <c r="AO11" s="19" t="n">
        <v>0.228439652876716</v>
      </c>
      <c r="AP11" s="19" t="n">
        <v>0.306152656739602</v>
      </c>
      <c r="AQ11" s="19" t="n">
        <v>0.243763268975481</v>
      </c>
      <c r="AR11" s="19" t="n">
        <v>0.144035007386379</v>
      </c>
      <c r="AS11" s="19" t="n">
        <v>0.254238131596786</v>
      </c>
      <c r="AT11" s="19" t="n">
        <v>0.160248177814305</v>
      </c>
      <c r="AU11" s="19" t="n">
        <v>0.21282382311052</v>
      </c>
    </row>
    <row r="12">
      <c r="B12" s="20" t="s">
        <v>285</v>
      </c>
      <c r="C12" s="19" t="n">
        <v>0.115503564229851</v>
      </c>
      <c r="D12" s="19" t="n">
        <v>0.113347381921823</v>
      </c>
      <c r="E12" s="19" t="n">
        <v>0.118112222365467</v>
      </c>
      <c r="F12" s="19"/>
      <c r="G12" s="19" t="n">
        <v>0.127963054487373</v>
      </c>
      <c r="H12" s="19" t="n">
        <v>0.12617527818736</v>
      </c>
      <c r="I12" s="19" t="n">
        <v>0.104073025711402</v>
      </c>
      <c r="J12" s="19" t="n">
        <v>0.129695501609451</v>
      </c>
      <c r="K12" s="19" t="n">
        <v>0.114613084313821</v>
      </c>
      <c r="L12" s="19" t="n">
        <v>0.100970775355365</v>
      </c>
      <c r="M12" s="19"/>
      <c r="N12" s="19" t="n">
        <v>0.216436818575273</v>
      </c>
      <c r="O12" s="19" t="n">
        <v>0.128702229393785</v>
      </c>
      <c r="P12" s="19" t="n">
        <v>0.0981293638809239</v>
      </c>
      <c r="Q12" s="19" t="n">
        <v>0.119209016282267</v>
      </c>
      <c r="R12" s="19" t="n">
        <v>0.110959891788743</v>
      </c>
      <c r="S12" s="19"/>
      <c r="T12" s="19" t="n">
        <v>0.141747646076505</v>
      </c>
      <c r="U12" s="19" t="n">
        <v>0.143042978994932</v>
      </c>
      <c r="V12" s="19" t="n">
        <v>0.122112893314505</v>
      </c>
      <c r="W12" s="19" t="n">
        <v>0.0843195039360367</v>
      </c>
      <c r="X12" s="19"/>
      <c r="Y12" s="19" t="n">
        <v>0.0954895523698093</v>
      </c>
      <c r="Z12" s="19" t="n">
        <v>0.144795204617756</v>
      </c>
      <c r="AA12" s="19" t="n">
        <v>0.106230467100614</v>
      </c>
      <c r="AB12" s="19" t="n">
        <v>0.146294265792883</v>
      </c>
      <c r="AC12" s="19" t="n">
        <v>0.0961823324850728</v>
      </c>
      <c r="AD12" s="19" t="n">
        <v>0.138925959587912</v>
      </c>
      <c r="AE12" s="19"/>
      <c r="AF12" s="19" t="n">
        <v>0.142254692618474</v>
      </c>
      <c r="AG12" s="19"/>
      <c r="AH12" s="19" t="n">
        <v>0.121825705180004</v>
      </c>
      <c r="AI12" s="19"/>
      <c r="AJ12" s="19" t="n">
        <v>0.0603421451340014</v>
      </c>
      <c r="AK12" s="19" t="n">
        <v>0.0913713343754926</v>
      </c>
      <c r="AL12" s="19" t="n">
        <v>0.119645601141241</v>
      </c>
      <c r="AM12" s="19" t="n">
        <v>0.112586006836593</v>
      </c>
      <c r="AN12" s="19" t="n">
        <v>0.180586545188199</v>
      </c>
      <c r="AO12" s="19" t="n">
        <v>0.0837014222106997</v>
      </c>
      <c r="AP12" s="19" t="n">
        <v>0.0891474637494544</v>
      </c>
      <c r="AQ12" s="19" t="n">
        <v>0.10691305152836</v>
      </c>
      <c r="AR12" s="19" t="n">
        <v>0.149629852204933</v>
      </c>
      <c r="AS12" s="19" t="n">
        <v>0.114249843973006</v>
      </c>
      <c r="AT12" s="19" t="n">
        <v>0.0951294405010565</v>
      </c>
      <c r="AU12" s="19" t="n">
        <v>0.120695686898314</v>
      </c>
    </row>
    <row r="13">
      <c r="B13" s="20" t="s">
        <v>286</v>
      </c>
      <c r="C13" s="19" t="n">
        <v>0.160112959262853</v>
      </c>
      <c r="D13" s="19" t="n">
        <v>0.14123642441223</v>
      </c>
      <c r="E13" s="19" t="n">
        <v>0.179571983714788</v>
      </c>
      <c r="F13" s="19"/>
      <c r="G13" s="19" t="n">
        <v>0.123599983981123</v>
      </c>
      <c r="H13" s="19" t="n">
        <v>0.12718290763557</v>
      </c>
      <c r="I13" s="19" t="n">
        <v>0.13118193489655</v>
      </c>
      <c r="J13" s="19" t="n">
        <v>0.160538000444409</v>
      </c>
      <c r="K13" s="19" t="n">
        <v>0.219981005503173</v>
      </c>
      <c r="L13" s="19" t="n">
        <v>0.173622661937985</v>
      </c>
      <c r="M13" s="19"/>
      <c r="N13" s="19" t="n">
        <v>0.165485171934046</v>
      </c>
      <c r="O13" s="19" t="n">
        <v>0.18701347196134</v>
      </c>
      <c r="P13" s="19" t="n">
        <v>0.189695131013798</v>
      </c>
      <c r="Q13" s="19" t="n">
        <v>0.111371702599158</v>
      </c>
      <c r="R13" s="19" t="n">
        <v>0.138680833359978</v>
      </c>
      <c r="S13" s="19"/>
      <c r="T13" s="19" t="n">
        <v>0.234277688346793</v>
      </c>
      <c r="U13" s="19" t="n">
        <v>0.171076974912238</v>
      </c>
      <c r="V13" s="19" t="n">
        <v>0.140154527448615</v>
      </c>
      <c r="W13" s="19" t="n">
        <v>0.111022139218012</v>
      </c>
      <c r="X13" s="19"/>
      <c r="Y13" s="19" t="n">
        <v>0.109259973750041</v>
      </c>
      <c r="Z13" s="19" t="n">
        <v>0.191897238858738</v>
      </c>
      <c r="AA13" s="19" t="n">
        <v>0.180207185838038</v>
      </c>
      <c r="AB13" s="19" t="n">
        <v>0.237416485634614</v>
      </c>
      <c r="AC13" s="19" t="n">
        <v>0.1480440673266</v>
      </c>
      <c r="AD13" s="19" t="n">
        <v>0.213142589746918</v>
      </c>
      <c r="AE13" s="19"/>
      <c r="AF13" s="19" t="n">
        <v>0.172190594725924</v>
      </c>
      <c r="AG13" s="19"/>
      <c r="AH13" s="19" t="n">
        <v>0.141428061273863</v>
      </c>
      <c r="AI13" s="19"/>
      <c r="AJ13" s="19" t="n">
        <v>0.165149649461346</v>
      </c>
      <c r="AK13" s="19" t="n">
        <v>0.265780474486487</v>
      </c>
      <c r="AL13" s="19" t="n">
        <v>0.140455777960041</v>
      </c>
      <c r="AM13" s="19" t="n">
        <v>0.178294188564208</v>
      </c>
      <c r="AN13" s="19" t="n">
        <v>0.0993391880622658</v>
      </c>
      <c r="AO13" s="19" t="n">
        <v>0.0950946825971477</v>
      </c>
      <c r="AP13" s="19" t="n">
        <v>0.163990489882527</v>
      </c>
      <c r="AQ13" s="19" t="n">
        <v>0.274424284742748</v>
      </c>
      <c r="AR13" s="19" t="n">
        <v>0.231226957318145</v>
      </c>
      <c r="AS13" s="19" t="n">
        <v>0.175204765529896</v>
      </c>
      <c r="AT13" s="19" t="n">
        <v>0.293584304430167</v>
      </c>
      <c r="AU13" s="19" t="n">
        <v>0.189355447560851</v>
      </c>
    </row>
    <row r="14">
      <c r="B14" s="20" t="s">
        <v>66</v>
      </c>
      <c r="C14" s="19" t="n">
        <v>0.0644881319759445</v>
      </c>
      <c r="D14" s="19" t="n">
        <v>0.0533783875858374</v>
      </c>
      <c r="E14" s="19" t="n">
        <v>0.0758226080985303</v>
      </c>
      <c r="F14" s="19"/>
      <c r="G14" s="19" t="n">
        <v>0.0514463226140638</v>
      </c>
      <c r="H14" s="19" t="n">
        <v>0.0338340876585701</v>
      </c>
      <c r="I14" s="19" t="n">
        <v>0.0576630117041407</v>
      </c>
      <c r="J14" s="19" t="n">
        <v>0.0841721591028307</v>
      </c>
      <c r="K14" s="19" t="n">
        <v>0.0783326087982399</v>
      </c>
      <c r="L14" s="19" t="n">
        <v>0.0715619200986286</v>
      </c>
      <c r="M14" s="19"/>
      <c r="N14" s="19" t="n">
        <v>0.0946895423566373</v>
      </c>
      <c r="O14" s="19" t="n">
        <v>0.0784627016598164</v>
      </c>
      <c r="P14" s="19" t="n">
        <v>0.0738297533469197</v>
      </c>
      <c r="Q14" s="19" t="n">
        <v>0.0468222797075587</v>
      </c>
      <c r="R14" s="19" t="n">
        <v>0.048607091403568</v>
      </c>
      <c r="S14" s="19"/>
      <c r="T14" s="19" t="n">
        <v>0.0701489279513745</v>
      </c>
      <c r="U14" s="19" t="n">
        <v>0.0515974245535442</v>
      </c>
      <c r="V14" s="19" t="n">
        <v>0.0682948928324874</v>
      </c>
      <c r="W14" s="19" t="n">
        <v>0.0195828030335964</v>
      </c>
      <c r="X14" s="19"/>
      <c r="Y14" s="19" t="n">
        <v>0.046716383256389</v>
      </c>
      <c r="Z14" s="19" t="n">
        <v>0.0468763487273363</v>
      </c>
      <c r="AA14" s="19" t="n">
        <v>0.0734028035978906</v>
      </c>
      <c r="AB14" s="19" t="n">
        <v>0.104569963967626</v>
      </c>
      <c r="AC14" s="19" t="n">
        <v>0.0246835125862201</v>
      </c>
      <c r="AD14" s="19" t="n">
        <v>0.134689942095137</v>
      </c>
      <c r="AE14" s="19"/>
      <c r="AF14" s="19" t="n">
        <v>0.0627620249357082</v>
      </c>
      <c r="AG14" s="19"/>
      <c r="AH14" s="19" t="n">
        <v>0.0478386716740655</v>
      </c>
      <c r="AI14" s="19"/>
      <c r="AJ14" s="19" t="n">
        <v>0.064276787980016</v>
      </c>
      <c r="AK14" s="19" t="n">
        <v>0.0242168059212648</v>
      </c>
      <c r="AL14" s="19" t="n">
        <v>0.0523068780806301</v>
      </c>
      <c r="AM14" s="19" t="n">
        <v>0.0655541457174193</v>
      </c>
      <c r="AN14" s="19" t="n">
        <v>0.0904692140276899</v>
      </c>
      <c r="AO14" s="19" t="n">
        <v>0.0830836288138774</v>
      </c>
      <c r="AP14" s="19" t="n">
        <v>0.060894700257279</v>
      </c>
      <c r="AQ14" s="19" t="n">
        <v>0</v>
      </c>
      <c r="AR14" s="19" t="n">
        <v>0</v>
      </c>
      <c r="AS14" s="19" t="n">
        <v>0.0881596817197676</v>
      </c>
      <c r="AT14" s="19" t="n">
        <v>0.0339430370124464</v>
      </c>
      <c r="AU14" s="19" t="n">
        <v>0.10891635581409</v>
      </c>
    </row>
    <row r="15">
      <c r="B15" s="20" t="s">
        <v>287</v>
      </c>
      <c r="C15" s="23" t="n">
        <v>0.423047153025832</v>
      </c>
      <c r="D15" s="23" t="n">
        <v>0.456594028182668</v>
      </c>
      <c r="E15" s="23" t="n">
        <v>0.389289244938882</v>
      </c>
      <c r="F15" s="23"/>
      <c r="G15" s="23" t="n">
        <v>0.444560742309676</v>
      </c>
      <c r="H15" s="23" t="n">
        <v>0.511780911126333</v>
      </c>
      <c r="I15" s="23" t="n">
        <v>0.459167704189627</v>
      </c>
      <c r="J15" s="23" t="n">
        <v>0.409480700196152</v>
      </c>
      <c r="K15" s="23" t="n">
        <v>0.34324241620773</v>
      </c>
      <c r="L15" s="23" t="n">
        <v>0.398279653090866</v>
      </c>
      <c r="M15" s="23"/>
      <c r="N15" s="23" t="n">
        <v>0.364106712129198</v>
      </c>
      <c r="O15" s="23" t="n">
        <v>0.350089382764388</v>
      </c>
      <c r="P15" s="23" t="n">
        <v>0.387052651042263</v>
      </c>
      <c r="Q15" s="23" t="n">
        <v>0.510777832240514</v>
      </c>
      <c r="R15" s="23" t="n">
        <v>0.482319879205145</v>
      </c>
      <c r="S15" s="23"/>
      <c r="T15" s="23" t="n">
        <v>0.287111767126398</v>
      </c>
      <c r="U15" s="23" t="n">
        <v>0.383533978702585</v>
      </c>
      <c r="V15" s="23" t="n">
        <v>0.451262394924284</v>
      </c>
      <c r="W15" s="23" t="n">
        <v>0.572235137035379</v>
      </c>
      <c r="X15" s="23"/>
      <c r="Y15" s="23" t="n">
        <v>0.509315633438188</v>
      </c>
      <c r="Z15" s="23" t="n">
        <v>0.372214254439282</v>
      </c>
      <c r="AA15" s="23" t="n">
        <v>0.402611134665497</v>
      </c>
      <c r="AB15" s="23" t="n">
        <v>0.341615933686333</v>
      </c>
      <c r="AC15" s="23" t="n">
        <v>0.460010033669466</v>
      </c>
      <c r="AD15" s="23" t="n">
        <v>0.242103841693814</v>
      </c>
      <c r="AE15" s="23"/>
      <c r="AF15" s="23" t="n">
        <v>0.386255184888603</v>
      </c>
      <c r="AG15" s="23"/>
      <c r="AH15" s="23" t="n">
        <v>0.460740476366087</v>
      </c>
      <c r="AI15" s="23"/>
      <c r="AJ15" s="23" t="n">
        <v>0.488485716534226</v>
      </c>
      <c r="AK15" s="23" t="n">
        <v>0.365328266527641</v>
      </c>
      <c r="AL15" s="23" t="n">
        <v>0.434129253115454</v>
      </c>
      <c r="AM15" s="23" t="n">
        <v>0.436379027786729</v>
      </c>
      <c r="AN15" s="23" t="n">
        <v>0.409479947194261</v>
      </c>
      <c r="AO15" s="23" t="n">
        <v>0.509680613501559</v>
      </c>
      <c r="AP15" s="23" t="n">
        <v>0.379814689371138</v>
      </c>
      <c r="AQ15" s="23" t="n">
        <v>0.374899394753411</v>
      </c>
      <c r="AR15" s="23" t="n">
        <v>0.475108183090544</v>
      </c>
      <c r="AS15" s="23" t="n">
        <v>0.368147577180545</v>
      </c>
      <c r="AT15" s="23" t="n">
        <v>0.417095040242025</v>
      </c>
      <c r="AU15" s="23" t="n">
        <v>0.368208686616226</v>
      </c>
    </row>
    <row r="16">
      <c r="B16" s="20" t="s">
        <v>288</v>
      </c>
      <c r="C16" s="23" t="n">
        <v>0.275616523492704</v>
      </c>
      <c r="D16" s="23" t="n">
        <v>0.254583806334053</v>
      </c>
      <c r="E16" s="23" t="n">
        <v>0.297684206080255</v>
      </c>
      <c r="F16" s="23"/>
      <c r="G16" s="23" t="n">
        <v>0.251563038468496</v>
      </c>
      <c r="H16" s="23" t="n">
        <v>0.25335818582293</v>
      </c>
      <c r="I16" s="23" t="n">
        <v>0.235254960607953</v>
      </c>
      <c r="J16" s="23" t="n">
        <v>0.29023350205386</v>
      </c>
      <c r="K16" s="23" t="n">
        <v>0.334594089816994</v>
      </c>
      <c r="L16" s="23" t="n">
        <v>0.27459343729335</v>
      </c>
      <c r="M16" s="23"/>
      <c r="N16" s="23" t="n">
        <v>0.381921990509319</v>
      </c>
      <c r="O16" s="23" t="n">
        <v>0.315715701355124</v>
      </c>
      <c r="P16" s="23" t="n">
        <v>0.287824494894722</v>
      </c>
      <c r="Q16" s="23" t="n">
        <v>0.230580718881425</v>
      </c>
      <c r="R16" s="23" t="n">
        <v>0.249640725148721</v>
      </c>
      <c r="S16" s="23"/>
      <c r="T16" s="23" t="n">
        <v>0.376025334423298</v>
      </c>
      <c r="U16" s="23" t="n">
        <v>0.31411995390717</v>
      </c>
      <c r="V16" s="23" t="n">
        <v>0.26226742076312</v>
      </c>
      <c r="W16" s="23" t="n">
        <v>0.195341643154049</v>
      </c>
      <c r="X16" s="23"/>
      <c r="Y16" s="23" t="n">
        <v>0.204749526119851</v>
      </c>
      <c r="Z16" s="23" t="n">
        <v>0.336692443476495</v>
      </c>
      <c r="AA16" s="23" t="n">
        <v>0.286437652938652</v>
      </c>
      <c r="AB16" s="23" t="n">
        <v>0.383710751427498</v>
      </c>
      <c r="AC16" s="23" t="n">
        <v>0.244226399811673</v>
      </c>
      <c r="AD16" s="23" t="n">
        <v>0.352068549334829</v>
      </c>
      <c r="AE16" s="23"/>
      <c r="AF16" s="23" t="n">
        <v>0.314445287344398</v>
      </c>
      <c r="AG16" s="23"/>
      <c r="AH16" s="23" t="n">
        <v>0.263253766453867</v>
      </c>
      <c r="AI16" s="23"/>
      <c r="AJ16" s="23" t="n">
        <v>0.225491794595348</v>
      </c>
      <c r="AK16" s="23" t="n">
        <v>0.35715180886198</v>
      </c>
      <c r="AL16" s="23" t="n">
        <v>0.260101379101282</v>
      </c>
      <c r="AM16" s="23" t="n">
        <v>0.290880195400801</v>
      </c>
      <c r="AN16" s="23" t="n">
        <v>0.279925733250464</v>
      </c>
      <c r="AO16" s="23" t="n">
        <v>0.178796104807847</v>
      </c>
      <c r="AP16" s="23" t="n">
        <v>0.253137953631982</v>
      </c>
      <c r="AQ16" s="23" t="n">
        <v>0.381337336271108</v>
      </c>
      <c r="AR16" s="23" t="n">
        <v>0.380856809523078</v>
      </c>
      <c r="AS16" s="23" t="n">
        <v>0.289454609502902</v>
      </c>
      <c r="AT16" s="23" t="n">
        <v>0.388713744931223</v>
      </c>
      <c r="AU16" s="23" t="n">
        <v>0.310051134459164</v>
      </c>
    </row>
    <row r="17">
      <c r="B17" s="20" t="s">
        <v>248</v>
      </c>
      <c r="C17" s="24" t="n">
        <v>0.147430629533128</v>
      </c>
      <c r="D17" s="24" t="n">
        <v>0.202010221848615</v>
      </c>
      <c r="E17" s="24" t="n">
        <v>0.0916050388586271</v>
      </c>
      <c r="F17" s="24"/>
      <c r="G17" s="24" t="n">
        <v>0.19299770384118</v>
      </c>
      <c r="H17" s="24" t="n">
        <v>0.258422725303402</v>
      </c>
      <c r="I17" s="24" t="n">
        <v>0.223912743581674</v>
      </c>
      <c r="J17" s="24" t="n">
        <v>0.119247198142292</v>
      </c>
      <c r="K17" s="24" t="n">
        <v>0.00864832639073643</v>
      </c>
      <c r="L17" s="24" t="n">
        <v>0.123686215797516</v>
      </c>
      <c r="M17" s="24"/>
      <c r="N17" s="24" t="n">
        <v>-0.0178152783801212</v>
      </c>
      <c r="O17" s="24" t="n">
        <v>0.0343736814092638</v>
      </c>
      <c r="P17" s="24" t="n">
        <v>0.0992281561475405</v>
      </c>
      <c r="Q17" s="24" t="n">
        <v>0.280197113359089</v>
      </c>
      <c r="R17" s="24" t="n">
        <v>0.232679154056424</v>
      </c>
      <c r="S17" s="24"/>
      <c r="T17" s="24" t="n">
        <v>-0.0889135672968995</v>
      </c>
      <c r="U17" s="24" t="n">
        <v>0.0694140247954151</v>
      </c>
      <c r="V17" s="24" t="n">
        <v>0.188994974161165</v>
      </c>
      <c r="W17" s="24" t="n">
        <v>0.37689349388133</v>
      </c>
      <c r="X17" s="24"/>
      <c r="Y17" s="24" t="n">
        <v>0.304566107318337</v>
      </c>
      <c r="Z17" s="24" t="n">
        <v>0.0355218109627873</v>
      </c>
      <c r="AA17" s="24" t="n">
        <v>0.116173481726845</v>
      </c>
      <c r="AB17" s="24" t="n">
        <v>-0.0420948177411645</v>
      </c>
      <c r="AC17" s="24" t="n">
        <v>0.215783633857793</v>
      </c>
      <c r="AD17" s="24" t="n">
        <v>-0.109964707641015</v>
      </c>
      <c r="AE17" s="24"/>
      <c r="AF17" s="24" t="n">
        <v>0.0718098975442047</v>
      </c>
      <c r="AG17" s="24"/>
      <c r="AH17" s="24" t="n">
        <v>0.197486709912221</v>
      </c>
      <c r="AI17" s="24"/>
      <c r="AJ17" s="24" t="n">
        <v>0.262993921938878</v>
      </c>
      <c r="AK17" s="24" t="n">
        <v>0.00817645766566116</v>
      </c>
      <c r="AL17" s="24" t="n">
        <v>0.174027874014172</v>
      </c>
      <c r="AM17" s="24" t="n">
        <v>0.145498832385928</v>
      </c>
      <c r="AN17" s="24" t="n">
        <v>0.129554213943796</v>
      </c>
      <c r="AO17" s="24" t="n">
        <v>0.330884508693712</v>
      </c>
      <c r="AP17" s="24" t="n">
        <v>0.126676735739156</v>
      </c>
      <c r="AQ17" s="24" t="n">
        <v>-0.00643794151769739</v>
      </c>
      <c r="AR17" s="24" t="n">
        <v>0.0942513735674658</v>
      </c>
      <c r="AS17" s="24" t="n">
        <v>0.0786929676776426</v>
      </c>
      <c r="AT17" s="24" t="n">
        <v>0.0283812953108021</v>
      </c>
      <c r="AU17" s="24" t="n">
        <v>0.0581575521570611</v>
      </c>
    </row>
    <row r="18">
      <c r="B18" s="18"/>
    </row>
    <row r="19">
      <c r="B19" t="s">
        <v>70</v>
      </c>
    </row>
    <row r="20">
      <c r="B20" t="s">
        <v>71</v>
      </c>
    </row>
    <row r="22">
      <c r="B22"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296</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1016</v>
      </c>
      <c r="D7" s="11" t="n">
        <v>479</v>
      </c>
      <c r="E7" s="11" t="n">
        <v>535</v>
      </c>
      <c r="F7" s="11"/>
      <c r="G7" s="11" t="n">
        <v>101</v>
      </c>
      <c r="H7" s="11" t="n">
        <v>138</v>
      </c>
      <c r="I7" s="11" t="n">
        <v>148</v>
      </c>
      <c r="J7" s="11" t="n">
        <v>176</v>
      </c>
      <c r="K7" s="11" t="n">
        <v>187</v>
      </c>
      <c r="L7" s="11" t="n">
        <v>266</v>
      </c>
      <c r="M7" s="11"/>
      <c r="N7" s="11" t="n">
        <v>20</v>
      </c>
      <c r="O7" s="11" t="n">
        <v>265</v>
      </c>
      <c r="P7" s="11" t="n">
        <v>363</v>
      </c>
      <c r="Q7" s="11" t="n">
        <v>242</v>
      </c>
      <c r="R7" s="11" t="n">
        <v>121</v>
      </c>
      <c r="S7" s="11"/>
      <c r="T7" s="11" t="n">
        <v>119</v>
      </c>
      <c r="U7" s="11" t="n">
        <v>291</v>
      </c>
      <c r="V7" s="11" t="n">
        <v>216</v>
      </c>
      <c r="W7" s="11" t="n">
        <v>213</v>
      </c>
      <c r="X7" s="11"/>
      <c r="Y7" s="11" t="n">
        <v>361</v>
      </c>
      <c r="Z7" s="11" t="n">
        <v>178</v>
      </c>
      <c r="AA7" s="11" t="n">
        <v>234</v>
      </c>
      <c r="AB7" s="11" t="n">
        <v>114</v>
      </c>
      <c r="AC7" s="11" t="n">
        <v>56</v>
      </c>
      <c r="AD7" s="11" t="n">
        <v>67</v>
      </c>
      <c r="AE7" s="11"/>
      <c r="AF7" s="11" t="n">
        <v>631</v>
      </c>
      <c r="AG7" s="11"/>
      <c r="AH7" s="11" t="n">
        <v>748</v>
      </c>
      <c r="AI7" s="11"/>
      <c r="AJ7" s="11" t="n">
        <v>86</v>
      </c>
      <c r="AK7" s="11" t="n">
        <v>36</v>
      </c>
      <c r="AL7" s="11" t="n">
        <v>202</v>
      </c>
      <c r="AM7" s="11" t="n">
        <v>160</v>
      </c>
      <c r="AN7" s="11" t="n">
        <v>132</v>
      </c>
      <c r="AO7" s="11" t="n">
        <v>68</v>
      </c>
      <c r="AP7" s="11" t="n">
        <v>130</v>
      </c>
      <c r="AQ7" s="11" t="n">
        <v>32</v>
      </c>
      <c r="AR7" s="11" t="n">
        <v>26</v>
      </c>
      <c r="AS7" s="11" t="n">
        <v>74</v>
      </c>
      <c r="AT7" s="11" t="n">
        <v>30</v>
      </c>
      <c r="AU7" s="11" t="n">
        <v>40</v>
      </c>
    </row>
    <row r="8" ht="30" customHeight="1">
      <c r="B8" s="12" t="s">
        <v>20</v>
      </c>
      <c r="C8" s="12" t="n">
        <v>1016</v>
      </c>
      <c r="D8" s="12" t="n">
        <v>506</v>
      </c>
      <c r="E8" s="12" t="n">
        <v>508</v>
      </c>
      <c r="F8" s="12"/>
      <c r="G8" s="12" t="n">
        <v>112</v>
      </c>
      <c r="H8" s="12" t="n">
        <v>163</v>
      </c>
      <c r="I8" s="12" t="n">
        <v>150</v>
      </c>
      <c r="J8" s="12" t="n">
        <v>168</v>
      </c>
      <c r="K8" s="12" t="n">
        <v>173</v>
      </c>
      <c r="L8" s="12" t="n">
        <v>251</v>
      </c>
      <c r="M8" s="12"/>
      <c r="N8" s="12" t="n">
        <v>19</v>
      </c>
      <c r="O8" s="12" t="n">
        <v>248</v>
      </c>
      <c r="P8" s="12" t="n">
        <v>339</v>
      </c>
      <c r="Q8" s="12" t="n">
        <v>270</v>
      </c>
      <c r="R8" s="12" t="n">
        <v>134</v>
      </c>
      <c r="S8" s="12"/>
      <c r="T8" s="12" t="n">
        <v>119</v>
      </c>
      <c r="U8" s="12" t="n">
        <v>288</v>
      </c>
      <c r="V8" s="12" t="n">
        <v>215</v>
      </c>
      <c r="W8" s="12" t="n">
        <v>224</v>
      </c>
      <c r="X8" s="12"/>
      <c r="Y8" s="12" t="n">
        <v>389</v>
      </c>
      <c r="Z8" s="12" t="n">
        <v>172</v>
      </c>
      <c r="AA8" s="12" t="n">
        <v>220</v>
      </c>
      <c r="AB8" s="12" t="n">
        <v>108</v>
      </c>
      <c r="AC8" s="12" t="n">
        <v>59</v>
      </c>
      <c r="AD8" s="12" t="n">
        <v>61</v>
      </c>
      <c r="AE8" s="12"/>
      <c r="AF8" s="12" t="n">
        <v>624</v>
      </c>
      <c r="AG8" s="12"/>
      <c r="AH8" s="12" t="n">
        <v>760</v>
      </c>
      <c r="AI8" s="12"/>
      <c r="AJ8" s="12" t="n">
        <v>77</v>
      </c>
      <c r="AK8" s="12" t="n">
        <v>29</v>
      </c>
      <c r="AL8" s="12" t="n">
        <v>215</v>
      </c>
      <c r="AM8" s="12" t="n">
        <v>169</v>
      </c>
      <c r="AN8" s="12" t="n">
        <v>151</v>
      </c>
      <c r="AO8" s="12" t="n">
        <v>67</v>
      </c>
      <c r="AP8" s="12" t="n">
        <v>123</v>
      </c>
      <c r="AQ8" s="12" t="n">
        <v>35</v>
      </c>
      <c r="AR8" s="12" t="n">
        <v>22</v>
      </c>
      <c r="AS8" s="12" t="n">
        <v>67</v>
      </c>
      <c r="AT8" s="12" t="n">
        <v>23</v>
      </c>
      <c r="AU8" s="12" t="n">
        <v>38</v>
      </c>
    </row>
    <row r="9">
      <c r="B9" s="20" t="s">
        <v>282</v>
      </c>
      <c r="C9" s="19" t="n">
        <v>0.1397995571376</v>
      </c>
      <c r="D9" s="19" t="n">
        <v>0.170274459872609</v>
      </c>
      <c r="E9" s="19" t="n">
        <v>0.109965475029349</v>
      </c>
      <c r="F9" s="19"/>
      <c r="G9" s="19" t="n">
        <v>0.18624192525241</v>
      </c>
      <c r="H9" s="19" t="n">
        <v>0.203335736029957</v>
      </c>
      <c r="I9" s="19" t="n">
        <v>0.163068656832436</v>
      </c>
      <c r="J9" s="19" t="n">
        <v>0.17939771473834</v>
      </c>
      <c r="K9" s="19" t="n">
        <v>0.110375018466494</v>
      </c>
      <c r="L9" s="19" t="n">
        <v>0.0576001965409987</v>
      </c>
      <c r="M9" s="19"/>
      <c r="N9" s="19" t="n">
        <v>0.0639900433770728</v>
      </c>
      <c r="O9" s="19" t="n">
        <v>0.0928034432594533</v>
      </c>
      <c r="P9" s="19" t="n">
        <v>0.105194731541632</v>
      </c>
      <c r="Q9" s="19" t="n">
        <v>0.205310527311878</v>
      </c>
      <c r="R9" s="19" t="n">
        <v>0.189689966711091</v>
      </c>
      <c r="S9" s="19"/>
      <c r="T9" s="19" t="n">
        <v>0.109476387869095</v>
      </c>
      <c r="U9" s="19" t="n">
        <v>0.128510218613107</v>
      </c>
      <c r="V9" s="19" t="n">
        <v>0.122195842094189</v>
      </c>
      <c r="W9" s="19" t="n">
        <v>0.219650234117935</v>
      </c>
      <c r="X9" s="19"/>
      <c r="Y9" s="19" t="n">
        <v>0.212987605199387</v>
      </c>
      <c r="Z9" s="19" t="n">
        <v>0.106793441452415</v>
      </c>
      <c r="AA9" s="19" t="n">
        <v>0.0537757808304405</v>
      </c>
      <c r="AB9" s="19" t="n">
        <v>0.113235029382243</v>
      </c>
      <c r="AC9" s="19" t="n">
        <v>0.206466195519724</v>
      </c>
      <c r="AD9" s="19" t="n">
        <v>0.0732175750395959</v>
      </c>
      <c r="AE9" s="19"/>
      <c r="AF9" s="19" t="n">
        <v>0.122928054508285</v>
      </c>
      <c r="AG9" s="19"/>
      <c r="AH9" s="19" t="n">
        <v>0.164083674306525</v>
      </c>
      <c r="AI9" s="19"/>
      <c r="AJ9" s="19" t="n">
        <v>0.197540549779425</v>
      </c>
      <c r="AK9" s="19" t="n">
        <v>0.183523211964262</v>
      </c>
      <c r="AL9" s="19" t="n">
        <v>0.132965950219831</v>
      </c>
      <c r="AM9" s="19" t="n">
        <v>0.135442886906341</v>
      </c>
      <c r="AN9" s="19" t="n">
        <v>0.127934820352442</v>
      </c>
      <c r="AO9" s="19" t="n">
        <v>0.200453102730057</v>
      </c>
      <c r="AP9" s="19" t="n">
        <v>0.154808431208606</v>
      </c>
      <c r="AQ9" s="19" t="n">
        <v>0.0988249488154702</v>
      </c>
      <c r="AR9" s="19" t="n">
        <v>0.137977503857544</v>
      </c>
      <c r="AS9" s="19" t="n">
        <v>0.0808458145970501</v>
      </c>
      <c r="AT9" s="19" t="n">
        <v>0.117691591211568</v>
      </c>
      <c r="AU9" s="19" t="n">
        <v>0.0952136874557938</v>
      </c>
    </row>
    <row r="10">
      <c r="B10" s="20" t="s">
        <v>283</v>
      </c>
      <c r="C10" s="19" t="n">
        <v>0.261226746575069</v>
      </c>
      <c r="D10" s="19" t="n">
        <v>0.307351842832804</v>
      </c>
      <c r="E10" s="19" t="n">
        <v>0.214283613021111</v>
      </c>
      <c r="F10" s="19"/>
      <c r="G10" s="19" t="n">
        <v>0.388828024249435</v>
      </c>
      <c r="H10" s="19" t="n">
        <v>0.334699668063623</v>
      </c>
      <c r="I10" s="19" t="n">
        <v>0.359586596635326</v>
      </c>
      <c r="J10" s="19" t="n">
        <v>0.210067101672644</v>
      </c>
      <c r="K10" s="19" t="n">
        <v>0.219155865185349</v>
      </c>
      <c r="L10" s="19" t="n">
        <v>0.160804498433201</v>
      </c>
      <c r="M10" s="19"/>
      <c r="N10" s="19" t="n">
        <v>0.113107626166798</v>
      </c>
      <c r="O10" s="19" t="n">
        <v>0.211471615451121</v>
      </c>
      <c r="P10" s="19" t="n">
        <v>0.235530842273652</v>
      </c>
      <c r="Q10" s="19" t="n">
        <v>0.321935208527764</v>
      </c>
      <c r="R10" s="19" t="n">
        <v>0.321423894251187</v>
      </c>
      <c r="S10" s="19"/>
      <c r="T10" s="19" t="n">
        <v>0.228696460241897</v>
      </c>
      <c r="U10" s="19" t="n">
        <v>0.224075169320744</v>
      </c>
      <c r="V10" s="19" t="n">
        <v>0.29223748420296</v>
      </c>
      <c r="W10" s="19" t="n">
        <v>0.357037473023553</v>
      </c>
      <c r="X10" s="19"/>
      <c r="Y10" s="19" t="n">
        <v>0.365227631377634</v>
      </c>
      <c r="Z10" s="19" t="n">
        <v>0.23642788039703</v>
      </c>
      <c r="AA10" s="19" t="n">
        <v>0.146826683948044</v>
      </c>
      <c r="AB10" s="19" t="n">
        <v>0.168201386620442</v>
      </c>
      <c r="AC10" s="19" t="n">
        <v>0.361029847314696</v>
      </c>
      <c r="AD10" s="19" t="n">
        <v>0.158874533018239</v>
      </c>
      <c r="AE10" s="19"/>
      <c r="AF10" s="19" t="n">
        <v>0.235965690727874</v>
      </c>
      <c r="AG10" s="19"/>
      <c r="AH10" s="19" t="n">
        <v>0.298086936287429</v>
      </c>
      <c r="AI10" s="19"/>
      <c r="AJ10" s="19" t="n">
        <v>0.306448520899762</v>
      </c>
      <c r="AK10" s="19" t="n">
        <v>0.297178243576586</v>
      </c>
      <c r="AL10" s="19" t="n">
        <v>0.242655168743072</v>
      </c>
      <c r="AM10" s="19" t="n">
        <v>0.25547805629906</v>
      </c>
      <c r="AN10" s="19" t="n">
        <v>0.275693753423361</v>
      </c>
      <c r="AO10" s="19" t="n">
        <v>0.195514455614492</v>
      </c>
      <c r="AP10" s="19" t="n">
        <v>0.219631738130428</v>
      </c>
      <c r="AQ10" s="19" t="n">
        <v>0.346210900857339</v>
      </c>
      <c r="AR10" s="19" t="n">
        <v>0.339572847759453</v>
      </c>
      <c r="AS10" s="19" t="n">
        <v>0.295140969809992</v>
      </c>
      <c r="AT10" s="19" t="n">
        <v>0.239702254025236</v>
      </c>
      <c r="AU10" s="19" t="n">
        <v>0.29540806498053</v>
      </c>
    </row>
    <row r="11">
      <c r="B11" s="20" t="s">
        <v>284</v>
      </c>
      <c r="C11" s="19" t="n">
        <v>0.215362104350859</v>
      </c>
      <c r="D11" s="19" t="n">
        <v>0.215568952643176</v>
      </c>
      <c r="E11" s="19" t="n">
        <v>0.214025829688798</v>
      </c>
      <c r="F11" s="19"/>
      <c r="G11" s="19" t="n">
        <v>0.184616870715057</v>
      </c>
      <c r="H11" s="19" t="n">
        <v>0.235505957390824</v>
      </c>
      <c r="I11" s="19" t="n">
        <v>0.22735559406462</v>
      </c>
      <c r="J11" s="19" t="n">
        <v>0.208914654751582</v>
      </c>
      <c r="K11" s="19" t="n">
        <v>0.232550119288325</v>
      </c>
      <c r="L11" s="19" t="n">
        <v>0.20132804685894</v>
      </c>
      <c r="M11" s="19"/>
      <c r="N11" s="19" t="n">
        <v>0.307675710420614</v>
      </c>
      <c r="O11" s="19" t="n">
        <v>0.230579463207106</v>
      </c>
      <c r="P11" s="19" t="n">
        <v>0.212473235763174</v>
      </c>
      <c r="Q11" s="19" t="n">
        <v>0.21858315509846</v>
      </c>
      <c r="R11" s="19" t="n">
        <v>0.182902383159671</v>
      </c>
      <c r="S11" s="19"/>
      <c r="T11" s="19" t="n">
        <v>0.231281221627498</v>
      </c>
      <c r="U11" s="19" t="n">
        <v>0.240458709480213</v>
      </c>
      <c r="V11" s="19" t="n">
        <v>0.196859012267448</v>
      </c>
      <c r="W11" s="19" t="n">
        <v>0.193187791317148</v>
      </c>
      <c r="X11" s="19"/>
      <c r="Y11" s="19" t="n">
        <v>0.208246044983934</v>
      </c>
      <c r="Z11" s="19" t="n">
        <v>0.268641414924711</v>
      </c>
      <c r="AA11" s="19" t="n">
        <v>0.178658395695259</v>
      </c>
      <c r="AB11" s="19" t="n">
        <v>0.227626669628753</v>
      </c>
      <c r="AC11" s="19" t="n">
        <v>0.226737879758121</v>
      </c>
      <c r="AD11" s="19" t="n">
        <v>0.211348324474903</v>
      </c>
      <c r="AE11" s="19"/>
      <c r="AF11" s="19" t="n">
        <v>0.243163008784698</v>
      </c>
      <c r="AG11" s="19"/>
      <c r="AH11" s="19" t="n">
        <v>0.221442492480202</v>
      </c>
      <c r="AI11" s="19"/>
      <c r="AJ11" s="19" t="n">
        <v>0.182948894308181</v>
      </c>
      <c r="AK11" s="19" t="n">
        <v>0.105235427670502</v>
      </c>
      <c r="AL11" s="19" t="n">
        <v>0.216599232413788</v>
      </c>
      <c r="AM11" s="19" t="n">
        <v>0.221351415983482</v>
      </c>
      <c r="AN11" s="19" t="n">
        <v>0.196815852213669</v>
      </c>
      <c r="AO11" s="19" t="n">
        <v>0.232096936329282</v>
      </c>
      <c r="AP11" s="19" t="n">
        <v>0.26040554171103</v>
      </c>
      <c r="AQ11" s="19" t="n">
        <v>0.191667034997534</v>
      </c>
      <c r="AR11" s="19" t="n">
        <v>0.266522667621309</v>
      </c>
      <c r="AS11" s="19" t="n">
        <v>0.232957700300786</v>
      </c>
      <c r="AT11" s="19" t="n">
        <v>0.160689359109474</v>
      </c>
      <c r="AU11" s="19" t="n">
        <v>0.224114351186559</v>
      </c>
    </row>
    <row r="12">
      <c r="B12" s="20" t="s">
        <v>285</v>
      </c>
      <c r="C12" s="19" t="n">
        <v>0.0800658987775757</v>
      </c>
      <c r="D12" s="19" t="n">
        <v>0.0639249689071178</v>
      </c>
      <c r="E12" s="19" t="n">
        <v>0.0964792359648078</v>
      </c>
      <c r="F12" s="19"/>
      <c r="G12" s="19" t="n">
        <v>0.0799594150681353</v>
      </c>
      <c r="H12" s="19" t="n">
        <v>0.0711182395892351</v>
      </c>
      <c r="I12" s="19" t="n">
        <v>0.037086463587924</v>
      </c>
      <c r="J12" s="19" t="n">
        <v>0.0969777763051959</v>
      </c>
      <c r="K12" s="19" t="n">
        <v>0.0967062263775353</v>
      </c>
      <c r="L12" s="19" t="n">
        <v>0.0889014913588353</v>
      </c>
      <c r="M12" s="19"/>
      <c r="N12" s="19" t="n">
        <v>0</v>
      </c>
      <c r="O12" s="19" t="n">
        <v>0.0914763231752207</v>
      </c>
      <c r="P12" s="19" t="n">
        <v>0.106452453908288</v>
      </c>
      <c r="Q12" s="19" t="n">
        <v>0.0480158319995724</v>
      </c>
      <c r="R12" s="19" t="n">
        <v>0.0645644926401173</v>
      </c>
      <c r="S12" s="19"/>
      <c r="T12" s="19" t="n">
        <v>0.0710379601113013</v>
      </c>
      <c r="U12" s="19" t="n">
        <v>0.111246597794231</v>
      </c>
      <c r="V12" s="19" t="n">
        <v>0.0794240094343275</v>
      </c>
      <c r="W12" s="19" t="n">
        <v>0.0378836744068292</v>
      </c>
      <c r="X12" s="19"/>
      <c r="Y12" s="19" t="n">
        <v>0.0666858879968258</v>
      </c>
      <c r="Z12" s="19" t="n">
        <v>0.0799837244123172</v>
      </c>
      <c r="AA12" s="19" t="n">
        <v>0.100352591916561</v>
      </c>
      <c r="AB12" s="19" t="n">
        <v>0.0887792134360639</v>
      </c>
      <c r="AC12" s="19" t="n">
        <v>0.0898281234624867</v>
      </c>
      <c r="AD12" s="19" t="n">
        <v>0.061353910303686</v>
      </c>
      <c r="AE12" s="19"/>
      <c r="AF12" s="19" t="n">
        <v>0.0772959535646992</v>
      </c>
      <c r="AG12" s="19"/>
      <c r="AH12" s="19" t="n">
        <v>0.0708220894555582</v>
      </c>
      <c r="AI12" s="19"/>
      <c r="AJ12" s="19" t="n">
        <v>0.030218621099793</v>
      </c>
      <c r="AK12" s="19" t="n">
        <v>0.141565906941852</v>
      </c>
      <c r="AL12" s="19" t="n">
        <v>0.0879630672786675</v>
      </c>
      <c r="AM12" s="19" t="n">
        <v>0.0616824420907075</v>
      </c>
      <c r="AN12" s="19" t="n">
        <v>0.0803656431339916</v>
      </c>
      <c r="AO12" s="19" t="n">
        <v>0.094027449847759</v>
      </c>
      <c r="AP12" s="19" t="n">
        <v>0.0862663481179216</v>
      </c>
      <c r="AQ12" s="19" t="n">
        <v>0.147567418690206</v>
      </c>
      <c r="AR12" s="19" t="n">
        <v>0.069979181871361</v>
      </c>
      <c r="AS12" s="19" t="n">
        <v>0.0657753395161886</v>
      </c>
      <c r="AT12" s="19" t="n">
        <v>0.0922800374836778</v>
      </c>
      <c r="AU12" s="19" t="n">
        <v>0.0868082504527042</v>
      </c>
    </row>
    <row r="13">
      <c r="B13" s="20" t="s">
        <v>286</v>
      </c>
      <c r="C13" s="19" t="n">
        <v>0.193428198047642</v>
      </c>
      <c r="D13" s="19" t="n">
        <v>0.160508186941606</v>
      </c>
      <c r="E13" s="19" t="n">
        <v>0.227023413026328</v>
      </c>
      <c r="F13" s="19"/>
      <c r="G13" s="19" t="n">
        <v>0.126228155240485</v>
      </c>
      <c r="H13" s="19" t="n">
        <v>0.0987376314669088</v>
      </c>
      <c r="I13" s="19" t="n">
        <v>0.139154459049171</v>
      </c>
      <c r="J13" s="19" t="n">
        <v>0.193110697104732</v>
      </c>
      <c r="K13" s="19" t="n">
        <v>0.211255765795996</v>
      </c>
      <c r="L13" s="19" t="n">
        <v>0.305369443514746</v>
      </c>
      <c r="M13" s="19"/>
      <c r="N13" s="19" t="n">
        <v>0.3276284476962</v>
      </c>
      <c r="O13" s="19" t="n">
        <v>0.233462938063212</v>
      </c>
      <c r="P13" s="19" t="n">
        <v>0.22654033219332</v>
      </c>
      <c r="Q13" s="19" t="n">
        <v>0.121243383752273</v>
      </c>
      <c r="R13" s="19" t="n">
        <v>0.168729520354233</v>
      </c>
      <c r="S13" s="19"/>
      <c r="T13" s="19" t="n">
        <v>0.233740839083921</v>
      </c>
      <c r="U13" s="19" t="n">
        <v>0.194779655730406</v>
      </c>
      <c r="V13" s="19" t="n">
        <v>0.192970137218365</v>
      </c>
      <c r="W13" s="19" t="n">
        <v>0.13806127550576</v>
      </c>
      <c r="X13" s="19"/>
      <c r="Y13" s="19" t="n">
        <v>0.098663405692957</v>
      </c>
      <c r="Z13" s="19" t="n">
        <v>0.241978837088657</v>
      </c>
      <c r="AA13" s="19" t="n">
        <v>0.313354770420228</v>
      </c>
      <c r="AB13" s="19" t="n">
        <v>0.261982070954972</v>
      </c>
      <c r="AC13" s="19" t="n">
        <v>0.0846005509103397</v>
      </c>
      <c r="AD13" s="19" t="n">
        <v>0.215986255734509</v>
      </c>
      <c r="AE13" s="19"/>
      <c r="AF13" s="19" t="n">
        <v>0.201764395179078</v>
      </c>
      <c r="AG13" s="19"/>
      <c r="AH13" s="19" t="n">
        <v>0.157017832381066</v>
      </c>
      <c r="AI13" s="19"/>
      <c r="AJ13" s="19" t="n">
        <v>0.201849339398879</v>
      </c>
      <c r="AK13" s="19" t="n">
        <v>0.225120016000214</v>
      </c>
      <c r="AL13" s="19" t="n">
        <v>0.201279786308715</v>
      </c>
      <c r="AM13" s="19" t="n">
        <v>0.204252382781221</v>
      </c>
      <c r="AN13" s="19" t="n">
        <v>0.200827282730366</v>
      </c>
      <c r="AO13" s="19" t="n">
        <v>0.140449835160608</v>
      </c>
      <c r="AP13" s="19" t="n">
        <v>0.183839217623114</v>
      </c>
      <c r="AQ13" s="19" t="n">
        <v>0.160553626547231</v>
      </c>
      <c r="AR13" s="19" t="n">
        <v>0.145220792657469</v>
      </c>
      <c r="AS13" s="19" t="n">
        <v>0.182815521791821</v>
      </c>
      <c r="AT13" s="19" t="n">
        <v>0.324898880998513</v>
      </c>
      <c r="AU13" s="19" t="n">
        <v>0.151987680683154</v>
      </c>
    </row>
    <row r="14">
      <c r="B14" s="20" t="s">
        <v>66</v>
      </c>
      <c r="C14" s="19" t="n">
        <v>0.110117495111255</v>
      </c>
      <c r="D14" s="19" t="n">
        <v>0.0823715888026871</v>
      </c>
      <c r="E14" s="19" t="n">
        <v>0.138222433269607</v>
      </c>
      <c r="F14" s="19"/>
      <c r="G14" s="19" t="n">
        <v>0.0341256094744774</v>
      </c>
      <c r="H14" s="19" t="n">
        <v>0.0566027674594518</v>
      </c>
      <c r="I14" s="19" t="n">
        <v>0.073748229830523</v>
      </c>
      <c r="J14" s="19" t="n">
        <v>0.111532055427505</v>
      </c>
      <c r="K14" s="19" t="n">
        <v>0.129957004886301</v>
      </c>
      <c r="L14" s="19" t="n">
        <v>0.185996323293279</v>
      </c>
      <c r="M14" s="19"/>
      <c r="N14" s="19" t="n">
        <v>0.187598172339315</v>
      </c>
      <c r="O14" s="19" t="n">
        <v>0.140206216843887</v>
      </c>
      <c r="P14" s="19" t="n">
        <v>0.113808404319934</v>
      </c>
      <c r="Q14" s="19" t="n">
        <v>0.0849118933100528</v>
      </c>
      <c r="R14" s="19" t="n">
        <v>0.0726897428837006</v>
      </c>
      <c r="S14" s="19"/>
      <c r="T14" s="19" t="n">
        <v>0.125767131066288</v>
      </c>
      <c r="U14" s="19" t="n">
        <v>0.100929649061299</v>
      </c>
      <c r="V14" s="19" t="n">
        <v>0.116313514782711</v>
      </c>
      <c r="W14" s="19" t="n">
        <v>0.0541795516287741</v>
      </c>
      <c r="X14" s="19"/>
      <c r="Y14" s="19" t="n">
        <v>0.0481894247492621</v>
      </c>
      <c r="Z14" s="19" t="n">
        <v>0.0661747017248707</v>
      </c>
      <c r="AA14" s="19" t="n">
        <v>0.207031777189468</v>
      </c>
      <c r="AB14" s="19" t="n">
        <v>0.140175629977527</v>
      </c>
      <c r="AC14" s="19" t="n">
        <v>0.0313374030346329</v>
      </c>
      <c r="AD14" s="19" t="n">
        <v>0.279219401429067</v>
      </c>
      <c r="AE14" s="19"/>
      <c r="AF14" s="19" t="n">
        <v>0.118882897235365</v>
      </c>
      <c r="AG14" s="19"/>
      <c r="AH14" s="19" t="n">
        <v>0.0885469750892193</v>
      </c>
      <c r="AI14" s="19"/>
      <c r="AJ14" s="19" t="n">
        <v>0.0809940745139592</v>
      </c>
      <c r="AK14" s="19" t="n">
        <v>0.0473771938465837</v>
      </c>
      <c r="AL14" s="19" t="n">
        <v>0.118536795035927</v>
      </c>
      <c r="AM14" s="19" t="n">
        <v>0.121792815939189</v>
      </c>
      <c r="AN14" s="19" t="n">
        <v>0.11836264814617</v>
      </c>
      <c r="AO14" s="19" t="n">
        <v>0.137458220317802</v>
      </c>
      <c r="AP14" s="19" t="n">
        <v>0.0950487232088998</v>
      </c>
      <c r="AQ14" s="19" t="n">
        <v>0.0551760700922202</v>
      </c>
      <c r="AR14" s="19" t="n">
        <v>0.0407270062328642</v>
      </c>
      <c r="AS14" s="19" t="n">
        <v>0.142464653984163</v>
      </c>
      <c r="AT14" s="19" t="n">
        <v>0.0647378771715312</v>
      </c>
      <c r="AU14" s="19" t="n">
        <v>0.146467965241259</v>
      </c>
    </row>
    <row r="15">
      <c r="B15" s="20" t="s">
        <v>287</v>
      </c>
      <c r="C15" s="23" t="n">
        <v>0.401026303712669</v>
      </c>
      <c r="D15" s="23" t="n">
        <v>0.477626302705413</v>
      </c>
      <c r="E15" s="23" t="n">
        <v>0.32424908805046</v>
      </c>
      <c r="F15" s="23"/>
      <c r="G15" s="23" t="n">
        <v>0.575069949501845</v>
      </c>
      <c r="H15" s="23" t="n">
        <v>0.538035404093581</v>
      </c>
      <c r="I15" s="23" t="n">
        <v>0.522655253467762</v>
      </c>
      <c r="J15" s="23" t="n">
        <v>0.389464816410985</v>
      </c>
      <c r="K15" s="23" t="n">
        <v>0.329530883651843</v>
      </c>
      <c r="L15" s="23" t="n">
        <v>0.218404694974199</v>
      </c>
      <c r="M15" s="23"/>
      <c r="N15" s="23" t="n">
        <v>0.177097669543871</v>
      </c>
      <c r="O15" s="23" t="n">
        <v>0.304275058710575</v>
      </c>
      <c r="P15" s="23" t="n">
        <v>0.340725573815285</v>
      </c>
      <c r="Q15" s="23" t="n">
        <v>0.527245735839641</v>
      </c>
      <c r="R15" s="23" t="n">
        <v>0.511113860962278</v>
      </c>
      <c r="S15" s="23"/>
      <c r="T15" s="23" t="n">
        <v>0.338172848110991</v>
      </c>
      <c r="U15" s="23" t="n">
        <v>0.352585387933852</v>
      </c>
      <c r="V15" s="23" t="n">
        <v>0.414433326297149</v>
      </c>
      <c r="W15" s="23" t="n">
        <v>0.576687707141489</v>
      </c>
      <c r="X15" s="23"/>
      <c r="Y15" s="23" t="n">
        <v>0.578215236577021</v>
      </c>
      <c r="Z15" s="23" t="n">
        <v>0.343221321849445</v>
      </c>
      <c r="AA15" s="23" t="n">
        <v>0.200602464778484</v>
      </c>
      <c r="AB15" s="23" t="n">
        <v>0.281436416002685</v>
      </c>
      <c r="AC15" s="23" t="n">
        <v>0.56749604283442</v>
      </c>
      <c r="AD15" s="23" t="n">
        <v>0.232092108057835</v>
      </c>
      <c r="AE15" s="23"/>
      <c r="AF15" s="23" t="n">
        <v>0.358893745236159</v>
      </c>
      <c r="AG15" s="23"/>
      <c r="AH15" s="23" t="n">
        <v>0.462170610593954</v>
      </c>
      <c r="AI15" s="23"/>
      <c r="AJ15" s="23" t="n">
        <v>0.503989070679187</v>
      </c>
      <c r="AK15" s="23" t="n">
        <v>0.480701455540848</v>
      </c>
      <c r="AL15" s="23" t="n">
        <v>0.375621118962903</v>
      </c>
      <c r="AM15" s="23" t="n">
        <v>0.390920943205401</v>
      </c>
      <c r="AN15" s="23" t="n">
        <v>0.403628573775803</v>
      </c>
      <c r="AO15" s="23" t="n">
        <v>0.395967558344549</v>
      </c>
      <c r="AP15" s="23" t="n">
        <v>0.374440169339034</v>
      </c>
      <c r="AQ15" s="23" t="n">
        <v>0.445035849672809</v>
      </c>
      <c r="AR15" s="23" t="n">
        <v>0.477550351616997</v>
      </c>
      <c r="AS15" s="23" t="n">
        <v>0.375986784407042</v>
      </c>
      <c r="AT15" s="23" t="n">
        <v>0.357393845236804</v>
      </c>
      <c r="AU15" s="23" t="n">
        <v>0.390621752436324</v>
      </c>
    </row>
    <row r="16">
      <c r="B16" s="20" t="s">
        <v>288</v>
      </c>
      <c r="C16" s="23" t="n">
        <v>0.273494096825217</v>
      </c>
      <c r="D16" s="23" t="n">
        <v>0.224433155848724</v>
      </c>
      <c r="E16" s="23" t="n">
        <v>0.323502648991136</v>
      </c>
      <c r="F16" s="23"/>
      <c r="G16" s="23" t="n">
        <v>0.20618757030862</v>
      </c>
      <c r="H16" s="23" t="n">
        <v>0.169855871056144</v>
      </c>
      <c r="I16" s="23" t="n">
        <v>0.176240922637095</v>
      </c>
      <c r="J16" s="23" t="n">
        <v>0.290088473409928</v>
      </c>
      <c r="K16" s="23" t="n">
        <v>0.307961992173531</v>
      </c>
      <c r="L16" s="23" t="n">
        <v>0.394270934873581</v>
      </c>
      <c r="M16" s="23"/>
      <c r="N16" s="23" t="n">
        <v>0.3276284476962</v>
      </c>
      <c r="O16" s="23" t="n">
        <v>0.324939261238432</v>
      </c>
      <c r="P16" s="23" t="n">
        <v>0.332992786101608</v>
      </c>
      <c r="Q16" s="23" t="n">
        <v>0.169259215751846</v>
      </c>
      <c r="R16" s="23" t="n">
        <v>0.23329401299435</v>
      </c>
      <c r="S16" s="23"/>
      <c r="T16" s="23" t="n">
        <v>0.304778799195223</v>
      </c>
      <c r="U16" s="23" t="n">
        <v>0.306026253524637</v>
      </c>
      <c r="V16" s="23" t="n">
        <v>0.272394146652692</v>
      </c>
      <c r="W16" s="23" t="n">
        <v>0.175944949912589</v>
      </c>
      <c r="X16" s="23"/>
      <c r="Y16" s="23" t="n">
        <v>0.165349293689783</v>
      </c>
      <c r="Z16" s="23" t="n">
        <v>0.321962561500974</v>
      </c>
      <c r="AA16" s="23" t="n">
        <v>0.413707362336789</v>
      </c>
      <c r="AB16" s="23" t="n">
        <v>0.350761284391036</v>
      </c>
      <c r="AC16" s="23" t="n">
        <v>0.174428674372826</v>
      </c>
      <c r="AD16" s="23" t="n">
        <v>0.277340166038195</v>
      </c>
      <c r="AE16" s="23"/>
      <c r="AF16" s="23" t="n">
        <v>0.279060348743778</v>
      </c>
      <c r="AG16" s="23"/>
      <c r="AH16" s="23" t="n">
        <v>0.227839921836625</v>
      </c>
      <c r="AI16" s="23"/>
      <c r="AJ16" s="23" t="n">
        <v>0.232067960498672</v>
      </c>
      <c r="AK16" s="23" t="n">
        <v>0.366685922942066</v>
      </c>
      <c r="AL16" s="23" t="n">
        <v>0.289242853587382</v>
      </c>
      <c r="AM16" s="23" t="n">
        <v>0.265934824871928</v>
      </c>
      <c r="AN16" s="23" t="n">
        <v>0.281192925864358</v>
      </c>
      <c r="AO16" s="23" t="n">
        <v>0.234477285008367</v>
      </c>
      <c r="AP16" s="23" t="n">
        <v>0.270105565741035</v>
      </c>
      <c r="AQ16" s="23" t="n">
        <v>0.308121045237437</v>
      </c>
      <c r="AR16" s="23" t="n">
        <v>0.21519997452883</v>
      </c>
      <c r="AS16" s="23" t="n">
        <v>0.248590861308009</v>
      </c>
      <c r="AT16" s="23" t="n">
        <v>0.417178918482191</v>
      </c>
      <c r="AU16" s="23" t="n">
        <v>0.238795931135858</v>
      </c>
    </row>
    <row r="17">
      <c r="B17" s="20" t="s">
        <v>248</v>
      </c>
      <c r="C17" s="24" t="n">
        <v>0.127532206887452</v>
      </c>
      <c r="D17" s="24" t="n">
        <v>0.25319314685669</v>
      </c>
      <c r="E17" s="24" t="n">
        <v>0.000746439059323589</v>
      </c>
      <c r="F17" s="24"/>
      <c r="G17" s="24" t="n">
        <v>0.368882379193225</v>
      </c>
      <c r="H17" s="24" t="n">
        <v>0.368179533037437</v>
      </c>
      <c r="I17" s="24" t="n">
        <v>0.346414330830667</v>
      </c>
      <c r="J17" s="24" t="n">
        <v>0.0993763430010564</v>
      </c>
      <c r="K17" s="24" t="n">
        <v>0.0215688914783118</v>
      </c>
      <c r="L17" s="24" t="n">
        <v>-0.175866239899382</v>
      </c>
      <c r="M17" s="24"/>
      <c r="N17" s="24" t="n">
        <v>-0.150530778152329</v>
      </c>
      <c r="O17" s="24" t="n">
        <v>-0.0206642025278578</v>
      </c>
      <c r="P17" s="24" t="n">
        <v>0.00773278771367675</v>
      </c>
      <c r="Q17" s="24" t="n">
        <v>0.357986520087796</v>
      </c>
      <c r="R17" s="24" t="n">
        <v>0.277819847967928</v>
      </c>
      <c r="S17" s="24"/>
      <c r="T17" s="24" t="n">
        <v>0.0333940489157688</v>
      </c>
      <c r="U17" s="24" t="n">
        <v>0.0465591344092143</v>
      </c>
      <c r="V17" s="24" t="n">
        <v>0.142039179644457</v>
      </c>
      <c r="W17" s="24" t="n">
        <v>0.4007427572289</v>
      </c>
      <c r="X17" s="24"/>
      <c r="Y17" s="24" t="n">
        <v>0.412865942887238</v>
      </c>
      <c r="Z17" s="24" t="n">
        <v>0.0212587603484705</v>
      </c>
      <c r="AA17" s="24" t="n">
        <v>-0.213104897558304</v>
      </c>
      <c r="AB17" s="24" t="n">
        <v>-0.0693248683883509</v>
      </c>
      <c r="AC17" s="24" t="n">
        <v>0.393067368461594</v>
      </c>
      <c r="AD17" s="24" t="n">
        <v>-0.0452480579803603</v>
      </c>
      <c r="AE17" s="24"/>
      <c r="AF17" s="24" t="n">
        <v>0.0798333964923815</v>
      </c>
      <c r="AG17" s="24"/>
      <c r="AH17" s="24" t="n">
        <v>0.234330688757329</v>
      </c>
      <c r="AI17" s="24"/>
      <c r="AJ17" s="24" t="n">
        <v>0.271921110180515</v>
      </c>
      <c r="AK17" s="24" t="n">
        <v>0.114015532598782</v>
      </c>
      <c r="AL17" s="24" t="n">
        <v>0.0863782653755202</v>
      </c>
      <c r="AM17" s="24" t="n">
        <v>0.124986118333472</v>
      </c>
      <c r="AN17" s="24" t="n">
        <v>0.122435647911445</v>
      </c>
      <c r="AO17" s="24" t="n">
        <v>0.161490273336182</v>
      </c>
      <c r="AP17" s="24" t="n">
        <v>0.104334603597999</v>
      </c>
      <c r="AQ17" s="24" t="n">
        <v>0.136914804435372</v>
      </c>
      <c r="AR17" s="24" t="n">
        <v>0.262350377088167</v>
      </c>
      <c r="AS17" s="24" t="n">
        <v>0.127395923099033</v>
      </c>
      <c r="AT17" s="24" t="n">
        <v>-0.059785073245387</v>
      </c>
      <c r="AU17" s="24" t="n">
        <v>0.151825821300466</v>
      </c>
    </row>
    <row r="18">
      <c r="B18" s="18"/>
    </row>
    <row r="19">
      <c r="B19" t="s">
        <v>70</v>
      </c>
    </row>
    <row r="20">
      <c r="B20" t="s">
        <v>71</v>
      </c>
    </row>
    <row r="22">
      <c r="B22"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2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20.71" hidden="0" customWidth="1"/>
    <col min="11" max="11" width="20.71" hidden="0" customWidth="1"/>
    <col min="12" max="12" width="20.71" hidden="0" customWidth="1"/>
  </cols>
  <sheetData>
    <row r="2" ht="40" customHeight="1">
      <c r="D2" s="16" t="s">
        <v>313</v>
      </c>
    </row>
    <row r="6" ht="50" customHeight="1">
      <c r="B6" s="22" t="s">
        <v>15</v>
      </c>
      <c r="C6" s="22" t="s">
        <v>297</v>
      </c>
      <c r="D6" s="22" t="s">
        <v>298</v>
      </c>
      <c r="E6" s="22" t="s">
        <v>299</v>
      </c>
      <c r="F6" s="22" t="s">
        <v>300</v>
      </c>
      <c r="G6" s="22" t="s">
        <v>301</v>
      </c>
      <c r="H6" s="22" t="s">
        <v>302</v>
      </c>
      <c r="I6" s="22" t="s">
        <v>303</v>
      </c>
      <c r="J6" s="22" t="s">
        <v>304</v>
      </c>
      <c r="K6" s="22" t="s">
        <v>305</v>
      </c>
    </row>
    <row r="7">
      <c r="B7" s="20" t="s">
        <v>306</v>
      </c>
      <c r="C7" s="19" t="n">
        <v>0.237192541575641</v>
      </c>
      <c r="D7" s="19" t="n">
        <v>0.228898613128672</v>
      </c>
      <c r="E7" s="19" t="n">
        <v>0.2631178701519</v>
      </c>
      <c r="F7" s="19" t="n">
        <v>0.221402754351203</v>
      </c>
      <c r="G7" s="19" t="n">
        <v>0.187914196280644</v>
      </c>
      <c r="H7" s="19" t="n">
        <v>0.200480956127921</v>
      </c>
      <c r="I7" s="19" t="n">
        <v>0.180082745124904</v>
      </c>
      <c r="J7" s="19" t="n">
        <v>0.108090325509366</v>
      </c>
      <c r="K7" s="19" t="n">
        <v>0.0759658333534208</v>
      </c>
    </row>
    <row r="8">
      <c r="B8" s="20" t="s">
        <v>307</v>
      </c>
      <c r="C8" s="19" t="n">
        <v>0.405256049819439</v>
      </c>
      <c r="D8" s="19" t="n">
        <v>0.411115396944912</v>
      </c>
      <c r="E8" s="19" t="n">
        <v>0.368025474384852</v>
      </c>
      <c r="F8" s="19" t="n">
        <v>0.392347406838062</v>
      </c>
      <c r="G8" s="19" t="n">
        <v>0.405649789569446</v>
      </c>
      <c r="H8" s="19" t="n">
        <v>0.362578283765599</v>
      </c>
      <c r="I8" s="19" t="n">
        <v>0.35866572192886</v>
      </c>
      <c r="J8" s="19" t="n">
        <v>0.27940639605159</v>
      </c>
      <c r="K8" s="19" t="n">
        <v>0.181713358863933</v>
      </c>
    </row>
    <row r="9">
      <c r="B9" s="20" t="s">
        <v>308</v>
      </c>
      <c r="C9" s="19" t="n">
        <v>0.179671242777278</v>
      </c>
      <c r="D9" s="19" t="n">
        <v>0.177289608470351</v>
      </c>
      <c r="E9" s="19" t="n">
        <v>0.181186932391757</v>
      </c>
      <c r="F9" s="19" t="n">
        <v>0.187791333614416</v>
      </c>
      <c r="G9" s="19" t="n">
        <v>0.19638713184487</v>
      </c>
      <c r="H9" s="19" t="n">
        <v>0.218032837201656</v>
      </c>
      <c r="I9" s="19" t="n">
        <v>0.217016039395834</v>
      </c>
      <c r="J9" s="19" t="n">
        <v>0.29067030197489</v>
      </c>
      <c r="K9" s="19" t="n">
        <v>0.260341377209421</v>
      </c>
    </row>
    <row r="10">
      <c r="B10" s="20" t="s">
        <v>309</v>
      </c>
      <c r="C10" s="19" t="n">
        <v>0.0383537217006989</v>
      </c>
      <c r="D10" s="19" t="n">
        <v>0.0377646695454918</v>
      </c>
      <c r="E10" s="19" t="n">
        <v>0.0511952193881895</v>
      </c>
      <c r="F10" s="19" t="n">
        <v>0.0505842578692867</v>
      </c>
      <c r="G10" s="19" t="n">
        <v>0.0616752283329503</v>
      </c>
      <c r="H10" s="19" t="n">
        <v>0.0592567498239873</v>
      </c>
      <c r="I10" s="19" t="n">
        <v>0.078391993045305</v>
      </c>
      <c r="J10" s="19" t="n">
        <v>0.10399844386731</v>
      </c>
      <c r="K10" s="19" t="n">
        <v>0.157314163027915</v>
      </c>
    </row>
    <row r="11">
      <c r="B11" s="20" t="s">
        <v>310</v>
      </c>
      <c r="C11" s="19" t="n">
        <v>0.050123007138094</v>
      </c>
      <c r="D11" s="19" t="n">
        <v>0.0617695805364115</v>
      </c>
      <c r="E11" s="19" t="n">
        <v>0.0519014118039586</v>
      </c>
      <c r="F11" s="19" t="n">
        <v>0.0694195171456967</v>
      </c>
      <c r="G11" s="19" t="n">
        <v>0.0592403646704477</v>
      </c>
      <c r="H11" s="19" t="n">
        <v>0.0636198765641679</v>
      </c>
      <c r="I11" s="19" t="n">
        <v>0.0857533268961247</v>
      </c>
      <c r="J11" s="19" t="n">
        <v>0.113266969322826</v>
      </c>
      <c r="K11" s="19" t="n">
        <v>0.210294448152783</v>
      </c>
    </row>
    <row r="12">
      <c r="B12" s="20" t="s">
        <v>66</v>
      </c>
      <c r="C12" s="19" t="n">
        <v>0.0894034369888486</v>
      </c>
      <c r="D12" s="19" t="n">
        <v>0.0831621313741622</v>
      </c>
      <c r="E12" s="19" t="n">
        <v>0.0845730918793424</v>
      </c>
      <c r="F12" s="19" t="n">
        <v>0.0784547301813358</v>
      </c>
      <c r="G12" s="19" t="n">
        <v>0.0891332893016417</v>
      </c>
      <c r="H12" s="19" t="n">
        <v>0.0960312965166682</v>
      </c>
      <c r="I12" s="19" t="n">
        <v>0.0800901736089719</v>
      </c>
      <c r="J12" s="19" t="n">
        <v>0.104567563274018</v>
      </c>
      <c r="K12" s="19" t="n">
        <v>0.114370819392527</v>
      </c>
    </row>
    <row r="13">
      <c r="B13" s="25" t="s">
        <v>311</v>
      </c>
      <c r="C13" s="23" t="n">
        <v>0.64244859139508</v>
      </c>
      <c r="D13" s="23" t="n">
        <v>0.640014010073584</v>
      </c>
      <c r="E13" s="23" t="n">
        <v>0.631143344536752</v>
      </c>
      <c r="F13" s="23" t="n">
        <v>0.613750161189265</v>
      </c>
      <c r="G13" s="23" t="n">
        <v>0.59356398585009</v>
      </c>
      <c r="H13" s="23" t="n">
        <v>0.563059239893521</v>
      </c>
      <c r="I13" s="23" t="n">
        <v>0.538748467053764</v>
      </c>
      <c r="J13" s="23" t="n">
        <v>0.387496721560956</v>
      </c>
      <c r="K13" s="23" t="n">
        <v>0.257679192217354</v>
      </c>
    </row>
    <row r="14">
      <c r="B14" s="25" t="s">
        <v>312</v>
      </c>
      <c r="C14" s="23" t="n">
        <v>0.0884767288387929</v>
      </c>
      <c r="D14" s="23" t="n">
        <v>0.0995342500819033</v>
      </c>
      <c r="E14" s="23" t="n">
        <v>0.103096631192148</v>
      </c>
      <c r="F14" s="23" t="n">
        <v>0.120003775014983</v>
      </c>
      <c r="G14" s="23" t="n">
        <v>0.120915593003398</v>
      </c>
      <c r="H14" s="23" t="n">
        <v>0.122876626388155</v>
      </c>
      <c r="I14" s="23" t="n">
        <v>0.16414531994143</v>
      </c>
      <c r="J14" s="23" t="n">
        <v>0.217265413190136</v>
      </c>
      <c r="K14" s="23" t="n">
        <v>0.367608611180698</v>
      </c>
    </row>
    <row r="15">
      <c r="B15" s="25" t="s">
        <v>248</v>
      </c>
      <c r="C15" s="24" t="n">
        <v>0.553971862556287</v>
      </c>
      <c r="D15" s="24" t="n">
        <v>0.540479759991681</v>
      </c>
      <c r="E15" s="24" t="n">
        <v>0.528046713344604</v>
      </c>
      <c r="F15" s="24" t="n">
        <v>0.493746386174282</v>
      </c>
      <c r="G15" s="24" t="n">
        <v>0.472648392846692</v>
      </c>
      <c r="H15" s="24" t="n">
        <v>0.440182613505365</v>
      </c>
      <c r="I15" s="24" t="n">
        <v>0.374603147112335</v>
      </c>
      <c r="J15" s="24" t="n">
        <v>0.17023130837082</v>
      </c>
      <c r="K15" s="24" t="n">
        <v>-0.109929418963344</v>
      </c>
    </row>
    <row r="16">
      <c r="B16" s="18"/>
      <c r="C16" s="18"/>
      <c r="D16" s="18"/>
      <c r="E16" s="18"/>
      <c r="F16" s="18"/>
      <c r="G16" s="18"/>
      <c r="H16" s="18"/>
      <c r="I16" s="18"/>
      <c r="J16" s="18"/>
      <c r="K16" s="18"/>
    </row>
    <row r="17">
      <c r="B17" t="s">
        <v>70</v>
      </c>
    </row>
    <row r="18">
      <c r="B18" t="s">
        <v>71</v>
      </c>
    </row>
    <row r="22">
      <c r="B22" s="9" t="str">
        <f>=HYPERLINK("#'Contents'!A1", "Return to Contents")</f>
      </c>
    </row>
  </sheetData>
  <mergeCells count="1">
    <mergeCell ref="D2:L2"/>
  </mergeCells>
  <pageMargins left="0.7" right="0.7" top="0.75" bottom="0.75" header="0.3" footer="0.3"/>
  <pageSetup paperSize="9" orientation="portrait" horizontalDpi="300" verticalDpi="300" r:id="rId2"/>
  <drawing r:id="rId1"/>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314</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1016</v>
      </c>
      <c r="D7" s="11" t="n">
        <v>479</v>
      </c>
      <c r="E7" s="11" t="n">
        <v>535</v>
      </c>
      <c r="F7" s="11"/>
      <c r="G7" s="11" t="n">
        <v>101</v>
      </c>
      <c r="H7" s="11" t="n">
        <v>138</v>
      </c>
      <c r="I7" s="11" t="n">
        <v>148</v>
      </c>
      <c r="J7" s="11" t="n">
        <v>176</v>
      </c>
      <c r="K7" s="11" t="n">
        <v>187</v>
      </c>
      <c r="L7" s="11" t="n">
        <v>266</v>
      </c>
      <c r="M7" s="11"/>
      <c r="N7" s="11" t="n">
        <v>20</v>
      </c>
      <c r="O7" s="11" t="n">
        <v>265</v>
      </c>
      <c r="P7" s="11" t="n">
        <v>363</v>
      </c>
      <c r="Q7" s="11" t="n">
        <v>242</v>
      </c>
      <c r="R7" s="11" t="n">
        <v>121</v>
      </c>
      <c r="S7" s="11"/>
      <c r="T7" s="11" t="n">
        <v>119</v>
      </c>
      <c r="U7" s="11" t="n">
        <v>291</v>
      </c>
      <c r="V7" s="11" t="n">
        <v>216</v>
      </c>
      <c r="W7" s="11" t="n">
        <v>213</v>
      </c>
      <c r="X7" s="11"/>
      <c r="Y7" s="11" t="n">
        <v>361</v>
      </c>
      <c r="Z7" s="11" t="n">
        <v>178</v>
      </c>
      <c r="AA7" s="11" t="n">
        <v>234</v>
      </c>
      <c r="AB7" s="11" t="n">
        <v>114</v>
      </c>
      <c r="AC7" s="11" t="n">
        <v>56</v>
      </c>
      <c r="AD7" s="11" t="n">
        <v>67</v>
      </c>
      <c r="AE7" s="11"/>
      <c r="AF7" s="11" t="n">
        <v>631</v>
      </c>
      <c r="AG7" s="11"/>
      <c r="AH7" s="11" t="n">
        <v>748</v>
      </c>
      <c r="AI7" s="11"/>
      <c r="AJ7" s="11" t="n">
        <v>86</v>
      </c>
      <c r="AK7" s="11" t="n">
        <v>36</v>
      </c>
      <c r="AL7" s="11" t="n">
        <v>202</v>
      </c>
      <c r="AM7" s="11" t="n">
        <v>160</v>
      </c>
      <c r="AN7" s="11" t="n">
        <v>132</v>
      </c>
      <c r="AO7" s="11" t="n">
        <v>68</v>
      </c>
      <c r="AP7" s="11" t="n">
        <v>130</v>
      </c>
      <c r="AQ7" s="11" t="n">
        <v>32</v>
      </c>
      <c r="AR7" s="11" t="n">
        <v>26</v>
      </c>
      <c r="AS7" s="11" t="n">
        <v>74</v>
      </c>
      <c r="AT7" s="11" t="n">
        <v>30</v>
      </c>
      <c r="AU7" s="11" t="n">
        <v>40</v>
      </c>
    </row>
    <row r="8" ht="30" customHeight="1">
      <c r="B8" s="12" t="s">
        <v>20</v>
      </c>
      <c r="C8" s="12" t="n">
        <v>1016</v>
      </c>
      <c r="D8" s="12" t="n">
        <v>506</v>
      </c>
      <c r="E8" s="12" t="n">
        <v>508</v>
      </c>
      <c r="F8" s="12"/>
      <c r="G8" s="12" t="n">
        <v>112</v>
      </c>
      <c r="H8" s="12" t="n">
        <v>163</v>
      </c>
      <c r="I8" s="12" t="n">
        <v>150</v>
      </c>
      <c r="J8" s="12" t="n">
        <v>168</v>
      </c>
      <c r="K8" s="12" t="n">
        <v>173</v>
      </c>
      <c r="L8" s="12" t="n">
        <v>251</v>
      </c>
      <c r="M8" s="12"/>
      <c r="N8" s="12" t="n">
        <v>19</v>
      </c>
      <c r="O8" s="12" t="n">
        <v>248</v>
      </c>
      <c r="P8" s="12" t="n">
        <v>339</v>
      </c>
      <c r="Q8" s="12" t="n">
        <v>270</v>
      </c>
      <c r="R8" s="12" t="n">
        <v>134</v>
      </c>
      <c r="S8" s="12"/>
      <c r="T8" s="12" t="n">
        <v>119</v>
      </c>
      <c r="U8" s="12" t="n">
        <v>288</v>
      </c>
      <c r="V8" s="12" t="n">
        <v>215</v>
      </c>
      <c r="W8" s="12" t="n">
        <v>224</v>
      </c>
      <c r="X8" s="12"/>
      <c r="Y8" s="12" t="n">
        <v>389</v>
      </c>
      <c r="Z8" s="12" t="n">
        <v>172</v>
      </c>
      <c r="AA8" s="12" t="n">
        <v>220</v>
      </c>
      <c r="AB8" s="12" t="n">
        <v>108</v>
      </c>
      <c r="AC8" s="12" t="n">
        <v>59</v>
      </c>
      <c r="AD8" s="12" t="n">
        <v>61</v>
      </c>
      <c r="AE8" s="12"/>
      <c r="AF8" s="12" t="n">
        <v>624</v>
      </c>
      <c r="AG8" s="12"/>
      <c r="AH8" s="12" t="n">
        <v>760</v>
      </c>
      <c r="AI8" s="12"/>
      <c r="AJ8" s="12" t="n">
        <v>77</v>
      </c>
      <c r="AK8" s="12" t="n">
        <v>29</v>
      </c>
      <c r="AL8" s="12" t="n">
        <v>215</v>
      </c>
      <c r="AM8" s="12" t="n">
        <v>169</v>
      </c>
      <c r="AN8" s="12" t="n">
        <v>151</v>
      </c>
      <c r="AO8" s="12" t="n">
        <v>67</v>
      </c>
      <c r="AP8" s="12" t="n">
        <v>123</v>
      </c>
      <c r="AQ8" s="12" t="n">
        <v>35</v>
      </c>
      <c r="AR8" s="12" t="n">
        <v>22</v>
      </c>
      <c r="AS8" s="12" t="n">
        <v>67</v>
      </c>
      <c r="AT8" s="12" t="n">
        <v>23</v>
      </c>
      <c r="AU8" s="12" t="n">
        <v>38</v>
      </c>
    </row>
    <row r="9">
      <c r="B9" s="20" t="s">
        <v>306</v>
      </c>
      <c r="C9" s="19" t="n">
        <v>0.180082745124904</v>
      </c>
      <c r="D9" s="19" t="n">
        <v>0.216295935763433</v>
      </c>
      <c r="E9" s="19" t="n">
        <v>0.144686458035109</v>
      </c>
      <c r="F9" s="19"/>
      <c r="G9" s="19" t="n">
        <v>0.118658913487581</v>
      </c>
      <c r="H9" s="19" t="n">
        <v>0.21930131612618</v>
      </c>
      <c r="I9" s="19" t="n">
        <v>0.213934514945275</v>
      </c>
      <c r="J9" s="19" t="n">
        <v>0.200717409967829</v>
      </c>
      <c r="K9" s="19" t="n">
        <v>0.148889461991891</v>
      </c>
      <c r="L9" s="19" t="n">
        <v>0.169451611397958</v>
      </c>
      <c r="M9" s="19"/>
      <c r="N9" s="19" t="n">
        <v>0.0908014758654257</v>
      </c>
      <c r="O9" s="19" t="n">
        <v>0.117336437899418</v>
      </c>
      <c r="P9" s="19" t="n">
        <v>0.189520623845502</v>
      </c>
      <c r="Q9" s="19" t="n">
        <v>0.221157205049278</v>
      </c>
      <c r="R9" s="19" t="n">
        <v>0.200350974936673</v>
      </c>
      <c r="S9" s="19"/>
      <c r="T9" s="19" t="n">
        <v>0.175511966260421</v>
      </c>
      <c r="U9" s="19" t="n">
        <v>0.155738143851025</v>
      </c>
      <c r="V9" s="19" t="n">
        <v>0.161555169419382</v>
      </c>
      <c r="W9" s="19" t="n">
        <v>0.265726852075834</v>
      </c>
      <c r="X9" s="19"/>
      <c r="Y9" s="19" t="n">
        <v>0.228797238828611</v>
      </c>
      <c r="Z9" s="19" t="n">
        <v>0.167680076037107</v>
      </c>
      <c r="AA9" s="19" t="n">
        <v>0.154807838851615</v>
      </c>
      <c r="AB9" s="19" t="n">
        <v>0.144524263278581</v>
      </c>
      <c r="AC9" s="19" t="n">
        <v>0.123497762419895</v>
      </c>
      <c r="AD9" s="19" t="n">
        <v>0.116289867428734</v>
      </c>
      <c r="AE9" s="19"/>
      <c r="AF9" s="19" t="n">
        <v>0.168891018321031</v>
      </c>
      <c r="AG9" s="19"/>
      <c r="AH9" s="19" t="n">
        <v>0.203402308037742</v>
      </c>
      <c r="AI9" s="19"/>
      <c r="AJ9" s="19" t="n">
        <v>0.226336443477388</v>
      </c>
      <c r="AK9" s="19" t="n">
        <v>0.20396124354841</v>
      </c>
      <c r="AL9" s="19" t="n">
        <v>0.158102194459355</v>
      </c>
      <c r="AM9" s="19" t="n">
        <v>0.172091898911043</v>
      </c>
      <c r="AN9" s="19" t="n">
        <v>0.202885762918135</v>
      </c>
      <c r="AO9" s="19" t="n">
        <v>0.269358358433997</v>
      </c>
      <c r="AP9" s="19" t="n">
        <v>0.168796997777893</v>
      </c>
      <c r="AQ9" s="19" t="n">
        <v>0.0900862140041973</v>
      </c>
      <c r="AR9" s="19" t="n">
        <v>0.168046797827975</v>
      </c>
      <c r="AS9" s="19" t="n">
        <v>0.138523027413721</v>
      </c>
      <c r="AT9" s="19" t="n">
        <v>0.232323663290276</v>
      </c>
      <c r="AU9" s="19" t="n">
        <v>0.148064711430464</v>
      </c>
    </row>
    <row r="10">
      <c r="B10" s="20" t="s">
        <v>307</v>
      </c>
      <c r="C10" s="19" t="n">
        <v>0.35866572192886</v>
      </c>
      <c r="D10" s="19" t="n">
        <v>0.359468009079299</v>
      </c>
      <c r="E10" s="19" t="n">
        <v>0.357304598737089</v>
      </c>
      <c r="F10" s="19"/>
      <c r="G10" s="19" t="n">
        <v>0.461000162809515</v>
      </c>
      <c r="H10" s="19" t="n">
        <v>0.385679451626714</v>
      </c>
      <c r="I10" s="19" t="n">
        <v>0.352139855830571</v>
      </c>
      <c r="J10" s="19" t="n">
        <v>0.290795951143014</v>
      </c>
      <c r="K10" s="19" t="n">
        <v>0.273978054732094</v>
      </c>
      <c r="L10" s="19" t="n">
        <v>0.403146986720407</v>
      </c>
      <c r="M10" s="19"/>
      <c r="N10" s="19" t="n">
        <v>0.346292029393399</v>
      </c>
      <c r="O10" s="19" t="n">
        <v>0.381033186859291</v>
      </c>
      <c r="P10" s="19" t="n">
        <v>0.298584646357323</v>
      </c>
      <c r="Q10" s="19" t="n">
        <v>0.400143985338258</v>
      </c>
      <c r="R10" s="19" t="n">
        <v>0.400854088899202</v>
      </c>
      <c r="S10" s="19"/>
      <c r="T10" s="19" t="n">
        <v>0.307642417315897</v>
      </c>
      <c r="U10" s="19" t="n">
        <v>0.372864393988494</v>
      </c>
      <c r="V10" s="19" t="n">
        <v>0.376124263332839</v>
      </c>
      <c r="W10" s="19" t="n">
        <v>0.376918096221732</v>
      </c>
      <c r="X10" s="19"/>
      <c r="Y10" s="19" t="n">
        <v>0.359565867990804</v>
      </c>
      <c r="Z10" s="19" t="n">
        <v>0.354655217395686</v>
      </c>
      <c r="AA10" s="19" t="n">
        <v>0.413219713072558</v>
      </c>
      <c r="AB10" s="19" t="n">
        <v>0.266015178142051</v>
      </c>
      <c r="AC10" s="19" t="n">
        <v>0.425659001979641</v>
      </c>
      <c r="AD10" s="19" t="n">
        <v>0.303531211265741</v>
      </c>
      <c r="AE10" s="19"/>
      <c r="AF10" s="19" t="n">
        <v>0.332208279665997</v>
      </c>
      <c r="AG10" s="19"/>
      <c r="AH10" s="19" t="n">
        <v>0.366973367925744</v>
      </c>
      <c r="AI10" s="19"/>
      <c r="AJ10" s="19" t="n">
        <v>0.426970529429023</v>
      </c>
      <c r="AK10" s="19" t="n">
        <v>0.345413275028088</v>
      </c>
      <c r="AL10" s="19" t="n">
        <v>0.370330194814948</v>
      </c>
      <c r="AM10" s="19" t="n">
        <v>0.355806172702343</v>
      </c>
      <c r="AN10" s="19" t="n">
        <v>0.383659581803933</v>
      </c>
      <c r="AO10" s="19" t="n">
        <v>0.342021803417457</v>
      </c>
      <c r="AP10" s="19" t="n">
        <v>0.272622354469375</v>
      </c>
      <c r="AQ10" s="19" t="n">
        <v>0.351518868425077</v>
      </c>
      <c r="AR10" s="19" t="n">
        <v>0.302970899884919</v>
      </c>
      <c r="AS10" s="19" t="n">
        <v>0.394560797582504</v>
      </c>
      <c r="AT10" s="19" t="n">
        <v>0.317807415186065</v>
      </c>
      <c r="AU10" s="19" t="n">
        <v>0.385898715926653</v>
      </c>
    </row>
    <row r="11">
      <c r="B11" s="20" t="s">
        <v>308</v>
      </c>
      <c r="C11" s="19" t="n">
        <v>0.217016039395834</v>
      </c>
      <c r="D11" s="19" t="n">
        <v>0.208170796930279</v>
      </c>
      <c r="E11" s="19" t="n">
        <v>0.224712930661827</v>
      </c>
      <c r="F11" s="19"/>
      <c r="G11" s="19" t="n">
        <v>0.21032978676923</v>
      </c>
      <c r="H11" s="19" t="n">
        <v>0.242693965362986</v>
      </c>
      <c r="I11" s="19" t="n">
        <v>0.189494358481506</v>
      </c>
      <c r="J11" s="19" t="n">
        <v>0.242088674528641</v>
      </c>
      <c r="K11" s="19" t="n">
        <v>0.233825589684943</v>
      </c>
      <c r="L11" s="19" t="n">
        <v>0.191476499626418</v>
      </c>
      <c r="M11" s="19"/>
      <c r="N11" s="19" t="n">
        <v>0.245815654512621</v>
      </c>
      <c r="O11" s="19" t="n">
        <v>0.216556604842049</v>
      </c>
      <c r="P11" s="19" t="n">
        <v>0.245493535533924</v>
      </c>
      <c r="Q11" s="19" t="n">
        <v>0.19909083851598</v>
      </c>
      <c r="R11" s="19" t="n">
        <v>0.177337064061426</v>
      </c>
      <c r="S11" s="19"/>
      <c r="T11" s="19" t="n">
        <v>0.283075937011385</v>
      </c>
      <c r="U11" s="19" t="n">
        <v>0.225571075179798</v>
      </c>
      <c r="V11" s="19" t="n">
        <v>0.223626038828623</v>
      </c>
      <c r="W11" s="19" t="n">
        <v>0.193515489355483</v>
      </c>
      <c r="X11" s="19"/>
      <c r="Y11" s="19" t="n">
        <v>0.235677230152691</v>
      </c>
      <c r="Z11" s="19" t="n">
        <v>0.209699376793296</v>
      </c>
      <c r="AA11" s="19" t="n">
        <v>0.17466452227825</v>
      </c>
      <c r="AB11" s="19" t="n">
        <v>0.264593461161514</v>
      </c>
      <c r="AC11" s="19" t="n">
        <v>0.176702326975698</v>
      </c>
      <c r="AD11" s="19" t="n">
        <v>0.24862054995506</v>
      </c>
      <c r="AE11" s="19"/>
      <c r="AF11" s="19" t="n">
        <v>0.231584609736808</v>
      </c>
      <c r="AG11" s="19"/>
      <c r="AH11" s="19" t="n">
        <v>0.207360069010437</v>
      </c>
      <c r="AI11" s="19"/>
      <c r="AJ11" s="19" t="n">
        <v>0.17545282763841</v>
      </c>
      <c r="AK11" s="19" t="n">
        <v>0.188353571185722</v>
      </c>
      <c r="AL11" s="19" t="n">
        <v>0.221085818878214</v>
      </c>
      <c r="AM11" s="19" t="n">
        <v>0.199447899957859</v>
      </c>
      <c r="AN11" s="19" t="n">
        <v>0.175996320713345</v>
      </c>
      <c r="AO11" s="19" t="n">
        <v>0.203358435856547</v>
      </c>
      <c r="AP11" s="19" t="n">
        <v>0.309954451407313</v>
      </c>
      <c r="AQ11" s="19" t="n">
        <v>0.277686609968663</v>
      </c>
      <c r="AR11" s="19" t="n">
        <v>0.272473538543688</v>
      </c>
      <c r="AS11" s="19" t="n">
        <v>0.22854291924547</v>
      </c>
      <c r="AT11" s="19" t="n">
        <v>0.155403567929271</v>
      </c>
      <c r="AU11" s="19" t="n">
        <v>0.193449067895843</v>
      </c>
    </row>
    <row r="12">
      <c r="B12" s="20" t="s">
        <v>309</v>
      </c>
      <c r="C12" s="19" t="n">
        <v>0.078391993045305</v>
      </c>
      <c r="D12" s="19" t="n">
        <v>0.0720551615204807</v>
      </c>
      <c r="E12" s="19" t="n">
        <v>0.0850221951069434</v>
      </c>
      <c r="F12" s="19"/>
      <c r="G12" s="19" t="n">
        <v>0.114339889351442</v>
      </c>
      <c r="H12" s="19" t="n">
        <v>0.069250382741041</v>
      </c>
      <c r="I12" s="19" t="n">
        <v>0.0728325031185304</v>
      </c>
      <c r="J12" s="19" t="n">
        <v>0.0684725602164142</v>
      </c>
      <c r="K12" s="19" t="n">
        <v>0.124952258515037</v>
      </c>
      <c r="L12" s="19" t="n">
        <v>0.0461640190269258</v>
      </c>
      <c r="M12" s="19"/>
      <c r="N12" s="19" t="n">
        <v>0.184434170682573</v>
      </c>
      <c r="O12" s="19" t="n">
        <v>0.0927542177890144</v>
      </c>
      <c r="P12" s="19" t="n">
        <v>0.0653984866766507</v>
      </c>
      <c r="Q12" s="19" t="n">
        <v>0.0820714602846731</v>
      </c>
      <c r="R12" s="19" t="n">
        <v>0.0593975461073623</v>
      </c>
      <c r="S12" s="19"/>
      <c r="T12" s="19" t="n">
        <v>0.046138970750593</v>
      </c>
      <c r="U12" s="19" t="n">
        <v>0.0926866001795173</v>
      </c>
      <c r="V12" s="19" t="n">
        <v>0.0973538119560955</v>
      </c>
      <c r="W12" s="19" t="n">
        <v>0.0610449686063177</v>
      </c>
      <c r="X12" s="19"/>
      <c r="Y12" s="19" t="n">
        <v>0.0690016869758308</v>
      </c>
      <c r="Z12" s="19" t="n">
        <v>0.0842637458831281</v>
      </c>
      <c r="AA12" s="19" t="n">
        <v>0.0464615564855305</v>
      </c>
      <c r="AB12" s="19" t="n">
        <v>0.12435323774324</v>
      </c>
      <c r="AC12" s="19" t="n">
        <v>0.147041036799156</v>
      </c>
      <c r="AD12" s="19" t="n">
        <v>0.0756791894451516</v>
      </c>
      <c r="AE12" s="19"/>
      <c r="AF12" s="19" t="n">
        <v>0.0988293987359894</v>
      </c>
      <c r="AG12" s="19"/>
      <c r="AH12" s="19" t="n">
        <v>0.0860938403512147</v>
      </c>
      <c r="AI12" s="19"/>
      <c r="AJ12" s="19" t="n">
        <v>0.0341774421092346</v>
      </c>
      <c r="AK12" s="19" t="n">
        <v>0.0770597461239539</v>
      </c>
      <c r="AL12" s="19" t="n">
        <v>0.0871911558443401</v>
      </c>
      <c r="AM12" s="19" t="n">
        <v>0.0827152988320654</v>
      </c>
      <c r="AN12" s="19" t="n">
        <v>0.108425519314593</v>
      </c>
      <c r="AO12" s="19" t="n">
        <v>0.0673430897351202</v>
      </c>
      <c r="AP12" s="19" t="n">
        <v>0.0544523938525123</v>
      </c>
      <c r="AQ12" s="19" t="n">
        <v>0.124081329440436</v>
      </c>
      <c r="AR12" s="19" t="n">
        <v>0.103069630589904</v>
      </c>
      <c r="AS12" s="19" t="n">
        <v>0.0586329139229517</v>
      </c>
      <c r="AT12" s="19" t="n">
        <v>0</v>
      </c>
      <c r="AU12" s="19" t="n">
        <v>0.103532019369092</v>
      </c>
    </row>
    <row r="13">
      <c r="B13" s="20" t="s">
        <v>310</v>
      </c>
      <c r="C13" s="19" t="n">
        <v>0.0857533268961247</v>
      </c>
      <c r="D13" s="19" t="n">
        <v>0.0886035017296835</v>
      </c>
      <c r="E13" s="19" t="n">
        <v>0.0832516178591081</v>
      </c>
      <c r="F13" s="19"/>
      <c r="G13" s="19" t="n">
        <v>0.0691154789213436</v>
      </c>
      <c r="H13" s="19" t="n">
        <v>0.0482098169873612</v>
      </c>
      <c r="I13" s="19" t="n">
        <v>0.0839516552778319</v>
      </c>
      <c r="J13" s="19" t="n">
        <v>0.11125156926484</v>
      </c>
      <c r="K13" s="19" t="n">
        <v>0.103068130772842</v>
      </c>
      <c r="L13" s="19" t="n">
        <v>0.0896012974135047</v>
      </c>
      <c r="M13" s="19"/>
      <c r="N13" s="19" t="n">
        <v>0.0366828166777686</v>
      </c>
      <c r="O13" s="19" t="n">
        <v>0.0818395043662292</v>
      </c>
      <c r="P13" s="19" t="n">
        <v>0.115723620738824</v>
      </c>
      <c r="Q13" s="19" t="n">
        <v>0.0468150876736243</v>
      </c>
      <c r="R13" s="19" t="n">
        <v>0.0991615701984406</v>
      </c>
      <c r="S13" s="19"/>
      <c r="T13" s="19" t="n">
        <v>0.0917422989340669</v>
      </c>
      <c r="U13" s="19" t="n">
        <v>0.0812826936553739</v>
      </c>
      <c r="V13" s="19" t="n">
        <v>0.0805180232354907</v>
      </c>
      <c r="W13" s="19" t="n">
        <v>0.0669994397077486</v>
      </c>
      <c r="X13" s="19"/>
      <c r="Y13" s="19" t="n">
        <v>0.0615330354765047</v>
      </c>
      <c r="Z13" s="19" t="n">
        <v>0.113703068307635</v>
      </c>
      <c r="AA13" s="19" t="n">
        <v>0.0971045818966128</v>
      </c>
      <c r="AB13" s="19" t="n">
        <v>0.101698798017731</v>
      </c>
      <c r="AC13" s="19" t="n">
        <v>0.110031578218892</v>
      </c>
      <c r="AD13" s="19" t="n">
        <v>0.062896385000668</v>
      </c>
      <c r="AE13" s="19"/>
      <c r="AF13" s="19" t="n">
        <v>0.0858728928873622</v>
      </c>
      <c r="AG13" s="19"/>
      <c r="AH13" s="19" t="n">
        <v>0.0722864092157781</v>
      </c>
      <c r="AI13" s="19"/>
      <c r="AJ13" s="19" t="n">
        <v>0.052447980535463</v>
      </c>
      <c r="AK13" s="19" t="n">
        <v>0.15993412143604</v>
      </c>
      <c r="AL13" s="19" t="n">
        <v>0.0786431976491223</v>
      </c>
      <c r="AM13" s="19" t="n">
        <v>0.0850936138051596</v>
      </c>
      <c r="AN13" s="19" t="n">
        <v>0.0573884339130117</v>
      </c>
      <c r="AO13" s="19" t="n">
        <v>0.0483281320300065</v>
      </c>
      <c r="AP13" s="19" t="n">
        <v>0.119706801126347</v>
      </c>
      <c r="AQ13" s="19" t="n">
        <v>0.128434296992634</v>
      </c>
      <c r="AR13" s="19" t="n">
        <v>0.0812045277780469</v>
      </c>
      <c r="AS13" s="19" t="n">
        <v>0.0909476261262511</v>
      </c>
      <c r="AT13" s="19" t="n">
        <v>0.201202130391664</v>
      </c>
      <c r="AU13" s="19" t="n">
        <v>0.0928756056634567</v>
      </c>
    </row>
    <row r="14">
      <c r="B14" s="20" t="s">
        <v>66</v>
      </c>
      <c r="C14" s="19" t="n">
        <v>0.0800901736089719</v>
      </c>
      <c r="D14" s="19" t="n">
        <v>0.0554065949768249</v>
      </c>
      <c r="E14" s="19" t="n">
        <v>0.105022199599924</v>
      </c>
      <c r="F14" s="19"/>
      <c r="G14" s="19" t="n">
        <v>0.0265557686608883</v>
      </c>
      <c r="H14" s="19" t="n">
        <v>0.0348650671557182</v>
      </c>
      <c r="I14" s="19" t="n">
        <v>0.0876471123462848</v>
      </c>
      <c r="J14" s="19" t="n">
        <v>0.086673834879261</v>
      </c>
      <c r="K14" s="19" t="n">
        <v>0.115286504303194</v>
      </c>
      <c r="L14" s="19" t="n">
        <v>0.100159585814786</v>
      </c>
      <c r="M14" s="19"/>
      <c r="N14" s="19" t="n">
        <v>0.095973852868212</v>
      </c>
      <c r="O14" s="19" t="n">
        <v>0.110480048243999</v>
      </c>
      <c r="P14" s="19" t="n">
        <v>0.0852790868477765</v>
      </c>
      <c r="Q14" s="19" t="n">
        <v>0.050721423138186</v>
      </c>
      <c r="R14" s="19" t="n">
        <v>0.0628987557968957</v>
      </c>
      <c r="S14" s="19"/>
      <c r="T14" s="19" t="n">
        <v>0.095888409727637</v>
      </c>
      <c r="U14" s="19" t="n">
        <v>0.0718570931457924</v>
      </c>
      <c r="V14" s="19" t="n">
        <v>0.0608226932275697</v>
      </c>
      <c r="W14" s="19" t="n">
        <v>0.0357951540328844</v>
      </c>
      <c r="X14" s="19"/>
      <c r="Y14" s="19" t="n">
        <v>0.0454249405755589</v>
      </c>
      <c r="Z14" s="19" t="n">
        <v>0.0699985155831473</v>
      </c>
      <c r="AA14" s="19" t="n">
        <v>0.113741787415434</v>
      </c>
      <c r="AB14" s="19" t="n">
        <v>0.0988150616568827</v>
      </c>
      <c r="AC14" s="19" t="n">
        <v>0.0170682936067197</v>
      </c>
      <c r="AD14" s="19" t="n">
        <v>0.192982796904646</v>
      </c>
      <c r="AE14" s="19"/>
      <c r="AF14" s="19" t="n">
        <v>0.0826138006528117</v>
      </c>
      <c r="AG14" s="19"/>
      <c r="AH14" s="19" t="n">
        <v>0.0638840054590836</v>
      </c>
      <c r="AI14" s="19"/>
      <c r="AJ14" s="19" t="n">
        <v>0.0846147768104811</v>
      </c>
      <c r="AK14" s="19" t="n">
        <v>0.0252780426777846</v>
      </c>
      <c r="AL14" s="19" t="n">
        <v>0.0846474383540203</v>
      </c>
      <c r="AM14" s="19" t="n">
        <v>0.10484511579153</v>
      </c>
      <c r="AN14" s="19" t="n">
        <v>0.0716443813369824</v>
      </c>
      <c r="AO14" s="19" t="n">
        <v>0.0695901805268716</v>
      </c>
      <c r="AP14" s="19" t="n">
        <v>0.074467001366559</v>
      </c>
      <c r="AQ14" s="19" t="n">
        <v>0.0281926811689916</v>
      </c>
      <c r="AR14" s="19" t="n">
        <v>0.0722346053754681</v>
      </c>
      <c r="AS14" s="19" t="n">
        <v>0.0887927157091033</v>
      </c>
      <c r="AT14" s="19" t="n">
        <v>0.0932632232027243</v>
      </c>
      <c r="AU14" s="19" t="n">
        <v>0.0761798797144922</v>
      </c>
    </row>
    <row r="15">
      <c r="B15" s="20" t="s">
        <v>311</v>
      </c>
      <c r="C15" s="23" t="n">
        <v>0.538748467053764</v>
      </c>
      <c r="D15" s="23" t="n">
        <v>0.575763944842732</v>
      </c>
      <c r="E15" s="23" t="n">
        <v>0.501991056772197</v>
      </c>
      <c r="F15" s="23"/>
      <c r="G15" s="23" t="n">
        <v>0.579659076297096</v>
      </c>
      <c r="H15" s="23" t="n">
        <v>0.604980767752894</v>
      </c>
      <c r="I15" s="23" t="n">
        <v>0.566074370775847</v>
      </c>
      <c r="J15" s="23" t="n">
        <v>0.491513361110843</v>
      </c>
      <c r="K15" s="23" t="n">
        <v>0.422867516723985</v>
      </c>
      <c r="L15" s="23" t="n">
        <v>0.572598598118365</v>
      </c>
      <c r="M15" s="23"/>
      <c r="N15" s="23" t="n">
        <v>0.437093505258825</v>
      </c>
      <c r="O15" s="23" t="n">
        <v>0.498369624758708</v>
      </c>
      <c r="P15" s="23" t="n">
        <v>0.488105270202826</v>
      </c>
      <c r="Q15" s="23" t="n">
        <v>0.621301190387536</v>
      </c>
      <c r="R15" s="23" t="n">
        <v>0.601205063835875</v>
      </c>
      <c r="S15" s="23"/>
      <c r="T15" s="23" t="n">
        <v>0.483154383576318</v>
      </c>
      <c r="U15" s="23" t="n">
        <v>0.528602537839519</v>
      </c>
      <c r="V15" s="23" t="n">
        <v>0.537679432752221</v>
      </c>
      <c r="W15" s="23" t="n">
        <v>0.642644948297566</v>
      </c>
      <c r="X15" s="23"/>
      <c r="Y15" s="23" t="n">
        <v>0.588363106819415</v>
      </c>
      <c r="Z15" s="23" t="n">
        <v>0.522335293432794</v>
      </c>
      <c r="AA15" s="23" t="n">
        <v>0.568027551924172</v>
      </c>
      <c r="AB15" s="23" t="n">
        <v>0.410539441420632</v>
      </c>
      <c r="AC15" s="23" t="n">
        <v>0.549156764399535</v>
      </c>
      <c r="AD15" s="23" t="n">
        <v>0.419821078694474</v>
      </c>
      <c r="AE15" s="23"/>
      <c r="AF15" s="23" t="n">
        <v>0.501099297987029</v>
      </c>
      <c r="AG15" s="23"/>
      <c r="AH15" s="23" t="n">
        <v>0.570375675963487</v>
      </c>
      <c r="AI15" s="23"/>
      <c r="AJ15" s="23" t="n">
        <v>0.653306972906411</v>
      </c>
      <c r="AK15" s="23" t="n">
        <v>0.549374518576499</v>
      </c>
      <c r="AL15" s="23" t="n">
        <v>0.528432389274303</v>
      </c>
      <c r="AM15" s="23" t="n">
        <v>0.527898071613387</v>
      </c>
      <c r="AN15" s="23" t="n">
        <v>0.586545344722067</v>
      </c>
      <c r="AO15" s="23" t="n">
        <v>0.611380161851454</v>
      </c>
      <c r="AP15" s="23" t="n">
        <v>0.441419352247268</v>
      </c>
      <c r="AQ15" s="23" t="n">
        <v>0.441605082429274</v>
      </c>
      <c r="AR15" s="23" t="n">
        <v>0.471017697712894</v>
      </c>
      <c r="AS15" s="23" t="n">
        <v>0.533083824996224</v>
      </c>
      <c r="AT15" s="23" t="n">
        <v>0.550131078476341</v>
      </c>
      <c r="AU15" s="23" t="n">
        <v>0.533963427357116</v>
      </c>
    </row>
    <row r="16">
      <c r="B16" s="20" t="s">
        <v>312</v>
      </c>
      <c r="C16" s="23" t="n">
        <v>0.16414531994143</v>
      </c>
      <c r="D16" s="23" t="n">
        <v>0.160658663250164</v>
      </c>
      <c r="E16" s="23" t="n">
        <v>0.168273812966052</v>
      </c>
      <c r="F16" s="23"/>
      <c r="G16" s="23" t="n">
        <v>0.183455368272785</v>
      </c>
      <c r="H16" s="23" t="n">
        <v>0.117460199728402</v>
      </c>
      <c r="I16" s="23" t="n">
        <v>0.156784158396362</v>
      </c>
      <c r="J16" s="23" t="n">
        <v>0.179724129481255</v>
      </c>
      <c r="K16" s="23" t="n">
        <v>0.228020389287879</v>
      </c>
      <c r="L16" s="23" t="n">
        <v>0.135765316440431</v>
      </c>
      <c r="M16" s="23"/>
      <c r="N16" s="23" t="n">
        <v>0.221116987360342</v>
      </c>
      <c r="O16" s="23" t="n">
        <v>0.174593722155244</v>
      </c>
      <c r="P16" s="23" t="n">
        <v>0.181122107415474</v>
      </c>
      <c r="Q16" s="23" t="n">
        <v>0.128886547958297</v>
      </c>
      <c r="R16" s="23" t="n">
        <v>0.158559116305803</v>
      </c>
      <c r="S16" s="23"/>
      <c r="T16" s="23" t="n">
        <v>0.13788126968466</v>
      </c>
      <c r="U16" s="23" t="n">
        <v>0.173969293834891</v>
      </c>
      <c r="V16" s="23" t="n">
        <v>0.177871835191586</v>
      </c>
      <c r="W16" s="23" t="n">
        <v>0.128044408314066</v>
      </c>
      <c r="X16" s="23"/>
      <c r="Y16" s="23" t="n">
        <v>0.130534722452335</v>
      </c>
      <c r="Z16" s="23" t="n">
        <v>0.197966814190763</v>
      </c>
      <c r="AA16" s="23" t="n">
        <v>0.143566138382143</v>
      </c>
      <c r="AB16" s="23" t="n">
        <v>0.226052035760971</v>
      </c>
      <c r="AC16" s="23" t="n">
        <v>0.257072615018047</v>
      </c>
      <c r="AD16" s="23" t="n">
        <v>0.13857557444582</v>
      </c>
      <c r="AE16" s="23"/>
      <c r="AF16" s="23" t="n">
        <v>0.184702291623352</v>
      </c>
      <c r="AG16" s="23"/>
      <c r="AH16" s="23" t="n">
        <v>0.158380249566993</v>
      </c>
      <c r="AI16" s="23"/>
      <c r="AJ16" s="23" t="n">
        <v>0.0866254226446976</v>
      </c>
      <c r="AK16" s="23" t="n">
        <v>0.236993867559994</v>
      </c>
      <c r="AL16" s="23" t="n">
        <v>0.165834353493462</v>
      </c>
      <c r="AM16" s="23" t="n">
        <v>0.167808912637225</v>
      </c>
      <c r="AN16" s="23" t="n">
        <v>0.165813953227605</v>
      </c>
      <c r="AO16" s="23" t="n">
        <v>0.115671221765127</v>
      </c>
      <c r="AP16" s="23" t="n">
        <v>0.17415919497886</v>
      </c>
      <c r="AQ16" s="23" t="n">
        <v>0.252515626433071</v>
      </c>
      <c r="AR16" s="23" t="n">
        <v>0.18427415836795</v>
      </c>
      <c r="AS16" s="23" t="n">
        <v>0.149580540049203</v>
      </c>
      <c r="AT16" s="23" t="n">
        <v>0.201202130391664</v>
      </c>
      <c r="AU16" s="23" t="n">
        <v>0.196407625032548</v>
      </c>
    </row>
    <row r="17">
      <c r="B17" s="20" t="s">
        <v>248</v>
      </c>
      <c r="C17" s="24" t="n">
        <v>0.374603147112335</v>
      </c>
      <c r="D17" s="24" t="n">
        <v>0.415105281592568</v>
      </c>
      <c r="E17" s="24" t="n">
        <v>0.333717243806146</v>
      </c>
      <c r="F17" s="24"/>
      <c r="G17" s="24" t="n">
        <v>0.396203708024311</v>
      </c>
      <c r="H17" s="24" t="n">
        <v>0.487520568024492</v>
      </c>
      <c r="I17" s="24" t="n">
        <v>0.409290212379484</v>
      </c>
      <c r="J17" s="24" t="n">
        <v>0.311789231629589</v>
      </c>
      <c r="K17" s="24" t="n">
        <v>0.194847127436106</v>
      </c>
      <c r="L17" s="24" t="n">
        <v>0.436833281677935</v>
      </c>
      <c r="M17" s="24"/>
      <c r="N17" s="24" t="n">
        <v>0.215976517898483</v>
      </c>
      <c r="O17" s="24" t="n">
        <v>0.323775902603465</v>
      </c>
      <c r="P17" s="24" t="n">
        <v>0.306983162787351</v>
      </c>
      <c r="Q17" s="24" t="n">
        <v>0.492414642429239</v>
      </c>
      <c r="R17" s="24" t="n">
        <v>0.442645947530072</v>
      </c>
      <c r="S17" s="24"/>
      <c r="T17" s="24" t="n">
        <v>0.345273113891659</v>
      </c>
      <c r="U17" s="24" t="n">
        <v>0.354633244004628</v>
      </c>
      <c r="V17" s="24" t="n">
        <v>0.359807597560635</v>
      </c>
      <c r="W17" s="24" t="n">
        <v>0.5146005399835</v>
      </c>
      <c r="X17" s="24"/>
      <c r="Y17" s="24" t="n">
        <v>0.45782838436708</v>
      </c>
      <c r="Z17" s="24" t="n">
        <v>0.324368479242031</v>
      </c>
      <c r="AA17" s="24" t="n">
        <v>0.424461413542029</v>
      </c>
      <c r="AB17" s="24" t="n">
        <v>0.184487405659662</v>
      </c>
      <c r="AC17" s="24" t="n">
        <v>0.292084149381488</v>
      </c>
      <c r="AD17" s="24" t="n">
        <v>0.281245504248655</v>
      </c>
      <c r="AE17" s="24"/>
      <c r="AF17" s="24" t="n">
        <v>0.316397006363677</v>
      </c>
      <c r="AG17" s="24"/>
      <c r="AH17" s="24" t="n">
        <v>0.411995426396494</v>
      </c>
      <c r="AI17" s="24"/>
      <c r="AJ17" s="24" t="n">
        <v>0.566681550261713</v>
      </c>
      <c r="AK17" s="24" t="n">
        <v>0.312380651016504</v>
      </c>
      <c r="AL17" s="24" t="n">
        <v>0.362598035780841</v>
      </c>
      <c r="AM17" s="24" t="n">
        <v>0.360089158976162</v>
      </c>
      <c r="AN17" s="24" t="n">
        <v>0.420731391494463</v>
      </c>
      <c r="AO17" s="24" t="n">
        <v>0.495708940086328</v>
      </c>
      <c r="AP17" s="24" t="n">
        <v>0.267260157268408</v>
      </c>
      <c r="AQ17" s="24" t="n">
        <v>0.189089455996204</v>
      </c>
      <c r="AR17" s="24" t="n">
        <v>0.286743539344943</v>
      </c>
      <c r="AS17" s="24" t="n">
        <v>0.383503284947022</v>
      </c>
      <c r="AT17" s="24" t="n">
        <v>0.348928948084677</v>
      </c>
      <c r="AU17" s="24" t="n">
        <v>0.337555802324568</v>
      </c>
    </row>
    <row r="18">
      <c r="B18" s="18"/>
    </row>
    <row r="19">
      <c r="B19" t="s">
        <v>70</v>
      </c>
    </row>
    <row r="20">
      <c r="B20" t="s">
        <v>71</v>
      </c>
    </row>
    <row r="22">
      <c r="B22"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315</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1016</v>
      </c>
      <c r="D7" s="11" t="n">
        <v>479</v>
      </c>
      <c r="E7" s="11" t="n">
        <v>535</v>
      </c>
      <c r="F7" s="11"/>
      <c r="G7" s="11" t="n">
        <v>101</v>
      </c>
      <c r="H7" s="11" t="n">
        <v>138</v>
      </c>
      <c r="I7" s="11" t="n">
        <v>148</v>
      </c>
      <c r="J7" s="11" t="n">
        <v>176</v>
      </c>
      <c r="K7" s="11" t="n">
        <v>187</v>
      </c>
      <c r="L7" s="11" t="n">
        <v>266</v>
      </c>
      <c r="M7" s="11"/>
      <c r="N7" s="11" t="n">
        <v>20</v>
      </c>
      <c r="O7" s="11" t="n">
        <v>265</v>
      </c>
      <c r="P7" s="11" t="n">
        <v>363</v>
      </c>
      <c r="Q7" s="11" t="n">
        <v>242</v>
      </c>
      <c r="R7" s="11" t="n">
        <v>121</v>
      </c>
      <c r="S7" s="11"/>
      <c r="T7" s="11" t="n">
        <v>119</v>
      </c>
      <c r="U7" s="11" t="n">
        <v>291</v>
      </c>
      <c r="V7" s="11" t="n">
        <v>216</v>
      </c>
      <c r="W7" s="11" t="n">
        <v>213</v>
      </c>
      <c r="X7" s="11"/>
      <c r="Y7" s="11" t="n">
        <v>361</v>
      </c>
      <c r="Z7" s="11" t="n">
        <v>178</v>
      </c>
      <c r="AA7" s="11" t="n">
        <v>234</v>
      </c>
      <c r="AB7" s="11" t="n">
        <v>114</v>
      </c>
      <c r="AC7" s="11" t="n">
        <v>56</v>
      </c>
      <c r="AD7" s="11" t="n">
        <v>67</v>
      </c>
      <c r="AE7" s="11"/>
      <c r="AF7" s="11" t="n">
        <v>631</v>
      </c>
      <c r="AG7" s="11"/>
      <c r="AH7" s="11" t="n">
        <v>748</v>
      </c>
      <c r="AI7" s="11"/>
      <c r="AJ7" s="11" t="n">
        <v>86</v>
      </c>
      <c r="AK7" s="11" t="n">
        <v>36</v>
      </c>
      <c r="AL7" s="11" t="n">
        <v>202</v>
      </c>
      <c r="AM7" s="11" t="n">
        <v>160</v>
      </c>
      <c r="AN7" s="11" t="n">
        <v>132</v>
      </c>
      <c r="AO7" s="11" t="n">
        <v>68</v>
      </c>
      <c r="AP7" s="11" t="n">
        <v>130</v>
      </c>
      <c r="AQ7" s="11" t="n">
        <v>32</v>
      </c>
      <c r="AR7" s="11" t="n">
        <v>26</v>
      </c>
      <c r="AS7" s="11" t="n">
        <v>74</v>
      </c>
      <c r="AT7" s="11" t="n">
        <v>30</v>
      </c>
      <c r="AU7" s="11" t="n">
        <v>40</v>
      </c>
    </row>
    <row r="8" ht="30" customHeight="1">
      <c r="B8" s="12" t="s">
        <v>20</v>
      </c>
      <c r="C8" s="12" t="n">
        <v>1016</v>
      </c>
      <c r="D8" s="12" t="n">
        <v>506</v>
      </c>
      <c r="E8" s="12" t="n">
        <v>508</v>
      </c>
      <c r="F8" s="12"/>
      <c r="G8" s="12" t="n">
        <v>112</v>
      </c>
      <c r="H8" s="12" t="n">
        <v>163</v>
      </c>
      <c r="I8" s="12" t="n">
        <v>150</v>
      </c>
      <c r="J8" s="12" t="n">
        <v>168</v>
      </c>
      <c r="K8" s="12" t="n">
        <v>173</v>
      </c>
      <c r="L8" s="12" t="n">
        <v>251</v>
      </c>
      <c r="M8" s="12"/>
      <c r="N8" s="12" t="n">
        <v>19</v>
      </c>
      <c r="O8" s="12" t="n">
        <v>248</v>
      </c>
      <c r="P8" s="12" t="n">
        <v>339</v>
      </c>
      <c r="Q8" s="12" t="n">
        <v>270</v>
      </c>
      <c r="R8" s="12" t="n">
        <v>134</v>
      </c>
      <c r="S8" s="12"/>
      <c r="T8" s="12" t="n">
        <v>119</v>
      </c>
      <c r="U8" s="12" t="n">
        <v>288</v>
      </c>
      <c r="V8" s="12" t="n">
        <v>215</v>
      </c>
      <c r="W8" s="12" t="n">
        <v>224</v>
      </c>
      <c r="X8" s="12"/>
      <c r="Y8" s="12" t="n">
        <v>389</v>
      </c>
      <c r="Z8" s="12" t="n">
        <v>172</v>
      </c>
      <c r="AA8" s="12" t="n">
        <v>220</v>
      </c>
      <c r="AB8" s="12" t="n">
        <v>108</v>
      </c>
      <c r="AC8" s="12" t="n">
        <v>59</v>
      </c>
      <c r="AD8" s="12" t="n">
        <v>61</v>
      </c>
      <c r="AE8" s="12"/>
      <c r="AF8" s="12" t="n">
        <v>624</v>
      </c>
      <c r="AG8" s="12"/>
      <c r="AH8" s="12" t="n">
        <v>760</v>
      </c>
      <c r="AI8" s="12"/>
      <c r="AJ8" s="12" t="n">
        <v>77</v>
      </c>
      <c r="AK8" s="12" t="n">
        <v>29</v>
      </c>
      <c r="AL8" s="12" t="n">
        <v>215</v>
      </c>
      <c r="AM8" s="12" t="n">
        <v>169</v>
      </c>
      <c r="AN8" s="12" t="n">
        <v>151</v>
      </c>
      <c r="AO8" s="12" t="n">
        <v>67</v>
      </c>
      <c r="AP8" s="12" t="n">
        <v>123</v>
      </c>
      <c r="AQ8" s="12" t="n">
        <v>35</v>
      </c>
      <c r="AR8" s="12" t="n">
        <v>22</v>
      </c>
      <c r="AS8" s="12" t="n">
        <v>67</v>
      </c>
      <c r="AT8" s="12" t="n">
        <v>23</v>
      </c>
      <c r="AU8" s="12" t="n">
        <v>38</v>
      </c>
    </row>
    <row r="9">
      <c r="B9" s="20" t="s">
        <v>306</v>
      </c>
      <c r="C9" s="19" t="n">
        <v>0.108090325509366</v>
      </c>
      <c r="D9" s="19" t="n">
        <v>0.146220388806704</v>
      </c>
      <c r="E9" s="19" t="n">
        <v>0.0704967547267665</v>
      </c>
      <c r="F9" s="19"/>
      <c r="G9" s="19" t="n">
        <v>0.169263486304795</v>
      </c>
      <c r="H9" s="19" t="n">
        <v>0.140470780841664</v>
      </c>
      <c r="I9" s="19" t="n">
        <v>0.136378127896719</v>
      </c>
      <c r="J9" s="19" t="n">
        <v>0.124603287938182</v>
      </c>
      <c r="K9" s="19" t="n">
        <v>0.0454350714120309</v>
      </c>
      <c r="L9" s="19" t="n">
        <v>0.0748661469412707</v>
      </c>
      <c r="M9" s="19"/>
      <c r="N9" s="19" t="n">
        <v>0.112598594723551</v>
      </c>
      <c r="O9" s="19" t="n">
        <v>0.0752973403927878</v>
      </c>
      <c r="P9" s="19" t="n">
        <v>0.103759114865303</v>
      </c>
      <c r="Q9" s="19" t="n">
        <v>0.124521816992149</v>
      </c>
      <c r="R9" s="19" t="n">
        <v>0.150066080632221</v>
      </c>
      <c r="S9" s="19"/>
      <c r="T9" s="19" t="n">
        <v>0.120755751285711</v>
      </c>
      <c r="U9" s="19" t="n">
        <v>0.11444121712847</v>
      </c>
      <c r="V9" s="19" t="n">
        <v>0.0700510024510059</v>
      </c>
      <c r="W9" s="19" t="n">
        <v>0.148163756496576</v>
      </c>
      <c r="X9" s="19"/>
      <c r="Y9" s="19" t="n">
        <v>0.138588536405014</v>
      </c>
      <c r="Z9" s="19" t="n">
        <v>0.087299825793349</v>
      </c>
      <c r="AA9" s="19" t="n">
        <v>0.0728825610900461</v>
      </c>
      <c r="AB9" s="19" t="n">
        <v>0.0802996257889866</v>
      </c>
      <c r="AC9" s="19" t="n">
        <v>0.207639936352011</v>
      </c>
      <c r="AD9" s="19" t="n">
        <v>0.0627778527474468</v>
      </c>
      <c r="AE9" s="19"/>
      <c r="AF9" s="19" t="n">
        <v>0.0872585872470921</v>
      </c>
      <c r="AG9" s="19"/>
      <c r="AH9" s="19" t="n">
        <v>0.127125595508489</v>
      </c>
      <c r="AI9" s="19"/>
      <c r="AJ9" s="19" t="n">
        <v>0.125750905673927</v>
      </c>
      <c r="AK9" s="19" t="n">
        <v>0.0877651125890937</v>
      </c>
      <c r="AL9" s="19" t="n">
        <v>0.0849057690059537</v>
      </c>
      <c r="AM9" s="19" t="n">
        <v>0.106865953825344</v>
      </c>
      <c r="AN9" s="19" t="n">
        <v>0.123218384689972</v>
      </c>
      <c r="AO9" s="19" t="n">
        <v>0.141721654502833</v>
      </c>
      <c r="AP9" s="19" t="n">
        <v>0.095241201680877</v>
      </c>
      <c r="AQ9" s="19" t="n">
        <v>0.0661708159023494</v>
      </c>
      <c r="AR9" s="19" t="n">
        <v>0.225529178531444</v>
      </c>
      <c r="AS9" s="19" t="n">
        <v>0.111396564301555</v>
      </c>
      <c r="AT9" s="19" t="n">
        <v>0.0307948401590848</v>
      </c>
      <c r="AU9" s="19" t="n">
        <v>0.15818973210569</v>
      </c>
    </row>
    <row r="10">
      <c r="B10" s="20" t="s">
        <v>307</v>
      </c>
      <c r="C10" s="19" t="n">
        <v>0.27940639605159</v>
      </c>
      <c r="D10" s="19" t="n">
        <v>0.290991241242489</v>
      </c>
      <c r="E10" s="19" t="n">
        <v>0.266978420267603</v>
      </c>
      <c r="F10" s="19"/>
      <c r="G10" s="19" t="n">
        <v>0.395756239344305</v>
      </c>
      <c r="H10" s="19" t="n">
        <v>0.323059187513546</v>
      </c>
      <c r="I10" s="19" t="n">
        <v>0.322203453689731</v>
      </c>
      <c r="J10" s="19" t="n">
        <v>0.344204922945774</v>
      </c>
      <c r="K10" s="19" t="n">
        <v>0.155512938308561</v>
      </c>
      <c r="L10" s="19" t="n">
        <v>0.215320385943837</v>
      </c>
      <c r="M10" s="19"/>
      <c r="N10" s="19" t="n">
        <v>0.171192036992887</v>
      </c>
      <c r="O10" s="19" t="n">
        <v>0.212240266102059</v>
      </c>
      <c r="P10" s="19" t="n">
        <v>0.275598666234408</v>
      </c>
      <c r="Q10" s="19" t="n">
        <v>0.343137746557873</v>
      </c>
      <c r="R10" s="19" t="n">
        <v>0.305455645749455</v>
      </c>
      <c r="S10" s="19"/>
      <c r="T10" s="19" t="n">
        <v>0.266635537846986</v>
      </c>
      <c r="U10" s="19" t="n">
        <v>0.217590059943391</v>
      </c>
      <c r="V10" s="19" t="n">
        <v>0.300294935033852</v>
      </c>
      <c r="W10" s="19" t="n">
        <v>0.361826012993113</v>
      </c>
      <c r="X10" s="19"/>
      <c r="Y10" s="19" t="n">
        <v>0.352719769846709</v>
      </c>
      <c r="Z10" s="19" t="n">
        <v>0.298223571038389</v>
      </c>
      <c r="AA10" s="19" t="n">
        <v>0.190130345974968</v>
      </c>
      <c r="AB10" s="19" t="n">
        <v>0.206064076558726</v>
      </c>
      <c r="AC10" s="19" t="n">
        <v>0.335469453796384</v>
      </c>
      <c r="AD10" s="19" t="n">
        <v>0.185284317054673</v>
      </c>
      <c r="AE10" s="19"/>
      <c r="AF10" s="19" t="n">
        <v>0.26457458538124</v>
      </c>
      <c r="AG10" s="19"/>
      <c r="AH10" s="19" t="n">
        <v>0.297540573121982</v>
      </c>
      <c r="AI10" s="19"/>
      <c r="AJ10" s="19" t="n">
        <v>0.313698611511819</v>
      </c>
      <c r="AK10" s="19" t="n">
        <v>0.251571248286825</v>
      </c>
      <c r="AL10" s="19" t="n">
        <v>0.290371931700081</v>
      </c>
      <c r="AM10" s="19" t="n">
        <v>0.250991367011709</v>
      </c>
      <c r="AN10" s="19" t="n">
        <v>0.283191109927749</v>
      </c>
      <c r="AO10" s="19" t="n">
        <v>0.217166634652017</v>
      </c>
      <c r="AP10" s="19" t="n">
        <v>0.272091427290028</v>
      </c>
      <c r="AQ10" s="19" t="n">
        <v>0.32442739962859</v>
      </c>
      <c r="AR10" s="19" t="n">
        <v>0.440275375951562</v>
      </c>
      <c r="AS10" s="19" t="n">
        <v>0.207288358523804</v>
      </c>
      <c r="AT10" s="19" t="n">
        <v>0.31275535796578</v>
      </c>
      <c r="AU10" s="19" t="n">
        <v>0.386238278197356</v>
      </c>
    </row>
    <row r="11">
      <c r="B11" s="20" t="s">
        <v>308</v>
      </c>
      <c r="C11" s="19" t="n">
        <v>0.29067030197489</v>
      </c>
      <c r="D11" s="19" t="n">
        <v>0.27453611289527</v>
      </c>
      <c r="E11" s="19" t="n">
        <v>0.305928020479787</v>
      </c>
      <c r="F11" s="19"/>
      <c r="G11" s="19" t="n">
        <v>0.223419873388489</v>
      </c>
      <c r="H11" s="19" t="n">
        <v>0.332870447086194</v>
      </c>
      <c r="I11" s="19" t="n">
        <v>0.250784765180681</v>
      </c>
      <c r="J11" s="19" t="n">
        <v>0.218173892540844</v>
      </c>
      <c r="K11" s="19" t="n">
        <v>0.351258921591734</v>
      </c>
      <c r="L11" s="19" t="n">
        <v>0.324149179444726</v>
      </c>
      <c r="M11" s="19"/>
      <c r="N11" s="19" t="n">
        <v>0.237456024258425</v>
      </c>
      <c r="O11" s="19" t="n">
        <v>0.316260660965886</v>
      </c>
      <c r="P11" s="19" t="n">
        <v>0.290405981021238</v>
      </c>
      <c r="Q11" s="19" t="n">
        <v>0.28020736785758</v>
      </c>
      <c r="R11" s="19" t="n">
        <v>0.274837913351973</v>
      </c>
      <c r="S11" s="19"/>
      <c r="T11" s="19" t="n">
        <v>0.256015043940505</v>
      </c>
      <c r="U11" s="19" t="n">
        <v>0.316573135456981</v>
      </c>
      <c r="V11" s="19" t="n">
        <v>0.309151303836712</v>
      </c>
      <c r="W11" s="19" t="n">
        <v>0.295207938488332</v>
      </c>
      <c r="X11" s="19"/>
      <c r="Y11" s="19" t="n">
        <v>0.283463916707916</v>
      </c>
      <c r="Z11" s="19" t="n">
        <v>0.287069557105062</v>
      </c>
      <c r="AA11" s="19" t="n">
        <v>0.33336220364876</v>
      </c>
      <c r="AB11" s="19" t="n">
        <v>0.256937028501352</v>
      </c>
      <c r="AC11" s="19" t="n">
        <v>0.247743532952372</v>
      </c>
      <c r="AD11" s="19" t="n">
        <v>0.308275696477802</v>
      </c>
      <c r="AE11" s="19"/>
      <c r="AF11" s="19" t="n">
        <v>0.303852196054656</v>
      </c>
      <c r="AG11" s="19"/>
      <c r="AH11" s="19" t="n">
        <v>0.287916056793242</v>
      </c>
      <c r="AI11" s="19"/>
      <c r="AJ11" s="19" t="n">
        <v>0.252197275806306</v>
      </c>
      <c r="AK11" s="19" t="n">
        <v>0.201323714897912</v>
      </c>
      <c r="AL11" s="19" t="n">
        <v>0.290589993311709</v>
      </c>
      <c r="AM11" s="19" t="n">
        <v>0.328859240061548</v>
      </c>
      <c r="AN11" s="19" t="n">
        <v>0.310789866772438</v>
      </c>
      <c r="AO11" s="19" t="n">
        <v>0.267410015204074</v>
      </c>
      <c r="AP11" s="19" t="n">
        <v>0.353426082383113</v>
      </c>
      <c r="AQ11" s="19" t="n">
        <v>0.263195599723545</v>
      </c>
      <c r="AR11" s="19" t="n">
        <v>0.147298075518092</v>
      </c>
      <c r="AS11" s="19" t="n">
        <v>0.328185557733883</v>
      </c>
      <c r="AT11" s="19" t="n">
        <v>0.164895701489495</v>
      </c>
      <c r="AU11" s="19" t="n">
        <v>0.143652697798947</v>
      </c>
    </row>
    <row r="12">
      <c r="B12" s="20" t="s">
        <v>309</v>
      </c>
      <c r="C12" s="19" t="n">
        <v>0.10399844386731</v>
      </c>
      <c r="D12" s="19" t="n">
        <v>0.107844271540175</v>
      </c>
      <c r="E12" s="19" t="n">
        <v>0.100576318660709</v>
      </c>
      <c r="F12" s="19"/>
      <c r="G12" s="19" t="n">
        <v>0.100045578615691</v>
      </c>
      <c r="H12" s="19" t="n">
        <v>0.0607812900418666</v>
      </c>
      <c r="I12" s="19" t="n">
        <v>0.109975040568763</v>
      </c>
      <c r="J12" s="19" t="n">
        <v>0.0762988810514823</v>
      </c>
      <c r="K12" s="19" t="n">
        <v>0.152721475512516</v>
      </c>
      <c r="L12" s="19" t="n">
        <v>0.115213411172488</v>
      </c>
      <c r="M12" s="19"/>
      <c r="N12" s="19" t="n">
        <v>0.256078404007135</v>
      </c>
      <c r="O12" s="19" t="n">
        <v>0.152753544955813</v>
      </c>
      <c r="P12" s="19" t="n">
        <v>0.0871395290863273</v>
      </c>
      <c r="Q12" s="19" t="n">
        <v>0.0945008530365857</v>
      </c>
      <c r="R12" s="19" t="n">
        <v>0.0487557794296538</v>
      </c>
      <c r="S12" s="19"/>
      <c r="T12" s="19" t="n">
        <v>0.107101337804225</v>
      </c>
      <c r="U12" s="19" t="n">
        <v>0.109485870635181</v>
      </c>
      <c r="V12" s="19" t="n">
        <v>0.142198589016961</v>
      </c>
      <c r="W12" s="19" t="n">
        <v>0.0732333279248377</v>
      </c>
      <c r="X12" s="19"/>
      <c r="Y12" s="19" t="n">
        <v>0.084265025419094</v>
      </c>
      <c r="Z12" s="19" t="n">
        <v>0.0962899797689499</v>
      </c>
      <c r="AA12" s="19" t="n">
        <v>0.109221474814724</v>
      </c>
      <c r="AB12" s="19" t="n">
        <v>0.170338477623709</v>
      </c>
      <c r="AC12" s="19" t="n">
        <v>0.0879245108510267</v>
      </c>
      <c r="AD12" s="19" t="n">
        <v>0.124509749542379</v>
      </c>
      <c r="AE12" s="19"/>
      <c r="AF12" s="19" t="n">
        <v>0.123394237478818</v>
      </c>
      <c r="AG12" s="19"/>
      <c r="AH12" s="19" t="n">
        <v>0.102482383649874</v>
      </c>
      <c r="AI12" s="19"/>
      <c r="AJ12" s="19" t="n">
        <v>0.0822806985307949</v>
      </c>
      <c r="AK12" s="19" t="n">
        <v>0.164646268018519</v>
      </c>
      <c r="AL12" s="19" t="n">
        <v>0.0901027620220054</v>
      </c>
      <c r="AM12" s="19" t="n">
        <v>0.108678653053989</v>
      </c>
      <c r="AN12" s="19" t="n">
        <v>0.079073711489737</v>
      </c>
      <c r="AO12" s="19" t="n">
        <v>0.171775032472625</v>
      </c>
      <c r="AP12" s="19" t="n">
        <v>0.0975349844032101</v>
      </c>
      <c r="AQ12" s="19" t="n">
        <v>0.11658085641028</v>
      </c>
      <c r="AR12" s="19" t="n">
        <v>0.0747670260599757</v>
      </c>
      <c r="AS12" s="19" t="n">
        <v>0.109925862203359</v>
      </c>
      <c r="AT12" s="19" t="n">
        <v>0.133105234722727</v>
      </c>
      <c r="AU12" s="19" t="n">
        <v>0.137256810599615</v>
      </c>
    </row>
    <row r="13">
      <c r="B13" s="20" t="s">
        <v>310</v>
      </c>
      <c r="C13" s="19" t="n">
        <v>0.113266969322826</v>
      </c>
      <c r="D13" s="19" t="n">
        <v>0.100533158101301</v>
      </c>
      <c r="E13" s="19" t="n">
        <v>0.126414590230731</v>
      </c>
      <c r="F13" s="19"/>
      <c r="G13" s="19" t="n">
        <v>0.0571627289461532</v>
      </c>
      <c r="H13" s="19" t="n">
        <v>0.0808031492093844</v>
      </c>
      <c r="I13" s="19" t="n">
        <v>0.0867568250561207</v>
      </c>
      <c r="J13" s="19" t="n">
        <v>0.133749537334054</v>
      </c>
      <c r="K13" s="19" t="n">
        <v>0.159407011321955</v>
      </c>
      <c r="L13" s="19" t="n">
        <v>0.129790893099896</v>
      </c>
      <c r="M13" s="19"/>
      <c r="N13" s="19" t="n">
        <v>0.126701087149791</v>
      </c>
      <c r="O13" s="19" t="n">
        <v>0.111503953660504</v>
      </c>
      <c r="P13" s="19" t="n">
        <v>0.130527781711056</v>
      </c>
      <c r="Q13" s="19" t="n">
        <v>0.0819275649643436</v>
      </c>
      <c r="R13" s="19" t="n">
        <v>0.131655926847465</v>
      </c>
      <c r="S13" s="19"/>
      <c r="T13" s="19" t="n">
        <v>0.108459267716013</v>
      </c>
      <c r="U13" s="19" t="n">
        <v>0.13665870460498</v>
      </c>
      <c r="V13" s="19" t="n">
        <v>0.0989897233067374</v>
      </c>
      <c r="W13" s="19" t="n">
        <v>0.0695146821527573</v>
      </c>
      <c r="X13" s="19"/>
      <c r="Y13" s="19" t="n">
        <v>0.0691639906213765</v>
      </c>
      <c r="Z13" s="19" t="n">
        <v>0.144910127932581</v>
      </c>
      <c r="AA13" s="19" t="n">
        <v>0.13847974678459</v>
      </c>
      <c r="AB13" s="19" t="n">
        <v>0.166153258823346</v>
      </c>
      <c r="AC13" s="19" t="n">
        <v>0.104154272441487</v>
      </c>
      <c r="AD13" s="19" t="n">
        <v>0.105737074987826</v>
      </c>
      <c r="AE13" s="19"/>
      <c r="AF13" s="19" t="n">
        <v>0.111563312734353</v>
      </c>
      <c r="AG13" s="19"/>
      <c r="AH13" s="19" t="n">
        <v>0.0981123273150097</v>
      </c>
      <c r="AI13" s="19"/>
      <c r="AJ13" s="19" t="n">
        <v>0.0905586601220797</v>
      </c>
      <c r="AK13" s="19" t="n">
        <v>0.191904972148004</v>
      </c>
      <c r="AL13" s="19" t="n">
        <v>0.13714417390908</v>
      </c>
      <c r="AM13" s="19" t="n">
        <v>0.110311151110668</v>
      </c>
      <c r="AN13" s="19" t="n">
        <v>0.087068036310347</v>
      </c>
      <c r="AO13" s="19" t="n">
        <v>0.057913090293673</v>
      </c>
      <c r="AP13" s="19" t="n">
        <v>0.101249299397002</v>
      </c>
      <c r="AQ13" s="19" t="n">
        <v>0.201432647166245</v>
      </c>
      <c r="AR13" s="19" t="n">
        <v>0.0760130412511927</v>
      </c>
      <c r="AS13" s="19" t="n">
        <v>0.12948518708412</v>
      </c>
      <c r="AT13" s="19" t="n">
        <v>0.164826416113263</v>
      </c>
      <c r="AU13" s="19" t="n">
        <v>0.0984826015839005</v>
      </c>
    </row>
    <row r="14">
      <c r="B14" s="20" t="s">
        <v>66</v>
      </c>
      <c r="C14" s="19" t="n">
        <v>0.104567563274018</v>
      </c>
      <c r="D14" s="19" t="n">
        <v>0.0798748274140614</v>
      </c>
      <c r="E14" s="19" t="n">
        <v>0.129605895634403</v>
      </c>
      <c r="F14" s="19"/>
      <c r="G14" s="19" t="n">
        <v>0.0543520934005672</v>
      </c>
      <c r="H14" s="19" t="n">
        <v>0.0620151453073454</v>
      </c>
      <c r="I14" s="19" t="n">
        <v>0.0939017876079859</v>
      </c>
      <c r="J14" s="19" t="n">
        <v>0.102969478189664</v>
      </c>
      <c r="K14" s="19" t="n">
        <v>0.135664581853203</v>
      </c>
      <c r="L14" s="19" t="n">
        <v>0.140659983397782</v>
      </c>
      <c r="M14" s="19"/>
      <c r="N14" s="19" t="n">
        <v>0.095973852868212</v>
      </c>
      <c r="O14" s="19" t="n">
        <v>0.131944233922951</v>
      </c>
      <c r="P14" s="19" t="n">
        <v>0.112568927081668</v>
      </c>
      <c r="Q14" s="19" t="n">
        <v>0.0757046505914694</v>
      </c>
      <c r="R14" s="19" t="n">
        <v>0.0892286539892323</v>
      </c>
      <c r="S14" s="19"/>
      <c r="T14" s="19" t="n">
        <v>0.141033061406559</v>
      </c>
      <c r="U14" s="19" t="n">
        <v>0.105251012230997</v>
      </c>
      <c r="V14" s="19" t="n">
        <v>0.0793144463547325</v>
      </c>
      <c r="W14" s="19" t="n">
        <v>0.0520542819443844</v>
      </c>
      <c r="X14" s="19"/>
      <c r="Y14" s="19" t="n">
        <v>0.0717987609998905</v>
      </c>
      <c r="Z14" s="19" t="n">
        <v>0.0862069383616697</v>
      </c>
      <c r="AA14" s="19" t="n">
        <v>0.155923667686912</v>
      </c>
      <c r="AB14" s="19" t="n">
        <v>0.12020753270388</v>
      </c>
      <c r="AC14" s="19" t="n">
        <v>0.0170682936067197</v>
      </c>
      <c r="AD14" s="19" t="n">
        <v>0.213415309189873</v>
      </c>
      <c r="AE14" s="19"/>
      <c r="AF14" s="19" t="n">
        <v>0.109357081103841</v>
      </c>
      <c r="AG14" s="19"/>
      <c r="AH14" s="19" t="n">
        <v>0.0868230636114027</v>
      </c>
      <c r="AI14" s="19"/>
      <c r="AJ14" s="19" t="n">
        <v>0.135513848355074</v>
      </c>
      <c r="AK14" s="19" t="n">
        <v>0.102788684059647</v>
      </c>
      <c r="AL14" s="19" t="n">
        <v>0.106885370051171</v>
      </c>
      <c r="AM14" s="19" t="n">
        <v>0.0942936349367415</v>
      </c>
      <c r="AN14" s="19" t="n">
        <v>0.116658890809756</v>
      </c>
      <c r="AO14" s="19" t="n">
        <v>0.144013572874779</v>
      </c>
      <c r="AP14" s="19" t="n">
        <v>0.08045700484577</v>
      </c>
      <c r="AQ14" s="19" t="n">
        <v>0.0281926811689916</v>
      </c>
      <c r="AR14" s="19" t="n">
        <v>0.0361173026877341</v>
      </c>
      <c r="AS14" s="19" t="n">
        <v>0.113718470153279</v>
      </c>
      <c r="AT14" s="19" t="n">
        <v>0.19362244954965</v>
      </c>
      <c r="AU14" s="19" t="n">
        <v>0.0761798797144922</v>
      </c>
    </row>
    <row r="15">
      <c r="B15" s="20" t="s">
        <v>311</v>
      </c>
      <c r="C15" s="23" t="n">
        <v>0.387496721560956</v>
      </c>
      <c r="D15" s="23" t="n">
        <v>0.437211630049193</v>
      </c>
      <c r="E15" s="23" t="n">
        <v>0.337475174994369</v>
      </c>
      <c r="F15" s="23"/>
      <c r="G15" s="23" t="n">
        <v>0.565019725649099</v>
      </c>
      <c r="H15" s="23" t="n">
        <v>0.46352996835521</v>
      </c>
      <c r="I15" s="23" t="n">
        <v>0.458581581586449</v>
      </c>
      <c r="J15" s="23" t="n">
        <v>0.468808210883955</v>
      </c>
      <c r="K15" s="23" t="n">
        <v>0.200948009720592</v>
      </c>
      <c r="L15" s="23" t="n">
        <v>0.290186532885108</v>
      </c>
      <c r="M15" s="23"/>
      <c r="N15" s="23" t="n">
        <v>0.283790631716437</v>
      </c>
      <c r="O15" s="23" t="n">
        <v>0.287537606494847</v>
      </c>
      <c r="P15" s="23" t="n">
        <v>0.379357781099711</v>
      </c>
      <c r="Q15" s="23" t="n">
        <v>0.467659563550022</v>
      </c>
      <c r="R15" s="23" t="n">
        <v>0.455521726381676</v>
      </c>
      <c r="S15" s="23"/>
      <c r="T15" s="23" t="n">
        <v>0.387391289132698</v>
      </c>
      <c r="U15" s="23" t="n">
        <v>0.332031277071861</v>
      </c>
      <c r="V15" s="23" t="n">
        <v>0.370345937484858</v>
      </c>
      <c r="W15" s="23" t="n">
        <v>0.509989769489688</v>
      </c>
      <c r="X15" s="23"/>
      <c r="Y15" s="23" t="n">
        <v>0.491308306251723</v>
      </c>
      <c r="Z15" s="23" t="n">
        <v>0.385523396831738</v>
      </c>
      <c r="AA15" s="23" t="n">
        <v>0.263012907065014</v>
      </c>
      <c r="AB15" s="23" t="n">
        <v>0.286363702347712</v>
      </c>
      <c r="AC15" s="23" t="n">
        <v>0.543109390148395</v>
      </c>
      <c r="AD15" s="23" t="n">
        <v>0.24806216980212</v>
      </c>
      <c r="AE15" s="23"/>
      <c r="AF15" s="23" t="n">
        <v>0.351833172628332</v>
      </c>
      <c r="AG15" s="23"/>
      <c r="AH15" s="23" t="n">
        <v>0.424666168630471</v>
      </c>
      <c r="AI15" s="23"/>
      <c r="AJ15" s="23" t="n">
        <v>0.439449517185745</v>
      </c>
      <c r="AK15" s="23" t="n">
        <v>0.339336360875919</v>
      </c>
      <c r="AL15" s="23" t="n">
        <v>0.375277700706035</v>
      </c>
      <c r="AM15" s="23" t="n">
        <v>0.357857320837053</v>
      </c>
      <c r="AN15" s="23" t="n">
        <v>0.406409494617721</v>
      </c>
      <c r="AO15" s="23" t="n">
        <v>0.358888289154849</v>
      </c>
      <c r="AP15" s="23" t="n">
        <v>0.367332628970905</v>
      </c>
      <c r="AQ15" s="23" t="n">
        <v>0.390598215530939</v>
      </c>
      <c r="AR15" s="23" t="n">
        <v>0.665804554483006</v>
      </c>
      <c r="AS15" s="23" t="n">
        <v>0.318684922825359</v>
      </c>
      <c r="AT15" s="23" t="n">
        <v>0.343550198124865</v>
      </c>
      <c r="AU15" s="23" t="n">
        <v>0.544428010303045</v>
      </c>
    </row>
    <row r="16">
      <c r="B16" s="20" t="s">
        <v>312</v>
      </c>
      <c r="C16" s="23" t="n">
        <v>0.217265413190136</v>
      </c>
      <c r="D16" s="23" t="n">
        <v>0.208377429641476</v>
      </c>
      <c r="E16" s="23" t="n">
        <v>0.22699090889144</v>
      </c>
      <c r="F16" s="23"/>
      <c r="G16" s="23" t="n">
        <v>0.157208307561844</v>
      </c>
      <c r="H16" s="23" t="n">
        <v>0.141584439251251</v>
      </c>
      <c r="I16" s="23" t="n">
        <v>0.196731865624884</v>
      </c>
      <c r="J16" s="23" t="n">
        <v>0.210048418385537</v>
      </c>
      <c r="K16" s="23" t="n">
        <v>0.312128486834471</v>
      </c>
      <c r="L16" s="23" t="n">
        <v>0.245004304272385</v>
      </c>
      <c r="M16" s="23"/>
      <c r="N16" s="23" t="n">
        <v>0.382779491156926</v>
      </c>
      <c r="O16" s="23" t="n">
        <v>0.264257498616316</v>
      </c>
      <c r="P16" s="23" t="n">
        <v>0.217667310797383</v>
      </c>
      <c r="Q16" s="23" t="n">
        <v>0.176428418000929</v>
      </c>
      <c r="R16" s="23" t="n">
        <v>0.180411706277119</v>
      </c>
      <c r="S16" s="23"/>
      <c r="T16" s="23" t="n">
        <v>0.215560605520238</v>
      </c>
      <c r="U16" s="23" t="n">
        <v>0.246144575240162</v>
      </c>
      <c r="V16" s="23" t="n">
        <v>0.241188312323698</v>
      </c>
      <c r="W16" s="23" t="n">
        <v>0.142748010077595</v>
      </c>
      <c r="X16" s="23"/>
      <c r="Y16" s="23" t="n">
        <v>0.153429016040471</v>
      </c>
      <c r="Z16" s="23" t="n">
        <v>0.24120010770153</v>
      </c>
      <c r="AA16" s="23" t="n">
        <v>0.247701221599314</v>
      </c>
      <c r="AB16" s="23" t="n">
        <v>0.336491736447055</v>
      </c>
      <c r="AC16" s="23" t="n">
        <v>0.192078783292514</v>
      </c>
      <c r="AD16" s="23" t="n">
        <v>0.230246824530205</v>
      </c>
      <c r="AE16" s="23"/>
      <c r="AF16" s="23" t="n">
        <v>0.234957550213171</v>
      </c>
      <c r="AG16" s="23"/>
      <c r="AH16" s="23" t="n">
        <v>0.200594710964884</v>
      </c>
      <c r="AI16" s="23"/>
      <c r="AJ16" s="23" t="n">
        <v>0.172839358652875</v>
      </c>
      <c r="AK16" s="23" t="n">
        <v>0.356551240166523</v>
      </c>
      <c r="AL16" s="23" t="n">
        <v>0.227246935931085</v>
      </c>
      <c r="AM16" s="23" t="n">
        <v>0.218989804164657</v>
      </c>
      <c r="AN16" s="23" t="n">
        <v>0.166141747800084</v>
      </c>
      <c r="AO16" s="23" t="n">
        <v>0.229688122766298</v>
      </c>
      <c r="AP16" s="23" t="n">
        <v>0.198784283800212</v>
      </c>
      <c r="AQ16" s="23" t="n">
        <v>0.318013503576525</v>
      </c>
      <c r="AR16" s="23" t="n">
        <v>0.150780067311168</v>
      </c>
      <c r="AS16" s="23" t="n">
        <v>0.239411049287479</v>
      </c>
      <c r="AT16" s="23" t="n">
        <v>0.29793165083599</v>
      </c>
      <c r="AU16" s="23" t="n">
        <v>0.235739412183515</v>
      </c>
    </row>
    <row r="17">
      <c r="B17" s="20" t="s">
        <v>248</v>
      </c>
      <c r="C17" s="24" t="n">
        <v>0.17023130837082</v>
      </c>
      <c r="D17" s="24" t="n">
        <v>0.228834200407717</v>
      </c>
      <c r="E17" s="24" t="n">
        <v>0.110484266102929</v>
      </c>
      <c r="F17" s="24"/>
      <c r="G17" s="24" t="n">
        <v>0.407811418087255</v>
      </c>
      <c r="H17" s="24" t="n">
        <v>0.321945529103959</v>
      </c>
      <c r="I17" s="24" t="n">
        <v>0.261849715961565</v>
      </c>
      <c r="J17" s="24" t="n">
        <v>0.258759792498419</v>
      </c>
      <c r="K17" s="24" t="n">
        <v>-0.111180477113879</v>
      </c>
      <c r="L17" s="24" t="n">
        <v>0.045182228612723</v>
      </c>
      <c r="M17" s="24"/>
      <c r="N17" s="24" t="n">
        <v>-0.0989888594404881</v>
      </c>
      <c r="O17" s="24" t="n">
        <v>0.0232801078785304</v>
      </c>
      <c r="P17" s="24" t="n">
        <v>0.161690470302328</v>
      </c>
      <c r="Q17" s="24" t="n">
        <v>0.291231145549092</v>
      </c>
      <c r="R17" s="24" t="n">
        <v>0.275110020104557</v>
      </c>
      <c r="S17" s="24"/>
      <c r="T17" s="24" t="n">
        <v>0.171830683612459</v>
      </c>
      <c r="U17" s="24" t="n">
        <v>0.0858867018316992</v>
      </c>
      <c r="V17" s="24" t="n">
        <v>0.12915762516116</v>
      </c>
      <c r="W17" s="24" t="n">
        <v>0.367241759412093</v>
      </c>
      <c r="X17" s="24"/>
      <c r="Y17" s="24" t="n">
        <v>0.337879290211252</v>
      </c>
      <c r="Z17" s="24" t="n">
        <v>0.144323289130207</v>
      </c>
      <c r="AA17" s="24" t="n">
        <v>0.0153116854656996</v>
      </c>
      <c r="AB17" s="24" t="n">
        <v>-0.0501280340993429</v>
      </c>
      <c r="AC17" s="24" t="n">
        <v>0.351030606855881</v>
      </c>
      <c r="AD17" s="24" t="n">
        <v>0.0178153452719149</v>
      </c>
      <c r="AE17" s="24"/>
      <c r="AF17" s="24" t="n">
        <v>0.11687562241516</v>
      </c>
      <c r="AG17" s="24"/>
      <c r="AH17" s="24" t="n">
        <v>0.224071457665587</v>
      </c>
      <c r="AI17" s="24"/>
      <c r="AJ17" s="24" t="n">
        <v>0.266610158532871</v>
      </c>
      <c r="AK17" s="24" t="n">
        <v>-0.0172148792906044</v>
      </c>
      <c r="AL17" s="24" t="n">
        <v>0.14803076477495</v>
      </c>
      <c r="AM17" s="24" t="n">
        <v>0.138867516672395</v>
      </c>
      <c r="AN17" s="24" t="n">
        <v>0.240267746817637</v>
      </c>
      <c r="AO17" s="24" t="n">
        <v>0.129200166388552</v>
      </c>
      <c r="AP17" s="24" t="n">
        <v>0.168548345170693</v>
      </c>
      <c r="AQ17" s="24" t="n">
        <v>0.0725847119544142</v>
      </c>
      <c r="AR17" s="24" t="n">
        <v>0.515024487171837</v>
      </c>
      <c r="AS17" s="24" t="n">
        <v>0.0792738735378803</v>
      </c>
      <c r="AT17" s="24" t="n">
        <v>0.045618547288874</v>
      </c>
      <c r="AU17" s="24" t="n">
        <v>0.30868859811953</v>
      </c>
    </row>
    <row r="18">
      <c r="B18" s="18"/>
    </row>
    <row r="19">
      <c r="B19" t="s">
        <v>70</v>
      </c>
    </row>
    <row r="20">
      <c r="B20" t="s">
        <v>71</v>
      </c>
    </row>
    <row r="22">
      <c r="B22"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316</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1016</v>
      </c>
      <c r="D7" s="11" t="n">
        <v>479</v>
      </c>
      <c r="E7" s="11" t="n">
        <v>535</v>
      </c>
      <c r="F7" s="11"/>
      <c r="G7" s="11" t="n">
        <v>101</v>
      </c>
      <c r="H7" s="11" t="n">
        <v>138</v>
      </c>
      <c r="I7" s="11" t="n">
        <v>148</v>
      </c>
      <c r="J7" s="11" t="n">
        <v>176</v>
      </c>
      <c r="K7" s="11" t="n">
        <v>187</v>
      </c>
      <c r="L7" s="11" t="n">
        <v>266</v>
      </c>
      <c r="M7" s="11"/>
      <c r="N7" s="11" t="n">
        <v>20</v>
      </c>
      <c r="O7" s="11" t="n">
        <v>265</v>
      </c>
      <c r="P7" s="11" t="n">
        <v>363</v>
      </c>
      <c r="Q7" s="11" t="n">
        <v>242</v>
      </c>
      <c r="R7" s="11" t="n">
        <v>121</v>
      </c>
      <c r="S7" s="11"/>
      <c r="T7" s="11" t="n">
        <v>119</v>
      </c>
      <c r="U7" s="11" t="n">
        <v>291</v>
      </c>
      <c r="V7" s="11" t="n">
        <v>216</v>
      </c>
      <c r="W7" s="11" t="n">
        <v>213</v>
      </c>
      <c r="X7" s="11"/>
      <c r="Y7" s="11" t="n">
        <v>361</v>
      </c>
      <c r="Z7" s="11" t="n">
        <v>178</v>
      </c>
      <c r="AA7" s="11" t="n">
        <v>234</v>
      </c>
      <c r="AB7" s="11" t="n">
        <v>114</v>
      </c>
      <c r="AC7" s="11" t="n">
        <v>56</v>
      </c>
      <c r="AD7" s="11" t="n">
        <v>67</v>
      </c>
      <c r="AE7" s="11"/>
      <c r="AF7" s="11" t="n">
        <v>631</v>
      </c>
      <c r="AG7" s="11"/>
      <c r="AH7" s="11" t="n">
        <v>748</v>
      </c>
      <c r="AI7" s="11"/>
      <c r="AJ7" s="11" t="n">
        <v>86</v>
      </c>
      <c r="AK7" s="11" t="n">
        <v>36</v>
      </c>
      <c r="AL7" s="11" t="n">
        <v>202</v>
      </c>
      <c r="AM7" s="11" t="n">
        <v>160</v>
      </c>
      <c r="AN7" s="11" t="n">
        <v>132</v>
      </c>
      <c r="AO7" s="11" t="n">
        <v>68</v>
      </c>
      <c r="AP7" s="11" t="n">
        <v>130</v>
      </c>
      <c r="AQ7" s="11" t="n">
        <v>32</v>
      </c>
      <c r="AR7" s="11" t="n">
        <v>26</v>
      </c>
      <c r="AS7" s="11" t="n">
        <v>74</v>
      </c>
      <c r="AT7" s="11" t="n">
        <v>30</v>
      </c>
      <c r="AU7" s="11" t="n">
        <v>40</v>
      </c>
    </row>
    <row r="8" ht="30" customHeight="1">
      <c r="B8" s="12" t="s">
        <v>20</v>
      </c>
      <c r="C8" s="12" t="n">
        <v>1016</v>
      </c>
      <c r="D8" s="12" t="n">
        <v>506</v>
      </c>
      <c r="E8" s="12" t="n">
        <v>508</v>
      </c>
      <c r="F8" s="12"/>
      <c r="G8" s="12" t="n">
        <v>112</v>
      </c>
      <c r="H8" s="12" t="n">
        <v>163</v>
      </c>
      <c r="I8" s="12" t="n">
        <v>150</v>
      </c>
      <c r="J8" s="12" t="n">
        <v>168</v>
      </c>
      <c r="K8" s="12" t="n">
        <v>173</v>
      </c>
      <c r="L8" s="12" t="n">
        <v>251</v>
      </c>
      <c r="M8" s="12"/>
      <c r="N8" s="12" t="n">
        <v>19</v>
      </c>
      <c r="O8" s="12" t="n">
        <v>248</v>
      </c>
      <c r="P8" s="12" t="n">
        <v>339</v>
      </c>
      <c r="Q8" s="12" t="n">
        <v>270</v>
      </c>
      <c r="R8" s="12" t="n">
        <v>134</v>
      </c>
      <c r="S8" s="12"/>
      <c r="T8" s="12" t="n">
        <v>119</v>
      </c>
      <c r="U8" s="12" t="n">
        <v>288</v>
      </c>
      <c r="V8" s="12" t="n">
        <v>215</v>
      </c>
      <c r="W8" s="12" t="n">
        <v>224</v>
      </c>
      <c r="X8" s="12"/>
      <c r="Y8" s="12" t="n">
        <v>389</v>
      </c>
      <c r="Z8" s="12" t="n">
        <v>172</v>
      </c>
      <c r="AA8" s="12" t="n">
        <v>220</v>
      </c>
      <c r="AB8" s="12" t="n">
        <v>108</v>
      </c>
      <c r="AC8" s="12" t="n">
        <v>59</v>
      </c>
      <c r="AD8" s="12" t="n">
        <v>61</v>
      </c>
      <c r="AE8" s="12"/>
      <c r="AF8" s="12" t="n">
        <v>624</v>
      </c>
      <c r="AG8" s="12"/>
      <c r="AH8" s="12" t="n">
        <v>760</v>
      </c>
      <c r="AI8" s="12"/>
      <c r="AJ8" s="12" t="n">
        <v>77</v>
      </c>
      <c r="AK8" s="12" t="n">
        <v>29</v>
      </c>
      <c r="AL8" s="12" t="n">
        <v>215</v>
      </c>
      <c r="AM8" s="12" t="n">
        <v>169</v>
      </c>
      <c r="AN8" s="12" t="n">
        <v>151</v>
      </c>
      <c r="AO8" s="12" t="n">
        <v>67</v>
      </c>
      <c r="AP8" s="12" t="n">
        <v>123</v>
      </c>
      <c r="AQ8" s="12" t="n">
        <v>35</v>
      </c>
      <c r="AR8" s="12" t="n">
        <v>22</v>
      </c>
      <c r="AS8" s="12" t="n">
        <v>67</v>
      </c>
      <c r="AT8" s="12" t="n">
        <v>23</v>
      </c>
      <c r="AU8" s="12" t="n">
        <v>38</v>
      </c>
    </row>
    <row r="9">
      <c r="B9" s="20" t="s">
        <v>306</v>
      </c>
      <c r="C9" s="19" t="n">
        <v>0.221402754351203</v>
      </c>
      <c r="D9" s="19" t="n">
        <v>0.244228780615145</v>
      </c>
      <c r="E9" s="19" t="n">
        <v>0.199519972937062</v>
      </c>
      <c r="F9" s="19"/>
      <c r="G9" s="19" t="n">
        <v>0.176011492335048</v>
      </c>
      <c r="H9" s="19" t="n">
        <v>0.211233329602763</v>
      </c>
      <c r="I9" s="19" t="n">
        <v>0.261468502786324</v>
      </c>
      <c r="J9" s="19" t="n">
        <v>0.252182309052326</v>
      </c>
      <c r="K9" s="19" t="n">
        <v>0.212045170823977</v>
      </c>
      <c r="L9" s="19" t="n">
        <v>0.210066348477417</v>
      </c>
      <c r="M9" s="19"/>
      <c r="N9" s="19" t="n">
        <v>0.0903095445896801</v>
      </c>
      <c r="O9" s="19" t="n">
        <v>0.201057674025094</v>
      </c>
      <c r="P9" s="19" t="n">
        <v>0.218104330954318</v>
      </c>
      <c r="Q9" s="19" t="n">
        <v>0.222743029419997</v>
      </c>
      <c r="R9" s="19" t="n">
        <v>0.291570710075539</v>
      </c>
      <c r="S9" s="19"/>
      <c r="T9" s="19" t="n">
        <v>0.20447128064529</v>
      </c>
      <c r="U9" s="19" t="n">
        <v>0.178342358928192</v>
      </c>
      <c r="V9" s="19" t="n">
        <v>0.217697979344732</v>
      </c>
      <c r="W9" s="19" t="n">
        <v>0.29672620088923</v>
      </c>
      <c r="X9" s="19"/>
      <c r="Y9" s="19" t="n">
        <v>0.264584581260739</v>
      </c>
      <c r="Z9" s="19" t="n">
        <v>0.207276031798822</v>
      </c>
      <c r="AA9" s="19" t="n">
        <v>0.225463329812018</v>
      </c>
      <c r="AB9" s="19" t="n">
        <v>0.132090339896123</v>
      </c>
      <c r="AC9" s="19" t="n">
        <v>0.185515391876295</v>
      </c>
      <c r="AD9" s="19" t="n">
        <v>0.187627028908782</v>
      </c>
      <c r="AE9" s="19"/>
      <c r="AF9" s="19" t="n">
        <v>0.213147910870844</v>
      </c>
      <c r="AG9" s="19"/>
      <c r="AH9" s="19" t="n">
        <v>0.234684073954696</v>
      </c>
      <c r="AI9" s="19"/>
      <c r="AJ9" s="19" t="n">
        <v>0.220736546583413</v>
      </c>
      <c r="AK9" s="19" t="n">
        <v>0.21683975425922</v>
      </c>
      <c r="AL9" s="19" t="n">
        <v>0.224387356681286</v>
      </c>
      <c r="AM9" s="19" t="n">
        <v>0.200103030843656</v>
      </c>
      <c r="AN9" s="19" t="n">
        <v>0.210516589592074</v>
      </c>
      <c r="AO9" s="19" t="n">
        <v>0.308420130882627</v>
      </c>
      <c r="AP9" s="19" t="n">
        <v>0.211353827112362</v>
      </c>
      <c r="AQ9" s="19" t="n">
        <v>0.206899452011535</v>
      </c>
      <c r="AR9" s="19" t="n">
        <v>0.290170265176385</v>
      </c>
      <c r="AS9" s="19" t="n">
        <v>0.223417865203366</v>
      </c>
      <c r="AT9" s="19" t="n">
        <v>0.243958792645251</v>
      </c>
      <c r="AU9" s="19" t="n">
        <v>0.182775978295207</v>
      </c>
    </row>
    <row r="10">
      <c r="B10" s="20" t="s">
        <v>307</v>
      </c>
      <c r="C10" s="19" t="n">
        <v>0.392347406838062</v>
      </c>
      <c r="D10" s="19" t="n">
        <v>0.394522846884067</v>
      </c>
      <c r="E10" s="19" t="n">
        <v>0.389750713451018</v>
      </c>
      <c r="F10" s="19"/>
      <c r="G10" s="19" t="n">
        <v>0.437691023018652</v>
      </c>
      <c r="H10" s="19" t="n">
        <v>0.363797435662978</v>
      </c>
      <c r="I10" s="19" t="n">
        <v>0.365590796105215</v>
      </c>
      <c r="J10" s="19" t="n">
        <v>0.368927945069121</v>
      </c>
      <c r="K10" s="19" t="n">
        <v>0.314500777795071</v>
      </c>
      <c r="L10" s="19" t="n">
        <v>0.475967984365609</v>
      </c>
      <c r="M10" s="19"/>
      <c r="N10" s="19" t="n">
        <v>0.517926932774369</v>
      </c>
      <c r="O10" s="19" t="n">
        <v>0.302234031974852</v>
      </c>
      <c r="P10" s="19" t="n">
        <v>0.396436147014231</v>
      </c>
      <c r="Q10" s="19" t="n">
        <v>0.45315611814147</v>
      </c>
      <c r="R10" s="19" t="n">
        <v>0.408736353472083</v>
      </c>
      <c r="S10" s="19"/>
      <c r="T10" s="19" t="n">
        <v>0.329784221363028</v>
      </c>
      <c r="U10" s="19" t="n">
        <v>0.412211792812519</v>
      </c>
      <c r="V10" s="19" t="n">
        <v>0.435568310854318</v>
      </c>
      <c r="W10" s="19" t="n">
        <v>0.426417628957454</v>
      </c>
      <c r="X10" s="19"/>
      <c r="Y10" s="19" t="n">
        <v>0.361604211748411</v>
      </c>
      <c r="Z10" s="19" t="n">
        <v>0.390158738470235</v>
      </c>
      <c r="AA10" s="19" t="n">
        <v>0.454591566382067</v>
      </c>
      <c r="AB10" s="19" t="n">
        <v>0.403279927167338</v>
      </c>
      <c r="AC10" s="19" t="n">
        <v>0.423724707157522</v>
      </c>
      <c r="AD10" s="19" t="n">
        <v>0.343502920064158</v>
      </c>
      <c r="AE10" s="19"/>
      <c r="AF10" s="19" t="n">
        <v>0.394589928428613</v>
      </c>
      <c r="AG10" s="19"/>
      <c r="AH10" s="19" t="n">
        <v>0.417595356425013</v>
      </c>
      <c r="AI10" s="19"/>
      <c r="AJ10" s="19" t="n">
        <v>0.409323851231547</v>
      </c>
      <c r="AK10" s="19" t="n">
        <v>0.348193482264597</v>
      </c>
      <c r="AL10" s="19" t="n">
        <v>0.372469443810164</v>
      </c>
      <c r="AM10" s="19" t="n">
        <v>0.386172706238863</v>
      </c>
      <c r="AN10" s="19" t="n">
        <v>0.385624037086489</v>
      </c>
      <c r="AO10" s="19" t="n">
        <v>0.41248323376163</v>
      </c>
      <c r="AP10" s="19" t="n">
        <v>0.388938612949087</v>
      </c>
      <c r="AQ10" s="19" t="n">
        <v>0.478642296507222</v>
      </c>
      <c r="AR10" s="19" t="n">
        <v>0.479073963789285</v>
      </c>
      <c r="AS10" s="19" t="n">
        <v>0.367934585041506</v>
      </c>
      <c r="AT10" s="19" t="n">
        <v>0.431975246573335</v>
      </c>
      <c r="AU10" s="19" t="n">
        <v>0.423186551013265</v>
      </c>
    </row>
    <row r="11">
      <c r="B11" s="20" t="s">
        <v>308</v>
      </c>
      <c r="C11" s="19" t="n">
        <v>0.187791333614416</v>
      </c>
      <c r="D11" s="19" t="n">
        <v>0.186696945135439</v>
      </c>
      <c r="E11" s="19" t="n">
        <v>0.187643175793382</v>
      </c>
      <c r="F11" s="19"/>
      <c r="G11" s="19" t="n">
        <v>0.130542761870919</v>
      </c>
      <c r="H11" s="19" t="n">
        <v>0.23031754515491</v>
      </c>
      <c r="I11" s="19" t="n">
        <v>0.206929242249368</v>
      </c>
      <c r="J11" s="19" t="n">
        <v>0.167896467721704</v>
      </c>
      <c r="K11" s="19" t="n">
        <v>0.240655924388824</v>
      </c>
      <c r="L11" s="19" t="n">
        <v>0.151240870570052</v>
      </c>
      <c r="M11" s="19"/>
      <c r="N11" s="19" t="n">
        <v>0.105098539240876</v>
      </c>
      <c r="O11" s="19" t="n">
        <v>0.253490564461294</v>
      </c>
      <c r="P11" s="19" t="n">
        <v>0.173450627900993</v>
      </c>
      <c r="Q11" s="19" t="n">
        <v>0.170379875875489</v>
      </c>
      <c r="R11" s="19" t="n">
        <v>0.147652861392156</v>
      </c>
      <c r="S11" s="19"/>
      <c r="T11" s="19" t="n">
        <v>0.235610061031792</v>
      </c>
      <c r="U11" s="19" t="n">
        <v>0.178851069856835</v>
      </c>
      <c r="V11" s="19" t="n">
        <v>0.174270512518867</v>
      </c>
      <c r="W11" s="19" t="n">
        <v>0.163932434224137</v>
      </c>
      <c r="X11" s="19"/>
      <c r="Y11" s="19" t="n">
        <v>0.208702224344155</v>
      </c>
      <c r="Z11" s="19" t="n">
        <v>0.194147158850728</v>
      </c>
      <c r="AA11" s="19" t="n">
        <v>0.151858018692775</v>
      </c>
      <c r="AB11" s="19" t="n">
        <v>0.209961329807698</v>
      </c>
      <c r="AC11" s="19" t="n">
        <v>0.129036323200522</v>
      </c>
      <c r="AD11" s="19" t="n">
        <v>0.187244429400399</v>
      </c>
      <c r="AE11" s="19"/>
      <c r="AF11" s="19" t="n">
        <v>0.195217005647638</v>
      </c>
      <c r="AG11" s="19"/>
      <c r="AH11" s="19" t="n">
        <v>0.173845458095137</v>
      </c>
      <c r="AI11" s="19"/>
      <c r="AJ11" s="19" t="n">
        <v>0.165032773195205</v>
      </c>
      <c r="AK11" s="19" t="n">
        <v>0.262689532426797</v>
      </c>
      <c r="AL11" s="19" t="n">
        <v>0.191382204967729</v>
      </c>
      <c r="AM11" s="19" t="n">
        <v>0.182001316946705</v>
      </c>
      <c r="AN11" s="19" t="n">
        <v>0.209360505279489</v>
      </c>
      <c r="AO11" s="19" t="n">
        <v>0.126868799362211</v>
      </c>
      <c r="AP11" s="19" t="n">
        <v>0.207478892860771</v>
      </c>
      <c r="AQ11" s="19" t="n">
        <v>0.184305711380326</v>
      </c>
      <c r="AR11" s="19" t="n">
        <v>0.153615018031084</v>
      </c>
      <c r="AS11" s="19" t="n">
        <v>0.172646987890209</v>
      </c>
      <c r="AT11" s="19" t="n">
        <v>0.0937067509366446</v>
      </c>
      <c r="AU11" s="19" t="n">
        <v>0.246807760848831</v>
      </c>
    </row>
    <row r="12">
      <c r="B12" s="20" t="s">
        <v>309</v>
      </c>
      <c r="C12" s="19" t="n">
        <v>0.0505842578692867</v>
      </c>
      <c r="D12" s="19" t="n">
        <v>0.0522863076929735</v>
      </c>
      <c r="E12" s="19" t="n">
        <v>0.0490878199302189</v>
      </c>
      <c r="F12" s="19"/>
      <c r="G12" s="19" t="n">
        <v>0.15021527311363</v>
      </c>
      <c r="H12" s="19" t="n">
        <v>0.0783037729480243</v>
      </c>
      <c r="I12" s="19" t="n">
        <v>0.0440547670855612</v>
      </c>
      <c r="J12" s="19" t="n">
        <v>0.0262896048729387</v>
      </c>
      <c r="K12" s="19" t="n">
        <v>0.0389535271365765</v>
      </c>
      <c r="L12" s="19" t="n">
        <v>0.0162855615334029</v>
      </c>
      <c r="M12" s="19"/>
      <c r="N12" s="19" t="n">
        <v>0</v>
      </c>
      <c r="O12" s="19" t="n">
        <v>0.0669524516583142</v>
      </c>
      <c r="P12" s="19" t="n">
        <v>0.0488336717704354</v>
      </c>
      <c r="Q12" s="19" t="n">
        <v>0.0506046212980484</v>
      </c>
      <c r="R12" s="19" t="n">
        <v>0.033781428468758</v>
      </c>
      <c r="S12" s="19"/>
      <c r="T12" s="19" t="n">
        <v>0.0541478191608752</v>
      </c>
      <c r="U12" s="19" t="n">
        <v>0.0745420618731183</v>
      </c>
      <c r="V12" s="19" t="n">
        <v>0.0341024734432484</v>
      </c>
      <c r="W12" s="19" t="n">
        <v>0.042416346162177</v>
      </c>
      <c r="X12" s="19"/>
      <c r="Y12" s="19" t="n">
        <v>0.0606618317119855</v>
      </c>
      <c r="Z12" s="19" t="n">
        <v>0.0504489174071991</v>
      </c>
      <c r="AA12" s="19" t="n">
        <v>0.00987805416884769</v>
      </c>
      <c r="AB12" s="19" t="n">
        <v>0.05968091409821</v>
      </c>
      <c r="AC12" s="19" t="n">
        <v>0.144380091629042</v>
      </c>
      <c r="AD12" s="19" t="n">
        <v>0.0312314173219733</v>
      </c>
      <c r="AE12" s="19"/>
      <c r="AF12" s="19" t="n">
        <v>0.0488166524299315</v>
      </c>
      <c r="AG12" s="19"/>
      <c r="AH12" s="19" t="n">
        <v>0.0543702404442602</v>
      </c>
      <c r="AI12" s="19"/>
      <c r="AJ12" s="19" t="n">
        <v>0.0907236325245924</v>
      </c>
      <c r="AK12" s="19" t="n">
        <v>0.0948150148769453</v>
      </c>
      <c r="AL12" s="19" t="n">
        <v>0.0578687303014764</v>
      </c>
      <c r="AM12" s="19" t="n">
        <v>0.0436793829982624</v>
      </c>
      <c r="AN12" s="19" t="n">
        <v>0.0873821360272007</v>
      </c>
      <c r="AO12" s="19" t="n">
        <v>0.0441753188748208</v>
      </c>
      <c r="AP12" s="19" t="n">
        <v>0.028486094487182</v>
      </c>
      <c r="AQ12" s="19" t="n">
        <v>0.0374499725188022</v>
      </c>
      <c r="AR12" s="19" t="n">
        <v>0</v>
      </c>
      <c r="AS12" s="19" t="n">
        <v>0.0129204560155936</v>
      </c>
      <c r="AT12" s="19" t="n">
        <v>0</v>
      </c>
      <c r="AU12" s="19" t="n">
        <v>0</v>
      </c>
    </row>
    <row r="13">
      <c r="B13" s="20" t="s">
        <v>310</v>
      </c>
      <c r="C13" s="19" t="n">
        <v>0.0694195171456967</v>
      </c>
      <c r="D13" s="19" t="n">
        <v>0.0648006025305533</v>
      </c>
      <c r="E13" s="19" t="n">
        <v>0.0743010193815968</v>
      </c>
      <c r="F13" s="19"/>
      <c r="G13" s="19" t="n">
        <v>0.0766619367864025</v>
      </c>
      <c r="H13" s="19" t="n">
        <v>0.0546812807485779</v>
      </c>
      <c r="I13" s="19" t="n">
        <v>0.0394691197361391</v>
      </c>
      <c r="J13" s="19" t="n">
        <v>0.0950751279371094</v>
      </c>
      <c r="K13" s="19" t="n">
        <v>0.0959269199793136</v>
      </c>
      <c r="L13" s="19" t="n">
        <v>0.0582516704805135</v>
      </c>
      <c r="M13" s="19"/>
      <c r="N13" s="19" t="n">
        <v>0.126701087149791</v>
      </c>
      <c r="O13" s="19" t="n">
        <v>0.0704396537983763</v>
      </c>
      <c r="P13" s="19" t="n">
        <v>0.0850387477393087</v>
      </c>
      <c r="Q13" s="19" t="n">
        <v>0.0393181720334003</v>
      </c>
      <c r="R13" s="19" t="n">
        <v>0.076445213494256</v>
      </c>
      <c r="S13" s="19"/>
      <c r="T13" s="19" t="n">
        <v>0.0692576404717746</v>
      </c>
      <c r="U13" s="19" t="n">
        <v>0.0705435354106792</v>
      </c>
      <c r="V13" s="19" t="n">
        <v>0.0845054559311949</v>
      </c>
      <c r="W13" s="19" t="n">
        <v>0.0469936381942011</v>
      </c>
      <c r="X13" s="19"/>
      <c r="Y13" s="19" t="n">
        <v>0.058143029450143</v>
      </c>
      <c r="Z13" s="19" t="n">
        <v>0.0983056942662115</v>
      </c>
      <c r="AA13" s="19" t="n">
        <v>0.0614092835818396</v>
      </c>
      <c r="AB13" s="19" t="n">
        <v>0.0822825192238236</v>
      </c>
      <c r="AC13" s="19" t="n">
        <v>0.062265795734541</v>
      </c>
      <c r="AD13" s="19" t="n">
        <v>0.044898143195301</v>
      </c>
      <c r="AE13" s="19"/>
      <c r="AF13" s="19" t="n">
        <v>0.0690152943296787</v>
      </c>
      <c r="AG13" s="19"/>
      <c r="AH13" s="19" t="n">
        <v>0.0593355697083462</v>
      </c>
      <c r="AI13" s="19"/>
      <c r="AJ13" s="19" t="n">
        <v>0.0315447316069352</v>
      </c>
      <c r="AK13" s="19" t="n">
        <v>0.0774622161724408</v>
      </c>
      <c r="AL13" s="19" t="n">
        <v>0.0758105498207824</v>
      </c>
      <c r="AM13" s="19" t="n">
        <v>0.0811161959868461</v>
      </c>
      <c r="AN13" s="19" t="n">
        <v>0.0409802297124299</v>
      </c>
      <c r="AO13" s="19" t="n">
        <v>0.0510533914677939</v>
      </c>
      <c r="AP13" s="19" t="n">
        <v>0.0821170172919557</v>
      </c>
      <c r="AQ13" s="19" t="n">
        <v>0.0645098864131231</v>
      </c>
      <c r="AR13" s="19" t="n">
        <v>0.0410234503155122</v>
      </c>
      <c r="AS13" s="19" t="n">
        <v>0.123284103771755</v>
      </c>
      <c r="AT13" s="19" t="n">
        <v>0.133150526789957</v>
      </c>
      <c r="AU13" s="19" t="n">
        <v>0.0435560905773943</v>
      </c>
    </row>
    <row r="14">
      <c r="B14" s="20" t="s">
        <v>66</v>
      </c>
      <c r="C14" s="19" t="n">
        <v>0.0784547301813358</v>
      </c>
      <c r="D14" s="19" t="n">
        <v>0.0574645171418231</v>
      </c>
      <c r="E14" s="19" t="n">
        <v>0.0996972985067226</v>
      </c>
      <c r="F14" s="19"/>
      <c r="G14" s="19" t="n">
        <v>0.0288775128753491</v>
      </c>
      <c r="H14" s="19" t="n">
        <v>0.0616666358827472</v>
      </c>
      <c r="I14" s="19" t="n">
        <v>0.0824875720373928</v>
      </c>
      <c r="J14" s="19" t="n">
        <v>0.0896285453468011</v>
      </c>
      <c r="K14" s="19" t="n">
        <v>0.0979176798762378</v>
      </c>
      <c r="L14" s="19" t="n">
        <v>0.0881875645730064</v>
      </c>
      <c r="M14" s="19"/>
      <c r="N14" s="19" t="n">
        <v>0.159963896245285</v>
      </c>
      <c r="O14" s="19" t="n">
        <v>0.10582562408207</v>
      </c>
      <c r="P14" s="19" t="n">
        <v>0.0781364746207136</v>
      </c>
      <c r="Q14" s="19" t="n">
        <v>0.0637981832315957</v>
      </c>
      <c r="R14" s="19" t="n">
        <v>0.0418134330972069</v>
      </c>
      <c r="S14" s="19"/>
      <c r="T14" s="19" t="n">
        <v>0.106728977327239</v>
      </c>
      <c r="U14" s="19" t="n">
        <v>0.0855091811186563</v>
      </c>
      <c r="V14" s="19" t="n">
        <v>0.0538552679076395</v>
      </c>
      <c r="W14" s="19" t="n">
        <v>0.0235137515728009</v>
      </c>
      <c r="X14" s="19"/>
      <c r="Y14" s="19" t="n">
        <v>0.0463041214845664</v>
      </c>
      <c r="Z14" s="19" t="n">
        <v>0.0596634592068041</v>
      </c>
      <c r="AA14" s="19" t="n">
        <v>0.0967997473624522</v>
      </c>
      <c r="AB14" s="19" t="n">
        <v>0.112704969806808</v>
      </c>
      <c r="AC14" s="19" t="n">
        <v>0.0550776904020775</v>
      </c>
      <c r="AD14" s="19" t="n">
        <v>0.205496061109387</v>
      </c>
      <c r="AE14" s="19"/>
      <c r="AF14" s="19" t="n">
        <v>0.0792132082932946</v>
      </c>
      <c r="AG14" s="19"/>
      <c r="AH14" s="19" t="n">
        <v>0.0601693013725479</v>
      </c>
      <c r="AI14" s="19"/>
      <c r="AJ14" s="19" t="n">
        <v>0.0826384648583077</v>
      </c>
      <c r="AK14" s="19" t="n">
        <v>0</v>
      </c>
      <c r="AL14" s="19" t="n">
        <v>0.0780817144185624</v>
      </c>
      <c r="AM14" s="19" t="n">
        <v>0.106927366985668</v>
      </c>
      <c r="AN14" s="19" t="n">
        <v>0.0661365023023175</v>
      </c>
      <c r="AO14" s="19" t="n">
        <v>0.0569991256509176</v>
      </c>
      <c r="AP14" s="19" t="n">
        <v>0.081625555298643</v>
      </c>
      <c r="AQ14" s="19" t="n">
        <v>0.0281926811689916</v>
      </c>
      <c r="AR14" s="19" t="n">
        <v>0.0361173026877341</v>
      </c>
      <c r="AS14" s="19" t="n">
        <v>0.0997960020775706</v>
      </c>
      <c r="AT14" s="19" t="n">
        <v>0.0972086830548128</v>
      </c>
      <c r="AU14" s="19" t="n">
        <v>0.103673619265302</v>
      </c>
    </row>
    <row r="15">
      <c r="B15" s="20" t="s">
        <v>311</v>
      </c>
      <c r="C15" s="23" t="n">
        <v>0.613750161189265</v>
      </c>
      <c r="D15" s="23" t="n">
        <v>0.638751627499212</v>
      </c>
      <c r="E15" s="23" t="n">
        <v>0.58927068638808</v>
      </c>
      <c r="F15" s="23"/>
      <c r="G15" s="23" t="n">
        <v>0.613702515353699</v>
      </c>
      <c r="H15" s="23" t="n">
        <v>0.575030765265741</v>
      </c>
      <c r="I15" s="23" t="n">
        <v>0.627059298891539</v>
      </c>
      <c r="J15" s="23" t="n">
        <v>0.621110254121447</v>
      </c>
      <c r="K15" s="23" t="n">
        <v>0.526545948619048</v>
      </c>
      <c r="L15" s="23" t="n">
        <v>0.686034332843026</v>
      </c>
      <c r="M15" s="23"/>
      <c r="N15" s="23" t="n">
        <v>0.608236477364049</v>
      </c>
      <c r="O15" s="23" t="n">
        <v>0.503291705999945</v>
      </c>
      <c r="P15" s="23" t="n">
        <v>0.614540477968549</v>
      </c>
      <c r="Q15" s="23" t="n">
        <v>0.675899147561467</v>
      </c>
      <c r="R15" s="23" t="n">
        <v>0.700307063547623</v>
      </c>
      <c r="S15" s="23"/>
      <c r="T15" s="23" t="n">
        <v>0.534255502008319</v>
      </c>
      <c r="U15" s="23" t="n">
        <v>0.590554151740711</v>
      </c>
      <c r="V15" s="23" t="n">
        <v>0.65326629019905</v>
      </c>
      <c r="W15" s="23" t="n">
        <v>0.723143829846683</v>
      </c>
      <c r="X15" s="23"/>
      <c r="Y15" s="23" t="n">
        <v>0.62618879300915</v>
      </c>
      <c r="Z15" s="23" t="n">
        <v>0.597434770269057</v>
      </c>
      <c r="AA15" s="23" t="n">
        <v>0.680054896194085</v>
      </c>
      <c r="AB15" s="23" t="n">
        <v>0.535370267063461</v>
      </c>
      <c r="AC15" s="23" t="n">
        <v>0.609240099033817</v>
      </c>
      <c r="AD15" s="23" t="n">
        <v>0.531129948972939</v>
      </c>
      <c r="AE15" s="23"/>
      <c r="AF15" s="23" t="n">
        <v>0.607737839299457</v>
      </c>
      <c r="AG15" s="23"/>
      <c r="AH15" s="23" t="n">
        <v>0.652279430379709</v>
      </c>
      <c r="AI15" s="23"/>
      <c r="AJ15" s="23" t="n">
        <v>0.63006039781496</v>
      </c>
      <c r="AK15" s="23" t="n">
        <v>0.565033236523817</v>
      </c>
      <c r="AL15" s="23" t="n">
        <v>0.59685680049145</v>
      </c>
      <c r="AM15" s="23" t="n">
        <v>0.586275737082518</v>
      </c>
      <c r="AN15" s="23" t="n">
        <v>0.596140626678562</v>
      </c>
      <c r="AO15" s="23" t="n">
        <v>0.720903364644257</v>
      </c>
      <c r="AP15" s="23" t="n">
        <v>0.600292440061448</v>
      </c>
      <c r="AQ15" s="23" t="n">
        <v>0.685541748518757</v>
      </c>
      <c r="AR15" s="23" t="n">
        <v>0.76924422896567</v>
      </c>
      <c r="AS15" s="23" t="n">
        <v>0.591352450244872</v>
      </c>
      <c r="AT15" s="23" t="n">
        <v>0.675934039218586</v>
      </c>
      <c r="AU15" s="23" t="n">
        <v>0.605962529308472</v>
      </c>
    </row>
    <row r="16">
      <c r="B16" s="20" t="s">
        <v>312</v>
      </c>
      <c r="C16" s="23" t="n">
        <v>0.120003775014983</v>
      </c>
      <c r="D16" s="23" t="n">
        <v>0.117086910223527</v>
      </c>
      <c r="E16" s="23" t="n">
        <v>0.123388839311816</v>
      </c>
      <c r="F16" s="23"/>
      <c r="G16" s="23" t="n">
        <v>0.226877209900032</v>
      </c>
      <c r="H16" s="23" t="n">
        <v>0.132985053696602</v>
      </c>
      <c r="I16" s="23" t="n">
        <v>0.0835238868217003</v>
      </c>
      <c r="J16" s="23" t="n">
        <v>0.121364732810048</v>
      </c>
      <c r="K16" s="23" t="n">
        <v>0.13488044711589</v>
      </c>
      <c r="L16" s="23" t="n">
        <v>0.0745372320139163</v>
      </c>
      <c r="M16" s="23"/>
      <c r="N16" s="23" t="n">
        <v>0.126701087149791</v>
      </c>
      <c r="O16" s="23" t="n">
        <v>0.137392105456691</v>
      </c>
      <c r="P16" s="23" t="n">
        <v>0.133872419509744</v>
      </c>
      <c r="Q16" s="23" t="n">
        <v>0.0899227933314487</v>
      </c>
      <c r="R16" s="23" t="n">
        <v>0.110226641963014</v>
      </c>
      <c r="S16" s="23"/>
      <c r="T16" s="23" t="n">
        <v>0.12340545963265</v>
      </c>
      <c r="U16" s="23" t="n">
        <v>0.145085597283797</v>
      </c>
      <c r="V16" s="23" t="n">
        <v>0.118607929374443</v>
      </c>
      <c r="W16" s="23" t="n">
        <v>0.0894099843563782</v>
      </c>
      <c r="X16" s="23"/>
      <c r="Y16" s="23" t="n">
        <v>0.118804861162128</v>
      </c>
      <c r="Z16" s="23" t="n">
        <v>0.148754611673411</v>
      </c>
      <c r="AA16" s="23" t="n">
        <v>0.0712873377506872</v>
      </c>
      <c r="AB16" s="23" t="n">
        <v>0.141963433322034</v>
      </c>
      <c r="AC16" s="23" t="n">
        <v>0.206645887363583</v>
      </c>
      <c r="AD16" s="23" t="n">
        <v>0.0761295605172744</v>
      </c>
      <c r="AE16" s="23"/>
      <c r="AF16" s="23" t="n">
        <v>0.11783194675961</v>
      </c>
      <c r="AG16" s="23"/>
      <c r="AH16" s="23" t="n">
        <v>0.113705810152606</v>
      </c>
      <c r="AI16" s="23"/>
      <c r="AJ16" s="23" t="n">
        <v>0.122268364131528</v>
      </c>
      <c r="AK16" s="23" t="n">
        <v>0.172277231049386</v>
      </c>
      <c r="AL16" s="23" t="n">
        <v>0.133679280122259</v>
      </c>
      <c r="AM16" s="23" t="n">
        <v>0.124795578985109</v>
      </c>
      <c r="AN16" s="23" t="n">
        <v>0.128362365739631</v>
      </c>
      <c r="AO16" s="23" t="n">
        <v>0.0952287103426147</v>
      </c>
      <c r="AP16" s="23" t="n">
        <v>0.110603111779138</v>
      </c>
      <c r="AQ16" s="23" t="n">
        <v>0.101959858931925</v>
      </c>
      <c r="AR16" s="23" t="n">
        <v>0.0410234503155122</v>
      </c>
      <c r="AS16" s="23" t="n">
        <v>0.136204559787348</v>
      </c>
      <c r="AT16" s="23" t="n">
        <v>0.133150526789957</v>
      </c>
      <c r="AU16" s="23" t="n">
        <v>0.0435560905773943</v>
      </c>
    </row>
    <row r="17">
      <c r="B17" s="20" t="s">
        <v>248</v>
      </c>
      <c r="C17" s="24" t="n">
        <v>0.493746386174282</v>
      </c>
      <c r="D17" s="24" t="n">
        <v>0.521664717275685</v>
      </c>
      <c r="E17" s="24" t="n">
        <v>0.465881847076264</v>
      </c>
      <c r="F17" s="24"/>
      <c r="G17" s="24" t="n">
        <v>0.386825305453667</v>
      </c>
      <c r="H17" s="24" t="n">
        <v>0.442045711569139</v>
      </c>
      <c r="I17" s="24" t="n">
        <v>0.543535412069839</v>
      </c>
      <c r="J17" s="24" t="n">
        <v>0.499745521311399</v>
      </c>
      <c r="K17" s="24" t="n">
        <v>0.391665501503158</v>
      </c>
      <c r="L17" s="24" t="n">
        <v>0.611497100829109</v>
      </c>
      <c r="M17" s="24"/>
      <c r="N17" s="24" t="n">
        <v>0.481535390214258</v>
      </c>
      <c r="O17" s="24" t="n">
        <v>0.365899600543255</v>
      </c>
      <c r="P17" s="24" t="n">
        <v>0.480668058458805</v>
      </c>
      <c r="Q17" s="24" t="n">
        <v>0.585976354230018</v>
      </c>
      <c r="R17" s="24" t="n">
        <v>0.590080421584608</v>
      </c>
      <c r="S17" s="24"/>
      <c r="T17" s="24" t="n">
        <v>0.410850042375669</v>
      </c>
      <c r="U17" s="24" t="n">
        <v>0.445468554456914</v>
      </c>
      <c r="V17" s="24" t="n">
        <v>0.534658360824607</v>
      </c>
      <c r="W17" s="24" t="n">
        <v>0.633733845490305</v>
      </c>
      <c r="X17" s="24"/>
      <c r="Y17" s="24" t="n">
        <v>0.507383931847022</v>
      </c>
      <c r="Z17" s="24" t="n">
        <v>0.448680158595647</v>
      </c>
      <c r="AA17" s="24" t="n">
        <v>0.608767558443398</v>
      </c>
      <c r="AB17" s="24" t="n">
        <v>0.393406833741427</v>
      </c>
      <c r="AC17" s="24" t="n">
        <v>0.402594211670234</v>
      </c>
      <c r="AD17" s="24" t="n">
        <v>0.455000388455665</v>
      </c>
      <c r="AE17" s="24"/>
      <c r="AF17" s="24" t="n">
        <v>0.489905892539847</v>
      </c>
      <c r="AG17" s="24"/>
      <c r="AH17" s="24" t="n">
        <v>0.538573620227103</v>
      </c>
      <c r="AI17" s="24"/>
      <c r="AJ17" s="24" t="n">
        <v>0.507792033683432</v>
      </c>
      <c r="AK17" s="24" t="n">
        <v>0.392756005474431</v>
      </c>
      <c r="AL17" s="24" t="n">
        <v>0.463177520369191</v>
      </c>
      <c r="AM17" s="24" t="n">
        <v>0.46148015809741</v>
      </c>
      <c r="AN17" s="24" t="n">
        <v>0.467778260938932</v>
      </c>
      <c r="AO17" s="24" t="n">
        <v>0.625674654301642</v>
      </c>
      <c r="AP17" s="24" t="n">
        <v>0.489689328282311</v>
      </c>
      <c r="AQ17" s="24" t="n">
        <v>0.583581889586832</v>
      </c>
      <c r="AR17" s="24" t="n">
        <v>0.728220778650157</v>
      </c>
      <c r="AS17" s="24" t="n">
        <v>0.455147890457524</v>
      </c>
      <c r="AT17" s="24" t="n">
        <v>0.542783512428629</v>
      </c>
      <c r="AU17" s="24" t="n">
        <v>0.562406438731078</v>
      </c>
    </row>
    <row r="18">
      <c r="B18" s="18"/>
    </row>
    <row r="19">
      <c r="B19" t="s">
        <v>70</v>
      </c>
    </row>
    <row r="20">
      <c r="B20" t="s">
        <v>71</v>
      </c>
    </row>
    <row r="22">
      <c r="B22"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317</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1016</v>
      </c>
      <c r="D7" s="11" t="n">
        <v>479</v>
      </c>
      <c r="E7" s="11" t="n">
        <v>535</v>
      </c>
      <c r="F7" s="11"/>
      <c r="G7" s="11" t="n">
        <v>101</v>
      </c>
      <c r="H7" s="11" t="n">
        <v>138</v>
      </c>
      <c r="I7" s="11" t="n">
        <v>148</v>
      </c>
      <c r="J7" s="11" t="n">
        <v>176</v>
      </c>
      <c r="K7" s="11" t="n">
        <v>187</v>
      </c>
      <c r="L7" s="11" t="n">
        <v>266</v>
      </c>
      <c r="M7" s="11"/>
      <c r="N7" s="11" t="n">
        <v>20</v>
      </c>
      <c r="O7" s="11" t="n">
        <v>265</v>
      </c>
      <c r="P7" s="11" t="n">
        <v>363</v>
      </c>
      <c r="Q7" s="11" t="n">
        <v>242</v>
      </c>
      <c r="R7" s="11" t="n">
        <v>121</v>
      </c>
      <c r="S7" s="11"/>
      <c r="T7" s="11" t="n">
        <v>119</v>
      </c>
      <c r="U7" s="11" t="n">
        <v>291</v>
      </c>
      <c r="V7" s="11" t="n">
        <v>216</v>
      </c>
      <c r="W7" s="11" t="n">
        <v>213</v>
      </c>
      <c r="X7" s="11"/>
      <c r="Y7" s="11" t="n">
        <v>361</v>
      </c>
      <c r="Z7" s="11" t="n">
        <v>178</v>
      </c>
      <c r="AA7" s="11" t="n">
        <v>234</v>
      </c>
      <c r="AB7" s="11" t="n">
        <v>114</v>
      </c>
      <c r="AC7" s="11" t="n">
        <v>56</v>
      </c>
      <c r="AD7" s="11" t="n">
        <v>67</v>
      </c>
      <c r="AE7" s="11"/>
      <c r="AF7" s="11" t="n">
        <v>631</v>
      </c>
      <c r="AG7" s="11"/>
      <c r="AH7" s="11" t="n">
        <v>748</v>
      </c>
      <c r="AI7" s="11"/>
      <c r="AJ7" s="11" t="n">
        <v>86</v>
      </c>
      <c r="AK7" s="11" t="n">
        <v>36</v>
      </c>
      <c r="AL7" s="11" t="n">
        <v>202</v>
      </c>
      <c r="AM7" s="11" t="n">
        <v>160</v>
      </c>
      <c r="AN7" s="11" t="n">
        <v>132</v>
      </c>
      <c r="AO7" s="11" t="n">
        <v>68</v>
      </c>
      <c r="AP7" s="11" t="n">
        <v>130</v>
      </c>
      <c r="AQ7" s="11" t="n">
        <v>32</v>
      </c>
      <c r="AR7" s="11" t="n">
        <v>26</v>
      </c>
      <c r="AS7" s="11" t="n">
        <v>74</v>
      </c>
      <c r="AT7" s="11" t="n">
        <v>30</v>
      </c>
      <c r="AU7" s="11" t="n">
        <v>40</v>
      </c>
    </row>
    <row r="8" ht="30" customHeight="1">
      <c r="B8" s="12" t="s">
        <v>20</v>
      </c>
      <c r="C8" s="12" t="n">
        <v>1016</v>
      </c>
      <c r="D8" s="12" t="n">
        <v>506</v>
      </c>
      <c r="E8" s="12" t="n">
        <v>508</v>
      </c>
      <c r="F8" s="12"/>
      <c r="G8" s="12" t="n">
        <v>112</v>
      </c>
      <c r="H8" s="12" t="n">
        <v>163</v>
      </c>
      <c r="I8" s="12" t="n">
        <v>150</v>
      </c>
      <c r="J8" s="12" t="n">
        <v>168</v>
      </c>
      <c r="K8" s="12" t="n">
        <v>173</v>
      </c>
      <c r="L8" s="12" t="n">
        <v>251</v>
      </c>
      <c r="M8" s="12"/>
      <c r="N8" s="12" t="n">
        <v>19</v>
      </c>
      <c r="O8" s="12" t="n">
        <v>248</v>
      </c>
      <c r="P8" s="12" t="n">
        <v>339</v>
      </c>
      <c r="Q8" s="12" t="n">
        <v>270</v>
      </c>
      <c r="R8" s="12" t="n">
        <v>134</v>
      </c>
      <c r="S8" s="12"/>
      <c r="T8" s="12" t="n">
        <v>119</v>
      </c>
      <c r="U8" s="12" t="n">
        <v>288</v>
      </c>
      <c r="V8" s="12" t="n">
        <v>215</v>
      </c>
      <c r="W8" s="12" t="n">
        <v>224</v>
      </c>
      <c r="X8" s="12"/>
      <c r="Y8" s="12" t="n">
        <v>389</v>
      </c>
      <c r="Z8" s="12" t="n">
        <v>172</v>
      </c>
      <c r="AA8" s="12" t="n">
        <v>220</v>
      </c>
      <c r="AB8" s="12" t="n">
        <v>108</v>
      </c>
      <c r="AC8" s="12" t="n">
        <v>59</v>
      </c>
      <c r="AD8" s="12" t="n">
        <v>61</v>
      </c>
      <c r="AE8" s="12"/>
      <c r="AF8" s="12" t="n">
        <v>624</v>
      </c>
      <c r="AG8" s="12"/>
      <c r="AH8" s="12" t="n">
        <v>760</v>
      </c>
      <c r="AI8" s="12"/>
      <c r="AJ8" s="12" t="n">
        <v>77</v>
      </c>
      <c r="AK8" s="12" t="n">
        <v>29</v>
      </c>
      <c r="AL8" s="12" t="n">
        <v>215</v>
      </c>
      <c r="AM8" s="12" t="n">
        <v>169</v>
      </c>
      <c r="AN8" s="12" t="n">
        <v>151</v>
      </c>
      <c r="AO8" s="12" t="n">
        <v>67</v>
      </c>
      <c r="AP8" s="12" t="n">
        <v>123</v>
      </c>
      <c r="AQ8" s="12" t="n">
        <v>35</v>
      </c>
      <c r="AR8" s="12" t="n">
        <v>22</v>
      </c>
      <c r="AS8" s="12" t="n">
        <v>67</v>
      </c>
      <c r="AT8" s="12" t="n">
        <v>23</v>
      </c>
      <c r="AU8" s="12" t="n">
        <v>38</v>
      </c>
    </row>
    <row r="9">
      <c r="B9" s="20" t="s">
        <v>306</v>
      </c>
      <c r="C9" s="19" t="n">
        <v>0.0759658333534208</v>
      </c>
      <c r="D9" s="19" t="n">
        <v>0.102081873348379</v>
      </c>
      <c r="E9" s="19" t="n">
        <v>0.0502249202311736</v>
      </c>
      <c r="F9" s="19"/>
      <c r="G9" s="19" t="n">
        <v>0.0870999943123038</v>
      </c>
      <c r="H9" s="19" t="n">
        <v>0.117129087060273</v>
      </c>
      <c r="I9" s="19" t="n">
        <v>0.109357681951486</v>
      </c>
      <c r="J9" s="19" t="n">
        <v>0.0683513544184709</v>
      </c>
      <c r="K9" s="19" t="n">
        <v>0.0403429825313617</v>
      </c>
      <c r="L9" s="19" t="n">
        <v>0.0539029240312507</v>
      </c>
      <c r="M9" s="19"/>
      <c r="N9" s="19" t="n">
        <v>0.0486085513464781</v>
      </c>
      <c r="O9" s="19" t="n">
        <v>0.0473985531303121</v>
      </c>
      <c r="P9" s="19" t="n">
        <v>0.0633222264619897</v>
      </c>
      <c r="Q9" s="19" t="n">
        <v>0.08938828419702</v>
      </c>
      <c r="R9" s="19" t="n">
        <v>0.140501712987845</v>
      </c>
      <c r="S9" s="19"/>
      <c r="T9" s="19" t="n">
        <v>0.126404852763325</v>
      </c>
      <c r="U9" s="19" t="n">
        <v>0.0687831536745861</v>
      </c>
      <c r="V9" s="19" t="n">
        <v>0.0567079541818521</v>
      </c>
      <c r="W9" s="19" t="n">
        <v>0.0996780378503705</v>
      </c>
      <c r="X9" s="19"/>
      <c r="Y9" s="19" t="n">
        <v>0.0997187062643398</v>
      </c>
      <c r="Z9" s="19" t="n">
        <v>0.0794931777759975</v>
      </c>
      <c r="AA9" s="19" t="n">
        <v>0.0437004339662939</v>
      </c>
      <c r="AB9" s="19" t="n">
        <v>0.0555561505064984</v>
      </c>
      <c r="AC9" s="19" t="n">
        <v>0.0889123526003194</v>
      </c>
      <c r="AD9" s="19" t="n">
        <v>0.0624256853602465</v>
      </c>
      <c r="AE9" s="19"/>
      <c r="AF9" s="19" t="n">
        <v>0.0608956592400253</v>
      </c>
      <c r="AG9" s="19"/>
      <c r="AH9" s="19" t="n">
        <v>0.0913281817771439</v>
      </c>
      <c r="AI9" s="19"/>
      <c r="AJ9" s="19" t="n">
        <v>0.110567765466748</v>
      </c>
      <c r="AK9" s="19" t="n">
        <v>0.0532119361651473</v>
      </c>
      <c r="AL9" s="19" t="n">
        <v>0.0855601618143182</v>
      </c>
      <c r="AM9" s="19" t="n">
        <v>0.0480417054156171</v>
      </c>
      <c r="AN9" s="19" t="n">
        <v>0.0680762328898859</v>
      </c>
      <c r="AO9" s="19" t="n">
        <v>0.168856901892728</v>
      </c>
      <c r="AP9" s="19" t="n">
        <v>0.0817844646263007</v>
      </c>
      <c r="AQ9" s="19" t="n">
        <v>0.0287112377075293</v>
      </c>
      <c r="AR9" s="19" t="n">
        <v>0.0471222779734907</v>
      </c>
      <c r="AS9" s="19" t="n">
        <v>0.0417647070325658</v>
      </c>
      <c r="AT9" s="19" t="n">
        <v>0</v>
      </c>
      <c r="AU9" s="19" t="n">
        <v>0.108360737985426</v>
      </c>
    </row>
    <row r="10">
      <c r="B10" s="20" t="s">
        <v>307</v>
      </c>
      <c r="C10" s="19" t="n">
        <v>0.181713358863933</v>
      </c>
      <c r="D10" s="19" t="n">
        <v>0.195028325770205</v>
      </c>
      <c r="E10" s="19" t="n">
        <v>0.16717229330689</v>
      </c>
      <c r="F10" s="19"/>
      <c r="G10" s="19" t="n">
        <v>0.329299002947391</v>
      </c>
      <c r="H10" s="19" t="n">
        <v>0.192938127498718</v>
      </c>
      <c r="I10" s="19" t="n">
        <v>0.18936493169337</v>
      </c>
      <c r="J10" s="19" t="n">
        <v>0.209009312598594</v>
      </c>
      <c r="K10" s="19" t="n">
        <v>0.103133572815295</v>
      </c>
      <c r="L10" s="19" t="n">
        <v>0.139704652902056</v>
      </c>
      <c r="M10" s="19"/>
      <c r="N10" s="19" t="n">
        <v>0.112015715991833</v>
      </c>
      <c r="O10" s="19" t="n">
        <v>0.174092675352059</v>
      </c>
      <c r="P10" s="19" t="n">
        <v>0.142785330440702</v>
      </c>
      <c r="Q10" s="19" t="n">
        <v>0.204881053292794</v>
      </c>
      <c r="R10" s="19" t="n">
        <v>0.249711360295374</v>
      </c>
      <c r="S10" s="19"/>
      <c r="T10" s="19" t="n">
        <v>0.179249960451135</v>
      </c>
      <c r="U10" s="19" t="n">
        <v>0.151152595996881</v>
      </c>
      <c r="V10" s="19" t="n">
        <v>0.157446599693534</v>
      </c>
      <c r="W10" s="19" t="n">
        <v>0.260780605287968</v>
      </c>
      <c r="X10" s="19"/>
      <c r="Y10" s="19" t="n">
        <v>0.226210525262394</v>
      </c>
      <c r="Z10" s="19" t="n">
        <v>0.183764977011928</v>
      </c>
      <c r="AA10" s="19" t="n">
        <v>0.132746766657378</v>
      </c>
      <c r="AB10" s="19" t="n">
        <v>0.135640553255257</v>
      </c>
      <c r="AC10" s="19" t="n">
        <v>0.262193508215483</v>
      </c>
      <c r="AD10" s="19" t="n">
        <v>0.0909090210120021</v>
      </c>
      <c r="AE10" s="19"/>
      <c r="AF10" s="19" t="n">
        <v>0.148607416714664</v>
      </c>
      <c r="AG10" s="19"/>
      <c r="AH10" s="19" t="n">
        <v>0.193078508068669</v>
      </c>
      <c r="AI10" s="19"/>
      <c r="AJ10" s="19" t="n">
        <v>0.257751715397625</v>
      </c>
      <c r="AK10" s="19" t="n">
        <v>0.167426921532962</v>
      </c>
      <c r="AL10" s="19" t="n">
        <v>0.152826651120785</v>
      </c>
      <c r="AM10" s="19" t="n">
        <v>0.184537460650186</v>
      </c>
      <c r="AN10" s="19" t="n">
        <v>0.2423667519217</v>
      </c>
      <c r="AO10" s="19" t="n">
        <v>0.182254009537162</v>
      </c>
      <c r="AP10" s="19" t="n">
        <v>0.130982786663357</v>
      </c>
      <c r="AQ10" s="19" t="n">
        <v>0.165491495830239</v>
      </c>
      <c r="AR10" s="19" t="n">
        <v>0.120981002310832</v>
      </c>
      <c r="AS10" s="19" t="n">
        <v>0.155507350076064</v>
      </c>
      <c r="AT10" s="19" t="n">
        <v>0.214367363857957</v>
      </c>
      <c r="AU10" s="19" t="n">
        <v>0.188195836509144</v>
      </c>
    </row>
    <row r="11">
      <c r="B11" s="20" t="s">
        <v>308</v>
      </c>
      <c r="C11" s="19" t="n">
        <v>0.260341377209421</v>
      </c>
      <c r="D11" s="19" t="n">
        <v>0.276883596861326</v>
      </c>
      <c r="E11" s="19" t="n">
        <v>0.24487929288107</v>
      </c>
      <c r="F11" s="19"/>
      <c r="G11" s="19" t="n">
        <v>0.182989134269043</v>
      </c>
      <c r="H11" s="19" t="n">
        <v>0.279041597509749</v>
      </c>
      <c r="I11" s="19" t="n">
        <v>0.260898992887466</v>
      </c>
      <c r="J11" s="19" t="n">
        <v>0.206310865174164</v>
      </c>
      <c r="K11" s="19" t="n">
        <v>0.250329071746962</v>
      </c>
      <c r="L11" s="19" t="n">
        <v>0.325569030541288</v>
      </c>
      <c r="M11" s="19"/>
      <c r="N11" s="19" t="n">
        <v>0.286361094283641</v>
      </c>
      <c r="O11" s="19" t="n">
        <v>0.27884443997381</v>
      </c>
      <c r="P11" s="19" t="n">
        <v>0.274879716703296</v>
      </c>
      <c r="Q11" s="19" t="n">
        <v>0.250007157388803</v>
      </c>
      <c r="R11" s="19" t="n">
        <v>0.200015813873678</v>
      </c>
      <c r="S11" s="19"/>
      <c r="T11" s="19" t="n">
        <v>0.20734139778235</v>
      </c>
      <c r="U11" s="19" t="n">
        <v>0.237650304419916</v>
      </c>
      <c r="V11" s="19" t="n">
        <v>0.309583885411315</v>
      </c>
      <c r="W11" s="19" t="n">
        <v>0.285726808139598</v>
      </c>
      <c r="X11" s="19"/>
      <c r="Y11" s="19" t="n">
        <v>0.291494602225584</v>
      </c>
      <c r="Z11" s="19" t="n">
        <v>0.185531308454814</v>
      </c>
      <c r="AA11" s="19" t="n">
        <v>0.309980446573921</v>
      </c>
      <c r="AB11" s="19" t="n">
        <v>0.286725290588049</v>
      </c>
      <c r="AC11" s="19" t="n">
        <v>0.166848011698882</v>
      </c>
      <c r="AD11" s="19" t="n">
        <v>0.164569694908912</v>
      </c>
      <c r="AE11" s="19"/>
      <c r="AF11" s="19" t="n">
        <v>0.265668239770612</v>
      </c>
      <c r="AG11" s="19"/>
      <c r="AH11" s="19" t="n">
        <v>0.26138175327202</v>
      </c>
      <c r="AI11" s="19"/>
      <c r="AJ11" s="19" t="n">
        <v>0.240639883504994</v>
      </c>
      <c r="AK11" s="19" t="n">
        <v>0.21948741712189</v>
      </c>
      <c r="AL11" s="19" t="n">
        <v>0.231371702118626</v>
      </c>
      <c r="AM11" s="19" t="n">
        <v>0.310541428000184</v>
      </c>
      <c r="AN11" s="19" t="n">
        <v>0.255700171607691</v>
      </c>
      <c r="AO11" s="19" t="n">
        <v>0.232228698904597</v>
      </c>
      <c r="AP11" s="19" t="n">
        <v>0.287799656130174</v>
      </c>
      <c r="AQ11" s="19" t="n">
        <v>0.300481606416666</v>
      </c>
      <c r="AR11" s="19" t="n">
        <v>0.187946752523322</v>
      </c>
      <c r="AS11" s="19" t="n">
        <v>0.335435795234182</v>
      </c>
      <c r="AT11" s="19" t="n">
        <v>0.194164651623833</v>
      </c>
      <c r="AU11" s="19" t="n">
        <v>0.163814193139512</v>
      </c>
    </row>
    <row r="12">
      <c r="B12" s="20" t="s">
        <v>309</v>
      </c>
      <c r="C12" s="19" t="n">
        <v>0.157314163027915</v>
      </c>
      <c r="D12" s="19" t="n">
        <v>0.14948752798782</v>
      </c>
      <c r="E12" s="19" t="n">
        <v>0.16574329329868</v>
      </c>
      <c r="F12" s="19"/>
      <c r="G12" s="19" t="n">
        <v>0.215769894879579</v>
      </c>
      <c r="H12" s="19" t="n">
        <v>0.122562093359335</v>
      </c>
      <c r="I12" s="19" t="n">
        <v>0.15035985161871</v>
      </c>
      <c r="J12" s="19" t="n">
        <v>0.184565078248768</v>
      </c>
      <c r="K12" s="19" t="n">
        <v>0.1585937829664</v>
      </c>
      <c r="L12" s="19" t="n">
        <v>0.138746916811658</v>
      </c>
      <c r="M12" s="19"/>
      <c r="N12" s="19" t="n">
        <v>0.14634329492384</v>
      </c>
      <c r="O12" s="19" t="n">
        <v>0.149423073106759</v>
      </c>
      <c r="P12" s="19" t="n">
        <v>0.153104609351126</v>
      </c>
      <c r="Q12" s="19" t="n">
        <v>0.196233814910903</v>
      </c>
      <c r="R12" s="19" t="n">
        <v>0.111832684974069</v>
      </c>
      <c r="S12" s="19"/>
      <c r="T12" s="19" t="n">
        <v>0.123727631573811</v>
      </c>
      <c r="U12" s="19" t="n">
        <v>0.181526589649236</v>
      </c>
      <c r="V12" s="19" t="n">
        <v>0.196482442149228</v>
      </c>
      <c r="W12" s="19" t="n">
        <v>0.117820031691819</v>
      </c>
      <c r="X12" s="19"/>
      <c r="Y12" s="19" t="n">
        <v>0.144770900099796</v>
      </c>
      <c r="Z12" s="19" t="n">
        <v>0.176278314261679</v>
      </c>
      <c r="AA12" s="19" t="n">
        <v>0.166942248662086</v>
      </c>
      <c r="AB12" s="19" t="n">
        <v>0.119447366901699</v>
      </c>
      <c r="AC12" s="19" t="n">
        <v>0.198796392120398</v>
      </c>
      <c r="AD12" s="19" t="n">
        <v>0.175970384159647</v>
      </c>
      <c r="AE12" s="19"/>
      <c r="AF12" s="19" t="n">
        <v>0.179140260565423</v>
      </c>
      <c r="AG12" s="19"/>
      <c r="AH12" s="19" t="n">
        <v>0.164354283016099</v>
      </c>
      <c r="AI12" s="19"/>
      <c r="AJ12" s="19" t="n">
        <v>0.115401601173036</v>
      </c>
      <c r="AK12" s="19" t="n">
        <v>0.118881039667525</v>
      </c>
      <c r="AL12" s="19" t="n">
        <v>0.174148001159374</v>
      </c>
      <c r="AM12" s="19" t="n">
        <v>0.155341313244341</v>
      </c>
      <c r="AN12" s="19" t="n">
        <v>0.163033822638659</v>
      </c>
      <c r="AO12" s="19" t="n">
        <v>0.189337222696529</v>
      </c>
      <c r="AP12" s="19" t="n">
        <v>0.156834047337054</v>
      </c>
      <c r="AQ12" s="19" t="n">
        <v>0.153112549482915</v>
      </c>
      <c r="AR12" s="19" t="n">
        <v>0.267049734188487</v>
      </c>
      <c r="AS12" s="19" t="n">
        <v>0.0886473390294905</v>
      </c>
      <c r="AT12" s="19" t="n">
        <v>0.198242038002134</v>
      </c>
      <c r="AU12" s="19" t="n">
        <v>0.144104028249589</v>
      </c>
    </row>
    <row r="13">
      <c r="B13" s="20" t="s">
        <v>310</v>
      </c>
      <c r="C13" s="19" t="n">
        <v>0.210294448152783</v>
      </c>
      <c r="D13" s="19" t="n">
        <v>0.191169352859001</v>
      </c>
      <c r="E13" s="19" t="n">
        <v>0.228215559272308</v>
      </c>
      <c r="F13" s="19"/>
      <c r="G13" s="19" t="n">
        <v>0.148707627936468</v>
      </c>
      <c r="H13" s="19" t="n">
        <v>0.200267625573607</v>
      </c>
      <c r="I13" s="19" t="n">
        <v>0.174925050310351</v>
      </c>
      <c r="J13" s="19" t="n">
        <v>0.23835085537534</v>
      </c>
      <c r="K13" s="19" t="n">
        <v>0.298491865227958</v>
      </c>
      <c r="L13" s="19" t="n">
        <v>0.185984978997189</v>
      </c>
      <c r="M13" s="19"/>
      <c r="N13" s="19" t="n">
        <v>0.212102275139814</v>
      </c>
      <c r="O13" s="19" t="n">
        <v>0.205987035553499</v>
      </c>
      <c r="P13" s="19" t="n">
        <v>0.241917736737233</v>
      </c>
      <c r="Q13" s="19" t="n">
        <v>0.173762910652208</v>
      </c>
      <c r="R13" s="19" t="n">
        <v>0.212805958902815</v>
      </c>
      <c r="S13" s="19"/>
      <c r="T13" s="19" t="n">
        <v>0.226693420557691</v>
      </c>
      <c r="U13" s="19" t="n">
        <v>0.230429773770408</v>
      </c>
      <c r="V13" s="19" t="n">
        <v>0.199765814047749</v>
      </c>
      <c r="W13" s="19" t="n">
        <v>0.178075712187782</v>
      </c>
      <c r="X13" s="19"/>
      <c r="Y13" s="19" t="n">
        <v>0.153278634504806</v>
      </c>
      <c r="Z13" s="19" t="n">
        <v>0.281338642742642</v>
      </c>
      <c r="AA13" s="19" t="n">
        <v>0.184380988653314</v>
      </c>
      <c r="AB13" s="19" t="n">
        <v>0.276853451735627</v>
      </c>
      <c r="AC13" s="19" t="n">
        <v>0.260908781693458</v>
      </c>
      <c r="AD13" s="19" t="n">
        <v>0.26922730374132</v>
      </c>
      <c r="AE13" s="19"/>
      <c r="AF13" s="19" t="n">
        <v>0.226883361907067</v>
      </c>
      <c r="AG13" s="19"/>
      <c r="AH13" s="19" t="n">
        <v>0.193398441818978</v>
      </c>
      <c r="AI13" s="19"/>
      <c r="AJ13" s="19" t="n">
        <v>0.134366707093042</v>
      </c>
      <c r="AK13" s="19" t="n">
        <v>0.414395937268112</v>
      </c>
      <c r="AL13" s="19" t="n">
        <v>0.248126360134865</v>
      </c>
      <c r="AM13" s="19" t="n">
        <v>0.175358257869921</v>
      </c>
      <c r="AN13" s="19" t="n">
        <v>0.16320546145235</v>
      </c>
      <c r="AO13" s="19" t="n">
        <v>0.103741454783081</v>
      </c>
      <c r="AP13" s="19" t="n">
        <v>0.211653164818979</v>
      </c>
      <c r="AQ13" s="19" t="n">
        <v>0.29529919168613</v>
      </c>
      <c r="AR13" s="19" t="n">
        <v>0.340782930316135</v>
      </c>
      <c r="AS13" s="19" t="n">
        <v>0.236049002797956</v>
      </c>
      <c r="AT13" s="19" t="n">
        <v>0.293042433098206</v>
      </c>
      <c r="AU13" s="19" t="n">
        <v>0.270966603686268</v>
      </c>
    </row>
    <row r="14">
      <c r="B14" s="20" t="s">
        <v>66</v>
      </c>
      <c r="C14" s="19" t="n">
        <v>0.114370819392527</v>
      </c>
      <c r="D14" s="19" t="n">
        <v>0.0853493231732696</v>
      </c>
      <c r="E14" s="19" t="n">
        <v>0.143764641009878</v>
      </c>
      <c r="F14" s="19"/>
      <c r="G14" s="19" t="n">
        <v>0.0361343456552162</v>
      </c>
      <c r="H14" s="19" t="n">
        <v>0.0880614689983181</v>
      </c>
      <c r="I14" s="19" t="n">
        <v>0.115093491538617</v>
      </c>
      <c r="J14" s="19" t="n">
        <v>0.0934125341846632</v>
      </c>
      <c r="K14" s="19" t="n">
        <v>0.149108724712024</v>
      </c>
      <c r="L14" s="19" t="n">
        <v>0.156091496716558</v>
      </c>
      <c r="M14" s="19"/>
      <c r="N14" s="19" t="n">
        <v>0.194569068314394</v>
      </c>
      <c r="O14" s="19" t="n">
        <v>0.144254222883561</v>
      </c>
      <c r="P14" s="19" t="n">
        <v>0.123990380305653</v>
      </c>
      <c r="Q14" s="19" t="n">
        <v>0.085726779558272</v>
      </c>
      <c r="R14" s="19" t="n">
        <v>0.0851324689662196</v>
      </c>
      <c r="S14" s="19"/>
      <c r="T14" s="19" t="n">
        <v>0.136582736871688</v>
      </c>
      <c r="U14" s="19" t="n">
        <v>0.130457582488973</v>
      </c>
      <c r="V14" s="19" t="n">
        <v>0.080013304516321</v>
      </c>
      <c r="W14" s="19" t="n">
        <v>0.0579188048424617</v>
      </c>
      <c r="X14" s="19"/>
      <c r="Y14" s="19" t="n">
        <v>0.0845266316430809</v>
      </c>
      <c r="Z14" s="19" t="n">
        <v>0.0935935797529411</v>
      </c>
      <c r="AA14" s="19" t="n">
        <v>0.162249115487007</v>
      </c>
      <c r="AB14" s="19" t="n">
        <v>0.12577718701287</v>
      </c>
      <c r="AC14" s="19" t="n">
        <v>0.0223409536714584</v>
      </c>
      <c r="AD14" s="19" t="n">
        <v>0.236897910817873</v>
      </c>
      <c r="AE14" s="19"/>
      <c r="AF14" s="19" t="n">
        <v>0.118805061802209</v>
      </c>
      <c r="AG14" s="19"/>
      <c r="AH14" s="19" t="n">
        <v>0.0964588320470899</v>
      </c>
      <c r="AI14" s="19"/>
      <c r="AJ14" s="19" t="n">
        <v>0.141272327364556</v>
      </c>
      <c r="AK14" s="19" t="n">
        <v>0.0265967482443645</v>
      </c>
      <c r="AL14" s="19" t="n">
        <v>0.107967123652031</v>
      </c>
      <c r="AM14" s="19" t="n">
        <v>0.12617983481975</v>
      </c>
      <c r="AN14" s="19" t="n">
        <v>0.107617559489713</v>
      </c>
      <c r="AO14" s="19" t="n">
        <v>0.123581712185902</v>
      </c>
      <c r="AP14" s="19" t="n">
        <v>0.130945880424135</v>
      </c>
      <c r="AQ14" s="19" t="n">
        <v>0.0569039188765208</v>
      </c>
      <c r="AR14" s="19" t="n">
        <v>0.0361173026877341</v>
      </c>
      <c r="AS14" s="19" t="n">
        <v>0.142595805829742</v>
      </c>
      <c r="AT14" s="19" t="n">
        <v>0.100183513417871</v>
      </c>
      <c r="AU14" s="19" t="n">
        <v>0.124558600430061</v>
      </c>
    </row>
    <row r="15">
      <c r="B15" s="20" t="s">
        <v>311</v>
      </c>
      <c r="C15" s="23" t="n">
        <v>0.257679192217354</v>
      </c>
      <c r="D15" s="23" t="n">
        <v>0.297110199118585</v>
      </c>
      <c r="E15" s="23" t="n">
        <v>0.217397213538063</v>
      </c>
      <c r="F15" s="23"/>
      <c r="G15" s="23" t="n">
        <v>0.416398997259694</v>
      </c>
      <c r="H15" s="23" t="n">
        <v>0.310067214558991</v>
      </c>
      <c r="I15" s="23" t="n">
        <v>0.298722613644856</v>
      </c>
      <c r="J15" s="23" t="n">
        <v>0.277360667017065</v>
      </c>
      <c r="K15" s="23" t="n">
        <v>0.143476555346657</v>
      </c>
      <c r="L15" s="23" t="n">
        <v>0.193607576933306</v>
      </c>
      <c r="M15" s="23"/>
      <c r="N15" s="23" t="n">
        <v>0.160624267338311</v>
      </c>
      <c r="O15" s="23" t="n">
        <v>0.221491228482371</v>
      </c>
      <c r="P15" s="23" t="n">
        <v>0.206107556902692</v>
      </c>
      <c r="Q15" s="23" t="n">
        <v>0.294269337489814</v>
      </c>
      <c r="R15" s="23" t="n">
        <v>0.390213073283219</v>
      </c>
      <c r="S15" s="23"/>
      <c r="T15" s="23" t="n">
        <v>0.30565481321446</v>
      </c>
      <c r="U15" s="23" t="n">
        <v>0.219935749671467</v>
      </c>
      <c r="V15" s="23" t="n">
        <v>0.214154553875387</v>
      </c>
      <c r="W15" s="23" t="n">
        <v>0.360458643138338</v>
      </c>
      <c r="X15" s="23"/>
      <c r="Y15" s="23" t="n">
        <v>0.325929231526734</v>
      </c>
      <c r="Z15" s="23" t="n">
        <v>0.263258154787925</v>
      </c>
      <c r="AA15" s="23" t="n">
        <v>0.176447200623672</v>
      </c>
      <c r="AB15" s="23" t="n">
        <v>0.191196703761756</v>
      </c>
      <c r="AC15" s="23" t="n">
        <v>0.351105860815802</v>
      </c>
      <c r="AD15" s="23" t="n">
        <v>0.153334706372249</v>
      </c>
      <c r="AE15" s="23"/>
      <c r="AF15" s="23" t="n">
        <v>0.209503075954689</v>
      </c>
      <c r="AG15" s="23"/>
      <c r="AH15" s="23" t="n">
        <v>0.284406689845813</v>
      </c>
      <c r="AI15" s="23"/>
      <c r="AJ15" s="23" t="n">
        <v>0.368319480864373</v>
      </c>
      <c r="AK15" s="23" t="n">
        <v>0.220638857698109</v>
      </c>
      <c r="AL15" s="23" t="n">
        <v>0.238386812935103</v>
      </c>
      <c r="AM15" s="23" t="n">
        <v>0.232579166065803</v>
      </c>
      <c r="AN15" s="23" t="n">
        <v>0.310442984811586</v>
      </c>
      <c r="AO15" s="23" t="n">
        <v>0.35111091142989</v>
      </c>
      <c r="AP15" s="23" t="n">
        <v>0.212767251289658</v>
      </c>
      <c r="AQ15" s="23" t="n">
        <v>0.194202733537768</v>
      </c>
      <c r="AR15" s="23" t="n">
        <v>0.168103280284323</v>
      </c>
      <c r="AS15" s="23" t="n">
        <v>0.19727205710863</v>
      </c>
      <c r="AT15" s="23" t="n">
        <v>0.214367363857957</v>
      </c>
      <c r="AU15" s="23" t="n">
        <v>0.29655657449457</v>
      </c>
    </row>
    <row r="16">
      <c r="B16" s="20" t="s">
        <v>312</v>
      </c>
      <c r="C16" s="23" t="n">
        <v>0.367608611180698</v>
      </c>
      <c r="D16" s="23" t="n">
        <v>0.34065688084682</v>
      </c>
      <c r="E16" s="23" t="n">
        <v>0.393958852570988</v>
      </c>
      <c r="F16" s="23"/>
      <c r="G16" s="23" t="n">
        <v>0.364477522816046</v>
      </c>
      <c r="H16" s="23" t="n">
        <v>0.322829718932942</v>
      </c>
      <c r="I16" s="23" t="n">
        <v>0.325284901929061</v>
      </c>
      <c r="J16" s="23" t="n">
        <v>0.422915933624108</v>
      </c>
      <c r="K16" s="23" t="n">
        <v>0.457085648194357</v>
      </c>
      <c r="L16" s="23" t="n">
        <v>0.324731895808847</v>
      </c>
      <c r="M16" s="23"/>
      <c r="N16" s="23" t="n">
        <v>0.358445570063654</v>
      </c>
      <c r="O16" s="23" t="n">
        <v>0.355410108660258</v>
      </c>
      <c r="P16" s="23" t="n">
        <v>0.395022346088359</v>
      </c>
      <c r="Q16" s="23" t="n">
        <v>0.369996725563111</v>
      </c>
      <c r="R16" s="23" t="n">
        <v>0.324638643876884</v>
      </c>
      <c r="S16" s="23"/>
      <c r="T16" s="23" t="n">
        <v>0.350421052131502</v>
      </c>
      <c r="U16" s="23" t="n">
        <v>0.411956363419644</v>
      </c>
      <c r="V16" s="23" t="n">
        <v>0.396248256196977</v>
      </c>
      <c r="W16" s="23" t="n">
        <v>0.295895743879602</v>
      </c>
      <c r="X16" s="23"/>
      <c r="Y16" s="23" t="n">
        <v>0.298049534604602</v>
      </c>
      <c r="Z16" s="23" t="n">
        <v>0.45761695700432</v>
      </c>
      <c r="AA16" s="23" t="n">
        <v>0.3513232373154</v>
      </c>
      <c r="AB16" s="23" t="n">
        <v>0.396300818637325</v>
      </c>
      <c r="AC16" s="23" t="n">
        <v>0.459705173813857</v>
      </c>
      <c r="AD16" s="23" t="n">
        <v>0.445197687900967</v>
      </c>
      <c r="AE16" s="23"/>
      <c r="AF16" s="23" t="n">
        <v>0.40602362247249</v>
      </c>
      <c r="AG16" s="23"/>
      <c r="AH16" s="23" t="n">
        <v>0.357752724835077</v>
      </c>
      <c r="AI16" s="23"/>
      <c r="AJ16" s="23" t="n">
        <v>0.249768308266078</v>
      </c>
      <c r="AK16" s="23" t="n">
        <v>0.533276976935636</v>
      </c>
      <c r="AL16" s="23" t="n">
        <v>0.422274361294239</v>
      </c>
      <c r="AM16" s="23" t="n">
        <v>0.330699571114263</v>
      </c>
      <c r="AN16" s="23" t="n">
        <v>0.326239284091009</v>
      </c>
      <c r="AO16" s="23" t="n">
        <v>0.29307867747961</v>
      </c>
      <c r="AP16" s="23" t="n">
        <v>0.368487212156033</v>
      </c>
      <c r="AQ16" s="23" t="n">
        <v>0.448411741169045</v>
      </c>
      <c r="AR16" s="23" t="n">
        <v>0.607832664504621</v>
      </c>
      <c r="AS16" s="23" t="n">
        <v>0.324696341827446</v>
      </c>
      <c r="AT16" s="23" t="n">
        <v>0.49128447110034</v>
      </c>
      <c r="AU16" s="23" t="n">
        <v>0.415070631935857</v>
      </c>
    </row>
    <row r="17">
      <c r="B17" s="20" t="s">
        <v>248</v>
      </c>
      <c r="C17" s="24" t="n">
        <v>-0.109929418963344</v>
      </c>
      <c r="D17" s="24" t="n">
        <v>-0.0435466817282356</v>
      </c>
      <c r="E17" s="24" t="n">
        <v>-0.176561639032925</v>
      </c>
      <c r="F17" s="24"/>
      <c r="G17" s="24" t="n">
        <v>0.0519214744436479</v>
      </c>
      <c r="H17" s="24" t="n">
        <v>-0.0127625043739503</v>
      </c>
      <c r="I17" s="24" t="n">
        <v>-0.0265622882842044</v>
      </c>
      <c r="J17" s="24" t="n">
        <v>-0.145555266607043</v>
      </c>
      <c r="K17" s="24" t="n">
        <v>-0.3136090928477</v>
      </c>
      <c r="L17" s="24" t="n">
        <v>-0.131124318875541</v>
      </c>
      <c r="M17" s="24"/>
      <c r="N17" s="24" t="n">
        <v>-0.197821302725343</v>
      </c>
      <c r="O17" s="24" t="n">
        <v>-0.133918880177888</v>
      </c>
      <c r="P17" s="24" t="n">
        <v>-0.188914789185667</v>
      </c>
      <c r="Q17" s="24" t="n">
        <v>-0.0757273880732962</v>
      </c>
      <c r="R17" s="24" t="n">
        <v>0.0655744294063348</v>
      </c>
      <c r="S17" s="24"/>
      <c r="T17" s="24" t="n">
        <v>-0.0447662389170422</v>
      </c>
      <c r="U17" s="24" t="n">
        <v>-0.192020613748177</v>
      </c>
      <c r="V17" s="24" t="n">
        <v>-0.182093702321591</v>
      </c>
      <c r="W17" s="24" t="n">
        <v>0.0645628992587365</v>
      </c>
      <c r="X17" s="24"/>
      <c r="Y17" s="24" t="n">
        <v>0.0278796969221315</v>
      </c>
      <c r="Z17" s="24" t="n">
        <v>-0.194358802216395</v>
      </c>
      <c r="AA17" s="24" t="n">
        <v>-0.174876036691728</v>
      </c>
      <c r="AB17" s="24" t="n">
        <v>-0.20510411487557</v>
      </c>
      <c r="AC17" s="24" t="n">
        <v>-0.108599312998054</v>
      </c>
      <c r="AD17" s="24" t="n">
        <v>-0.291862981528719</v>
      </c>
      <c r="AE17" s="24"/>
      <c r="AF17" s="24" t="n">
        <v>-0.196520546517801</v>
      </c>
      <c r="AG17" s="24"/>
      <c r="AH17" s="24" t="n">
        <v>-0.0733460349892642</v>
      </c>
      <c r="AI17" s="24"/>
      <c r="AJ17" s="24" t="n">
        <v>0.118551172598295</v>
      </c>
      <c r="AK17" s="24" t="n">
        <v>-0.312638119237527</v>
      </c>
      <c r="AL17" s="24" t="n">
        <v>-0.183887548359136</v>
      </c>
      <c r="AM17" s="24" t="n">
        <v>-0.0981204050484599</v>
      </c>
      <c r="AN17" s="24" t="n">
        <v>-0.0157962992794237</v>
      </c>
      <c r="AO17" s="24" t="n">
        <v>0.0580322339502801</v>
      </c>
      <c r="AP17" s="24" t="n">
        <v>-0.155719960866375</v>
      </c>
      <c r="AQ17" s="24" t="n">
        <v>-0.254209007631277</v>
      </c>
      <c r="AR17" s="24" t="n">
        <v>-0.439729384220299</v>
      </c>
      <c r="AS17" s="24" t="n">
        <v>-0.127424284718817</v>
      </c>
      <c r="AT17" s="24" t="n">
        <v>-0.276917107242383</v>
      </c>
      <c r="AU17" s="24" t="n">
        <v>-0.118514057441287</v>
      </c>
    </row>
    <row r="18">
      <c r="B18" s="18"/>
    </row>
    <row r="19">
      <c r="B19" t="s">
        <v>70</v>
      </c>
    </row>
    <row r="20">
      <c r="B20" t="s">
        <v>71</v>
      </c>
    </row>
    <row r="22">
      <c r="B22"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318</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1016</v>
      </c>
      <c r="D7" s="11" t="n">
        <v>479</v>
      </c>
      <c r="E7" s="11" t="n">
        <v>535</v>
      </c>
      <c r="F7" s="11"/>
      <c r="G7" s="11" t="n">
        <v>101</v>
      </c>
      <c r="H7" s="11" t="n">
        <v>138</v>
      </c>
      <c r="I7" s="11" t="n">
        <v>148</v>
      </c>
      <c r="J7" s="11" t="n">
        <v>176</v>
      </c>
      <c r="K7" s="11" t="n">
        <v>187</v>
      </c>
      <c r="L7" s="11" t="n">
        <v>266</v>
      </c>
      <c r="M7" s="11"/>
      <c r="N7" s="11" t="n">
        <v>20</v>
      </c>
      <c r="O7" s="11" t="n">
        <v>265</v>
      </c>
      <c r="P7" s="11" t="n">
        <v>363</v>
      </c>
      <c r="Q7" s="11" t="n">
        <v>242</v>
      </c>
      <c r="R7" s="11" t="n">
        <v>121</v>
      </c>
      <c r="S7" s="11"/>
      <c r="T7" s="11" t="n">
        <v>119</v>
      </c>
      <c r="U7" s="11" t="n">
        <v>291</v>
      </c>
      <c r="V7" s="11" t="n">
        <v>216</v>
      </c>
      <c r="W7" s="11" t="n">
        <v>213</v>
      </c>
      <c r="X7" s="11"/>
      <c r="Y7" s="11" t="n">
        <v>361</v>
      </c>
      <c r="Z7" s="11" t="n">
        <v>178</v>
      </c>
      <c r="AA7" s="11" t="n">
        <v>234</v>
      </c>
      <c r="AB7" s="11" t="n">
        <v>114</v>
      </c>
      <c r="AC7" s="11" t="n">
        <v>56</v>
      </c>
      <c r="AD7" s="11" t="n">
        <v>67</v>
      </c>
      <c r="AE7" s="11"/>
      <c r="AF7" s="11" t="n">
        <v>631</v>
      </c>
      <c r="AG7" s="11"/>
      <c r="AH7" s="11" t="n">
        <v>748</v>
      </c>
      <c r="AI7" s="11"/>
      <c r="AJ7" s="11" t="n">
        <v>86</v>
      </c>
      <c r="AK7" s="11" t="n">
        <v>36</v>
      </c>
      <c r="AL7" s="11" t="n">
        <v>202</v>
      </c>
      <c r="AM7" s="11" t="n">
        <v>160</v>
      </c>
      <c r="AN7" s="11" t="n">
        <v>132</v>
      </c>
      <c r="AO7" s="11" t="n">
        <v>68</v>
      </c>
      <c r="AP7" s="11" t="n">
        <v>130</v>
      </c>
      <c r="AQ7" s="11" t="n">
        <v>32</v>
      </c>
      <c r="AR7" s="11" t="n">
        <v>26</v>
      </c>
      <c r="AS7" s="11" t="n">
        <v>74</v>
      </c>
      <c r="AT7" s="11" t="n">
        <v>30</v>
      </c>
      <c r="AU7" s="11" t="n">
        <v>40</v>
      </c>
    </row>
    <row r="8" ht="30" customHeight="1">
      <c r="B8" s="12" t="s">
        <v>20</v>
      </c>
      <c r="C8" s="12" t="n">
        <v>1016</v>
      </c>
      <c r="D8" s="12" t="n">
        <v>506</v>
      </c>
      <c r="E8" s="12" t="n">
        <v>508</v>
      </c>
      <c r="F8" s="12"/>
      <c r="G8" s="12" t="n">
        <v>112</v>
      </c>
      <c r="H8" s="12" t="n">
        <v>163</v>
      </c>
      <c r="I8" s="12" t="n">
        <v>150</v>
      </c>
      <c r="J8" s="12" t="n">
        <v>168</v>
      </c>
      <c r="K8" s="12" t="n">
        <v>173</v>
      </c>
      <c r="L8" s="12" t="n">
        <v>251</v>
      </c>
      <c r="M8" s="12"/>
      <c r="N8" s="12" t="n">
        <v>19</v>
      </c>
      <c r="O8" s="12" t="n">
        <v>248</v>
      </c>
      <c r="P8" s="12" t="n">
        <v>339</v>
      </c>
      <c r="Q8" s="12" t="n">
        <v>270</v>
      </c>
      <c r="R8" s="12" t="n">
        <v>134</v>
      </c>
      <c r="S8" s="12"/>
      <c r="T8" s="12" t="n">
        <v>119</v>
      </c>
      <c r="U8" s="12" t="n">
        <v>288</v>
      </c>
      <c r="V8" s="12" t="n">
        <v>215</v>
      </c>
      <c r="W8" s="12" t="n">
        <v>224</v>
      </c>
      <c r="X8" s="12"/>
      <c r="Y8" s="12" t="n">
        <v>389</v>
      </c>
      <c r="Z8" s="12" t="n">
        <v>172</v>
      </c>
      <c r="AA8" s="12" t="n">
        <v>220</v>
      </c>
      <c r="AB8" s="12" t="n">
        <v>108</v>
      </c>
      <c r="AC8" s="12" t="n">
        <v>59</v>
      </c>
      <c r="AD8" s="12" t="n">
        <v>61</v>
      </c>
      <c r="AE8" s="12"/>
      <c r="AF8" s="12" t="n">
        <v>624</v>
      </c>
      <c r="AG8" s="12"/>
      <c r="AH8" s="12" t="n">
        <v>760</v>
      </c>
      <c r="AI8" s="12"/>
      <c r="AJ8" s="12" t="n">
        <v>77</v>
      </c>
      <c r="AK8" s="12" t="n">
        <v>29</v>
      </c>
      <c r="AL8" s="12" t="n">
        <v>215</v>
      </c>
      <c r="AM8" s="12" t="n">
        <v>169</v>
      </c>
      <c r="AN8" s="12" t="n">
        <v>151</v>
      </c>
      <c r="AO8" s="12" t="n">
        <v>67</v>
      </c>
      <c r="AP8" s="12" t="n">
        <v>123</v>
      </c>
      <c r="AQ8" s="12" t="n">
        <v>35</v>
      </c>
      <c r="AR8" s="12" t="n">
        <v>22</v>
      </c>
      <c r="AS8" s="12" t="n">
        <v>67</v>
      </c>
      <c r="AT8" s="12" t="n">
        <v>23</v>
      </c>
      <c r="AU8" s="12" t="n">
        <v>38</v>
      </c>
    </row>
    <row r="9">
      <c r="B9" s="20" t="s">
        <v>306</v>
      </c>
      <c r="C9" s="19" t="n">
        <v>0.2631178701519</v>
      </c>
      <c r="D9" s="19" t="n">
        <v>0.323076624476888</v>
      </c>
      <c r="E9" s="19" t="n">
        <v>0.204372535922188</v>
      </c>
      <c r="F9" s="19"/>
      <c r="G9" s="19" t="n">
        <v>0.219908819979799</v>
      </c>
      <c r="H9" s="19" t="n">
        <v>0.220077309031231</v>
      </c>
      <c r="I9" s="19" t="n">
        <v>0.273091432714916</v>
      </c>
      <c r="J9" s="19" t="n">
        <v>0.267906266087771</v>
      </c>
      <c r="K9" s="19" t="n">
        <v>0.281526905862338</v>
      </c>
      <c r="L9" s="19" t="n">
        <v>0.288472388942954</v>
      </c>
      <c r="M9" s="19"/>
      <c r="N9" s="19" t="n">
        <v>0.324856590169794</v>
      </c>
      <c r="O9" s="19" t="n">
        <v>0.260516054602422</v>
      </c>
      <c r="P9" s="19" t="n">
        <v>0.273085418376957</v>
      </c>
      <c r="Q9" s="19" t="n">
        <v>0.253801695384822</v>
      </c>
      <c r="R9" s="19" t="n">
        <v>0.262441122738717</v>
      </c>
      <c r="S9" s="19"/>
      <c r="T9" s="19" t="n">
        <v>0.276814229694581</v>
      </c>
      <c r="U9" s="19" t="n">
        <v>0.245208352162274</v>
      </c>
      <c r="V9" s="19" t="n">
        <v>0.275380999902729</v>
      </c>
      <c r="W9" s="19" t="n">
        <v>0.307237852730803</v>
      </c>
      <c r="X9" s="19"/>
      <c r="Y9" s="19" t="n">
        <v>0.283049983609895</v>
      </c>
      <c r="Z9" s="19" t="n">
        <v>0.259518265186862</v>
      </c>
      <c r="AA9" s="19" t="n">
        <v>0.291263311994597</v>
      </c>
      <c r="AB9" s="19" t="n">
        <v>0.206578389930399</v>
      </c>
      <c r="AC9" s="19" t="n">
        <v>0.179721705396887</v>
      </c>
      <c r="AD9" s="19" t="n">
        <v>0.253365816952308</v>
      </c>
      <c r="AE9" s="19"/>
      <c r="AF9" s="19" t="n">
        <v>0.269921466365341</v>
      </c>
      <c r="AG9" s="19"/>
      <c r="AH9" s="19" t="n">
        <v>0.285448488806171</v>
      </c>
      <c r="AI9" s="19"/>
      <c r="AJ9" s="19" t="n">
        <v>0.303279367322974</v>
      </c>
      <c r="AK9" s="19" t="n">
        <v>0.184380396278316</v>
      </c>
      <c r="AL9" s="19" t="n">
        <v>0.277959945360334</v>
      </c>
      <c r="AM9" s="19" t="n">
        <v>0.210141379997108</v>
      </c>
      <c r="AN9" s="19" t="n">
        <v>0.265667066050549</v>
      </c>
      <c r="AO9" s="19" t="n">
        <v>0.334423656472908</v>
      </c>
      <c r="AP9" s="19" t="n">
        <v>0.257679121854568</v>
      </c>
      <c r="AQ9" s="19" t="n">
        <v>0.217156806877288</v>
      </c>
      <c r="AR9" s="19" t="n">
        <v>0.356599553689026</v>
      </c>
      <c r="AS9" s="19" t="n">
        <v>0.23516755160174</v>
      </c>
      <c r="AT9" s="19" t="n">
        <v>0.337558566839973</v>
      </c>
      <c r="AU9" s="19" t="n">
        <v>0.267645696433635</v>
      </c>
    </row>
    <row r="10">
      <c r="B10" s="20" t="s">
        <v>307</v>
      </c>
      <c r="C10" s="19" t="n">
        <v>0.368025474384852</v>
      </c>
      <c r="D10" s="19" t="n">
        <v>0.336891008161416</v>
      </c>
      <c r="E10" s="19" t="n">
        <v>0.398548327909573</v>
      </c>
      <c r="F10" s="19"/>
      <c r="G10" s="19" t="n">
        <v>0.446771260071714</v>
      </c>
      <c r="H10" s="19" t="n">
        <v>0.389441868646921</v>
      </c>
      <c r="I10" s="19" t="n">
        <v>0.298046810760749</v>
      </c>
      <c r="J10" s="19" t="n">
        <v>0.379250048169973</v>
      </c>
      <c r="K10" s="19" t="n">
        <v>0.253050181679188</v>
      </c>
      <c r="L10" s="19" t="n">
        <v>0.432592341209774</v>
      </c>
      <c r="M10" s="19"/>
      <c r="N10" s="19" t="n">
        <v>0.321666913052307</v>
      </c>
      <c r="O10" s="19" t="n">
        <v>0.353090771582426</v>
      </c>
      <c r="P10" s="19" t="n">
        <v>0.325133340788286</v>
      </c>
      <c r="Q10" s="19" t="n">
        <v>0.41976714053257</v>
      </c>
      <c r="R10" s="19" t="n">
        <v>0.405808614341034</v>
      </c>
      <c r="S10" s="19"/>
      <c r="T10" s="19" t="n">
        <v>0.290793984595995</v>
      </c>
      <c r="U10" s="19" t="n">
        <v>0.35896116165193</v>
      </c>
      <c r="V10" s="19" t="n">
        <v>0.40098883699957</v>
      </c>
      <c r="W10" s="19" t="n">
        <v>0.394698435928741</v>
      </c>
      <c r="X10" s="19"/>
      <c r="Y10" s="19" t="n">
        <v>0.339570607544857</v>
      </c>
      <c r="Z10" s="19" t="n">
        <v>0.397033672027827</v>
      </c>
      <c r="AA10" s="19" t="n">
        <v>0.422583247268617</v>
      </c>
      <c r="AB10" s="19" t="n">
        <v>0.307172094615443</v>
      </c>
      <c r="AC10" s="19" t="n">
        <v>0.428951139812548</v>
      </c>
      <c r="AD10" s="19" t="n">
        <v>0.324405949865028</v>
      </c>
      <c r="AE10" s="19"/>
      <c r="AF10" s="19" t="n">
        <v>0.340869644235737</v>
      </c>
      <c r="AG10" s="19"/>
      <c r="AH10" s="19" t="n">
        <v>0.359934298108512</v>
      </c>
      <c r="AI10" s="19"/>
      <c r="AJ10" s="19" t="n">
        <v>0.391116477756187</v>
      </c>
      <c r="AK10" s="19" t="n">
        <v>0.382751871150942</v>
      </c>
      <c r="AL10" s="19" t="n">
        <v>0.304034365668232</v>
      </c>
      <c r="AM10" s="19" t="n">
        <v>0.410327434510617</v>
      </c>
      <c r="AN10" s="19" t="n">
        <v>0.390958193688685</v>
      </c>
      <c r="AO10" s="19" t="n">
        <v>0.406069229201153</v>
      </c>
      <c r="AP10" s="19" t="n">
        <v>0.353814948946203</v>
      </c>
      <c r="AQ10" s="19" t="n">
        <v>0.378326004253089</v>
      </c>
      <c r="AR10" s="19" t="n">
        <v>0.328176270560534</v>
      </c>
      <c r="AS10" s="19" t="n">
        <v>0.392261997750112</v>
      </c>
      <c r="AT10" s="19" t="n">
        <v>0.308299662998577</v>
      </c>
      <c r="AU10" s="19" t="n">
        <v>0.378712772373038</v>
      </c>
    </row>
    <row r="11">
      <c r="B11" s="20" t="s">
        <v>308</v>
      </c>
      <c r="C11" s="19" t="n">
        <v>0.181186932391757</v>
      </c>
      <c r="D11" s="19" t="n">
        <v>0.170515598718383</v>
      </c>
      <c r="E11" s="19" t="n">
        <v>0.190562531440139</v>
      </c>
      <c r="F11" s="19"/>
      <c r="G11" s="19" t="n">
        <v>0.196112849480939</v>
      </c>
      <c r="H11" s="19" t="n">
        <v>0.193975981828239</v>
      </c>
      <c r="I11" s="19" t="n">
        <v>0.267625193530872</v>
      </c>
      <c r="J11" s="19" t="n">
        <v>0.157660920124933</v>
      </c>
      <c r="K11" s="19" t="n">
        <v>0.205016368451362</v>
      </c>
      <c r="L11" s="19" t="n">
        <v>0.113721102478638</v>
      </c>
      <c r="M11" s="19"/>
      <c r="N11" s="19" t="n">
        <v>0.0871013620130757</v>
      </c>
      <c r="O11" s="19" t="n">
        <v>0.183371585003601</v>
      </c>
      <c r="P11" s="19" t="n">
        <v>0.197336083327732</v>
      </c>
      <c r="Q11" s="19" t="n">
        <v>0.16367359643574</v>
      </c>
      <c r="R11" s="19" t="n">
        <v>0.183097797475464</v>
      </c>
      <c r="S11" s="19"/>
      <c r="T11" s="19" t="n">
        <v>0.242976983211369</v>
      </c>
      <c r="U11" s="19" t="n">
        <v>0.17556996248417</v>
      </c>
      <c r="V11" s="19" t="n">
        <v>0.174361594985333</v>
      </c>
      <c r="W11" s="19" t="n">
        <v>0.167032422962437</v>
      </c>
      <c r="X11" s="19"/>
      <c r="Y11" s="19" t="n">
        <v>0.218361532604985</v>
      </c>
      <c r="Z11" s="19" t="n">
        <v>0.167377317433909</v>
      </c>
      <c r="AA11" s="19" t="n">
        <v>0.106085645840287</v>
      </c>
      <c r="AB11" s="19" t="n">
        <v>0.251907135703099</v>
      </c>
      <c r="AC11" s="19" t="n">
        <v>0.205600473676386</v>
      </c>
      <c r="AD11" s="19" t="n">
        <v>0.123277887145517</v>
      </c>
      <c r="AE11" s="19"/>
      <c r="AF11" s="19" t="n">
        <v>0.188524655937205</v>
      </c>
      <c r="AG11" s="19"/>
      <c r="AH11" s="19" t="n">
        <v>0.189685392283905</v>
      </c>
      <c r="AI11" s="19"/>
      <c r="AJ11" s="19" t="n">
        <v>0.167852315836354</v>
      </c>
      <c r="AK11" s="19" t="n">
        <v>0.303698366666008</v>
      </c>
      <c r="AL11" s="19" t="n">
        <v>0.205745781709325</v>
      </c>
      <c r="AM11" s="19" t="n">
        <v>0.166629620747513</v>
      </c>
      <c r="AN11" s="19" t="n">
        <v>0.153995551168532</v>
      </c>
      <c r="AO11" s="19" t="n">
        <v>0.126648343267903</v>
      </c>
      <c r="AP11" s="19" t="n">
        <v>0.182997227663029</v>
      </c>
      <c r="AQ11" s="19" t="n">
        <v>0.311814621287508</v>
      </c>
      <c r="AR11" s="19" t="n">
        <v>0.162912754348979</v>
      </c>
      <c r="AS11" s="19" t="n">
        <v>0.17672799722245</v>
      </c>
      <c r="AT11" s="19" t="n">
        <v>0.0917136186453276</v>
      </c>
      <c r="AU11" s="19" t="n">
        <v>0.191133836106316</v>
      </c>
    </row>
    <row r="12">
      <c r="B12" s="20" t="s">
        <v>309</v>
      </c>
      <c r="C12" s="19" t="n">
        <v>0.0511952193881895</v>
      </c>
      <c r="D12" s="19" t="n">
        <v>0.0588568470312377</v>
      </c>
      <c r="E12" s="19" t="n">
        <v>0.0437584114707695</v>
      </c>
      <c r="F12" s="19"/>
      <c r="G12" s="19" t="n">
        <v>0.0740090259555262</v>
      </c>
      <c r="H12" s="19" t="n">
        <v>0.106564967634963</v>
      </c>
      <c r="I12" s="19" t="n">
        <v>0.0390664547529138</v>
      </c>
      <c r="J12" s="19" t="n">
        <v>0.01750830348493</v>
      </c>
      <c r="K12" s="19" t="n">
        <v>0.0800922279430309</v>
      </c>
      <c r="L12" s="19" t="n">
        <v>0.0150390279161271</v>
      </c>
      <c r="M12" s="19"/>
      <c r="N12" s="19" t="n">
        <v>0.133718465218843</v>
      </c>
      <c r="O12" s="19" t="n">
        <v>0.0508720889491591</v>
      </c>
      <c r="P12" s="19" t="n">
        <v>0.0386210275713137</v>
      </c>
      <c r="Q12" s="19" t="n">
        <v>0.0679026684213283</v>
      </c>
      <c r="R12" s="19" t="n">
        <v>0.040155956299895</v>
      </c>
      <c r="S12" s="19"/>
      <c r="T12" s="19" t="n">
        <v>0.0417415353524189</v>
      </c>
      <c r="U12" s="19" t="n">
        <v>0.0767464258944212</v>
      </c>
      <c r="V12" s="19" t="n">
        <v>0.0315336837255708</v>
      </c>
      <c r="W12" s="19" t="n">
        <v>0.052313815201035</v>
      </c>
      <c r="X12" s="19"/>
      <c r="Y12" s="19" t="n">
        <v>0.0718724056871022</v>
      </c>
      <c r="Z12" s="19" t="n">
        <v>0.0225528348353939</v>
      </c>
      <c r="AA12" s="19" t="n">
        <v>0.016926271562343</v>
      </c>
      <c r="AB12" s="19" t="n">
        <v>0.045800249314289</v>
      </c>
      <c r="AC12" s="19" t="n">
        <v>0.0995878935983946</v>
      </c>
      <c r="AD12" s="19" t="n">
        <v>0.0915784986140427</v>
      </c>
      <c r="AE12" s="19"/>
      <c r="AF12" s="19" t="n">
        <v>0.0580091207420118</v>
      </c>
      <c r="AG12" s="19"/>
      <c r="AH12" s="19" t="n">
        <v>0.0549751565561012</v>
      </c>
      <c r="AI12" s="19"/>
      <c r="AJ12" s="19" t="n">
        <v>0.0330680214019771</v>
      </c>
      <c r="AK12" s="19" t="n">
        <v>0.0231603879253189</v>
      </c>
      <c r="AL12" s="19" t="n">
        <v>0.0771383732015828</v>
      </c>
      <c r="AM12" s="19" t="n">
        <v>0.0380429482249242</v>
      </c>
      <c r="AN12" s="19" t="n">
        <v>0.0811401650391</v>
      </c>
      <c r="AO12" s="19" t="n">
        <v>0.0328245961205243</v>
      </c>
      <c r="AP12" s="19" t="n">
        <v>0.0624037725410624</v>
      </c>
      <c r="AQ12" s="19" t="n">
        <v>0</v>
      </c>
      <c r="AR12" s="19" t="n">
        <v>0.0349895909356805</v>
      </c>
      <c r="AS12" s="19" t="n">
        <v>0.030655244331235</v>
      </c>
      <c r="AT12" s="19" t="n">
        <v>0</v>
      </c>
      <c r="AU12" s="19" t="n">
        <v>0.0218867436303662</v>
      </c>
    </row>
    <row r="13">
      <c r="B13" s="20" t="s">
        <v>310</v>
      </c>
      <c r="C13" s="19" t="n">
        <v>0.0519014118039586</v>
      </c>
      <c r="D13" s="19" t="n">
        <v>0.0475845769342081</v>
      </c>
      <c r="E13" s="19" t="n">
        <v>0.0564121383016275</v>
      </c>
      <c r="F13" s="19"/>
      <c r="G13" s="19" t="n">
        <v>0.0220447783029873</v>
      </c>
      <c r="H13" s="19" t="n">
        <v>0.0411108168294781</v>
      </c>
      <c r="I13" s="19" t="n">
        <v>0.0381392570757138</v>
      </c>
      <c r="J13" s="19" t="n">
        <v>0.0833966586273711</v>
      </c>
      <c r="K13" s="19" t="n">
        <v>0.0707093828319982</v>
      </c>
      <c r="L13" s="19" t="n">
        <v>0.0464344197471614</v>
      </c>
      <c r="M13" s="19"/>
      <c r="N13" s="19" t="n">
        <v>0.0366828166777686</v>
      </c>
      <c r="O13" s="19" t="n">
        <v>0.0455515341157062</v>
      </c>
      <c r="P13" s="19" t="n">
        <v>0.0828504387752815</v>
      </c>
      <c r="Q13" s="19" t="n">
        <v>0.0318210822235312</v>
      </c>
      <c r="R13" s="19" t="n">
        <v>0.0234136168430501</v>
      </c>
      <c r="S13" s="19"/>
      <c r="T13" s="19" t="n">
        <v>0.0487641796406403</v>
      </c>
      <c r="U13" s="19" t="n">
        <v>0.0634651640723662</v>
      </c>
      <c r="V13" s="19" t="n">
        <v>0.0558919771627951</v>
      </c>
      <c r="W13" s="19" t="n">
        <v>0.0295182468350092</v>
      </c>
      <c r="X13" s="19"/>
      <c r="Y13" s="19" t="n">
        <v>0.0353242645732231</v>
      </c>
      <c r="Z13" s="19" t="n">
        <v>0.0803487937277751</v>
      </c>
      <c r="AA13" s="19" t="n">
        <v>0.052980548161187</v>
      </c>
      <c r="AB13" s="19" t="n">
        <v>0.0721287361250083</v>
      </c>
      <c r="AC13" s="19" t="n">
        <v>0.0285382188558264</v>
      </c>
      <c r="AD13" s="19" t="n">
        <v>0.030530964193204</v>
      </c>
      <c r="AE13" s="19"/>
      <c r="AF13" s="19" t="n">
        <v>0.0547165396704157</v>
      </c>
      <c r="AG13" s="19"/>
      <c r="AH13" s="19" t="n">
        <v>0.041734979809635</v>
      </c>
      <c r="AI13" s="19"/>
      <c r="AJ13" s="19" t="n">
        <v>0.0415893030957686</v>
      </c>
      <c r="AK13" s="19" t="n">
        <v>0.0817921720581493</v>
      </c>
      <c r="AL13" s="19" t="n">
        <v>0.0546820863418744</v>
      </c>
      <c r="AM13" s="19" t="n">
        <v>0.0587053546160301</v>
      </c>
      <c r="AN13" s="19" t="n">
        <v>0.0341710755218965</v>
      </c>
      <c r="AO13" s="19" t="n">
        <v>0.0299604231996871</v>
      </c>
      <c r="AP13" s="19" t="n">
        <v>0.050188099884371</v>
      </c>
      <c r="AQ13" s="19" t="n">
        <v>0.0645098864131231</v>
      </c>
      <c r="AR13" s="19" t="n">
        <v>0.0410234503155122</v>
      </c>
      <c r="AS13" s="19" t="n">
        <v>0.0636023736966526</v>
      </c>
      <c r="AT13" s="19" t="n">
        <v>0.133150526789957</v>
      </c>
      <c r="AU13" s="19" t="n">
        <v>0.0435560905773943</v>
      </c>
    </row>
    <row r="14">
      <c r="B14" s="20" t="s">
        <v>66</v>
      </c>
      <c r="C14" s="19" t="n">
        <v>0.0845730918793424</v>
      </c>
      <c r="D14" s="19" t="n">
        <v>0.0630753446778674</v>
      </c>
      <c r="E14" s="19" t="n">
        <v>0.106346054955704</v>
      </c>
      <c r="F14" s="19"/>
      <c r="G14" s="19" t="n">
        <v>0.0411532662090341</v>
      </c>
      <c r="H14" s="19" t="n">
        <v>0.0488290560291694</v>
      </c>
      <c r="I14" s="19" t="n">
        <v>0.0840308511648357</v>
      </c>
      <c r="J14" s="19" t="n">
        <v>0.0942778035050222</v>
      </c>
      <c r="K14" s="19" t="n">
        <v>0.109604933232083</v>
      </c>
      <c r="L14" s="19" t="n">
        <v>0.103740719705345</v>
      </c>
      <c r="M14" s="19"/>
      <c r="N14" s="19" t="n">
        <v>0.095973852868212</v>
      </c>
      <c r="O14" s="19" t="n">
        <v>0.106597965746685</v>
      </c>
      <c r="P14" s="19" t="n">
        <v>0.08297369116043</v>
      </c>
      <c r="Q14" s="19" t="n">
        <v>0.063033817002008</v>
      </c>
      <c r="R14" s="19" t="n">
        <v>0.0850828923018399</v>
      </c>
      <c r="S14" s="19"/>
      <c r="T14" s="19" t="n">
        <v>0.098909087504996</v>
      </c>
      <c r="U14" s="19" t="n">
        <v>0.0800489337348382</v>
      </c>
      <c r="V14" s="19" t="n">
        <v>0.0618429072240022</v>
      </c>
      <c r="W14" s="19" t="n">
        <v>0.0491992263419744</v>
      </c>
      <c r="X14" s="19"/>
      <c r="Y14" s="19" t="n">
        <v>0.0518212059799375</v>
      </c>
      <c r="Z14" s="19" t="n">
        <v>0.0731691167882335</v>
      </c>
      <c r="AA14" s="19" t="n">
        <v>0.110160975172969</v>
      </c>
      <c r="AB14" s="19" t="n">
        <v>0.116413394311762</v>
      </c>
      <c r="AC14" s="19" t="n">
        <v>0.057600568659958</v>
      </c>
      <c r="AD14" s="19" t="n">
        <v>0.176840883229901</v>
      </c>
      <c r="AE14" s="19"/>
      <c r="AF14" s="19" t="n">
        <v>0.08795857304929</v>
      </c>
      <c r="AG14" s="19"/>
      <c r="AH14" s="19" t="n">
        <v>0.0682216844356755</v>
      </c>
      <c r="AI14" s="19"/>
      <c r="AJ14" s="19" t="n">
        <v>0.0630945145867394</v>
      </c>
      <c r="AK14" s="19" t="n">
        <v>0.0242168059212648</v>
      </c>
      <c r="AL14" s="19" t="n">
        <v>0.0804394477186507</v>
      </c>
      <c r="AM14" s="19" t="n">
        <v>0.116153261903807</v>
      </c>
      <c r="AN14" s="19" t="n">
        <v>0.0740679485312384</v>
      </c>
      <c r="AO14" s="19" t="n">
        <v>0.0700737517378244</v>
      </c>
      <c r="AP14" s="19" t="n">
        <v>0.0929168291107669</v>
      </c>
      <c r="AQ14" s="19" t="n">
        <v>0.0281926811689916</v>
      </c>
      <c r="AR14" s="19" t="n">
        <v>0.0762983801502687</v>
      </c>
      <c r="AS14" s="19" t="n">
        <v>0.101584835397811</v>
      </c>
      <c r="AT14" s="19" t="n">
        <v>0.129277624726165</v>
      </c>
      <c r="AU14" s="19" t="n">
        <v>0.0970648608792508</v>
      </c>
    </row>
    <row r="15">
      <c r="B15" s="20" t="s">
        <v>311</v>
      </c>
      <c r="C15" s="23" t="n">
        <v>0.631143344536752</v>
      </c>
      <c r="D15" s="23" t="n">
        <v>0.659967632638304</v>
      </c>
      <c r="E15" s="23" t="n">
        <v>0.602920863831761</v>
      </c>
      <c r="F15" s="23"/>
      <c r="G15" s="23" t="n">
        <v>0.666680080051513</v>
      </c>
      <c r="H15" s="23" t="n">
        <v>0.609519177678151</v>
      </c>
      <c r="I15" s="23" t="n">
        <v>0.571138243475664</v>
      </c>
      <c r="J15" s="23" t="n">
        <v>0.647156314257744</v>
      </c>
      <c r="K15" s="23" t="n">
        <v>0.534577087541526</v>
      </c>
      <c r="L15" s="23" t="n">
        <v>0.721064730152728</v>
      </c>
      <c r="M15" s="23"/>
      <c r="N15" s="23" t="n">
        <v>0.646523503222101</v>
      </c>
      <c r="O15" s="23" t="n">
        <v>0.613606826184848</v>
      </c>
      <c r="P15" s="23" t="n">
        <v>0.598218759165243</v>
      </c>
      <c r="Q15" s="23" t="n">
        <v>0.673568835917392</v>
      </c>
      <c r="R15" s="23" t="n">
        <v>0.668249737079751</v>
      </c>
      <c r="S15" s="23"/>
      <c r="T15" s="23" t="n">
        <v>0.567608214290576</v>
      </c>
      <c r="U15" s="23" t="n">
        <v>0.604169513814204</v>
      </c>
      <c r="V15" s="23" t="n">
        <v>0.676369836902299</v>
      </c>
      <c r="W15" s="23" t="n">
        <v>0.701936288659544</v>
      </c>
      <c r="X15" s="23"/>
      <c r="Y15" s="23" t="n">
        <v>0.622620591154752</v>
      </c>
      <c r="Z15" s="23" t="n">
        <v>0.656551937214689</v>
      </c>
      <c r="AA15" s="23" t="n">
        <v>0.713846559263214</v>
      </c>
      <c r="AB15" s="23" t="n">
        <v>0.513750484545842</v>
      </c>
      <c r="AC15" s="23" t="n">
        <v>0.608672845209435</v>
      </c>
      <c r="AD15" s="23" t="n">
        <v>0.577771766817336</v>
      </c>
      <c r="AE15" s="23"/>
      <c r="AF15" s="23" t="n">
        <v>0.610791110601078</v>
      </c>
      <c r="AG15" s="23"/>
      <c r="AH15" s="23" t="n">
        <v>0.645382786914683</v>
      </c>
      <c r="AI15" s="23"/>
      <c r="AJ15" s="23" t="n">
        <v>0.694395845079161</v>
      </c>
      <c r="AK15" s="23" t="n">
        <v>0.567132267429258</v>
      </c>
      <c r="AL15" s="23" t="n">
        <v>0.581994311028567</v>
      </c>
      <c r="AM15" s="23" t="n">
        <v>0.620468814507725</v>
      </c>
      <c r="AN15" s="23" t="n">
        <v>0.656625259739234</v>
      </c>
      <c r="AO15" s="23" t="n">
        <v>0.740492885674061</v>
      </c>
      <c r="AP15" s="23" t="n">
        <v>0.611494070800771</v>
      </c>
      <c r="AQ15" s="23" t="n">
        <v>0.595482811130377</v>
      </c>
      <c r="AR15" s="23" t="n">
        <v>0.68477582424956</v>
      </c>
      <c r="AS15" s="23" t="n">
        <v>0.627429549351852</v>
      </c>
      <c r="AT15" s="23" t="n">
        <v>0.64585822983855</v>
      </c>
      <c r="AU15" s="23" t="n">
        <v>0.646358468806673</v>
      </c>
    </row>
    <row r="16">
      <c r="B16" s="20" t="s">
        <v>312</v>
      </c>
      <c r="C16" s="23" t="n">
        <v>0.103096631192148</v>
      </c>
      <c r="D16" s="23" t="n">
        <v>0.106441423965446</v>
      </c>
      <c r="E16" s="23" t="n">
        <v>0.100170549772397</v>
      </c>
      <c r="F16" s="23"/>
      <c r="G16" s="23" t="n">
        <v>0.0960538042585136</v>
      </c>
      <c r="H16" s="23" t="n">
        <v>0.147675784464441</v>
      </c>
      <c r="I16" s="23" t="n">
        <v>0.0772057118286277</v>
      </c>
      <c r="J16" s="23" t="n">
        <v>0.100904962112301</v>
      </c>
      <c r="K16" s="23" t="n">
        <v>0.150801610775029</v>
      </c>
      <c r="L16" s="23" t="n">
        <v>0.0614734476632885</v>
      </c>
      <c r="M16" s="23"/>
      <c r="N16" s="23" t="n">
        <v>0.170401281896612</v>
      </c>
      <c r="O16" s="23" t="n">
        <v>0.0964236230648653</v>
      </c>
      <c r="P16" s="23" t="n">
        <v>0.121471466346595</v>
      </c>
      <c r="Q16" s="23" t="n">
        <v>0.0997237506448595</v>
      </c>
      <c r="R16" s="23" t="n">
        <v>0.0635695731429451</v>
      </c>
      <c r="S16" s="23"/>
      <c r="T16" s="23" t="n">
        <v>0.0905057149930591</v>
      </c>
      <c r="U16" s="23" t="n">
        <v>0.140211589966787</v>
      </c>
      <c r="V16" s="23" t="n">
        <v>0.0874256608883659</v>
      </c>
      <c r="W16" s="23" t="n">
        <v>0.0818320620360442</v>
      </c>
      <c r="X16" s="23"/>
      <c r="Y16" s="23" t="n">
        <v>0.107196670260325</v>
      </c>
      <c r="Z16" s="23" t="n">
        <v>0.102901628563169</v>
      </c>
      <c r="AA16" s="23" t="n">
        <v>0.06990681972353</v>
      </c>
      <c r="AB16" s="23" t="n">
        <v>0.117928985439297</v>
      </c>
      <c r="AC16" s="23" t="n">
        <v>0.128126112454221</v>
      </c>
      <c r="AD16" s="23" t="n">
        <v>0.122109462807247</v>
      </c>
      <c r="AE16" s="23"/>
      <c r="AF16" s="23" t="n">
        <v>0.112725660412427</v>
      </c>
      <c r="AG16" s="23"/>
      <c r="AH16" s="23" t="n">
        <v>0.0967101363657363</v>
      </c>
      <c r="AI16" s="23"/>
      <c r="AJ16" s="23" t="n">
        <v>0.0746573244977457</v>
      </c>
      <c r="AK16" s="23" t="n">
        <v>0.104952559983468</v>
      </c>
      <c r="AL16" s="23" t="n">
        <v>0.131820459543457</v>
      </c>
      <c r="AM16" s="23" t="n">
        <v>0.0967483028409543</v>
      </c>
      <c r="AN16" s="23" t="n">
        <v>0.115311240560996</v>
      </c>
      <c r="AO16" s="23" t="n">
        <v>0.0627850193202113</v>
      </c>
      <c r="AP16" s="23" t="n">
        <v>0.112591872425433</v>
      </c>
      <c r="AQ16" s="23" t="n">
        <v>0.0645098864131231</v>
      </c>
      <c r="AR16" s="23" t="n">
        <v>0.0760130412511927</v>
      </c>
      <c r="AS16" s="23" t="n">
        <v>0.0942576180278876</v>
      </c>
      <c r="AT16" s="23" t="n">
        <v>0.133150526789957</v>
      </c>
      <c r="AU16" s="23" t="n">
        <v>0.0654428342077605</v>
      </c>
    </row>
    <row r="17">
      <c r="B17" s="20" t="s">
        <v>248</v>
      </c>
      <c r="C17" s="24" t="n">
        <v>0.528046713344604</v>
      </c>
      <c r="D17" s="24" t="n">
        <v>0.553526208672858</v>
      </c>
      <c r="E17" s="24" t="n">
        <v>0.502750314059364</v>
      </c>
      <c r="F17" s="24"/>
      <c r="G17" s="24" t="n">
        <v>0.570626275793</v>
      </c>
      <c r="H17" s="24" t="n">
        <v>0.46184339321371</v>
      </c>
      <c r="I17" s="24" t="n">
        <v>0.493932531647037</v>
      </c>
      <c r="J17" s="24" t="n">
        <v>0.546251352145443</v>
      </c>
      <c r="K17" s="24" t="n">
        <v>0.383775476766497</v>
      </c>
      <c r="L17" s="24" t="n">
        <v>0.659591282489439</v>
      </c>
      <c r="M17" s="24"/>
      <c r="N17" s="24" t="n">
        <v>0.476122221325489</v>
      </c>
      <c r="O17" s="24" t="n">
        <v>0.517183203119983</v>
      </c>
      <c r="P17" s="24" t="n">
        <v>0.476747292818648</v>
      </c>
      <c r="Q17" s="24" t="n">
        <v>0.573845085272533</v>
      </c>
      <c r="R17" s="24" t="n">
        <v>0.604680163936806</v>
      </c>
      <c r="S17" s="24"/>
      <c r="T17" s="24" t="n">
        <v>0.477102499297517</v>
      </c>
      <c r="U17" s="24" t="n">
        <v>0.463957923847417</v>
      </c>
      <c r="V17" s="24" t="n">
        <v>0.588944176013933</v>
      </c>
      <c r="W17" s="24" t="n">
        <v>0.6201042266235</v>
      </c>
      <c r="X17" s="24"/>
      <c r="Y17" s="24" t="n">
        <v>0.515423920894427</v>
      </c>
      <c r="Z17" s="24" t="n">
        <v>0.55365030865152</v>
      </c>
      <c r="AA17" s="24" t="n">
        <v>0.643939739539684</v>
      </c>
      <c r="AB17" s="24" t="n">
        <v>0.395821499106544</v>
      </c>
      <c r="AC17" s="24" t="n">
        <v>0.480546732755214</v>
      </c>
      <c r="AD17" s="24" t="n">
        <v>0.45566230401009</v>
      </c>
      <c r="AE17" s="24"/>
      <c r="AF17" s="24" t="n">
        <v>0.49806545018865</v>
      </c>
      <c r="AG17" s="24"/>
      <c r="AH17" s="24" t="n">
        <v>0.548672650548947</v>
      </c>
      <c r="AI17" s="24"/>
      <c r="AJ17" s="24" t="n">
        <v>0.619738520581415</v>
      </c>
      <c r="AK17" s="24" t="n">
        <v>0.46217970744579</v>
      </c>
      <c r="AL17" s="24" t="n">
        <v>0.450173851485109</v>
      </c>
      <c r="AM17" s="24" t="n">
        <v>0.523720511666771</v>
      </c>
      <c r="AN17" s="24" t="n">
        <v>0.541314019178237</v>
      </c>
      <c r="AO17" s="24" t="n">
        <v>0.67770786635385</v>
      </c>
      <c r="AP17" s="24" t="n">
        <v>0.498902198375338</v>
      </c>
      <c r="AQ17" s="24" t="n">
        <v>0.530972924717254</v>
      </c>
      <c r="AR17" s="24" t="n">
        <v>0.608762782998367</v>
      </c>
      <c r="AS17" s="24" t="n">
        <v>0.533171931323964</v>
      </c>
      <c r="AT17" s="24" t="n">
        <v>0.512707703048593</v>
      </c>
      <c r="AU17" s="24" t="n">
        <v>0.580915634598912</v>
      </c>
    </row>
    <row r="18">
      <c r="B18" s="18"/>
    </row>
    <row r="19">
      <c r="B19" t="s">
        <v>70</v>
      </c>
    </row>
    <row r="20">
      <c r="B20" t="s">
        <v>71</v>
      </c>
    </row>
    <row r="22">
      <c r="B22"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319</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1016</v>
      </c>
      <c r="D7" s="11" t="n">
        <v>479</v>
      </c>
      <c r="E7" s="11" t="n">
        <v>535</v>
      </c>
      <c r="F7" s="11"/>
      <c r="G7" s="11" t="n">
        <v>101</v>
      </c>
      <c r="H7" s="11" t="n">
        <v>138</v>
      </c>
      <c r="I7" s="11" t="n">
        <v>148</v>
      </c>
      <c r="J7" s="11" t="n">
        <v>176</v>
      </c>
      <c r="K7" s="11" t="n">
        <v>187</v>
      </c>
      <c r="L7" s="11" t="n">
        <v>266</v>
      </c>
      <c r="M7" s="11"/>
      <c r="N7" s="11" t="n">
        <v>20</v>
      </c>
      <c r="O7" s="11" t="n">
        <v>265</v>
      </c>
      <c r="P7" s="11" t="n">
        <v>363</v>
      </c>
      <c r="Q7" s="11" t="n">
        <v>242</v>
      </c>
      <c r="R7" s="11" t="n">
        <v>121</v>
      </c>
      <c r="S7" s="11"/>
      <c r="T7" s="11" t="n">
        <v>119</v>
      </c>
      <c r="U7" s="11" t="n">
        <v>291</v>
      </c>
      <c r="V7" s="11" t="n">
        <v>216</v>
      </c>
      <c r="W7" s="11" t="n">
        <v>213</v>
      </c>
      <c r="X7" s="11"/>
      <c r="Y7" s="11" t="n">
        <v>361</v>
      </c>
      <c r="Z7" s="11" t="n">
        <v>178</v>
      </c>
      <c r="AA7" s="11" t="n">
        <v>234</v>
      </c>
      <c r="AB7" s="11" t="n">
        <v>114</v>
      </c>
      <c r="AC7" s="11" t="n">
        <v>56</v>
      </c>
      <c r="AD7" s="11" t="n">
        <v>67</v>
      </c>
      <c r="AE7" s="11"/>
      <c r="AF7" s="11" t="n">
        <v>631</v>
      </c>
      <c r="AG7" s="11"/>
      <c r="AH7" s="11" t="n">
        <v>748</v>
      </c>
      <c r="AI7" s="11"/>
      <c r="AJ7" s="11" t="n">
        <v>86</v>
      </c>
      <c r="AK7" s="11" t="n">
        <v>36</v>
      </c>
      <c r="AL7" s="11" t="n">
        <v>202</v>
      </c>
      <c r="AM7" s="11" t="n">
        <v>160</v>
      </c>
      <c r="AN7" s="11" t="n">
        <v>132</v>
      </c>
      <c r="AO7" s="11" t="n">
        <v>68</v>
      </c>
      <c r="AP7" s="11" t="n">
        <v>130</v>
      </c>
      <c r="AQ7" s="11" t="n">
        <v>32</v>
      </c>
      <c r="AR7" s="11" t="n">
        <v>26</v>
      </c>
      <c r="AS7" s="11" t="n">
        <v>74</v>
      </c>
      <c r="AT7" s="11" t="n">
        <v>30</v>
      </c>
      <c r="AU7" s="11" t="n">
        <v>40</v>
      </c>
    </row>
    <row r="8" ht="30" customHeight="1">
      <c r="B8" s="12" t="s">
        <v>20</v>
      </c>
      <c r="C8" s="12" t="n">
        <v>1016</v>
      </c>
      <c r="D8" s="12" t="n">
        <v>506</v>
      </c>
      <c r="E8" s="12" t="n">
        <v>508</v>
      </c>
      <c r="F8" s="12"/>
      <c r="G8" s="12" t="n">
        <v>112</v>
      </c>
      <c r="H8" s="12" t="n">
        <v>163</v>
      </c>
      <c r="I8" s="12" t="n">
        <v>150</v>
      </c>
      <c r="J8" s="12" t="n">
        <v>168</v>
      </c>
      <c r="K8" s="12" t="n">
        <v>173</v>
      </c>
      <c r="L8" s="12" t="n">
        <v>251</v>
      </c>
      <c r="M8" s="12"/>
      <c r="N8" s="12" t="n">
        <v>19</v>
      </c>
      <c r="O8" s="12" t="n">
        <v>248</v>
      </c>
      <c r="P8" s="12" t="n">
        <v>339</v>
      </c>
      <c r="Q8" s="12" t="n">
        <v>270</v>
      </c>
      <c r="R8" s="12" t="n">
        <v>134</v>
      </c>
      <c r="S8" s="12"/>
      <c r="T8" s="12" t="n">
        <v>119</v>
      </c>
      <c r="U8" s="12" t="n">
        <v>288</v>
      </c>
      <c r="V8" s="12" t="n">
        <v>215</v>
      </c>
      <c r="W8" s="12" t="n">
        <v>224</v>
      </c>
      <c r="X8" s="12"/>
      <c r="Y8" s="12" t="n">
        <v>389</v>
      </c>
      <c r="Z8" s="12" t="n">
        <v>172</v>
      </c>
      <c r="AA8" s="12" t="n">
        <v>220</v>
      </c>
      <c r="AB8" s="12" t="n">
        <v>108</v>
      </c>
      <c r="AC8" s="12" t="n">
        <v>59</v>
      </c>
      <c r="AD8" s="12" t="n">
        <v>61</v>
      </c>
      <c r="AE8" s="12"/>
      <c r="AF8" s="12" t="n">
        <v>624</v>
      </c>
      <c r="AG8" s="12"/>
      <c r="AH8" s="12" t="n">
        <v>760</v>
      </c>
      <c r="AI8" s="12"/>
      <c r="AJ8" s="12" t="n">
        <v>77</v>
      </c>
      <c r="AK8" s="12" t="n">
        <v>29</v>
      </c>
      <c r="AL8" s="12" t="n">
        <v>215</v>
      </c>
      <c r="AM8" s="12" t="n">
        <v>169</v>
      </c>
      <c r="AN8" s="12" t="n">
        <v>151</v>
      </c>
      <c r="AO8" s="12" t="n">
        <v>67</v>
      </c>
      <c r="AP8" s="12" t="n">
        <v>123</v>
      </c>
      <c r="AQ8" s="12" t="n">
        <v>35</v>
      </c>
      <c r="AR8" s="12" t="n">
        <v>22</v>
      </c>
      <c r="AS8" s="12" t="n">
        <v>67</v>
      </c>
      <c r="AT8" s="12" t="n">
        <v>23</v>
      </c>
      <c r="AU8" s="12" t="n">
        <v>38</v>
      </c>
    </row>
    <row r="9">
      <c r="B9" s="20" t="s">
        <v>306</v>
      </c>
      <c r="C9" s="19" t="n">
        <v>0.187914196280644</v>
      </c>
      <c r="D9" s="19" t="n">
        <v>0.206241333666526</v>
      </c>
      <c r="E9" s="19" t="n">
        <v>0.170384685598764</v>
      </c>
      <c r="F9" s="19"/>
      <c r="G9" s="19" t="n">
        <v>0.214397534096704</v>
      </c>
      <c r="H9" s="19" t="n">
        <v>0.126139851776691</v>
      </c>
      <c r="I9" s="19" t="n">
        <v>0.233566101177706</v>
      </c>
      <c r="J9" s="19" t="n">
        <v>0.194214222167605</v>
      </c>
      <c r="K9" s="19" t="n">
        <v>0.177426673656645</v>
      </c>
      <c r="L9" s="19" t="n">
        <v>0.191754143348727</v>
      </c>
      <c r="M9" s="19"/>
      <c r="N9" s="19" t="n">
        <v>0.0486085513464781</v>
      </c>
      <c r="O9" s="19" t="n">
        <v>0.203000192001634</v>
      </c>
      <c r="P9" s="19" t="n">
        <v>0.170388096718721</v>
      </c>
      <c r="Q9" s="19" t="n">
        <v>0.189367059169233</v>
      </c>
      <c r="R9" s="19" t="n">
        <v>0.222521330327791</v>
      </c>
      <c r="S9" s="19"/>
      <c r="T9" s="19" t="n">
        <v>0.201026748681047</v>
      </c>
      <c r="U9" s="19" t="n">
        <v>0.183056479507263</v>
      </c>
      <c r="V9" s="19" t="n">
        <v>0.181966129184816</v>
      </c>
      <c r="W9" s="19" t="n">
        <v>0.215074371195685</v>
      </c>
      <c r="X9" s="19"/>
      <c r="Y9" s="19" t="n">
        <v>0.202884037888737</v>
      </c>
      <c r="Z9" s="19" t="n">
        <v>0.167698952768843</v>
      </c>
      <c r="AA9" s="19" t="n">
        <v>0.180491227405909</v>
      </c>
      <c r="AB9" s="19" t="n">
        <v>0.140559717935598</v>
      </c>
      <c r="AC9" s="19" t="n">
        <v>0.259388285640667</v>
      </c>
      <c r="AD9" s="19" t="n">
        <v>0.210128796345024</v>
      </c>
      <c r="AE9" s="19"/>
      <c r="AF9" s="19" t="n">
        <v>0.186133440424109</v>
      </c>
      <c r="AG9" s="19"/>
      <c r="AH9" s="19" t="n">
        <v>0.213349419895878</v>
      </c>
      <c r="AI9" s="19"/>
      <c r="AJ9" s="19" t="n">
        <v>0.183478325454106</v>
      </c>
      <c r="AK9" s="19" t="n">
        <v>0.25368237003215</v>
      </c>
      <c r="AL9" s="19" t="n">
        <v>0.178342679771639</v>
      </c>
      <c r="AM9" s="19" t="n">
        <v>0.192283399239187</v>
      </c>
      <c r="AN9" s="19" t="n">
        <v>0.210442380502603</v>
      </c>
      <c r="AO9" s="19" t="n">
        <v>0.233860516095189</v>
      </c>
      <c r="AP9" s="19" t="n">
        <v>0.18596829247083</v>
      </c>
      <c r="AQ9" s="19" t="n">
        <v>0.0864217572370418</v>
      </c>
      <c r="AR9" s="19" t="n">
        <v>0.149339308634095</v>
      </c>
      <c r="AS9" s="19" t="n">
        <v>0.161758207946012</v>
      </c>
      <c r="AT9" s="19" t="n">
        <v>0.239776077259155</v>
      </c>
      <c r="AU9" s="19" t="n">
        <v>0.147742184135209</v>
      </c>
    </row>
    <row r="10">
      <c r="B10" s="20" t="s">
        <v>307</v>
      </c>
      <c r="C10" s="19" t="n">
        <v>0.405649789569446</v>
      </c>
      <c r="D10" s="19" t="n">
        <v>0.396429367164874</v>
      </c>
      <c r="E10" s="19" t="n">
        <v>0.414469677869596</v>
      </c>
      <c r="F10" s="19"/>
      <c r="G10" s="19" t="n">
        <v>0.358849517029542</v>
      </c>
      <c r="H10" s="19" t="n">
        <v>0.456347981792093</v>
      </c>
      <c r="I10" s="19" t="n">
        <v>0.354347485119933</v>
      </c>
      <c r="J10" s="19" t="n">
        <v>0.418281076991837</v>
      </c>
      <c r="K10" s="19" t="n">
        <v>0.34095959330996</v>
      </c>
      <c r="L10" s="19" t="n">
        <v>0.460559811502684</v>
      </c>
      <c r="M10" s="19"/>
      <c r="N10" s="19" t="n">
        <v>0.339373668196666</v>
      </c>
      <c r="O10" s="19" t="n">
        <v>0.395033455415138</v>
      </c>
      <c r="P10" s="19" t="n">
        <v>0.395000965228283</v>
      </c>
      <c r="Q10" s="19" t="n">
        <v>0.452622767352837</v>
      </c>
      <c r="R10" s="19" t="n">
        <v>0.373502513263562</v>
      </c>
      <c r="S10" s="19"/>
      <c r="T10" s="19" t="n">
        <v>0.37301768798729</v>
      </c>
      <c r="U10" s="19" t="n">
        <v>0.381930625658359</v>
      </c>
      <c r="V10" s="19" t="n">
        <v>0.431723177658206</v>
      </c>
      <c r="W10" s="19" t="n">
        <v>0.460319721116378</v>
      </c>
      <c r="X10" s="19"/>
      <c r="Y10" s="19" t="n">
        <v>0.397800203934649</v>
      </c>
      <c r="Z10" s="19" t="n">
        <v>0.419317004737803</v>
      </c>
      <c r="AA10" s="19" t="n">
        <v>0.460797459500253</v>
      </c>
      <c r="AB10" s="19" t="n">
        <v>0.368686720349087</v>
      </c>
      <c r="AC10" s="19" t="n">
        <v>0.348073468469011</v>
      </c>
      <c r="AD10" s="19" t="n">
        <v>0.348678764897767</v>
      </c>
      <c r="AE10" s="19"/>
      <c r="AF10" s="19" t="n">
        <v>0.381449581045444</v>
      </c>
      <c r="AG10" s="19"/>
      <c r="AH10" s="19" t="n">
        <v>0.404883171265231</v>
      </c>
      <c r="AI10" s="19"/>
      <c r="AJ10" s="19" t="n">
        <v>0.480883135250349</v>
      </c>
      <c r="AK10" s="19" t="n">
        <v>0.323384277139642</v>
      </c>
      <c r="AL10" s="19" t="n">
        <v>0.357333431120565</v>
      </c>
      <c r="AM10" s="19" t="n">
        <v>0.376481752150074</v>
      </c>
      <c r="AN10" s="19" t="n">
        <v>0.386110279563262</v>
      </c>
      <c r="AO10" s="19" t="n">
        <v>0.480395746026286</v>
      </c>
      <c r="AP10" s="19" t="n">
        <v>0.404681458527705</v>
      </c>
      <c r="AQ10" s="19" t="n">
        <v>0.472558417686134</v>
      </c>
      <c r="AR10" s="19" t="n">
        <v>0.598868020616858</v>
      </c>
      <c r="AS10" s="19" t="n">
        <v>0.391438573673937</v>
      </c>
      <c r="AT10" s="19" t="n">
        <v>0.505133702423577</v>
      </c>
      <c r="AU10" s="19" t="n">
        <v>0.459417096993261</v>
      </c>
    </row>
    <row r="11">
      <c r="B11" s="20" t="s">
        <v>308</v>
      </c>
      <c r="C11" s="19" t="n">
        <v>0.19638713184487</v>
      </c>
      <c r="D11" s="19" t="n">
        <v>0.197242077567873</v>
      </c>
      <c r="E11" s="19" t="n">
        <v>0.194329254410107</v>
      </c>
      <c r="F11" s="19"/>
      <c r="G11" s="19" t="n">
        <v>0.245570118773752</v>
      </c>
      <c r="H11" s="19" t="n">
        <v>0.220163458696168</v>
      </c>
      <c r="I11" s="19" t="n">
        <v>0.218439208648855</v>
      </c>
      <c r="J11" s="19" t="n">
        <v>0.169953431757522</v>
      </c>
      <c r="K11" s="19" t="n">
        <v>0.196269451777074</v>
      </c>
      <c r="L11" s="19" t="n">
        <v>0.163552949627453</v>
      </c>
      <c r="M11" s="19"/>
      <c r="N11" s="19" t="n">
        <v>0.315614150305072</v>
      </c>
      <c r="O11" s="19" t="n">
        <v>0.206207797482272</v>
      </c>
      <c r="P11" s="19" t="n">
        <v>0.195505234746629</v>
      </c>
      <c r="Q11" s="19" t="n">
        <v>0.191707037547204</v>
      </c>
      <c r="R11" s="19" t="n">
        <v>0.171597708401674</v>
      </c>
      <c r="S11" s="19"/>
      <c r="T11" s="19" t="n">
        <v>0.212416529783325</v>
      </c>
      <c r="U11" s="19" t="n">
        <v>0.199261381353369</v>
      </c>
      <c r="V11" s="19" t="n">
        <v>0.207435479203255</v>
      </c>
      <c r="W11" s="19" t="n">
        <v>0.171676601189902</v>
      </c>
      <c r="X11" s="19"/>
      <c r="Y11" s="19" t="n">
        <v>0.221072736151301</v>
      </c>
      <c r="Z11" s="19" t="n">
        <v>0.186088842306503</v>
      </c>
      <c r="AA11" s="19" t="n">
        <v>0.149925824564224</v>
      </c>
      <c r="AB11" s="19" t="n">
        <v>0.230887219521837</v>
      </c>
      <c r="AC11" s="19" t="n">
        <v>0.235863713117317</v>
      </c>
      <c r="AD11" s="19" t="n">
        <v>0.156106217576418</v>
      </c>
      <c r="AE11" s="19"/>
      <c r="AF11" s="19" t="n">
        <v>0.202169276988833</v>
      </c>
      <c r="AG11" s="19"/>
      <c r="AH11" s="19" t="n">
        <v>0.190833426650214</v>
      </c>
      <c r="AI11" s="19"/>
      <c r="AJ11" s="19" t="n">
        <v>0.146741091480144</v>
      </c>
      <c r="AK11" s="19" t="n">
        <v>0.227495733853504</v>
      </c>
      <c r="AL11" s="19" t="n">
        <v>0.210518436304293</v>
      </c>
      <c r="AM11" s="19" t="n">
        <v>0.232372193629187</v>
      </c>
      <c r="AN11" s="19" t="n">
        <v>0.18697113902049</v>
      </c>
      <c r="AO11" s="19" t="n">
        <v>0.145830063642488</v>
      </c>
      <c r="AP11" s="19" t="n">
        <v>0.195420527356237</v>
      </c>
      <c r="AQ11" s="19" t="n">
        <v>0.266081273508169</v>
      </c>
      <c r="AR11" s="19" t="n">
        <v>0.13966232681012</v>
      </c>
      <c r="AS11" s="19" t="n">
        <v>0.206091896002109</v>
      </c>
      <c r="AT11" s="19" t="n">
        <v>0.0603523596478926</v>
      </c>
      <c r="AU11" s="19" t="n">
        <v>0.196812181902652</v>
      </c>
    </row>
    <row r="12">
      <c r="B12" s="20" t="s">
        <v>309</v>
      </c>
      <c r="C12" s="19" t="n">
        <v>0.0616752283329503</v>
      </c>
      <c r="D12" s="19" t="n">
        <v>0.0662784310064226</v>
      </c>
      <c r="E12" s="19" t="n">
        <v>0.0573298382816005</v>
      </c>
      <c r="F12" s="19"/>
      <c r="G12" s="19" t="n">
        <v>0.10114975298115</v>
      </c>
      <c r="H12" s="19" t="n">
        <v>0.106463543627962</v>
      </c>
      <c r="I12" s="19" t="n">
        <v>0.0406301315519434</v>
      </c>
      <c r="J12" s="19" t="n">
        <v>0.0393471769596783</v>
      </c>
      <c r="K12" s="19" t="n">
        <v>0.0822642663075934</v>
      </c>
      <c r="L12" s="19" t="n">
        <v>0.0283921323052574</v>
      </c>
      <c r="M12" s="19"/>
      <c r="N12" s="19" t="n">
        <v>0.0547159737557405</v>
      </c>
      <c r="O12" s="19" t="n">
        <v>0.0317584885558309</v>
      </c>
      <c r="P12" s="19" t="n">
        <v>0.0726834250883983</v>
      </c>
      <c r="Q12" s="19" t="n">
        <v>0.0583491461885373</v>
      </c>
      <c r="R12" s="19" t="n">
        <v>0.0991622818828919</v>
      </c>
      <c r="S12" s="19"/>
      <c r="T12" s="19" t="n">
        <v>0.0542776818761163</v>
      </c>
      <c r="U12" s="19" t="n">
        <v>0.0916160242259365</v>
      </c>
      <c r="V12" s="19" t="n">
        <v>0.0364255108355013</v>
      </c>
      <c r="W12" s="19" t="n">
        <v>0.0505803354180686</v>
      </c>
      <c r="X12" s="19"/>
      <c r="Y12" s="19" t="n">
        <v>0.0805812463415783</v>
      </c>
      <c r="Z12" s="19" t="n">
        <v>0.0602392640531266</v>
      </c>
      <c r="AA12" s="19" t="n">
        <v>0.0348276435938251</v>
      </c>
      <c r="AB12" s="19" t="n">
        <v>0.0538908184484028</v>
      </c>
      <c r="AC12" s="19" t="n">
        <v>0.0772157069123211</v>
      </c>
      <c r="AD12" s="19" t="n">
        <v>0.0470695695368036</v>
      </c>
      <c r="AE12" s="19"/>
      <c r="AF12" s="19" t="n">
        <v>0.065469676058444</v>
      </c>
      <c r="AG12" s="19"/>
      <c r="AH12" s="19" t="n">
        <v>0.0691410129090392</v>
      </c>
      <c r="AI12" s="19"/>
      <c r="AJ12" s="19" t="n">
        <v>0.0456047976988335</v>
      </c>
      <c r="AK12" s="19" t="n">
        <v>0.0521889922552302</v>
      </c>
      <c r="AL12" s="19" t="n">
        <v>0.093810012975565</v>
      </c>
      <c r="AM12" s="19" t="n">
        <v>0.0311941107815722</v>
      </c>
      <c r="AN12" s="19" t="n">
        <v>0.0936934325462733</v>
      </c>
      <c r="AO12" s="19" t="n">
        <v>0.0394606770984262</v>
      </c>
      <c r="AP12" s="19" t="n">
        <v>0.0626534455463829</v>
      </c>
      <c r="AQ12" s="19" t="n">
        <v>0.0535247462790118</v>
      </c>
      <c r="AR12" s="19" t="n">
        <v>0.0349895909356805</v>
      </c>
      <c r="AS12" s="19" t="n">
        <v>0.075446860799943</v>
      </c>
      <c r="AT12" s="19" t="n">
        <v>0</v>
      </c>
      <c r="AU12" s="19" t="n">
        <v>0</v>
      </c>
    </row>
    <row r="13">
      <c r="B13" s="20" t="s">
        <v>310</v>
      </c>
      <c r="C13" s="19" t="n">
        <v>0.0592403646704477</v>
      </c>
      <c r="D13" s="19" t="n">
        <v>0.0594333173105239</v>
      </c>
      <c r="E13" s="19" t="n">
        <v>0.0592831388916788</v>
      </c>
      <c r="F13" s="19"/>
      <c r="G13" s="19" t="n">
        <v>0.0433697931244997</v>
      </c>
      <c r="H13" s="19" t="n">
        <v>0.0274132867176757</v>
      </c>
      <c r="I13" s="19" t="n">
        <v>0.0519329729686579</v>
      </c>
      <c r="J13" s="19" t="n">
        <v>0.0784013708247052</v>
      </c>
      <c r="K13" s="19" t="n">
        <v>0.0901666362961078</v>
      </c>
      <c r="L13" s="19" t="n">
        <v>0.0572127426314435</v>
      </c>
      <c r="M13" s="19"/>
      <c r="N13" s="19" t="n">
        <v>0.145713803527831</v>
      </c>
      <c r="O13" s="19" t="n">
        <v>0.0544620520168352</v>
      </c>
      <c r="P13" s="19" t="n">
        <v>0.0798448655239342</v>
      </c>
      <c r="Q13" s="19" t="n">
        <v>0.0369502086117321</v>
      </c>
      <c r="R13" s="19" t="n">
        <v>0.0441861726109449</v>
      </c>
      <c r="S13" s="19"/>
      <c r="T13" s="19" t="n">
        <v>0.064372618487353</v>
      </c>
      <c r="U13" s="19" t="n">
        <v>0.0569374923891897</v>
      </c>
      <c r="V13" s="19" t="n">
        <v>0.0650362375713304</v>
      </c>
      <c r="W13" s="19" t="n">
        <v>0.053646874303495</v>
      </c>
      <c r="X13" s="19"/>
      <c r="Y13" s="19" t="n">
        <v>0.039659790796578</v>
      </c>
      <c r="Z13" s="19" t="n">
        <v>0.0771454861244516</v>
      </c>
      <c r="AA13" s="19" t="n">
        <v>0.0612760306421725</v>
      </c>
      <c r="AB13" s="19" t="n">
        <v>0.0779307285273149</v>
      </c>
      <c r="AC13" s="19" t="n">
        <v>0.062390532253964</v>
      </c>
      <c r="AD13" s="19" t="n">
        <v>0.0609966619829956</v>
      </c>
      <c r="AE13" s="19"/>
      <c r="AF13" s="19" t="n">
        <v>0.0672572231646063</v>
      </c>
      <c r="AG13" s="19"/>
      <c r="AH13" s="19" t="n">
        <v>0.0463103666552069</v>
      </c>
      <c r="AI13" s="19"/>
      <c r="AJ13" s="19" t="n">
        <v>0.0413167067427194</v>
      </c>
      <c r="AK13" s="19" t="n">
        <v>0.11665187847511</v>
      </c>
      <c r="AL13" s="19" t="n">
        <v>0.0748692822872383</v>
      </c>
      <c r="AM13" s="19" t="n">
        <v>0.0566093686452658</v>
      </c>
      <c r="AN13" s="19" t="n">
        <v>0.0344498119195249</v>
      </c>
      <c r="AO13" s="19" t="n">
        <v>0.0299604231996871</v>
      </c>
      <c r="AP13" s="19" t="n">
        <v>0.0492159154579598</v>
      </c>
      <c r="AQ13" s="19" t="n">
        <v>0.0932211241206524</v>
      </c>
      <c r="AR13" s="19" t="n">
        <v>0.0410234503155122</v>
      </c>
      <c r="AS13" s="19" t="n">
        <v>0.0636023736966526</v>
      </c>
      <c r="AT13" s="19" t="n">
        <v>0.164511785787392</v>
      </c>
      <c r="AU13" s="19" t="n">
        <v>0.0654428342077605</v>
      </c>
    </row>
    <row r="14">
      <c r="B14" s="20" t="s">
        <v>66</v>
      </c>
      <c r="C14" s="19" t="n">
        <v>0.0891332893016417</v>
      </c>
      <c r="D14" s="19" t="n">
        <v>0.074375473283781</v>
      </c>
      <c r="E14" s="19" t="n">
        <v>0.104203404948254</v>
      </c>
      <c r="F14" s="19"/>
      <c r="G14" s="19" t="n">
        <v>0.0366632839943526</v>
      </c>
      <c r="H14" s="19" t="n">
        <v>0.0634718773894096</v>
      </c>
      <c r="I14" s="19" t="n">
        <v>0.101084100532905</v>
      </c>
      <c r="J14" s="19" t="n">
        <v>0.0998027212986526</v>
      </c>
      <c r="K14" s="19" t="n">
        <v>0.112913378652619</v>
      </c>
      <c r="L14" s="19" t="n">
        <v>0.0985282205844353</v>
      </c>
      <c r="M14" s="19"/>
      <c r="N14" s="19" t="n">
        <v>0.095973852868212</v>
      </c>
      <c r="O14" s="19" t="n">
        <v>0.109538014528289</v>
      </c>
      <c r="P14" s="19" t="n">
        <v>0.0865774126940344</v>
      </c>
      <c r="Q14" s="19" t="n">
        <v>0.071003781130456</v>
      </c>
      <c r="R14" s="19" t="n">
        <v>0.0890299935131362</v>
      </c>
      <c r="S14" s="19"/>
      <c r="T14" s="19" t="n">
        <v>0.0948887331848687</v>
      </c>
      <c r="U14" s="19" t="n">
        <v>0.087197996865884</v>
      </c>
      <c r="V14" s="19" t="n">
        <v>0.0774134655468914</v>
      </c>
      <c r="W14" s="19" t="n">
        <v>0.0487020967764719</v>
      </c>
      <c r="X14" s="19"/>
      <c r="Y14" s="19" t="n">
        <v>0.058001984887157</v>
      </c>
      <c r="Z14" s="19" t="n">
        <v>0.0895104500092726</v>
      </c>
      <c r="AA14" s="19" t="n">
        <v>0.112681814293617</v>
      </c>
      <c r="AB14" s="19" t="n">
        <v>0.12804479521776</v>
      </c>
      <c r="AC14" s="19" t="n">
        <v>0.0170682936067197</v>
      </c>
      <c r="AD14" s="19" t="n">
        <v>0.177019989660991</v>
      </c>
      <c r="AE14" s="19"/>
      <c r="AF14" s="19" t="n">
        <v>0.0975208023185641</v>
      </c>
      <c r="AG14" s="19"/>
      <c r="AH14" s="19" t="n">
        <v>0.0754826026244317</v>
      </c>
      <c r="AI14" s="19"/>
      <c r="AJ14" s="19" t="n">
        <v>0.101975943373849</v>
      </c>
      <c r="AK14" s="19" t="n">
        <v>0.0265967482443645</v>
      </c>
      <c r="AL14" s="19" t="n">
        <v>0.0851261575407001</v>
      </c>
      <c r="AM14" s="19" t="n">
        <v>0.111059175554714</v>
      </c>
      <c r="AN14" s="19" t="n">
        <v>0.0883329564478473</v>
      </c>
      <c r="AO14" s="19" t="n">
        <v>0.0704925739379233</v>
      </c>
      <c r="AP14" s="19" t="n">
        <v>0.102060360640885</v>
      </c>
      <c r="AQ14" s="19" t="n">
        <v>0.0281926811689916</v>
      </c>
      <c r="AR14" s="19" t="n">
        <v>0.0361173026877341</v>
      </c>
      <c r="AS14" s="19" t="n">
        <v>0.101662087881347</v>
      </c>
      <c r="AT14" s="19" t="n">
        <v>0.0302260748819833</v>
      </c>
      <c r="AU14" s="19" t="n">
        <v>0.130585702761118</v>
      </c>
    </row>
    <row r="15">
      <c r="B15" s="20" t="s">
        <v>311</v>
      </c>
      <c r="C15" s="23" t="n">
        <v>0.59356398585009</v>
      </c>
      <c r="D15" s="23" t="n">
        <v>0.6026707008314</v>
      </c>
      <c r="E15" s="23" t="n">
        <v>0.58485436346836</v>
      </c>
      <c r="F15" s="23"/>
      <c r="G15" s="23" t="n">
        <v>0.573247051126245</v>
      </c>
      <c r="H15" s="23" t="n">
        <v>0.582487833568784</v>
      </c>
      <c r="I15" s="23" t="n">
        <v>0.587913586297639</v>
      </c>
      <c r="J15" s="23" t="n">
        <v>0.612495299159442</v>
      </c>
      <c r="K15" s="23" t="n">
        <v>0.518386266966605</v>
      </c>
      <c r="L15" s="23" t="n">
        <v>0.65231395485141</v>
      </c>
      <c r="M15" s="23"/>
      <c r="N15" s="23" t="n">
        <v>0.387982219543144</v>
      </c>
      <c r="O15" s="23" t="n">
        <v>0.598033647416773</v>
      </c>
      <c r="P15" s="23" t="n">
        <v>0.565389061947004</v>
      </c>
      <c r="Q15" s="23" t="n">
        <v>0.641989826522071</v>
      </c>
      <c r="R15" s="23" t="n">
        <v>0.596023843591353</v>
      </c>
      <c r="S15" s="23"/>
      <c r="T15" s="23" t="n">
        <v>0.574044436668337</v>
      </c>
      <c r="U15" s="23" t="n">
        <v>0.564987105165621</v>
      </c>
      <c r="V15" s="23" t="n">
        <v>0.613689306843022</v>
      </c>
      <c r="W15" s="23" t="n">
        <v>0.675394092312063</v>
      </c>
      <c r="X15" s="23"/>
      <c r="Y15" s="23" t="n">
        <v>0.600684241823386</v>
      </c>
      <c r="Z15" s="23" t="n">
        <v>0.587015957506646</v>
      </c>
      <c r="AA15" s="23" t="n">
        <v>0.641288686906161</v>
      </c>
      <c r="AB15" s="23" t="n">
        <v>0.509246438284684</v>
      </c>
      <c r="AC15" s="23" t="n">
        <v>0.607461754109678</v>
      </c>
      <c r="AD15" s="23" t="n">
        <v>0.558807561242791</v>
      </c>
      <c r="AE15" s="23"/>
      <c r="AF15" s="23" t="n">
        <v>0.567583021469553</v>
      </c>
      <c r="AG15" s="23"/>
      <c r="AH15" s="23" t="n">
        <v>0.618232591161109</v>
      </c>
      <c r="AI15" s="23"/>
      <c r="AJ15" s="23" t="n">
        <v>0.664361460704454</v>
      </c>
      <c r="AK15" s="23" t="n">
        <v>0.577066647171791</v>
      </c>
      <c r="AL15" s="23" t="n">
        <v>0.535676110892204</v>
      </c>
      <c r="AM15" s="23" t="n">
        <v>0.568765151389261</v>
      </c>
      <c r="AN15" s="23" t="n">
        <v>0.596552660065865</v>
      </c>
      <c r="AO15" s="23" t="n">
        <v>0.714256262121476</v>
      </c>
      <c r="AP15" s="23" t="n">
        <v>0.590649750998535</v>
      </c>
      <c r="AQ15" s="23" t="n">
        <v>0.558980174923176</v>
      </c>
      <c r="AR15" s="23" t="n">
        <v>0.748207329250954</v>
      </c>
      <c r="AS15" s="23" t="n">
        <v>0.553196781619949</v>
      </c>
      <c r="AT15" s="23" t="n">
        <v>0.744909779682732</v>
      </c>
      <c r="AU15" s="23" t="n">
        <v>0.60715928112847</v>
      </c>
    </row>
    <row r="16">
      <c r="B16" s="20" t="s">
        <v>312</v>
      </c>
      <c r="C16" s="23" t="n">
        <v>0.120915593003398</v>
      </c>
      <c r="D16" s="23" t="n">
        <v>0.125711748316947</v>
      </c>
      <c r="E16" s="23" t="n">
        <v>0.116612977173279</v>
      </c>
      <c r="F16" s="23"/>
      <c r="G16" s="23" t="n">
        <v>0.14451954610565</v>
      </c>
      <c r="H16" s="23" t="n">
        <v>0.133876830345638</v>
      </c>
      <c r="I16" s="23" t="n">
        <v>0.0925631045206013</v>
      </c>
      <c r="J16" s="23" t="n">
        <v>0.117748547784384</v>
      </c>
      <c r="K16" s="23" t="n">
        <v>0.172430902603701</v>
      </c>
      <c r="L16" s="23" t="n">
        <v>0.0856048749367009</v>
      </c>
      <c r="M16" s="23"/>
      <c r="N16" s="23" t="n">
        <v>0.200429777283572</v>
      </c>
      <c r="O16" s="23" t="n">
        <v>0.0862205405726661</v>
      </c>
      <c r="P16" s="23" t="n">
        <v>0.152528290612332</v>
      </c>
      <c r="Q16" s="23" t="n">
        <v>0.0952993548002694</v>
      </c>
      <c r="R16" s="23" t="n">
        <v>0.143348454493837</v>
      </c>
      <c r="S16" s="23"/>
      <c r="T16" s="23" t="n">
        <v>0.118650300363469</v>
      </c>
      <c r="U16" s="23" t="n">
        <v>0.148553516615126</v>
      </c>
      <c r="V16" s="23" t="n">
        <v>0.101461748406832</v>
      </c>
      <c r="W16" s="23" t="n">
        <v>0.104227209721564</v>
      </c>
      <c r="X16" s="23"/>
      <c r="Y16" s="23" t="n">
        <v>0.120241037138156</v>
      </c>
      <c r="Z16" s="23" t="n">
        <v>0.137384750177578</v>
      </c>
      <c r="AA16" s="23" t="n">
        <v>0.0961036742359976</v>
      </c>
      <c r="AB16" s="23" t="n">
        <v>0.131821546975718</v>
      </c>
      <c r="AC16" s="23" t="n">
        <v>0.139606239166285</v>
      </c>
      <c r="AD16" s="23" t="n">
        <v>0.108066231519799</v>
      </c>
      <c r="AE16" s="23"/>
      <c r="AF16" s="23" t="n">
        <v>0.13272689922305</v>
      </c>
      <c r="AG16" s="23"/>
      <c r="AH16" s="23" t="n">
        <v>0.115451379564246</v>
      </c>
      <c r="AI16" s="23"/>
      <c r="AJ16" s="23" t="n">
        <v>0.0869215044415529</v>
      </c>
      <c r="AK16" s="23" t="n">
        <v>0.16884087073034</v>
      </c>
      <c r="AL16" s="23" t="n">
        <v>0.168679295262803</v>
      </c>
      <c r="AM16" s="23" t="n">
        <v>0.087803479426838</v>
      </c>
      <c r="AN16" s="23" t="n">
        <v>0.128143244465798</v>
      </c>
      <c r="AO16" s="23" t="n">
        <v>0.0694211002981133</v>
      </c>
      <c r="AP16" s="23" t="n">
        <v>0.111869361004343</v>
      </c>
      <c r="AQ16" s="23" t="n">
        <v>0.146745870399664</v>
      </c>
      <c r="AR16" s="23" t="n">
        <v>0.0760130412511927</v>
      </c>
      <c r="AS16" s="23" t="n">
        <v>0.139049234496596</v>
      </c>
      <c r="AT16" s="23" t="n">
        <v>0.164511785787392</v>
      </c>
      <c r="AU16" s="23" t="n">
        <v>0.0654428342077605</v>
      </c>
    </row>
    <row r="17">
      <c r="B17" s="20" t="s">
        <v>248</v>
      </c>
      <c r="C17" s="24" t="n">
        <v>0.472648392846692</v>
      </c>
      <c r="D17" s="24" t="n">
        <v>0.476958952514453</v>
      </c>
      <c r="E17" s="24" t="n">
        <v>0.46824138629508</v>
      </c>
      <c r="F17" s="24"/>
      <c r="G17" s="24" t="n">
        <v>0.428727505020595</v>
      </c>
      <c r="H17" s="24" t="n">
        <v>0.448611003223147</v>
      </c>
      <c r="I17" s="24" t="n">
        <v>0.495350481777038</v>
      </c>
      <c r="J17" s="24" t="n">
        <v>0.494746751375058</v>
      </c>
      <c r="K17" s="24" t="n">
        <v>0.345955364362904</v>
      </c>
      <c r="L17" s="24" t="n">
        <v>0.566709079914709</v>
      </c>
      <c r="M17" s="24"/>
      <c r="N17" s="24" t="n">
        <v>0.187552442259572</v>
      </c>
      <c r="O17" s="24" t="n">
        <v>0.511813106844107</v>
      </c>
      <c r="P17" s="24" t="n">
        <v>0.412860771334671</v>
      </c>
      <c r="Q17" s="24" t="n">
        <v>0.546690471721801</v>
      </c>
      <c r="R17" s="24" t="n">
        <v>0.452675389097516</v>
      </c>
      <c r="S17" s="24"/>
      <c r="T17" s="24" t="n">
        <v>0.455394136304868</v>
      </c>
      <c r="U17" s="24" t="n">
        <v>0.416433588550495</v>
      </c>
      <c r="V17" s="24" t="n">
        <v>0.51222755843619</v>
      </c>
      <c r="W17" s="24" t="n">
        <v>0.571166882590499</v>
      </c>
      <c r="X17" s="24"/>
      <c r="Y17" s="24" t="n">
        <v>0.480443204685229</v>
      </c>
      <c r="Z17" s="24" t="n">
        <v>0.449631207329068</v>
      </c>
      <c r="AA17" s="24" t="n">
        <v>0.545185012670164</v>
      </c>
      <c r="AB17" s="24" t="n">
        <v>0.377424891308967</v>
      </c>
      <c r="AC17" s="24" t="n">
        <v>0.467855514943393</v>
      </c>
      <c r="AD17" s="24" t="n">
        <v>0.450741329722992</v>
      </c>
      <c r="AE17" s="24"/>
      <c r="AF17" s="24" t="n">
        <v>0.434856122246503</v>
      </c>
      <c r="AG17" s="24"/>
      <c r="AH17" s="24" t="n">
        <v>0.502781211596862</v>
      </c>
      <c r="AI17" s="24"/>
      <c r="AJ17" s="24" t="n">
        <v>0.577439956262901</v>
      </c>
      <c r="AK17" s="24" t="n">
        <v>0.408225776441451</v>
      </c>
      <c r="AL17" s="24" t="n">
        <v>0.366996815629401</v>
      </c>
      <c r="AM17" s="24" t="n">
        <v>0.480961671962423</v>
      </c>
      <c r="AN17" s="24" t="n">
        <v>0.468409415600067</v>
      </c>
      <c r="AO17" s="24" t="n">
        <v>0.644835161823362</v>
      </c>
      <c r="AP17" s="24" t="n">
        <v>0.478780389994192</v>
      </c>
      <c r="AQ17" s="24" t="n">
        <v>0.412234304523511</v>
      </c>
      <c r="AR17" s="24" t="n">
        <v>0.672194287999761</v>
      </c>
      <c r="AS17" s="24" t="n">
        <v>0.414147547123353</v>
      </c>
      <c r="AT17" s="24" t="n">
        <v>0.58039799389534</v>
      </c>
      <c r="AU17" s="24" t="n">
        <v>0.54171644692071</v>
      </c>
    </row>
    <row r="18">
      <c r="B18" s="18"/>
    </row>
    <row r="19">
      <c r="B19" t="s">
        <v>70</v>
      </c>
    </row>
    <row r="20">
      <c r="B20" t="s">
        <v>71</v>
      </c>
    </row>
    <row r="22">
      <c r="B22"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320</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1016</v>
      </c>
      <c r="D7" s="11" t="n">
        <v>479</v>
      </c>
      <c r="E7" s="11" t="n">
        <v>535</v>
      </c>
      <c r="F7" s="11"/>
      <c r="G7" s="11" t="n">
        <v>101</v>
      </c>
      <c r="H7" s="11" t="n">
        <v>138</v>
      </c>
      <c r="I7" s="11" t="n">
        <v>148</v>
      </c>
      <c r="J7" s="11" t="n">
        <v>176</v>
      </c>
      <c r="K7" s="11" t="n">
        <v>187</v>
      </c>
      <c r="L7" s="11" t="n">
        <v>266</v>
      </c>
      <c r="M7" s="11"/>
      <c r="N7" s="11" t="n">
        <v>20</v>
      </c>
      <c r="O7" s="11" t="n">
        <v>265</v>
      </c>
      <c r="P7" s="11" t="n">
        <v>363</v>
      </c>
      <c r="Q7" s="11" t="n">
        <v>242</v>
      </c>
      <c r="R7" s="11" t="n">
        <v>121</v>
      </c>
      <c r="S7" s="11"/>
      <c r="T7" s="11" t="n">
        <v>119</v>
      </c>
      <c r="U7" s="11" t="n">
        <v>291</v>
      </c>
      <c r="V7" s="11" t="n">
        <v>216</v>
      </c>
      <c r="W7" s="11" t="n">
        <v>213</v>
      </c>
      <c r="X7" s="11"/>
      <c r="Y7" s="11" t="n">
        <v>361</v>
      </c>
      <c r="Z7" s="11" t="n">
        <v>178</v>
      </c>
      <c r="AA7" s="11" t="n">
        <v>234</v>
      </c>
      <c r="AB7" s="11" t="n">
        <v>114</v>
      </c>
      <c r="AC7" s="11" t="n">
        <v>56</v>
      </c>
      <c r="AD7" s="11" t="n">
        <v>67</v>
      </c>
      <c r="AE7" s="11"/>
      <c r="AF7" s="11" t="n">
        <v>631</v>
      </c>
      <c r="AG7" s="11"/>
      <c r="AH7" s="11" t="n">
        <v>748</v>
      </c>
      <c r="AI7" s="11"/>
      <c r="AJ7" s="11" t="n">
        <v>86</v>
      </c>
      <c r="AK7" s="11" t="n">
        <v>36</v>
      </c>
      <c r="AL7" s="11" t="n">
        <v>202</v>
      </c>
      <c r="AM7" s="11" t="n">
        <v>160</v>
      </c>
      <c r="AN7" s="11" t="n">
        <v>132</v>
      </c>
      <c r="AO7" s="11" t="n">
        <v>68</v>
      </c>
      <c r="AP7" s="11" t="n">
        <v>130</v>
      </c>
      <c r="AQ7" s="11" t="n">
        <v>32</v>
      </c>
      <c r="AR7" s="11" t="n">
        <v>26</v>
      </c>
      <c r="AS7" s="11" t="n">
        <v>74</v>
      </c>
      <c r="AT7" s="11" t="n">
        <v>30</v>
      </c>
      <c r="AU7" s="11" t="n">
        <v>40</v>
      </c>
    </row>
    <row r="8" ht="30" customHeight="1">
      <c r="B8" s="12" t="s">
        <v>20</v>
      </c>
      <c r="C8" s="12" t="n">
        <v>1016</v>
      </c>
      <c r="D8" s="12" t="n">
        <v>506</v>
      </c>
      <c r="E8" s="12" t="n">
        <v>508</v>
      </c>
      <c r="F8" s="12"/>
      <c r="G8" s="12" t="n">
        <v>112</v>
      </c>
      <c r="H8" s="12" t="n">
        <v>163</v>
      </c>
      <c r="I8" s="12" t="n">
        <v>150</v>
      </c>
      <c r="J8" s="12" t="n">
        <v>168</v>
      </c>
      <c r="K8" s="12" t="n">
        <v>173</v>
      </c>
      <c r="L8" s="12" t="n">
        <v>251</v>
      </c>
      <c r="M8" s="12"/>
      <c r="N8" s="12" t="n">
        <v>19</v>
      </c>
      <c r="O8" s="12" t="n">
        <v>248</v>
      </c>
      <c r="P8" s="12" t="n">
        <v>339</v>
      </c>
      <c r="Q8" s="12" t="n">
        <v>270</v>
      </c>
      <c r="R8" s="12" t="n">
        <v>134</v>
      </c>
      <c r="S8" s="12"/>
      <c r="T8" s="12" t="n">
        <v>119</v>
      </c>
      <c r="U8" s="12" t="n">
        <v>288</v>
      </c>
      <c r="V8" s="12" t="n">
        <v>215</v>
      </c>
      <c r="W8" s="12" t="n">
        <v>224</v>
      </c>
      <c r="X8" s="12"/>
      <c r="Y8" s="12" t="n">
        <v>389</v>
      </c>
      <c r="Z8" s="12" t="n">
        <v>172</v>
      </c>
      <c r="AA8" s="12" t="n">
        <v>220</v>
      </c>
      <c r="AB8" s="12" t="n">
        <v>108</v>
      </c>
      <c r="AC8" s="12" t="n">
        <v>59</v>
      </c>
      <c r="AD8" s="12" t="n">
        <v>61</v>
      </c>
      <c r="AE8" s="12"/>
      <c r="AF8" s="12" t="n">
        <v>624</v>
      </c>
      <c r="AG8" s="12"/>
      <c r="AH8" s="12" t="n">
        <v>760</v>
      </c>
      <c r="AI8" s="12"/>
      <c r="AJ8" s="12" t="n">
        <v>77</v>
      </c>
      <c r="AK8" s="12" t="n">
        <v>29</v>
      </c>
      <c r="AL8" s="12" t="n">
        <v>215</v>
      </c>
      <c r="AM8" s="12" t="n">
        <v>169</v>
      </c>
      <c r="AN8" s="12" t="n">
        <v>151</v>
      </c>
      <c r="AO8" s="12" t="n">
        <v>67</v>
      </c>
      <c r="AP8" s="12" t="n">
        <v>123</v>
      </c>
      <c r="AQ8" s="12" t="n">
        <v>35</v>
      </c>
      <c r="AR8" s="12" t="n">
        <v>22</v>
      </c>
      <c r="AS8" s="12" t="n">
        <v>67</v>
      </c>
      <c r="AT8" s="12" t="n">
        <v>23</v>
      </c>
      <c r="AU8" s="12" t="n">
        <v>38</v>
      </c>
    </row>
    <row r="9">
      <c r="B9" s="20" t="s">
        <v>306</v>
      </c>
      <c r="C9" s="19" t="n">
        <v>0.237192541575641</v>
      </c>
      <c r="D9" s="19" t="n">
        <v>0.26622994767401</v>
      </c>
      <c r="E9" s="19" t="n">
        <v>0.209178556996172</v>
      </c>
      <c r="F9" s="19"/>
      <c r="G9" s="19" t="n">
        <v>0.242561514121393</v>
      </c>
      <c r="H9" s="19" t="n">
        <v>0.239228333435974</v>
      </c>
      <c r="I9" s="19" t="n">
        <v>0.296921555347867</v>
      </c>
      <c r="J9" s="19" t="n">
        <v>0.247022958143332</v>
      </c>
      <c r="K9" s="19" t="n">
        <v>0.202706309568594</v>
      </c>
      <c r="L9" s="19" t="n">
        <v>0.214806475634615</v>
      </c>
      <c r="M9" s="19"/>
      <c r="N9" s="19" t="n">
        <v>0.137457551257769</v>
      </c>
      <c r="O9" s="19" t="n">
        <v>0.215972122917626</v>
      </c>
      <c r="P9" s="19" t="n">
        <v>0.219680833555691</v>
      </c>
      <c r="Q9" s="19" t="n">
        <v>0.27803116767358</v>
      </c>
      <c r="R9" s="19" t="n">
        <v>0.252802437404073</v>
      </c>
      <c r="S9" s="19"/>
      <c r="T9" s="19" t="n">
        <v>0.238538065045766</v>
      </c>
      <c r="U9" s="19" t="n">
        <v>0.225917781152324</v>
      </c>
      <c r="V9" s="19" t="n">
        <v>0.21503375670134</v>
      </c>
      <c r="W9" s="19" t="n">
        <v>0.285821187306168</v>
      </c>
      <c r="X9" s="19"/>
      <c r="Y9" s="19" t="n">
        <v>0.284623403490461</v>
      </c>
      <c r="Z9" s="19" t="n">
        <v>0.21663763843603</v>
      </c>
      <c r="AA9" s="19" t="n">
        <v>0.202170395266327</v>
      </c>
      <c r="AB9" s="19" t="n">
        <v>0.188573880451513</v>
      </c>
      <c r="AC9" s="19" t="n">
        <v>0.197082057962845</v>
      </c>
      <c r="AD9" s="19" t="n">
        <v>0.269018195146432</v>
      </c>
      <c r="AE9" s="19"/>
      <c r="AF9" s="19" t="n">
        <v>0.222409314666513</v>
      </c>
      <c r="AG9" s="19"/>
      <c r="AH9" s="19" t="n">
        <v>0.264378316884069</v>
      </c>
      <c r="AI9" s="19"/>
      <c r="AJ9" s="19" t="n">
        <v>0.216185448002051</v>
      </c>
      <c r="AK9" s="19" t="n">
        <v>0.365683551277059</v>
      </c>
      <c r="AL9" s="19" t="n">
        <v>0.216868458482727</v>
      </c>
      <c r="AM9" s="19" t="n">
        <v>0.221312989505727</v>
      </c>
      <c r="AN9" s="19" t="n">
        <v>0.259780560458385</v>
      </c>
      <c r="AO9" s="19" t="n">
        <v>0.261484487518677</v>
      </c>
      <c r="AP9" s="19" t="n">
        <v>0.256611828678636</v>
      </c>
      <c r="AQ9" s="19" t="n">
        <v>0.214463280548479</v>
      </c>
      <c r="AR9" s="19" t="n">
        <v>0.0812900716663037</v>
      </c>
      <c r="AS9" s="19" t="n">
        <v>0.256811321832758</v>
      </c>
      <c r="AT9" s="19" t="n">
        <v>0.311478272493224</v>
      </c>
      <c r="AU9" s="19" t="n">
        <v>0.203509750288687</v>
      </c>
    </row>
    <row r="10">
      <c r="B10" s="20" t="s">
        <v>307</v>
      </c>
      <c r="C10" s="19" t="n">
        <v>0.405256049819439</v>
      </c>
      <c r="D10" s="19" t="n">
        <v>0.374690948471221</v>
      </c>
      <c r="E10" s="19" t="n">
        <v>0.435358946731225</v>
      </c>
      <c r="F10" s="19"/>
      <c r="G10" s="19" t="n">
        <v>0.422708585484069</v>
      </c>
      <c r="H10" s="19" t="n">
        <v>0.408431003038664</v>
      </c>
      <c r="I10" s="19" t="n">
        <v>0.376511581573494</v>
      </c>
      <c r="J10" s="19" t="n">
        <v>0.419757525826296</v>
      </c>
      <c r="K10" s="19" t="n">
        <v>0.31869603610747</v>
      </c>
      <c r="L10" s="19" t="n">
        <v>0.462544747241255</v>
      </c>
      <c r="M10" s="19"/>
      <c r="N10" s="19" t="n">
        <v>0.407471023969646</v>
      </c>
      <c r="O10" s="19" t="n">
        <v>0.372432714699567</v>
      </c>
      <c r="P10" s="19" t="n">
        <v>0.393248010415277</v>
      </c>
      <c r="Q10" s="19" t="n">
        <v>0.443586455022441</v>
      </c>
      <c r="R10" s="19" t="n">
        <v>0.428426803108741</v>
      </c>
      <c r="S10" s="19"/>
      <c r="T10" s="19" t="n">
        <v>0.347237046239323</v>
      </c>
      <c r="U10" s="19" t="n">
        <v>0.4019546449007</v>
      </c>
      <c r="V10" s="19" t="n">
        <v>0.455674159570071</v>
      </c>
      <c r="W10" s="19" t="n">
        <v>0.421011988005041</v>
      </c>
      <c r="X10" s="19"/>
      <c r="Y10" s="19" t="n">
        <v>0.381366417677224</v>
      </c>
      <c r="Z10" s="19" t="n">
        <v>0.431993940718692</v>
      </c>
      <c r="AA10" s="19" t="n">
        <v>0.461644930059745</v>
      </c>
      <c r="AB10" s="19" t="n">
        <v>0.372567730603507</v>
      </c>
      <c r="AC10" s="19" t="n">
        <v>0.488734271931821</v>
      </c>
      <c r="AD10" s="19" t="n">
        <v>0.264038373067382</v>
      </c>
      <c r="AE10" s="19"/>
      <c r="AF10" s="19" t="n">
        <v>0.416406712493841</v>
      </c>
      <c r="AG10" s="19"/>
      <c r="AH10" s="19" t="n">
        <v>0.412767731722806</v>
      </c>
      <c r="AI10" s="19"/>
      <c r="AJ10" s="19" t="n">
        <v>0.441701099274614</v>
      </c>
      <c r="AK10" s="19" t="n">
        <v>0.268192842365681</v>
      </c>
      <c r="AL10" s="19" t="n">
        <v>0.412930152733161</v>
      </c>
      <c r="AM10" s="19" t="n">
        <v>0.394764112794763</v>
      </c>
      <c r="AN10" s="19" t="n">
        <v>0.418067314544473</v>
      </c>
      <c r="AO10" s="19" t="n">
        <v>0.435594843749403</v>
      </c>
      <c r="AP10" s="19" t="n">
        <v>0.362020873163558</v>
      </c>
      <c r="AQ10" s="19" t="n">
        <v>0.495227890302925</v>
      </c>
      <c r="AR10" s="19" t="n">
        <v>0.535755597669169</v>
      </c>
      <c r="AS10" s="19" t="n">
        <v>0.380109321966356</v>
      </c>
      <c r="AT10" s="19" t="n">
        <v>0.328098634230877</v>
      </c>
      <c r="AU10" s="19" t="n">
        <v>0.407412440761382</v>
      </c>
    </row>
    <row r="11">
      <c r="B11" s="20" t="s">
        <v>308</v>
      </c>
      <c r="C11" s="19" t="n">
        <v>0.179671242777278</v>
      </c>
      <c r="D11" s="19" t="n">
        <v>0.190441625460884</v>
      </c>
      <c r="E11" s="19" t="n">
        <v>0.167659488650132</v>
      </c>
      <c r="F11" s="19"/>
      <c r="G11" s="19" t="n">
        <v>0.1623248822543</v>
      </c>
      <c r="H11" s="19" t="n">
        <v>0.224212198495821</v>
      </c>
      <c r="I11" s="19" t="n">
        <v>0.178457630741655</v>
      </c>
      <c r="J11" s="19" t="n">
        <v>0.162783834589439</v>
      </c>
      <c r="K11" s="19" t="n">
        <v>0.243643065988241</v>
      </c>
      <c r="L11" s="19" t="n">
        <v>0.126519929889682</v>
      </c>
      <c r="M11" s="19"/>
      <c r="N11" s="19" t="n">
        <v>0.207709006385801</v>
      </c>
      <c r="O11" s="19" t="n">
        <v>0.20732760878445</v>
      </c>
      <c r="P11" s="19" t="n">
        <v>0.187249127702796</v>
      </c>
      <c r="Q11" s="19" t="n">
        <v>0.152242638454278</v>
      </c>
      <c r="R11" s="19" t="n">
        <v>0.158565441559888</v>
      </c>
      <c r="S11" s="19"/>
      <c r="T11" s="19" t="n">
        <v>0.216227145526448</v>
      </c>
      <c r="U11" s="19" t="n">
        <v>0.176968789422531</v>
      </c>
      <c r="V11" s="19" t="n">
        <v>0.160756556107103</v>
      </c>
      <c r="W11" s="19" t="n">
        <v>0.195714567369166</v>
      </c>
      <c r="X11" s="19"/>
      <c r="Y11" s="19" t="n">
        <v>0.213250769333999</v>
      </c>
      <c r="Z11" s="19" t="n">
        <v>0.172851138352065</v>
      </c>
      <c r="AA11" s="19" t="n">
        <v>0.121695254102401</v>
      </c>
      <c r="AB11" s="19" t="n">
        <v>0.202993819623812</v>
      </c>
      <c r="AC11" s="19" t="n">
        <v>0.137736289168492</v>
      </c>
      <c r="AD11" s="19" t="n">
        <v>0.211955009591488</v>
      </c>
      <c r="AE11" s="19"/>
      <c r="AF11" s="19" t="n">
        <v>0.172831390763235</v>
      </c>
      <c r="AG11" s="19"/>
      <c r="AH11" s="19" t="n">
        <v>0.170211584863272</v>
      </c>
      <c r="AI11" s="19"/>
      <c r="AJ11" s="19" t="n">
        <v>0.177651887840502</v>
      </c>
      <c r="AK11" s="19" t="n">
        <v>0.198972023891942</v>
      </c>
      <c r="AL11" s="19" t="n">
        <v>0.185659849595541</v>
      </c>
      <c r="AM11" s="19" t="n">
        <v>0.191934030023802</v>
      </c>
      <c r="AN11" s="19" t="n">
        <v>0.15745527286379</v>
      </c>
      <c r="AO11" s="19" t="n">
        <v>0.128071034475285</v>
      </c>
      <c r="AP11" s="19" t="n">
        <v>0.217698853531596</v>
      </c>
      <c r="AQ11" s="19" t="n">
        <v>0.197606261566481</v>
      </c>
      <c r="AR11" s="19" t="n">
        <v>0.270348593193119</v>
      </c>
      <c r="AS11" s="19" t="n">
        <v>0.138675734223709</v>
      </c>
      <c r="AT11" s="19" t="n">
        <v>0.134009343283218</v>
      </c>
      <c r="AU11" s="19" t="n">
        <v>0.167685212574346</v>
      </c>
    </row>
    <row r="12">
      <c r="B12" s="20" t="s">
        <v>309</v>
      </c>
      <c r="C12" s="19" t="n">
        <v>0.0383537217006989</v>
      </c>
      <c r="D12" s="19" t="n">
        <v>0.0457605757731946</v>
      </c>
      <c r="E12" s="19" t="n">
        <v>0.0311199893205493</v>
      </c>
      <c r="F12" s="19"/>
      <c r="G12" s="19" t="n">
        <v>0.0794690334231801</v>
      </c>
      <c r="H12" s="19" t="n">
        <v>0.0252847418068683</v>
      </c>
      <c r="I12" s="19" t="n">
        <v>0.0537388196558486</v>
      </c>
      <c r="J12" s="19" t="n">
        <v>0.0223012333703589</v>
      </c>
      <c r="K12" s="19" t="n">
        <v>0.0496431107838603</v>
      </c>
      <c r="L12" s="19" t="n">
        <v>0.0222050604608467</v>
      </c>
      <c r="M12" s="19"/>
      <c r="N12" s="19" t="n">
        <v>0</v>
      </c>
      <c r="O12" s="19" t="n">
        <v>0.0431168065441203</v>
      </c>
      <c r="P12" s="19" t="n">
        <v>0.0389536246686124</v>
      </c>
      <c r="Q12" s="19" t="n">
        <v>0.042232027776064</v>
      </c>
      <c r="R12" s="19" t="n">
        <v>0.027136644314013</v>
      </c>
      <c r="S12" s="19"/>
      <c r="T12" s="19" t="n">
        <v>0.0485587781953869</v>
      </c>
      <c r="U12" s="19" t="n">
        <v>0.0443813992764691</v>
      </c>
      <c r="V12" s="19" t="n">
        <v>0.0421344727580252</v>
      </c>
      <c r="W12" s="19" t="n">
        <v>0.0177777090762697</v>
      </c>
      <c r="X12" s="19"/>
      <c r="Y12" s="19" t="n">
        <v>0.0330574938179043</v>
      </c>
      <c r="Z12" s="19" t="n">
        <v>0.047415600298489</v>
      </c>
      <c r="AA12" s="19" t="n">
        <v>0.0163954483131879</v>
      </c>
      <c r="AB12" s="19" t="n">
        <v>0.0731545751123516</v>
      </c>
      <c r="AC12" s="19" t="n">
        <v>0.0598847721635101</v>
      </c>
      <c r="AD12" s="19" t="n">
        <v>0.0469475293328724</v>
      </c>
      <c r="AE12" s="19"/>
      <c r="AF12" s="19" t="n">
        <v>0.0437838767501081</v>
      </c>
      <c r="AG12" s="19"/>
      <c r="AH12" s="19" t="n">
        <v>0.0436820527837561</v>
      </c>
      <c r="AI12" s="19"/>
      <c r="AJ12" s="19" t="n">
        <v>0.0351445884767397</v>
      </c>
      <c r="AK12" s="19" t="n">
        <v>0.0896893662928772</v>
      </c>
      <c r="AL12" s="19" t="n">
        <v>0.0444883468971546</v>
      </c>
      <c r="AM12" s="19" t="n">
        <v>0.0295780120777555</v>
      </c>
      <c r="AN12" s="19" t="n">
        <v>0.0602611015838076</v>
      </c>
      <c r="AO12" s="19" t="n">
        <v>0.0394606770984262</v>
      </c>
      <c r="AP12" s="19" t="n">
        <v>0.0152403836199553</v>
      </c>
      <c r="AQ12" s="19" t="n">
        <v>0</v>
      </c>
      <c r="AR12" s="19" t="n">
        <v>0.0354649844681625</v>
      </c>
      <c r="AS12" s="19" t="n">
        <v>0.0296103463170135</v>
      </c>
      <c r="AT12" s="19" t="n">
        <v>0</v>
      </c>
      <c r="AU12" s="19" t="n">
        <v>0.0714367351877706</v>
      </c>
    </row>
    <row r="13">
      <c r="B13" s="20" t="s">
        <v>310</v>
      </c>
      <c r="C13" s="19" t="n">
        <v>0.050123007138094</v>
      </c>
      <c r="D13" s="19" t="n">
        <v>0.0508046777790658</v>
      </c>
      <c r="E13" s="19" t="n">
        <v>0.0496422438069179</v>
      </c>
      <c r="F13" s="19"/>
      <c r="G13" s="19" t="n">
        <v>0.032105129555928</v>
      </c>
      <c r="H13" s="19" t="n">
        <v>0.0399591651523775</v>
      </c>
      <c r="I13" s="19" t="n">
        <v>0.0326321248749555</v>
      </c>
      <c r="J13" s="19" t="n">
        <v>0.0670185976364484</v>
      </c>
      <c r="K13" s="19" t="n">
        <v>0.0703282256489471</v>
      </c>
      <c r="L13" s="19" t="n">
        <v>0.0500182898333864</v>
      </c>
      <c r="M13" s="19"/>
      <c r="N13" s="19" t="n">
        <v>0.05071570546373</v>
      </c>
      <c r="O13" s="19" t="n">
        <v>0.0459674710570476</v>
      </c>
      <c r="P13" s="19" t="n">
        <v>0.0753436407348089</v>
      </c>
      <c r="Q13" s="19" t="n">
        <v>0.0331862879354503</v>
      </c>
      <c r="R13" s="19" t="n">
        <v>0.0234136168430501</v>
      </c>
      <c r="S13" s="19"/>
      <c r="T13" s="19" t="n">
        <v>0.0250276596632348</v>
      </c>
      <c r="U13" s="19" t="n">
        <v>0.0698099496537321</v>
      </c>
      <c r="V13" s="19" t="n">
        <v>0.0518456349636275</v>
      </c>
      <c r="W13" s="19" t="n">
        <v>0.0326469451660565</v>
      </c>
      <c r="X13" s="19"/>
      <c r="Y13" s="19" t="n">
        <v>0.0428030675388411</v>
      </c>
      <c r="Z13" s="19" t="n">
        <v>0.0657721955498915</v>
      </c>
      <c r="AA13" s="19" t="n">
        <v>0.061209104825534</v>
      </c>
      <c r="AB13" s="19" t="n">
        <v>0.0424698260119184</v>
      </c>
      <c r="AC13" s="19" t="n">
        <v>0.0142691094279132</v>
      </c>
      <c r="AD13" s="19" t="n">
        <v>0.0312453760305582</v>
      </c>
      <c r="AE13" s="19"/>
      <c r="AF13" s="19" t="n">
        <v>0.0525490378087863</v>
      </c>
      <c r="AG13" s="19"/>
      <c r="AH13" s="19" t="n">
        <v>0.0425392799771311</v>
      </c>
      <c r="AI13" s="19"/>
      <c r="AJ13" s="19" t="n">
        <v>0.0217727564711511</v>
      </c>
      <c r="AK13" s="19" t="n">
        <v>0.053245410251176</v>
      </c>
      <c r="AL13" s="19" t="n">
        <v>0.0593902635194191</v>
      </c>
      <c r="AM13" s="19" t="n">
        <v>0.0414049928988942</v>
      </c>
      <c r="AN13" s="19" t="n">
        <v>0.0275125295983914</v>
      </c>
      <c r="AO13" s="19" t="n">
        <v>0.0645468397547996</v>
      </c>
      <c r="AP13" s="19" t="n">
        <v>0.0507392235123243</v>
      </c>
      <c r="AQ13" s="19" t="n">
        <v>0.0645098864131231</v>
      </c>
      <c r="AR13" s="19" t="n">
        <v>0.0410234503155122</v>
      </c>
      <c r="AS13" s="19" t="n">
        <v>0.0765228297122462</v>
      </c>
      <c r="AT13" s="19" t="n">
        <v>0.133150526789957</v>
      </c>
      <c r="AU13" s="19" t="n">
        <v>0.0491630864978381</v>
      </c>
    </row>
    <row r="14">
      <c r="B14" s="20" t="s">
        <v>66</v>
      </c>
      <c r="C14" s="19" t="n">
        <v>0.0894034369888486</v>
      </c>
      <c r="D14" s="19" t="n">
        <v>0.0720722248416253</v>
      </c>
      <c r="E14" s="19" t="n">
        <v>0.107040774495004</v>
      </c>
      <c r="F14" s="19"/>
      <c r="G14" s="19" t="n">
        <v>0.0608308551611297</v>
      </c>
      <c r="H14" s="19" t="n">
        <v>0.0628845580702948</v>
      </c>
      <c r="I14" s="19" t="n">
        <v>0.0617382878061802</v>
      </c>
      <c r="J14" s="19" t="n">
        <v>0.081115850434126</v>
      </c>
      <c r="K14" s="19" t="n">
        <v>0.114983251902887</v>
      </c>
      <c r="L14" s="19" t="n">
        <v>0.123905496940215</v>
      </c>
      <c r="M14" s="19"/>
      <c r="N14" s="19" t="n">
        <v>0.196646712923053</v>
      </c>
      <c r="O14" s="19" t="n">
        <v>0.115183275997189</v>
      </c>
      <c r="P14" s="19" t="n">
        <v>0.0855247629228147</v>
      </c>
      <c r="Q14" s="19" t="n">
        <v>0.050721423138186</v>
      </c>
      <c r="R14" s="19" t="n">
        <v>0.109655056770235</v>
      </c>
      <c r="S14" s="19"/>
      <c r="T14" s="19" t="n">
        <v>0.124411305329841</v>
      </c>
      <c r="U14" s="19" t="n">
        <v>0.0809674355942448</v>
      </c>
      <c r="V14" s="19" t="n">
        <v>0.0745554198998328</v>
      </c>
      <c r="W14" s="19" t="n">
        <v>0.0470276030772988</v>
      </c>
      <c r="X14" s="19"/>
      <c r="Y14" s="19" t="n">
        <v>0.0448988481415701</v>
      </c>
      <c r="Z14" s="19" t="n">
        <v>0.0653294866448316</v>
      </c>
      <c r="AA14" s="19" t="n">
        <v>0.136884867432806</v>
      </c>
      <c r="AB14" s="19" t="n">
        <v>0.120240168196899</v>
      </c>
      <c r="AC14" s="19" t="n">
        <v>0.102293499345419</v>
      </c>
      <c r="AD14" s="19" t="n">
        <v>0.176795516831267</v>
      </c>
      <c r="AE14" s="19"/>
      <c r="AF14" s="19" t="n">
        <v>0.092019667517516</v>
      </c>
      <c r="AG14" s="19"/>
      <c r="AH14" s="19" t="n">
        <v>0.0664210337689667</v>
      </c>
      <c r="AI14" s="19"/>
      <c r="AJ14" s="19" t="n">
        <v>0.107544219934941</v>
      </c>
      <c r="AK14" s="19" t="n">
        <v>0.0242168059212648</v>
      </c>
      <c r="AL14" s="19" t="n">
        <v>0.0806629287719966</v>
      </c>
      <c r="AM14" s="19" t="n">
        <v>0.121005862699058</v>
      </c>
      <c r="AN14" s="19" t="n">
        <v>0.076923220951153</v>
      </c>
      <c r="AO14" s="19" t="n">
        <v>0.0708421174034092</v>
      </c>
      <c r="AP14" s="19" t="n">
        <v>0.0976888374939295</v>
      </c>
      <c r="AQ14" s="19" t="n">
        <v>0.0281926811689916</v>
      </c>
      <c r="AR14" s="19" t="n">
        <v>0.0361173026877341</v>
      </c>
      <c r="AS14" s="19" t="n">
        <v>0.118270445947917</v>
      </c>
      <c r="AT14" s="19" t="n">
        <v>0.0932632232027243</v>
      </c>
      <c r="AU14" s="19" t="n">
        <v>0.100792774689977</v>
      </c>
    </row>
    <row r="15">
      <c r="B15" s="20" t="s">
        <v>311</v>
      </c>
      <c r="C15" s="23" t="n">
        <v>0.64244859139508</v>
      </c>
      <c r="D15" s="23" t="n">
        <v>0.640920896145231</v>
      </c>
      <c r="E15" s="23" t="n">
        <v>0.644537503727397</v>
      </c>
      <c r="F15" s="23"/>
      <c r="G15" s="23" t="n">
        <v>0.665270099605462</v>
      </c>
      <c r="H15" s="23" t="n">
        <v>0.647659336474638</v>
      </c>
      <c r="I15" s="23" t="n">
        <v>0.673433136921361</v>
      </c>
      <c r="J15" s="23" t="n">
        <v>0.666780483969628</v>
      </c>
      <c r="K15" s="23" t="n">
        <v>0.521402345676065</v>
      </c>
      <c r="L15" s="23" t="n">
        <v>0.677351222875871</v>
      </c>
      <c r="M15" s="23"/>
      <c r="N15" s="23" t="n">
        <v>0.544928575227415</v>
      </c>
      <c r="O15" s="23" t="n">
        <v>0.588404837617193</v>
      </c>
      <c r="P15" s="23" t="n">
        <v>0.612928843970968</v>
      </c>
      <c r="Q15" s="23" t="n">
        <v>0.721617622696021</v>
      </c>
      <c r="R15" s="23" t="n">
        <v>0.681229240512814</v>
      </c>
      <c r="S15" s="23"/>
      <c r="T15" s="23" t="n">
        <v>0.585775111285089</v>
      </c>
      <c r="U15" s="23" t="n">
        <v>0.627872426053023</v>
      </c>
      <c r="V15" s="23" t="n">
        <v>0.670707916271411</v>
      </c>
      <c r="W15" s="23" t="n">
        <v>0.706833175311209</v>
      </c>
      <c r="X15" s="23"/>
      <c r="Y15" s="23" t="n">
        <v>0.665989821167685</v>
      </c>
      <c r="Z15" s="23" t="n">
        <v>0.648631579154722</v>
      </c>
      <c r="AA15" s="23" t="n">
        <v>0.663815325326071</v>
      </c>
      <c r="AB15" s="23" t="n">
        <v>0.56114161105502</v>
      </c>
      <c r="AC15" s="23" t="n">
        <v>0.685816329894666</v>
      </c>
      <c r="AD15" s="23" t="n">
        <v>0.533056568213814</v>
      </c>
      <c r="AE15" s="23"/>
      <c r="AF15" s="23" t="n">
        <v>0.638816027160355</v>
      </c>
      <c r="AG15" s="23"/>
      <c r="AH15" s="23" t="n">
        <v>0.677146048606875</v>
      </c>
      <c r="AI15" s="23"/>
      <c r="AJ15" s="23" t="n">
        <v>0.657886547276666</v>
      </c>
      <c r="AK15" s="23" t="n">
        <v>0.63387639364274</v>
      </c>
      <c r="AL15" s="23" t="n">
        <v>0.629798611215889</v>
      </c>
      <c r="AM15" s="23" t="n">
        <v>0.61607710230049</v>
      </c>
      <c r="AN15" s="23" t="n">
        <v>0.677847875002858</v>
      </c>
      <c r="AO15" s="23" t="n">
        <v>0.69707933126808</v>
      </c>
      <c r="AP15" s="23" t="n">
        <v>0.618632701842195</v>
      </c>
      <c r="AQ15" s="23" t="n">
        <v>0.709691170851404</v>
      </c>
      <c r="AR15" s="23" t="n">
        <v>0.617045669335473</v>
      </c>
      <c r="AS15" s="23" t="n">
        <v>0.636920643799115</v>
      </c>
      <c r="AT15" s="23" t="n">
        <v>0.639576906724101</v>
      </c>
      <c r="AU15" s="23" t="n">
        <v>0.610922191050068</v>
      </c>
    </row>
    <row r="16">
      <c r="B16" s="20" t="s">
        <v>312</v>
      </c>
      <c r="C16" s="23" t="n">
        <v>0.0884767288387929</v>
      </c>
      <c r="D16" s="23" t="n">
        <v>0.0965652535522604</v>
      </c>
      <c r="E16" s="23" t="n">
        <v>0.0807622331274672</v>
      </c>
      <c r="F16" s="23"/>
      <c r="G16" s="23" t="n">
        <v>0.111574162979108</v>
      </c>
      <c r="H16" s="23" t="n">
        <v>0.0652439069592459</v>
      </c>
      <c r="I16" s="23" t="n">
        <v>0.0863709445308041</v>
      </c>
      <c r="J16" s="23" t="n">
        <v>0.0893198310068073</v>
      </c>
      <c r="K16" s="23" t="n">
        <v>0.119971336432807</v>
      </c>
      <c r="L16" s="23" t="n">
        <v>0.0722233502942332</v>
      </c>
      <c r="M16" s="23"/>
      <c r="N16" s="23" t="n">
        <v>0.05071570546373</v>
      </c>
      <c r="O16" s="23" t="n">
        <v>0.0890842776011678</v>
      </c>
      <c r="P16" s="23" t="n">
        <v>0.114297265403421</v>
      </c>
      <c r="Q16" s="23" t="n">
        <v>0.0754183157115144</v>
      </c>
      <c r="R16" s="23" t="n">
        <v>0.0505502611570631</v>
      </c>
      <c r="S16" s="23"/>
      <c r="T16" s="23" t="n">
        <v>0.0735864378586216</v>
      </c>
      <c r="U16" s="23" t="n">
        <v>0.114191348930201</v>
      </c>
      <c r="V16" s="23" t="n">
        <v>0.0939801077216527</v>
      </c>
      <c r="W16" s="23" t="n">
        <v>0.0504246542423262</v>
      </c>
      <c r="X16" s="23"/>
      <c r="Y16" s="23" t="n">
        <v>0.0758605613567455</v>
      </c>
      <c r="Z16" s="23" t="n">
        <v>0.113187795848381</v>
      </c>
      <c r="AA16" s="23" t="n">
        <v>0.0776045531387219</v>
      </c>
      <c r="AB16" s="23" t="n">
        <v>0.11562440112427</v>
      </c>
      <c r="AC16" s="23" t="n">
        <v>0.0741538815914233</v>
      </c>
      <c r="AD16" s="23" t="n">
        <v>0.0781929053634306</v>
      </c>
      <c r="AE16" s="23"/>
      <c r="AF16" s="23" t="n">
        <v>0.0963329145588944</v>
      </c>
      <c r="AG16" s="23"/>
      <c r="AH16" s="23" t="n">
        <v>0.0862213327608872</v>
      </c>
      <c r="AI16" s="23"/>
      <c r="AJ16" s="23" t="n">
        <v>0.0569173449478908</v>
      </c>
      <c r="AK16" s="23" t="n">
        <v>0.142934776544053</v>
      </c>
      <c r="AL16" s="23" t="n">
        <v>0.103878610416574</v>
      </c>
      <c r="AM16" s="23" t="n">
        <v>0.0709830049766498</v>
      </c>
      <c r="AN16" s="23" t="n">
        <v>0.087773631182199</v>
      </c>
      <c r="AO16" s="23" t="n">
        <v>0.104007516853226</v>
      </c>
      <c r="AP16" s="23" t="n">
        <v>0.0659796071322796</v>
      </c>
      <c r="AQ16" s="23" t="n">
        <v>0.0645098864131231</v>
      </c>
      <c r="AR16" s="23" t="n">
        <v>0.0764884347836748</v>
      </c>
      <c r="AS16" s="23" t="n">
        <v>0.10613317602926</v>
      </c>
      <c r="AT16" s="23" t="n">
        <v>0.133150526789957</v>
      </c>
      <c r="AU16" s="23" t="n">
        <v>0.120599821685609</v>
      </c>
    </row>
    <row r="17">
      <c r="B17" s="20" t="s">
        <v>248</v>
      </c>
      <c r="C17" s="24" t="n">
        <v>0.553971862556287</v>
      </c>
      <c r="D17" s="24" t="n">
        <v>0.544355642592971</v>
      </c>
      <c r="E17" s="24" t="n">
        <v>0.56377527059993</v>
      </c>
      <c r="F17" s="24"/>
      <c r="G17" s="24" t="n">
        <v>0.553695936626354</v>
      </c>
      <c r="H17" s="24" t="n">
        <v>0.582415429515392</v>
      </c>
      <c r="I17" s="24" t="n">
        <v>0.587062192390557</v>
      </c>
      <c r="J17" s="24" t="n">
        <v>0.57746065296282</v>
      </c>
      <c r="K17" s="24" t="n">
        <v>0.401431009243257</v>
      </c>
      <c r="L17" s="24" t="n">
        <v>0.605127872581637</v>
      </c>
      <c r="M17" s="24"/>
      <c r="N17" s="24" t="n">
        <v>0.494212869763685</v>
      </c>
      <c r="O17" s="24" t="n">
        <v>0.499320560016026</v>
      </c>
      <c r="P17" s="24" t="n">
        <v>0.498631578567546</v>
      </c>
      <c r="Q17" s="24" t="n">
        <v>0.646199306984507</v>
      </c>
      <c r="R17" s="24" t="n">
        <v>0.630678979355751</v>
      </c>
      <c r="S17" s="24"/>
      <c r="T17" s="24" t="n">
        <v>0.512188673426467</v>
      </c>
      <c r="U17" s="24" t="n">
        <v>0.513681077122822</v>
      </c>
      <c r="V17" s="24" t="n">
        <v>0.576727808549758</v>
      </c>
      <c r="W17" s="24" t="n">
        <v>0.656408521068882</v>
      </c>
      <c r="X17" s="24"/>
      <c r="Y17" s="24" t="n">
        <v>0.59012925981094</v>
      </c>
      <c r="Z17" s="24" t="n">
        <v>0.535443783306342</v>
      </c>
      <c r="AA17" s="24" t="n">
        <v>0.58621077218735</v>
      </c>
      <c r="AB17" s="24" t="n">
        <v>0.44551720993075</v>
      </c>
      <c r="AC17" s="24" t="n">
        <v>0.611662448303242</v>
      </c>
      <c r="AD17" s="24" t="n">
        <v>0.454863662850384</v>
      </c>
      <c r="AE17" s="24"/>
      <c r="AF17" s="24" t="n">
        <v>0.54248311260146</v>
      </c>
      <c r="AG17" s="24"/>
      <c r="AH17" s="24" t="n">
        <v>0.590924715845987</v>
      </c>
      <c r="AI17" s="24"/>
      <c r="AJ17" s="24" t="n">
        <v>0.600969202328775</v>
      </c>
      <c r="AK17" s="24" t="n">
        <v>0.490941617098687</v>
      </c>
      <c r="AL17" s="24" t="n">
        <v>0.525920000799315</v>
      </c>
      <c r="AM17" s="24" t="n">
        <v>0.545094097323841</v>
      </c>
      <c r="AN17" s="24" t="n">
        <v>0.590074243820659</v>
      </c>
      <c r="AO17" s="24" t="n">
        <v>0.593071814414854</v>
      </c>
      <c r="AP17" s="24" t="n">
        <v>0.552653094709915</v>
      </c>
      <c r="AQ17" s="24" t="n">
        <v>0.645181284438281</v>
      </c>
      <c r="AR17" s="24" t="n">
        <v>0.540557234551798</v>
      </c>
      <c r="AS17" s="24" t="n">
        <v>0.530787467769855</v>
      </c>
      <c r="AT17" s="24" t="n">
        <v>0.506426379934144</v>
      </c>
      <c r="AU17" s="24" t="n">
        <v>0.49032236936446</v>
      </c>
    </row>
    <row r="18">
      <c r="B18" s="18"/>
    </row>
    <row r="19">
      <c r="B19" t="s">
        <v>70</v>
      </c>
    </row>
    <row r="20">
      <c r="B20" t="s">
        <v>71</v>
      </c>
    </row>
    <row r="22">
      <c r="B22"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111</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1016</v>
      </c>
      <c r="D7" s="11" t="n">
        <v>479</v>
      </c>
      <c r="E7" s="11" t="n">
        <v>535</v>
      </c>
      <c r="F7" s="11"/>
      <c r="G7" s="11" t="n">
        <v>101</v>
      </c>
      <c r="H7" s="11" t="n">
        <v>138</v>
      </c>
      <c r="I7" s="11" t="n">
        <v>148</v>
      </c>
      <c r="J7" s="11" t="n">
        <v>176</v>
      </c>
      <c r="K7" s="11" t="n">
        <v>187</v>
      </c>
      <c r="L7" s="11" t="n">
        <v>266</v>
      </c>
      <c r="M7" s="11"/>
      <c r="N7" s="11" t="n">
        <v>20</v>
      </c>
      <c r="O7" s="11" t="n">
        <v>265</v>
      </c>
      <c r="P7" s="11" t="n">
        <v>363</v>
      </c>
      <c r="Q7" s="11" t="n">
        <v>242</v>
      </c>
      <c r="R7" s="11" t="n">
        <v>121</v>
      </c>
      <c r="S7" s="11"/>
      <c r="T7" s="11" t="n">
        <v>119</v>
      </c>
      <c r="U7" s="11" t="n">
        <v>291</v>
      </c>
      <c r="V7" s="11" t="n">
        <v>216</v>
      </c>
      <c r="W7" s="11" t="n">
        <v>213</v>
      </c>
      <c r="X7" s="11"/>
      <c r="Y7" s="11" t="n">
        <v>361</v>
      </c>
      <c r="Z7" s="11" t="n">
        <v>178</v>
      </c>
      <c r="AA7" s="11" t="n">
        <v>234</v>
      </c>
      <c r="AB7" s="11" t="n">
        <v>114</v>
      </c>
      <c r="AC7" s="11" t="n">
        <v>56</v>
      </c>
      <c r="AD7" s="11" t="n">
        <v>67</v>
      </c>
      <c r="AE7" s="11"/>
      <c r="AF7" s="11" t="n">
        <v>631</v>
      </c>
      <c r="AG7" s="11"/>
      <c r="AH7" s="11" t="n">
        <v>748</v>
      </c>
      <c r="AI7" s="11"/>
      <c r="AJ7" s="11" t="n">
        <v>86</v>
      </c>
      <c r="AK7" s="11" t="n">
        <v>36</v>
      </c>
      <c r="AL7" s="11" t="n">
        <v>202</v>
      </c>
      <c r="AM7" s="11" t="n">
        <v>160</v>
      </c>
      <c r="AN7" s="11" t="n">
        <v>132</v>
      </c>
      <c r="AO7" s="11" t="n">
        <v>68</v>
      </c>
      <c r="AP7" s="11" t="n">
        <v>130</v>
      </c>
      <c r="AQ7" s="11" t="n">
        <v>32</v>
      </c>
      <c r="AR7" s="11" t="n">
        <v>26</v>
      </c>
      <c r="AS7" s="11" t="n">
        <v>74</v>
      </c>
      <c r="AT7" s="11" t="n">
        <v>30</v>
      </c>
      <c r="AU7" s="11" t="n">
        <v>40</v>
      </c>
    </row>
    <row r="8" ht="30" customHeight="1">
      <c r="B8" s="12" t="s">
        <v>20</v>
      </c>
      <c r="C8" s="12" t="n">
        <v>1016</v>
      </c>
      <c r="D8" s="12" t="n">
        <v>506</v>
      </c>
      <c r="E8" s="12" t="n">
        <v>508</v>
      </c>
      <c r="F8" s="12"/>
      <c r="G8" s="12" t="n">
        <v>112</v>
      </c>
      <c r="H8" s="12" t="n">
        <v>163</v>
      </c>
      <c r="I8" s="12" t="n">
        <v>150</v>
      </c>
      <c r="J8" s="12" t="n">
        <v>168</v>
      </c>
      <c r="K8" s="12" t="n">
        <v>173</v>
      </c>
      <c r="L8" s="12" t="n">
        <v>251</v>
      </c>
      <c r="M8" s="12"/>
      <c r="N8" s="12" t="n">
        <v>19</v>
      </c>
      <c r="O8" s="12" t="n">
        <v>248</v>
      </c>
      <c r="P8" s="12" t="n">
        <v>339</v>
      </c>
      <c r="Q8" s="12" t="n">
        <v>270</v>
      </c>
      <c r="R8" s="12" t="n">
        <v>134</v>
      </c>
      <c r="S8" s="12"/>
      <c r="T8" s="12" t="n">
        <v>119</v>
      </c>
      <c r="U8" s="12" t="n">
        <v>288</v>
      </c>
      <c r="V8" s="12" t="n">
        <v>215</v>
      </c>
      <c r="W8" s="12" t="n">
        <v>224</v>
      </c>
      <c r="X8" s="12"/>
      <c r="Y8" s="12" t="n">
        <v>389</v>
      </c>
      <c r="Z8" s="12" t="n">
        <v>172</v>
      </c>
      <c r="AA8" s="12" t="n">
        <v>220</v>
      </c>
      <c r="AB8" s="12" t="n">
        <v>108</v>
      </c>
      <c r="AC8" s="12" t="n">
        <v>59</v>
      </c>
      <c r="AD8" s="12" t="n">
        <v>61</v>
      </c>
      <c r="AE8" s="12"/>
      <c r="AF8" s="12" t="n">
        <v>624</v>
      </c>
      <c r="AG8" s="12"/>
      <c r="AH8" s="12" t="n">
        <v>760</v>
      </c>
      <c r="AI8" s="12"/>
      <c r="AJ8" s="12" t="n">
        <v>77</v>
      </c>
      <c r="AK8" s="12" t="n">
        <v>29</v>
      </c>
      <c r="AL8" s="12" t="n">
        <v>215</v>
      </c>
      <c r="AM8" s="12" t="n">
        <v>169</v>
      </c>
      <c r="AN8" s="12" t="n">
        <v>151</v>
      </c>
      <c r="AO8" s="12" t="n">
        <v>67</v>
      </c>
      <c r="AP8" s="12" t="n">
        <v>123</v>
      </c>
      <c r="AQ8" s="12" t="n">
        <v>35</v>
      </c>
      <c r="AR8" s="12" t="n">
        <v>22</v>
      </c>
      <c r="AS8" s="12" t="n">
        <v>67</v>
      </c>
      <c r="AT8" s="12" t="n">
        <v>23</v>
      </c>
      <c r="AU8" s="12" t="n">
        <v>38</v>
      </c>
    </row>
    <row r="9">
      <c r="B9" s="20" t="s">
        <v>105</v>
      </c>
      <c r="C9" s="19" t="n">
        <v>0.457204378654396</v>
      </c>
      <c r="D9" s="19" t="n">
        <v>0.517593937762001</v>
      </c>
      <c r="E9" s="19" t="n">
        <v>0.396814980092319</v>
      </c>
      <c r="F9" s="19"/>
      <c r="G9" s="19" t="n">
        <v>0.560622820230393</v>
      </c>
      <c r="H9" s="19" t="n">
        <v>0.566444136581585</v>
      </c>
      <c r="I9" s="19" t="n">
        <v>0.604317952487314</v>
      </c>
      <c r="J9" s="19" t="n">
        <v>0.499847744961692</v>
      </c>
      <c r="K9" s="19" t="n">
        <v>0.427911721269774</v>
      </c>
      <c r="L9" s="19" t="n">
        <v>0.243468876885616</v>
      </c>
      <c r="M9" s="19"/>
      <c r="N9" s="19" t="n">
        <v>0.138996765143957</v>
      </c>
      <c r="O9" s="19" t="n">
        <v>0.30108279786194</v>
      </c>
      <c r="P9" s="19" t="n">
        <v>0.438902737289523</v>
      </c>
      <c r="Q9" s="19" t="n">
        <v>0.560539831628021</v>
      </c>
      <c r="R9" s="19" t="n">
        <v>0.624117886295332</v>
      </c>
      <c r="S9" s="19"/>
      <c r="T9" s="19" t="n">
        <v>0.367800226088348</v>
      </c>
      <c r="U9" s="19" t="n">
        <v>0.460573368437062</v>
      </c>
      <c r="V9" s="19" t="n">
        <v>0.466359993675394</v>
      </c>
      <c r="W9" s="19" t="n">
        <v>0.572535215428093</v>
      </c>
      <c r="X9" s="19"/>
      <c r="Y9" s="19" t="n">
        <v>0.585118208589738</v>
      </c>
      <c r="Z9" s="19" t="n">
        <v>0.486144943099889</v>
      </c>
      <c r="AA9" s="19" t="n">
        <v>0.254432102051823</v>
      </c>
      <c r="AB9" s="19" t="n">
        <v>0.396177710733439</v>
      </c>
      <c r="AC9" s="19" t="n">
        <v>0.450429643336745</v>
      </c>
      <c r="AD9" s="19" t="n">
        <v>0.404475777081944</v>
      </c>
      <c r="AE9" s="19"/>
      <c r="AF9" s="19" t="n">
        <v>0.461379807719966</v>
      </c>
      <c r="AG9" s="19"/>
      <c r="AH9" s="19" t="n">
        <v>0.611520069694123</v>
      </c>
      <c r="AI9" s="19"/>
      <c r="AJ9" s="19" t="n">
        <v>0.447443631568922</v>
      </c>
      <c r="AK9" s="19" t="n">
        <v>0.463456238047654</v>
      </c>
      <c r="AL9" s="19" t="n">
        <v>0.425611786997803</v>
      </c>
      <c r="AM9" s="19" t="n">
        <v>0.539593834179145</v>
      </c>
      <c r="AN9" s="19" t="n">
        <v>0.408335171026537</v>
      </c>
      <c r="AO9" s="19" t="n">
        <v>0.396438548986615</v>
      </c>
      <c r="AP9" s="19" t="n">
        <v>0.415309604280337</v>
      </c>
      <c r="AQ9" s="19" t="n">
        <v>0.616114291891392</v>
      </c>
      <c r="AR9" s="19" t="n">
        <v>0.507810404110683</v>
      </c>
      <c r="AS9" s="19" t="n">
        <v>0.484205167025946</v>
      </c>
      <c r="AT9" s="19" t="n">
        <v>0.363263359647334</v>
      </c>
      <c r="AU9" s="19" t="n">
        <v>0.555069960395312</v>
      </c>
    </row>
    <row r="10">
      <c r="B10" s="20" t="s">
        <v>106</v>
      </c>
      <c r="C10" s="19" t="n">
        <v>0.206616574839983</v>
      </c>
      <c r="D10" s="19" t="n">
        <v>0.197967213027289</v>
      </c>
      <c r="E10" s="19" t="n">
        <v>0.214076851315021</v>
      </c>
      <c r="F10" s="19"/>
      <c r="G10" s="19" t="n">
        <v>0.148098214161918</v>
      </c>
      <c r="H10" s="19" t="n">
        <v>0.20546011066696</v>
      </c>
      <c r="I10" s="19" t="n">
        <v>0.170355470848187</v>
      </c>
      <c r="J10" s="19" t="n">
        <v>0.187390587156126</v>
      </c>
      <c r="K10" s="19" t="n">
        <v>0.247518274854848</v>
      </c>
      <c r="L10" s="19" t="n">
        <v>0.23999022757686</v>
      </c>
      <c r="M10" s="19"/>
      <c r="N10" s="19" t="n">
        <v>0.374396735771333</v>
      </c>
      <c r="O10" s="19" t="n">
        <v>0.244158108369523</v>
      </c>
      <c r="P10" s="19" t="n">
        <v>0.190215598844327</v>
      </c>
      <c r="Q10" s="19" t="n">
        <v>0.199036355814132</v>
      </c>
      <c r="R10" s="19" t="n">
        <v>0.169033491987022</v>
      </c>
      <c r="S10" s="19"/>
      <c r="T10" s="19" t="n">
        <v>0.264033425006117</v>
      </c>
      <c r="U10" s="19" t="n">
        <v>0.201888021481526</v>
      </c>
      <c r="V10" s="19" t="n">
        <v>0.226226123367247</v>
      </c>
      <c r="W10" s="19" t="n">
        <v>0.185672336197245</v>
      </c>
      <c r="X10" s="19"/>
      <c r="Y10" s="19" t="n">
        <v>0.206711715327539</v>
      </c>
      <c r="Z10" s="19" t="n">
        <v>0.156086845656282</v>
      </c>
      <c r="AA10" s="19" t="n">
        <v>0.212978514505777</v>
      </c>
      <c r="AB10" s="19" t="n">
        <v>0.284714612624961</v>
      </c>
      <c r="AC10" s="19" t="n">
        <v>0.140747132357258</v>
      </c>
      <c r="AD10" s="19" t="n">
        <v>0.251618265236434</v>
      </c>
      <c r="AE10" s="19"/>
      <c r="AF10" s="19" t="n">
        <v>0.219222429629052</v>
      </c>
      <c r="AG10" s="19"/>
      <c r="AH10" s="19" t="n">
        <v>0.276353832432599</v>
      </c>
      <c r="AI10" s="19"/>
      <c r="AJ10" s="19" t="n">
        <v>0.148243599065114</v>
      </c>
      <c r="AK10" s="19" t="n">
        <v>0.237019241974031</v>
      </c>
      <c r="AL10" s="19" t="n">
        <v>0.27485541018793</v>
      </c>
      <c r="AM10" s="19" t="n">
        <v>0.201410567201943</v>
      </c>
      <c r="AN10" s="19" t="n">
        <v>0.2232516868457</v>
      </c>
      <c r="AO10" s="19" t="n">
        <v>0.176930484373944</v>
      </c>
      <c r="AP10" s="19" t="n">
        <v>0.212594445069895</v>
      </c>
      <c r="AQ10" s="19" t="n">
        <v>0.087551764566905</v>
      </c>
      <c r="AR10" s="19" t="n">
        <v>0.18842498199535</v>
      </c>
      <c r="AS10" s="19" t="n">
        <v>0.106106212433767</v>
      </c>
      <c r="AT10" s="19" t="n">
        <v>0.27675986112067</v>
      </c>
      <c r="AU10" s="19" t="n">
        <v>0.160608092939468</v>
      </c>
    </row>
    <row r="11">
      <c r="B11" s="20" t="s">
        <v>107</v>
      </c>
      <c r="C11" s="19" t="n">
        <v>0.0838313335075601</v>
      </c>
      <c r="D11" s="19" t="n">
        <v>0.08611963748141</v>
      </c>
      <c r="E11" s="19" t="n">
        <v>0.081882282797254</v>
      </c>
      <c r="F11" s="19"/>
      <c r="G11" s="19" t="n">
        <v>0.0674850898244835</v>
      </c>
      <c r="H11" s="19" t="n">
        <v>0.0877182381252441</v>
      </c>
      <c r="I11" s="19" t="n">
        <v>0.0690796047340073</v>
      </c>
      <c r="J11" s="19" t="n">
        <v>0.0587730775161565</v>
      </c>
      <c r="K11" s="19" t="n">
        <v>0.0910883055666229</v>
      </c>
      <c r="L11" s="19" t="n">
        <v>0.109264735080287</v>
      </c>
      <c r="M11" s="19"/>
      <c r="N11" s="19" t="n">
        <v>0.0956055237902024</v>
      </c>
      <c r="O11" s="19" t="n">
        <v>0.0843831844035044</v>
      </c>
      <c r="P11" s="19" t="n">
        <v>0.0932681934591416</v>
      </c>
      <c r="Q11" s="19" t="n">
        <v>0.0752997689183288</v>
      </c>
      <c r="R11" s="19" t="n">
        <v>0.0775434671858982</v>
      </c>
      <c r="S11" s="19"/>
      <c r="T11" s="19" t="n">
        <v>0.0494248890922007</v>
      </c>
      <c r="U11" s="19" t="n">
        <v>0.0946503238092571</v>
      </c>
      <c r="V11" s="19" t="n">
        <v>0.114948814596876</v>
      </c>
      <c r="W11" s="19" t="n">
        <v>0.0551598494210025</v>
      </c>
      <c r="X11" s="19"/>
      <c r="Y11" s="19" t="n">
        <v>0.0922255433490532</v>
      </c>
      <c r="Z11" s="19" t="n">
        <v>0.105992530736278</v>
      </c>
      <c r="AA11" s="19" t="n">
        <v>0.0917910717156884</v>
      </c>
      <c r="AB11" s="19" t="n">
        <v>0.0327985790311242</v>
      </c>
      <c r="AC11" s="19" t="n">
        <v>0.0615874147140366</v>
      </c>
      <c r="AD11" s="19" t="n">
        <v>0.0599735133946208</v>
      </c>
      <c r="AE11" s="19"/>
      <c r="AF11" s="19" t="n">
        <v>0.0786249910707976</v>
      </c>
      <c r="AG11" s="19"/>
      <c r="AH11" s="19" t="n">
        <v>0.112126097873279</v>
      </c>
      <c r="AI11" s="19"/>
      <c r="AJ11" s="19" t="n">
        <v>0.0891474228880608</v>
      </c>
      <c r="AK11" s="19" t="n">
        <v>0.117614195722628</v>
      </c>
      <c r="AL11" s="19" t="n">
        <v>0.0575617923714208</v>
      </c>
      <c r="AM11" s="19" t="n">
        <v>0.0546045007185824</v>
      </c>
      <c r="AN11" s="19" t="n">
        <v>0.0897940779878723</v>
      </c>
      <c r="AO11" s="19" t="n">
        <v>0.099298769953277</v>
      </c>
      <c r="AP11" s="19" t="n">
        <v>0.116435884827173</v>
      </c>
      <c r="AQ11" s="19" t="n">
        <v>0.0855675508625163</v>
      </c>
      <c r="AR11" s="19" t="n">
        <v>0.122781583879338</v>
      </c>
      <c r="AS11" s="19" t="n">
        <v>0.116856571628683</v>
      </c>
      <c r="AT11" s="19" t="n">
        <v>0.067375660520876</v>
      </c>
      <c r="AU11" s="19" t="n">
        <v>0.0969710213324296</v>
      </c>
    </row>
    <row r="12">
      <c r="B12" s="20" t="s">
        <v>108</v>
      </c>
      <c r="C12" s="19" t="n">
        <v>0.0454494785360417</v>
      </c>
      <c r="D12" s="19" t="n">
        <v>0.0380998391728274</v>
      </c>
      <c r="E12" s="19" t="n">
        <v>0.0529588549743287</v>
      </c>
      <c r="F12" s="19"/>
      <c r="G12" s="19" t="n">
        <v>0.0298547575180171</v>
      </c>
      <c r="H12" s="19" t="n">
        <v>0.03043435209342</v>
      </c>
      <c r="I12" s="19" t="n">
        <v>0.0304266104820983</v>
      </c>
      <c r="J12" s="19" t="n">
        <v>0.0486812293797162</v>
      </c>
      <c r="K12" s="19" t="n">
        <v>0.0450600609088509</v>
      </c>
      <c r="L12" s="19" t="n">
        <v>0.0692725823023455</v>
      </c>
      <c r="M12" s="19"/>
      <c r="N12" s="19" t="n">
        <v>0.0393025650082924</v>
      </c>
      <c r="O12" s="19" t="n">
        <v>0.0734198886482611</v>
      </c>
      <c r="P12" s="19" t="n">
        <v>0.0499374336937075</v>
      </c>
      <c r="Q12" s="19" t="n">
        <v>0.0252986854855692</v>
      </c>
      <c r="R12" s="19" t="n">
        <v>0.0254006282167133</v>
      </c>
      <c r="S12" s="19"/>
      <c r="T12" s="19" t="n">
        <v>0.0566234523198511</v>
      </c>
      <c r="U12" s="19" t="n">
        <v>0.0360917770464915</v>
      </c>
      <c r="V12" s="19" t="n">
        <v>0.0441782079240231</v>
      </c>
      <c r="W12" s="19" t="n">
        <v>0.0388376725553901</v>
      </c>
      <c r="X12" s="19"/>
      <c r="Y12" s="19" t="n">
        <v>0.0247373409999405</v>
      </c>
      <c r="Z12" s="19" t="n">
        <v>0.0655034127895087</v>
      </c>
      <c r="AA12" s="19" t="n">
        <v>0.0788751169384641</v>
      </c>
      <c r="AB12" s="19" t="n">
        <v>0.0315492129174067</v>
      </c>
      <c r="AC12" s="19" t="n">
        <v>0.0173925457059617</v>
      </c>
      <c r="AD12" s="19" t="n">
        <v>0.0570313981077114</v>
      </c>
      <c r="AE12" s="19"/>
      <c r="AF12" s="19" t="n">
        <v>0.0423551410824159</v>
      </c>
      <c r="AG12" s="19"/>
      <c r="AH12" s="19" t="n">
        <v>0</v>
      </c>
      <c r="AI12" s="19"/>
      <c r="AJ12" s="19" t="n">
        <v>0.0959814051843775</v>
      </c>
      <c r="AK12" s="19" t="n">
        <v>0.0252780426777846</v>
      </c>
      <c r="AL12" s="19" t="n">
        <v>0.0261690324158156</v>
      </c>
      <c r="AM12" s="19" t="n">
        <v>0.0495026444937167</v>
      </c>
      <c r="AN12" s="19" t="n">
        <v>0.0494468011297308</v>
      </c>
      <c r="AO12" s="19" t="n">
        <v>0.0414094241983276</v>
      </c>
      <c r="AP12" s="19" t="n">
        <v>0.0377565663723426</v>
      </c>
      <c r="AQ12" s="19" t="n">
        <v>0.0374499725188022</v>
      </c>
      <c r="AR12" s="19" t="n">
        <v>0</v>
      </c>
      <c r="AS12" s="19" t="n">
        <v>0.0557066448830448</v>
      </c>
      <c r="AT12" s="19" t="n">
        <v>0.130459491270706</v>
      </c>
      <c r="AU12" s="19" t="n">
        <v>0.0297929280711404</v>
      </c>
    </row>
    <row r="13">
      <c r="B13" s="20" t="s">
        <v>109</v>
      </c>
      <c r="C13" s="19" t="n">
        <v>0.142915142205833</v>
      </c>
      <c r="D13" s="19" t="n">
        <v>0.109211803798895</v>
      </c>
      <c r="E13" s="19" t="n">
        <v>0.177090942419296</v>
      </c>
      <c r="F13" s="19"/>
      <c r="G13" s="19" t="n">
        <v>0.147549963558753</v>
      </c>
      <c r="H13" s="19" t="n">
        <v>0.0566409446280665</v>
      </c>
      <c r="I13" s="19" t="n">
        <v>0.103804622933498</v>
      </c>
      <c r="J13" s="19" t="n">
        <v>0.15292421872543</v>
      </c>
      <c r="K13" s="19" t="n">
        <v>0.126290818777756</v>
      </c>
      <c r="L13" s="19" t="n">
        <v>0.225001108939339</v>
      </c>
      <c r="M13" s="19"/>
      <c r="N13" s="19" t="n">
        <v>0.182207540253562</v>
      </c>
      <c r="O13" s="19" t="n">
        <v>0.207532055453489</v>
      </c>
      <c r="P13" s="19" t="n">
        <v>0.160515135078393</v>
      </c>
      <c r="Q13" s="19" t="n">
        <v>0.0853585737324632</v>
      </c>
      <c r="R13" s="19" t="n">
        <v>0.0885472505740362</v>
      </c>
      <c r="S13" s="19"/>
      <c r="T13" s="19" t="n">
        <v>0.164268074640796</v>
      </c>
      <c r="U13" s="19" t="n">
        <v>0.160223778380284</v>
      </c>
      <c r="V13" s="19" t="n">
        <v>0.0951089572512625</v>
      </c>
      <c r="W13" s="19" t="n">
        <v>0.0962133162893683</v>
      </c>
      <c r="X13" s="19"/>
      <c r="Y13" s="19" t="n">
        <v>0.0620076516272507</v>
      </c>
      <c r="Z13" s="19" t="n">
        <v>0.147782873984923</v>
      </c>
      <c r="AA13" s="19" t="n">
        <v>0.246038407380028</v>
      </c>
      <c r="AB13" s="19" t="n">
        <v>0.17601242737356</v>
      </c>
      <c r="AC13" s="19" t="n">
        <v>0.236052213828089</v>
      </c>
      <c r="AD13" s="19" t="n">
        <v>0.121973142597666</v>
      </c>
      <c r="AE13" s="19"/>
      <c r="AF13" s="19" t="n">
        <v>0.147265637290759</v>
      </c>
      <c r="AG13" s="19"/>
      <c r="AH13" s="19" t="n">
        <v>0</v>
      </c>
      <c r="AI13" s="19"/>
      <c r="AJ13" s="19" t="n">
        <v>0.164857902409094</v>
      </c>
      <c r="AK13" s="19" t="n">
        <v>0.127603677247991</v>
      </c>
      <c r="AL13" s="19" t="n">
        <v>0.134192160256115</v>
      </c>
      <c r="AM13" s="19" t="n">
        <v>0.113554788382081</v>
      </c>
      <c r="AN13" s="19" t="n">
        <v>0.156764709928935</v>
      </c>
      <c r="AO13" s="19" t="n">
        <v>0.181485442634527</v>
      </c>
      <c r="AP13" s="19" t="n">
        <v>0.139174009293477</v>
      </c>
      <c r="AQ13" s="19" t="n">
        <v>0.145501650288749</v>
      </c>
      <c r="AR13" s="19" t="n">
        <v>0.104494595230955</v>
      </c>
      <c r="AS13" s="19" t="n">
        <v>0.183924767760729</v>
      </c>
      <c r="AT13" s="19" t="n">
        <v>0.132584107951607</v>
      </c>
      <c r="AU13" s="19" t="n">
        <v>0.132945102286166</v>
      </c>
    </row>
    <row r="14">
      <c r="B14" s="20" t="s">
        <v>66</v>
      </c>
      <c r="C14" s="21" t="n">
        <v>0.0639830922561862</v>
      </c>
      <c r="D14" s="21" t="n">
        <v>0.0510075687575771</v>
      </c>
      <c r="E14" s="21" t="n">
        <v>0.0771760884017822</v>
      </c>
      <c r="F14" s="21"/>
      <c r="G14" s="21" t="n">
        <v>0.0463891547064367</v>
      </c>
      <c r="H14" s="21" t="n">
        <v>0.0533022179047249</v>
      </c>
      <c r="I14" s="21" t="n">
        <v>0.0220157385148954</v>
      </c>
      <c r="J14" s="21" t="n">
        <v>0.0523831422608802</v>
      </c>
      <c r="K14" s="21" t="n">
        <v>0.0621308186221474</v>
      </c>
      <c r="L14" s="21" t="n">
        <v>0.113002469215552</v>
      </c>
      <c r="M14" s="21"/>
      <c r="N14" s="21" t="n">
        <v>0.169490870032654</v>
      </c>
      <c r="O14" s="21" t="n">
        <v>0.0894239652632827</v>
      </c>
      <c r="P14" s="21" t="n">
        <v>0.0671609016349076</v>
      </c>
      <c r="Q14" s="21" t="n">
        <v>0.0544667844214857</v>
      </c>
      <c r="R14" s="21" t="n">
        <v>0.015357275740998</v>
      </c>
      <c r="S14" s="21"/>
      <c r="T14" s="21" t="n">
        <v>0.0978499328526875</v>
      </c>
      <c r="U14" s="21" t="n">
        <v>0.0465727308453798</v>
      </c>
      <c r="V14" s="21" t="n">
        <v>0.053177903185197</v>
      </c>
      <c r="W14" s="21" t="n">
        <v>0.0515816101089011</v>
      </c>
      <c r="X14" s="21"/>
      <c r="Y14" s="21" t="n">
        <v>0.0291995401064787</v>
      </c>
      <c r="Z14" s="21" t="n">
        <v>0.0384893937331194</v>
      </c>
      <c r="AA14" s="21" t="n">
        <v>0.115884787408219</v>
      </c>
      <c r="AB14" s="21" t="n">
        <v>0.0787474573195097</v>
      </c>
      <c r="AC14" s="21" t="n">
        <v>0.0937910500579101</v>
      </c>
      <c r="AD14" s="21" t="n">
        <v>0.104927903581624</v>
      </c>
      <c r="AE14" s="21"/>
      <c r="AF14" s="21" t="n">
        <v>0.0511519932070093</v>
      </c>
      <c r="AG14" s="21"/>
      <c r="AH14" s="21" t="n">
        <v>0</v>
      </c>
      <c r="AI14" s="21"/>
      <c r="AJ14" s="21" t="n">
        <v>0.054326038884432</v>
      </c>
      <c r="AK14" s="21" t="n">
        <v>0.0290286043299113</v>
      </c>
      <c r="AL14" s="21" t="n">
        <v>0.0816098177709149</v>
      </c>
      <c r="AM14" s="21" t="n">
        <v>0.0413336650245323</v>
      </c>
      <c r="AN14" s="21" t="n">
        <v>0.0724075530812251</v>
      </c>
      <c r="AO14" s="21" t="n">
        <v>0.104437329853309</v>
      </c>
      <c r="AP14" s="21" t="n">
        <v>0.0787294901567751</v>
      </c>
      <c r="AQ14" s="21" t="n">
        <v>0.0278147698716358</v>
      </c>
      <c r="AR14" s="21" t="n">
        <v>0.0764884347836747</v>
      </c>
      <c r="AS14" s="21" t="n">
        <v>0.0532006362678308</v>
      </c>
      <c r="AT14" s="21" t="n">
        <v>0.0295575194888077</v>
      </c>
      <c r="AU14" s="21" t="n">
        <v>0.024612894975485</v>
      </c>
    </row>
    <row r="15">
      <c r="B15" s="18"/>
    </row>
    <row r="16">
      <c r="B16" t="s">
        <v>70</v>
      </c>
    </row>
    <row r="17">
      <c r="B17" t="s">
        <v>71</v>
      </c>
    </row>
    <row r="19">
      <c r="B19"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321</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1016</v>
      </c>
      <c r="D7" s="11" t="n">
        <v>479</v>
      </c>
      <c r="E7" s="11" t="n">
        <v>535</v>
      </c>
      <c r="F7" s="11"/>
      <c r="G7" s="11" t="n">
        <v>101</v>
      </c>
      <c r="H7" s="11" t="n">
        <v>138</v>
      </c>
      <c r="I7" s="11" t="n">
        <v>148</v>
      </c>
      <c r="J7" s="11" t="n">
        <v>176</v>
      </c>
      <c r="K7" s="11" t="n">
        <v>187</v>
      </c>
      <c r="L7" s="11" t="n">
        <v>266</v>
      </c>
      <c r="M7" s="11"/>
      <c r="N7" s="11" t="n">
        <v>20</v>
      </c>
      <c r="O7" s="11" t="n">
        <v>265</v>
      </c>
      <c r="P7" s="11" t="n">
        <v>363</v>
      </c>
      <c r="Q7" s="11" t="n">
        <v>242</v>
      </c>
      <c r="R7" s="11" t="n">
        <v>121</v>
      </c>
      <c r="S7" s="11"/>
      <c r="T7" s="11" t="n">
        <v>119</v>
      </c>
      <c r="U7" s="11" t="n">
        <v>291</v>
      </c>
      <c r="V7" s="11" t="n">
        <v>216</v>
      </c>
      <c r="W7" s="11" t="n">
        <v>213</v>
      </c>
      <c r="X7" s="11"/>
      <c r="Y7" s="11" t="n">
        <v>361</v>
      </c>
      <c r="Z7" s="11" t="n">
        <v>178</v>
      </c>
      <c r="AA7" s="11" t="n">
        <v>234</v>
      </c>
      <c r="AB7" s="11" t="n">
        <v>114</v>
      </c>
      <c r="AC7" s="11" t="n">
        <v>56</v>
      </c>
      <c r="AD7" s="11" t="n">
        <v>67</v>
      </c>
      <c r="AE7" s="11"/>
      <c r="AF7" s="11" t="n">
        <v>631</v>
      </c>
      <c r="AG7" s="11"/>
      <c r="AH7" s="11" t="n">
        <v>748</v>
      </c>
      <c r="AI7" s="11"/>
      <c r="AJ7" s="11" t="n">
        <v>86</v>
      </c>
      <c r="AK7" s="11" t="n">
        <v>36</v>
      </c>
      <c r="AL7" s="11" t="n">
        <v>202</v>
      </c>
      <c r="AM7" s="11" t="n">
        <v>160</v>
      </c>
      <c r="AN7" s="11" t="n">
        <v>132</v>
      </c>
      <c r="AO7" s="11" t="n">
        <v>68</v>
      </c>
      <c r="AP7" s="11" t="n">
        <v>130</v>
      </c>
      <c r="AQ7" s="11" t="n">
        <v>32</v>
      </c>
      <c r="AR7" s="11" t="n">
        <v>26</v>
      </c>
      <c r="AS7" s="11" t="n">
        <v>74</v>
      </c>
      <c r="AT7" s="11" t="n">
        <v>30</v>
      </c>
      <c r="AU7" s="11" t="n">
        <v>40</v>
      </c>
    </row>
    <row r="8" ht="30" customHeight="1">
      <c r="B8" s="12" t="s">
        <v>20</v>
      </c>
      <c r="C8" s="12" t="n">
        <v>1016</v>
      </c>
      <c r="D8" s="12" t="n">
        <v>506</v>
      </c>
      <c r="E8" s="12" t="n">
        <v>508</v>
      </c>
      <c r="F8" s="12"/>
      <c r="G8" s="12" t="n">
        <v>112</v>
      </c>
      <c r="H8" s="12" t="n">
        <v>163</v>
      </c>
      <c r="I8" s="12" t="n">
        <v>150</v>
      </c>
      <c r="J8" s="12" t="n">
        <v>168</v>
      </c>
      <c r="K8" s="12" t="n">
        <v>173</v>
      </c>
      <c r="L8" s="12" t="n">
        <v>251</v>
      </c>
      <c r="M8" s="12"/>
      <c r="N8" s="12" t="n">
        <v>19</v>
      </c>
      <c r="O8" s="12" t="n">
        <v>248</v>
      </c>
      <c r="P8" s="12" t="n">
        <v>339</v>
      </c>
      <c r="Q8" s="12" t="n">
        <v>270</v>
      </c>
      <c r="R8" s="12" t="n">
        <v>134</v>
      </c>
      <c r="S8" s="12"/>
      <c r="T8" s="12" t="n">
        <v>119</v>
      </c>
      <c r="U8" s="12" t="n">
        <v>288</v>
      </c>
      <c r="V8" s="12" t="n">
        <v>215</v>
      </c>
      <c r="W8" s="12" t="n">
        <v>224</v>
      </c>
      <c r="X8" s="12"/>
      <c r="Y8" s="12" t="n">
        <v>389</v>
      </c>
      <c r="Z8" s="12" t="n">
        <v>172</v>
      </c>
      <c r="AA8" s="12" t="n">
        <v>220</v>
      </c>
      <c r="AB8" s="12" t="n">
        <v>108</v>
      </c>
      <c r="AC8" s="12" t="n">
        <v>59</v>
      </c>
      <c r="AD8" s="12" t="n">
        <v>61</v>
      </c>
      <c r="AE8" s="12"/>
      <c r="AF8" s="12" t="n">
        <v>624</v>
      </c>
      <c r="AG8" s="12"/>
      <c r="AH8" s="12" t="n">
        <v>760</v>
      </c>
      <c r="AI8" s="12"/>
      <c r="AJ8" s="12" t="n">
        <v>77</v>
      </c>
      <c r="AK8" s="12" t="n">
        <v>29</v>
      </c>
      <c r="AL8" s="12" t="n">
        <v>215</v>
      </c>
      <c r="AM8" s="12" t="n">
        <v>169</v>
      </c>
      <c r="AN8" s="12" t="n">
        <v>151</v>
      </c>
      <c r="AO8" s="12" t="n">
        <v>67</v>
      </c>
      <c r="AP8" s="12" t="n">
        <v>123</v>
      </c>
      <c r="AQ8" s="12" t="n">
        <v>35</v>
      </c>
      <c r="AR8" s="12" t="n">
        <v>22</v>
      </c>
      <c r="AS8" s="12" t="n">
        <v>67</v>
      </c>
      <c r="AT8" s="12" t="n">
        <v>23</v>
      </c>
      <c r="AU8" s="12" t="n">
        <v>38</v>
      </c>
    </row>
    <row r="9">
      <c r="B9" s="20" t="s">
        <v>306</v>
      </c>
      <c r="C9" s="19" t="n">
        <v>0.200480956127921</v>
      </c>
      <c r="D9" s="19" t="n">
        <v>0.209096123237283</v>
      </c>
      <c r="E9" s="19" t="n">
        <v>0.19268595643126</v>
      </c>
      <c r="F9" s="19"/>
      <c r="G9" s="19" t="n">
        <v>0.185670227933163</v>
      </c>
      <c r="H9" s="19" t="n">
        <v>0.203645748028364</v>
      </c>
      <c r="I9" s="19" t="n">
        <v>0.216482750806462</v>
      </c>
      <c r="J9" s="19" t="n">
        <v>0.234112116978468</v>
      </c>
      <c r="K9" s="19" t="n">
        <v>0.1804112157761</v>
      </c>
      <c r="L9" s="19" t="n">
        <v>0.186730791734001</v>
      </c>
      <c r="M9" s="19"/>
      <c r="N9" s="19" t="n">
        <v>0.140109268619845</v>
      </c>
      <c r="O9" s="19" t="n">
        <v>0.175500476311536</v>
      </c>
      <c r="P9" s="19" t="n">
        <v>0.184271230228363</v>
      </c>
      <c r="Q9" s="19" t="n">
        <v>0.189807970277568</v>
      </c>
      <c r="R9" s="19" t="n">
        <v>0.325080136950291</v>
      </c>
      <c r="S9" s="19"/>
      <c r="T9" s="19" t="n">
        <v>0.219462317740838</v>
      </c>
      <c r="U9" s="19" t="n">
        <v>0.174957148867949</v>
      </c>
      <c r="V9" s="19" t="n">
        <v>0.176811837049608</v>
      </c>
      <c r="W9" s="19" t="n">
        <v>0.262608998544191</v>
      </c>
      <c r="X9" s="19"/>
      <c r="Y9" s="19" t="n">
        <v>0.226890584895394</v>
      </c>
      <c r="Z9" s="19" t="n">
        <v>0.201604008971354</v>
      </c>
      <c r="AA9" s="19" t="n">
        <v>0.179592353191037</v>
      </c>
      <c r="AB9" s="19" t="n">
        <v>0.155910946152959</v>
      </c>
      <c r="AC9" s="19" t="n">
        <v>0.214505346130182</v>
      </c>
      <c r="AD9" s="19" t="n">
        <v>0.190413300435911</v>
      </c>
      <c r="AE9" s="19"/>
      <c r="AF9" s="19" t="n">
        <v>0.196060611981526</v>
      </c>
      <c r="AG9" s="19"/>
      <c r="AH9" s="19" t="n">
        <v>0.224181178608921</v>
      </c>
      <c r="AI9" s="19"/>
      <c r="AJ9" s="19" t="n">
        <v>0.262401686215956</v>
      </c>
      <c r="AK9" s="19" t="n">
        <v>0.13125354657117</v>
      </c>
      <c r="AL9" s="19" t="n">
        <v>0.167274376186006</v>
      </c>
      <c r="AM9" s="19" t="n">
        <v>0.173273220264115</v>
      </c>
      <c r="AN9" s="19" t="n">
        <v>0.206739698543492</v>
      </c>
      <c r="AO9" s="19" t="n">
        <v>0.251185546809995</v>
      </c>
      <c r="AP9" s="19" t="n">
        <v>0.198622994154048</v>
      </c>
      <c r="AQ9" s="19" t="n">
        <v>0.208222112882663</v>
      </c>
      <c r="AR9" s="19" t="n">
        <v>0.160354431867971</v>
      </c>
      <c r="AS9" s="19" t="n">
        <v>0.24950045903828</v>
      </c>
      <c r="AT9" s="19" t="n">
        <v>0.276780870377772</v>
      </c>
      <c r="AU9" s="19" t="n">
        <v>0.211957552858476</v>
      </c>
    </row>
    <row r="10">
      <c r="B10" s="20" t="s">
        <v>307</v>
      </c>
      <c r="C10" s="19" t="n">
        <v>0.362578283765599</v>
      </c>
      <c r="D10" s="19" t="n">
        <v>0.374020543088341</v>
      </c>
      <c r="E10" s="19" t="n">
        <v>0.350622683670624</v>
      </c>
      <c r="F10" s="19"/>
      <c r="G10" s="19" t="n">
        <v>0.402927531453646</v>
      </c>
      <c r="H10" s="19" t="n">
        <v>0.334834516741615</v>
      </c>
      <c r="I10" s="19" t="n">
        <v>0.340497660962001</v>
      </c>
      <c r="J10" s="19" t="n">
        <v>0.405801842137947</v>
      </c>
      <c r="K10" s="19" t="n">
        <v>0.284865517249898</v>
      </c>
      <c r="L10" s="19" t="n">
        <v>0.400339864706569</v>
      </c>
      <c r="M10" s="19"/>
      <c r="N10" s="19" t="n">
        <v>0.194573476979217</v>
      </c>
      <c r="O10" s="19" t="n">
        <v>0.330153925141375</v>
      </c>
      <c r="P10" s="19" t="n">
        <v>0.32716405723364</v>
      </c>
      <c r="Q10" s="19" t="n">
        <v>0.476497851559308</v>
      </c>
      <c r="R10" s="19" t="n">
        <v>0.306158226611346</v>
      </c>
      <c r="S10" s="19"/>
      <c r="T10" s="19" t="n">
        <v>0.306821246798159</v>
      </c>
      <c r="U10" s="19" t="n">
        <v>0.307584826649207</v>
      </c>
      <c r="V10" s="19" t="n">
        <v>0.427900479090545</v>
      </c>
      <c r="W10" s="19" t="n">
        <v>0.424467843661413</v>
      </c>
      <c r="X10" s="19"/>
      <c r="Y10" s="19" t="n">
        <v>0.356179582222077</v>
      </c>
      <c r="Z10" s="19" t="n">
        <v>0.402068010036355</v>
      </c>
      <c r="AA10" s="19" t="n">
        <v>0.392602031060049</v>
      </c>
      <c r="AB10" s="19" t="n">
        <v>0.291733916675405</v>
      </c>
      <c r="AC10" s="19" t="n">
        <v>0.379585422176282</v>
      </c>
      <c r="AD10" s="19" t="n">
        <v>0.297227632759577</v>
      </c>
      <c r="AE10" s="19"/>
      <c r="AF10" s="19" t="n">
        <v>0.351066761864933</v>
      </c>
      <c r="AG10" s="19"/>
      <c r="AH10" s="19" t="n">
        <v>0.367198498199044</v>
      </c>
      <c r="AI10" s="19"/>
      <c r="AJ10" s="19" t="n">
        <v>0.356671098285016</v>
      </c>
      <c r="AK10" s="19" t="n">
        <v>0.40113530587564</v>
      </c>
      <c r="AL10" s="19" t="n">
        <v>0.333988518475768</v>
      </c>
      <c r="AM10" s="19" t="n">
        <v>0.373799259332348</v>
      </c>
      <c r="AN10" s="19" t="n">
        <v>0.394367195311521</v>
      </c>
      <c r="AO10" s="19" t="n">
        <v>0.352191036093316</v>
      </c>
      <c r="AP10" s="19" t="n">
        <v>0.304071147817022</v>
      </c>
      <c r="AQ10" s="19" t="n">
        <v>0.452071253422246</v>
      </c>
      <c r="AR10" s="19" t="n">
        <v>0.493729792170496</v>
      </c>
      <c r="AS10" s="19" t="n">
        <v>0.309086220050823</v>
      </c>
      <c r="AT10" s="19" t="n">
        <v>0.403665047531253</v>
      </c>
      <c r="AU10" s="19" t="n">
        <v>0.449439798476656</v>
      </c>
    </row>
    <row r="11">
      <c r="B11" s="20" t="s">
        <v>308</v>
      </c>
      <c r="C11" s="19" t="n">
        <v>0.218032837201656</v>
      </c>
      <c r="D11" s="19" t="n">
        <v>0.217428413616334</v>
      </c>
      <c r="E11" s="19" t="n">
        <v>0.217516152629574</v>
      </c>
      <c r="F11" s="19"/>
      <c r="G11" s="19" t="n">
        <v>0.253721332741058</v>
      </c>
      <c r="H11" s="19" t="n">
        <v>0.22546432204475</v>
      </c>
      <c r="I11" s="19" t="n">
        <v>0.22708973808793</v>
      </c>
      <c r="J11" s="19" t="n">
        <v>0.146863275864117</v>
      </c>
      <c r="K11" s="19" t="n">
        <v>0.293401043763383</v>
      </c>
      <c r="L11" s="19" t="n">
        <v>0.187616390317156</v>
      </c>
      <c r="M11" s="19"/>
      <c r="N11" s="19" t="n">
        <v>0.442642314382935</v>
      </c>
      <c r="O11" s="19" t="n">
        <v>0.262256129166656</v>
      </c>
      <c r="P11" s="19" t="n">
        <v>0.253619622455274</v>
      </c>
      <c r="Q11" s="19" t="n">
        <v>0.158818653568431</v>
      </c>
      <c r="R11" s="19" t="n">
        <v>0.132780550156703</v>
      </c>
      <c r="S11" s="19"/>
      <c r="T11" s="19" t="n">
        <v>0.245805454492356</v>
      </c>
      <c r="U11" s="19" t="n">
        <v>0.249538252201271</v>
      </c>
      <c r="V11" s="19" t="n">
        <v>0.183966271955969</v>
      </c>
      <c r="W11" s="19" t="n">
        <v>0.202486865620346</v>
      </c>
      <c r="X11" s="19"/>
      <c r="Y11" s="19" t="n">
        <v>0.22278862309225</v>
      </c>
      <c r="Z11" s="19" t="n">
        <v>0.205090840517963</v>
      </c>
      <c r="AA11" s="19" t="n">
        <v>0.192244954226039</v>
      </c>
      <c r="AB11" s="19" t="n">
        <v>0.289836798828395</v>
      </c>
      <c r="AC11" s="19" t="n">
        <v>0.264759145738544</v>
      </c>
      <c r="AD11" s="19" t="n">
        <v>0.166576254529793</v>
      </c>
      <c r="AE11" s="19"/>
      <c r="AF11" s="19" t="n">
        <v>0.216174376383367</v>
      </c>
      <c r="AG11" s="19"/>
      <c r="AH11" s="19" t="n">
        <v>0.212988940786669</v>
      </c>
      <c r="AI11" s="19"/>
      <c r="AJ11" s="19" t="n">
        <v>0.113383234352362</v>
      </c>
      <c r="AK11" s="19" t="n">
        <v>0.187158477758625</v>
      </c>
      <c r="AL11" s="19" t="n">
        <v>0.239831616990704</v>
      </c>
      <c r="AM11" s="19" t="n">
        <v>0.224763621107488</v>
      </c>
      <c r="AN11" s="19" t="n">
        <v>0.20187702725475</v>
      </c>
      <c r="AO11" s="19" t="n">
        <v>0.224284350510515</v>
      </c>
      <c r="AP11" s="19" t="n">
        <v>0.316223044225201</v>
      </c>
      <c r="AQ11" s="19" t="n">
        <v>0.193479319833965</v>
      </c>
      <c r="AR11" s="19" t="n">
        <v>0.268775022958287</v>
      </c>
      <c r="AS11" s="19" t="n">
        <v>0.171880739986123</v>
      </c>
      <c r="AT11" s="19" t="n">
        <v>0.1248162214216</v>
      </c>
      <c r="AU11" s="19" t="n">
        <v>0.166760043846687</v>
      </c>
    </row>
    <row r="12">
      <c r="B12" s="20" t="s">
        <v>309</v>
      </c>
      <c r="C12" s="19" t="n">
        <v>0.0592567498239873</v>
      </c>
      <c r="D12" s="19" t="n">
        <v>0.0643091070132694</v>
      </c>
      <c r="E12" s="19" t="n">
        <v>0.0544538687588136</v>
      </c>
      <c r="F12" s="19"/>
      <c r="G12" s="19" t="n">
        <v>0.0861746211992654</v>
      </c>
      <c r="H12" s="19" t="n">
        <v>0.112111023442736</v>
      </c>
      <c r="I12" s="19" t="n">
        <v>0.0864294499697221</v>
      </c>
      <c r="J12" s="19" t="n">
        <v>0.0343976867221006</v>
      </c>
      <c r="K12" s="19" t="n">
        <v>0.044223660391322</v>
      </c>
      <c r="L12" s="19" t="n">
        <v>0.0236634952728834</v>
      </c>
      <c r="M12" s="19"/>
      <c r="N12" s="19" t="n">
        <v>0</v>
      </c>
      <c r="O12" s="19" t="n">
        <v>0.0446948983974981</v>
      </c>
      <c r="P12" s="19" t="n">
        <v>0.0561787366257526</v>
      </c>
      <c r="Q12" s="19" t="n">
        <v>0.0643993144853379</v>
      </c>
      <c r="R12" s="19" t="n">
        <v>0.0942811578346008</v>
      </c>
      <c r="S12" s="19"/>
      <c r="T12" s="19" t="n">
        <v>0.0604893248367754</v>
      </c>
      <c r="U12" s="19" t="n">
        <v>0.0771319262603449</v>
      </c>
      <c r="V12" s="19" t="n">
        <v>0.0670687825364157</v>
      </c>
      <c r="W12" s="19" t="n">
        <v>0.0384852818287865</v>
      </c>
      <c r="X12" s="19"/>
      <c r="Y12" s="19" t="n">
        <v>0.0852030680937819</v>
      </c>
      <c r="Z12" s="19" t="n">
        <v>0.0400682621943767</v>
      </c>
      <c r="AA12" s="19" t="n">
        <v>0.0254376685486638</v>
      </c>
      <c r="AB12" s="19" t="n">
        <v>0.0841282153577648</v>
      </c>
      <c r="AC12" s="19" t="n">
        <v>0.0618159966137304</v>
      </c>
      <c r="AD12" s="19" t="n">
        <v>0.0293817981957367</v>
      </c>
      <c r="AE12" s="19"/>
      <c r="AF12" s="19" t="n">
        <v>0.067876914367808</v>
      </c>
      <c r="AG12" s="19"/>
      <c r="AH12" s="19" t="n">
        <v>0.0669912107997964</v>
      </c>
      <c r="AI12" s="19"/>
      <c r="AJ12" s="19" t="n">
        <v>0.0897686302110837</v>
      </c>
      <c r="AK12" s="19" t="n">
        <v>0.124152559138899</v>
      </c>
      <c r="AL12" s="19" t="n">
        <v>0.0601481891810323</v>
      </c>
      <c r="AM12" s="19" t="n">
        <v>0.0526629704563935</v>
      </c>
      <c r="AN12" s="19" t="n">
        <v>0.0850629777979959</v>
      </c>
      <c r="AO12" s="19" t="n">
        <v>0.0451672283654864</v>
      </c>
      <c r="AP12" s="19" t="n">
        <v>0.0412165727484053</v>
      </c>
      <c r="AQ12" s="19" t="n">
        <v>0.0535247462790118</v>
      </c>
      <c r="AR12" s="19" t="n">
        <v>0</v>
      </c>
      <c r="AS12" s="19" t="n">
        <v>0.0753228042243717</v>
      </c>
      <c r="AT12" s="19" t="n">
        <v>0</v>
      </c>
      <c r="AU12" s="19" t="n">
        <v>0</v>
      </c>
    </row>
    <row r="13">
      <c r="B13" s="20" t="s">
        <v>310</v>
      </c>
      <c r="C13" s="19" t="n">
        <v>0.0636198765641679</v>
      </c>
      <c r="D13" s="19" t="n">
        <v>0.0664431218241101</v>
      </c>
      <c r="E13" s="19" t="n">
        <v>0.0610571517473647</v>
      </c>
      <c r="F13" s="19"/>
      <c r="G13" s="19" t="n">
        <v>0.0330323461476788</v>
      </c>
      <c r="H13" s="19" t="n">
        <v>0.0694140356381689</v>
      </c>
      <c r="I13" s="19" t="n">
        <v>0.0410591885496682</v>
      </c>
      <c r="J13" s="19" t="n">
        <v>0.0834132905483705</v>
      </c>
      <c r="K13" s="19" t="n">
        <v>0.081105223784072</v>
      </c>
      <c r="L13" s="19" t="n">
        <v>0.061756775790121</v>
      </c>
      <c r="M13" s="19"/>
      <c r="N13" s="19" t="n">
        <v>0.126701087149791</v>
      </c>
      <c r="O13" s="19" t="n">
        <v>0.0536046215931569</v>
      </c>
      <c r="P13" s="19" t="n">
        <v>0.0793707265621692</v>
      </c>
      <c r="Q13" s="19" t="n">
        <v>0.0431656367942156</v>
      </c>
      <c r="R13" s="19" t="n">
        <v>0.0703167032170272</v>
      </c>
      <c r="S13" s="19"/>
      <c r="T13" s="19" t="n">
        <v>0.0512303067547976</v>
      </c>
      <c r="U13" s="19" t="n">
        <v>0.0822904995390053</v>
      </c>
      <c r="V13" s="19" t="n">
        <v>0.0693526021162393</v>
      </c>
      <c r="W13" s="19" t="n">
        <v>0.043078084736389</v>
      </c>
      <c r="X13" s="19"/>
      <c r="Y13" s="19" t="n">
        <v>0.0505668117438889</v>
      </c>
      <c r="Z13" s="19" t="n">
        <v>0.0851728317792387</v>
      </c>
      <c r="AA13" s="19" t="n">
        <v>0.0668243665461035</v>
      </c>
      <c r="AB13" s="19" t="n">
        <v>0.0558975093363889</v>
      </c>
      <c r="AC13" s="19" t="n">
        <v>0.062265795734541</v>
      </c>
      <c r="AD13" s="19" t="n">
        <v>0.0609966619829956</v>
      </c>
      <c r="AE13" s="19"/>
      <c r="AF13" s="19" t="n">
        <v>0.0688307522654622</v>
      </c>
      <c r="AG13" s="19"/>
      <c r="AH13" s="19" t="n">
        <v>0.0527640839562907</v>
      </c>
      <c r="AI13" s="19"/>
      <c r="AJ13" s="19" t="n">
        <v>0.0703351505453972</v>
      </c>
      <c r="AK13" s="19" t="n">
        <v>0.105795425787593</v>
      </c>
      <c r="AL13" s="19" t="n">
        <v>0.0789061409515261</v>
      </c>
      <c r="AM13" s="19" t="n">
        <v>0.064464568834956</v>
      </c>
      <c r="AN13" s="19" t="n">
        <v>0.0446943067515361</v>
      </c>
      <c r="AO13" s="19" t="n">
        <v>0.0434538714866928</v>
      </c>
      <c r="AP13" s="19" t="n">
        <v>0.035470096439116</v>
      </c>
      <c r="AQ13" s="19" t="n">
        <v>0.0645098864131231</v>
      </c>
      <c r="AR13" s="19" t="n">
        <v>0.0410234503155122</v>
      </c>
      <c r="AS13" s="19" t="n">
        <v>0.0798328216138827</v>
      </c>
      <c r="AT13" s="19" t="n">
        <v>0.133150526789957</v>
      </c>
      <c r="AU13" s="19" t="n">
        <v>0.0710498301282044</v>
      </c>
    </row>
    <row r="14">
      <c r="B14" s="20" t="s">
        <v>66</v>
      </c>
      <c r="C14" s="19" t="n">
        <v>0.0960312965166682</v>
      </c>
      <c r="D14" s="19" t="n">
        <v>0.0687026912206614</v>
      </c>
      <c r="E14" s="19" t="n">
        <v>0.123664186762363</v>
      </c>
      <c r="F14" s="19"/>
      <c r="G14" s="19" t="n">
        <v>0.038473940525189</v>
      </c>
      <c r="H14" s="19" t="n">
        <v>0.0545303541043662</v>
      </c>
      <c r="I14" s="19" t="n">
        <v>0.0884412116242162</v>
      </c>
      <c r="J14" s="19" t="n">
        <v>0.0954117877489963</v>
      </c>
      <c r="K14" s="19" t="n">
        <v>0.115993339035225</v>
      </c>
      <c r="L14" s="19" t="n">
        <v>0.13989268217927</v>
      </c>
      <c r="M14" s="19"/>
      <c r="N14" s="19" t="n">
        <v>0.095973852868212</v>
      </c>
      <c r="O14" s="19" t="n">
        <v>0.133789949389778</v>
      </c>
      <c r="P14" s="19" t="n">
        <v>0.0993956268948019</v>
      </c>
      <c r="Q14" s="19" t="n">
        <v>0.067310573315139</v>
      </c>
      <c r="R14" s="19" t="n">
        <v>0.0713832252300316</v>
      </c>
      <c r="S14" s="19"/>
      <c r="T14" s="19" t="n">
        <v>0.116191349377073</v>
      </c>
      <c r="U14" s="19" t="n">
        <v>0.108497346482223</v>
      </c>
      <c r="V14" s="19" t="n">
        <v>0.074900027251223</v>
      </c>
      <c r="W14" s="19" t="n">
        <v>0.0288729256088748</v>
      </c>
      <c r="X14" s="19"/>
      <c r="Y14" s="19" t="n">
        <v>0.0583713299526077</v>
      </c>
      <c r="Z14" s="19" t="n">
        <v>0.0659960465007135</v>
      </c>
      <c r="AA14" s="19" t="n">
        <v>0.143298626428107</v>
      </c>
      <c r="AB14" s="19" t="n">
        <v>0.122492613649089</v>
      </c>
      <c r="AC14" s="19" t="n">
        <v>0.0170682936067197</v>
      </c>
      <c r="AD14" s="19" t="n">
        <v>0.255404352095986</v>
      </c>
      <c r="AE14" s="19"/>
      <c r="AF14" s="19" t="n">
        <v>0.0999905831369041</v>
      </c>
      <c r="AG14" s="19"/>
      <c r="AH14" s="19" t="n">
        <v>0.075876087649279</v>
      </c>
      <c r="AI14" s="19"/>
      <c r="AJ14" s="19" t="n">
        <v>0.107440200390184</v>
      </c>
      <c r="AK14" s="19" t="n">
        <v>0.0505046848680737</v>
      </c>
      <c r="AL14" s="19" t="n">
        <v>0.119851158214964</v>
      </c>
      <c r="AM14" s="19" t="n">
        <v>0.1110363600047</v>
      </c>
      <c r="AN14" s="19" t="n">
        <v>0.0672587943407049</v>
      </c>
      <c r="AO14" s="19" t="n">
        <v>0.0837179667339953</v>
      </c>
      <c r="AP14" s="19" t="n">
        <v>0.104396144616207</v>
      </c>
      <c r="AQ14" s="19" t="n">
        <v>0.0281926811689916</v>
      </c>
      <c r="AR14" s="19" t="n">
        <v>0.0361173026877341</v>
      </c>
      <c r="AS14" s="19" t="n">
        <v>0.114376955086519</v>
      </c>
      <c r="AT14" s="19" t="n">
        <v>0.0615873338794184</v>
      </c>
      <c r="AU14" s="19" t="n">
        <v>0.100792774689977</v>
      </c>
    </row>
    <row r="15">
      <c r="B15" s="20" t="s">
        <v>311</v>
      </c>
      <c r="C15" s="23" t="n">
        <v>0.563059239893521</v>
      </c>
      <c r="D15" s="23" t="n">
        <v>0.583116666325625</v>
      </c>
      <c r="E15" s="23" t="n">
        <v>0.543308640101884</v>
      </c>
      <c r="F15" s="23"/>
      <c r="G15" s="23" t="n">
        <v>0.588597759386809</v>
      </c>
      <c r="H15" s="23" t="n">
        <v>0.538480264769978</v>
      </c>
      <c r="I15" s="23" t="n">
        <v>0.556980411768463</v>
      </c>
      <c r="J15" s="23" t="n">
        <v>0.639913959116415</v>
      </c>
      <c r="K15" s="23" t="n">
        <v>0.465276733025998</v>
      </c>
      <c r="L15" s="23" t="n">
        <v>0.58707065644057</v>
      </c>
      <c r="M15" s="23"/>
      <c r="N15" s="23" t="n">
        <v>0.334682745599062</v>
      </c>
      <c r="O15" s="23" t="n">
        <v>0.505654401452911</v>
      </c>
      <c r="P15" s="23" t="n">
        <v>0.511435287462003</v>
      </c>
      <c r="Q15" s="23" t="n">
        <v>0.666305821836876</v>
      </c>
      <c r="R15" s="23" t="n">
        <v>0.631238363561637</v>
      </c>
      <c r="S15" s="23"/>
      <c r="T15" s="23" t="n">
        <v>0.526283564538997</v>
      </c>
      <c r="U15" s="23" t="n">
        <v>0.482541975517156</v>
      </c>
      <c r="V15" s="23" t="n">
        <v>0.604712316140153</v>
      </c>
      <c r="W15" s="23" t="n">
        <v>0.687076842205603</v>
      </c>
      <c r="X15" s="23"/>
      <c r="Y15" s="23" t="n">
        <v>0.583070167117471</v>
      </c>
      <c r="Z15" s="23" t="n">
        <v>0.603672019007709</v>
      </c>
      <c r="AA15" s="23" t="n">
        <v>0.572194384251086</v>
      </c>
      <c r="AB15" s="23" t="n">
        <v>0.447644862828363</v>
      </c>
      <c r="AC15" s="23" t="n">
        <v>0.594090768306465</v>
      </c>
      <c r="AD15" s="23" t="n">
        <v>0.487640933195488</v>
      </c>
      <c r="AE15" s="23"/>
      <c r="AF15" s="23" t="n">
        <v>0.547127373846459</v>
      </c>
      <c r="AG15" s="23"/>
      <c r="AH15" s="23" t="n">
        <v>0.591379676807965</v>
      </c>
      <c r="AI15" s="23"/>
      <c r="AJ15" s="23" t="n">
        <v>0.619072784500973</v>
      </c>
      <c r="AK15" s="23" t="n">
        <v>0.53238885244681</v>
      </c>
      <c r="AL15" s="23" t="n">
        <v>0.501262894661774</v>
      </c>
      <c r="AM15" s="23" t="n">
        <v>0.547072479596463</v>
      </c>
      <c r="AN15" s="23" t="n">
        <v>0.601106893855013</v>
      </c>
      <c r="AO15" s="23" t="n">
        <v>0.60337658290331</v>
      </c>
      <c r="AP15" s="23" t="n">
        <v>0.50269414197107</v>
      </c>
      <c r="AQ15" s="23" t="n">
        <v>0.660293366304909</v>
      </c>
      <c r="AR15" s="23" t="n">
        <v>0.654084224038467</v>
      </c>
      <c r="AS15" s="23" t="n">
        <v>0.558586679089103</v>
      </c>
      <c r="AT15" s="23" t="n">
        <v>0.680445917909024</v>
      </c>
      <c r="AU15" s="23" t="n">
        <v>0.661397351335132</v>
      </c>
    </row>
    <row r="16">
      <c r="B16" s="20" t="s">
        <v>312</v>
      </c>
      <c r="C16" s="23" t="n">
        <v>0.122876626388155</v>
      </c>
      <c r="D16" s="23" t="n">
        <v>0.13075222883738</v>
      </c>
      <c r="E16" s="23" t="n">
        <v>0.115511020506178</v>
      </c>
      <c r="F16" s="23"/>
      <c r="G16" s="23" t="n">
        <v>0.119206967346944</v>
      </c>
      <c r="H16" s="23" t="n">
        <v>0.181525059080905</v>
      </c>
      <c r="I16" s="23" t="n">
        <v>0.12748863851939</v>
      </c>
      <c r="J16" s="23" t="n">
        <v>0.117810977270471</v>
      </c>
      <c r="K16" s="23" t="n">
        <v>0.125328884175394</v>
      </c>
      <c r="L16" s="23" t="n">
        <v>0.0854202710630044</v>
      </c>
      <c r="M16" s="23"/>
      <c r="N16" s="23" t="n">
        <v>0.126701087149791</v>
      </c>
      <c r="O16" s="23" t="n">
        <v>0.0982995199906549</v>
      </c>
      <c r="P16" s="23" t="n">
        <v>0.135549463187922</v>
      </c>
      <c r="Q16" s="23" t="n">
        <v>0.107564951279553</v>
      </c>
      <c r="R16" s="23" t="n">
        <v>0.164597861051628</v>
      </c>
      <c r="S16" s="23"/>
      <c r="T16" s="23" t="n">
        <v>0.111719631591573</v>
      </c>
      <c r="U16" s="23" t="n">
        <v>0.15942242579935</v>
      </c>
      <c r="V16" s="23" t="n">
        <v>0.136421384652655</v>
      </c>
      <c r="W16" s="23" t="n">
        <v>0.0815633665651755</v>
      </c>
      <c r="X16" s="23"/>
      <c r="Y16" s="23" t="n">
        <v>0.135769879837671</v>
      </c>
      <c r="Z16" s="23" t="n">
        <v>0.125241093973615</v>
      </c>
      <c r="AA16" s="23" t="n">
        <v>0.0922620350947674</v>
      </c>
      <c r="AB16" s="23" t="n">
        <v>0.140025724694154</v>
      </c>
      <c r="AC16" s="23" t="n">
        <v>0.124081792348271</v>
      </c>
      <c r="AD16" s="23" t="n">
        <v>0.0903784601787323</v>
      </c>
      <c r="AE16" s="23"/>
      <c r="AF16" s="23" t="n">
        <v>0.13670766663327</v>
      </c>
      <c r="AG16" s="23"/>
      <c r="AH16" s="23" t="n">
        <v>0.119755294756087</v>
      </c>
      <c r="AI16" s="23"/>
      <c r="AJ16" s="23" t="n">
        <v>0.160103780756481</v>
      </c>
      <c r="AK16" s="23" t="n">
        <v>0.229947984926491</v>
      </c>
      <c r="AL16" s="23" t="n">
        <v>0.139054330132558</v>
      </c>
      <c r="AM16" s="23" t="n">
        <v>0.117127539291349</v>
      </c>
      <c r="AN16" s="23" t="n">
        <v>0.129757284549532</v>
      </c>
      <c r="AO16" s="23" t="n">
        <v>0.0886210998521792</v>
      </c>
      <c r="AP16" s="23" t="n">
        <v>0.0766866691875213</v>
      </c>
      <c r="AQ16" s="23" t="n">
        <v>0.118034632692135</v>
      </c>
      <c r="AR16" s="23" t="n">
        <v>0.0410234503155122</v>
      </c>
      <c r="AS16" s="23" t="n">
        <v>0.155155625838254</v>
      </c>
      <c r="AT16" s="23" t="n">
        <v>0.133150526789957</v>
      </c>
      <c r="AU16" s="23" t="n">
        <v>0.0710498301282044</v>
      </c>
    </row>
    <row r="17">
      <c r="B17" s="20" t="s">
        <v>248</v>
      </c>
      <c r="C17" s="24" t="n">
        <v>0.440182613505365</v>
      </c>
      <c r="D17" s="24" t="n">
        <v>0.452364437488245</v>
      </c>
      <c r="E17" s="24" t="n">
        <v>0.427797619595706</v>
      </c>
      <c r="F17" s="24"/>
      <c r="G17" s="24" t="n">
        <v>0.469390792039865</v>
      </c>
      <c r="H17" s="24" t="n">
        <v>0.356955205689074</v>
      </c>
      <c r="I17" s="24" t="n">
        <v>0.429491773249073</v>
      </c>
      <c r="J17" s="24" t="n">
        <v>0.522102981845944</v>
      </c>
      <c r="K17" s="24" t="n">
        <v>0.339947848850604</v>
      </c>
      <c r="L17" s="24" t="n">
        <v>0.501650385377565</v>
      </c>
      <c r="M17" s="24"/>
      <c r="N17" s="24" t="n">
        <v>0.207981658449271</v>
      </c>
      <c r="O17" s="24" t="n">
        <v>0.407354881462256</v>
      </c>
      <c r="P17" s="24" t="n">
        <v>0.375885824274081</v>
      </c>
      <c r="Q17" s="24" t="n">
        <v>0.558740870557323</v>
      </c>
      <c r="R17" s="24" t="n">
        <v>0.466640502510009</v>
      </c>
      <c r="S17" s="24"/>
      <c r="T17" s="24" t="n">
        <v>0.414563932947424</v>
      </c>
      <c r="U17" s="24" t="n">
        <v>0.323119549717806</v>
      </c>
      <c r="V17" s="24" t="n">
        <v>0.468290931487498</v>
      </c>
      <c r="W17" s="24" t="n">
        <v>0.605513475640428</v>
      </c>
      <c r="X17" s="24"/>
      <c r="Y17" s="24" t="n">
        <v>0.447300287279801</v>
      </c>
      <c r="Z17" s="24" t="n">
        <v>0.478430925034093</v>
      </c>
      <c r="AA17" s="24" t="n">
        <v>0.479932349156319</v>
      </c>
      <c r="AB17" s="24" t="n">
        <v>0.307619138134209</v>
      </c>
      <c r="AC17" s="24" t="n">
        <v>0.470008975958194</v>
      </c>
      <c r="AD17" s="24" t="n">
        <v>0.397262473016756</v>
      </c>
      <c r="AE17" s="24"/>
      <c r="AF17" s="24" t="n">
        <v>0.410419707213189</v>
      </c>
      <c r="AG17" s="24"/>
      <c r="AH17" s="24" t="n">
        <v>0.471624382051878</v>
      </c>
      <c r="AI17" s="24"/>
      <c r="AJ17" s="24" t="n">
        <v>0.458969003744492</v>
      </c>
      <c r="AK17" s="24" t="n">
        <v>0.302440867520319</v>
      </c>
      <c r="AL17" s="24" t="n">
        <v>0.362208564529215</v>
      </c>
      <c r="AM17" s="24" t="n">
        <v>0.429944940305113</v>
      </c>
      <c r="AN17" s="24" t="n">
        <v>0.471349609305481</v>
      </c>
      <c r="AO17" s="24" t="n">
        <v>0.514755483051131</v>
      </c>
      <c r="AP17" s="24" t="n">
        <v>0.426007472783549</v>
      </c>
      <c r="AQ17" s="24" t="n">
        <v>0.542258733612774</v>
      </c>
      <c r="AR17" s="24" t="n">
        <v>0.613060773722955</v>
      </c>
      <c r="AS17" s="24" t="n">
        <v>0.403431053250848</v>
      </c>
      <c r="AT17" s="24" t="n">
        <v>0.547295391119067</v>
      </c>
      <c r="AU17" s="24" t="n">
        <v>0.590347521206927</v>
      </c>
    </row>
    <row r="18">
      <c r="B18" s="18"/>
    </row>
    <row r="19">
      <c r="B19" t="s">
        <v>70</v>
      </c>
    </row>
    <row r="20">
      <c r="B20" t="s">
        <v>71</v>
      </c>
    </row>
    <row r="22">
      <c r="B22"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322</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1016</v>
      </c>
      <c r="D7" s="11" t="n">
        <v>479</v>
      </c>
      <c r="E7" s="11" t="n">
        <v>535</v>
      </c>
      <c r="F7" s="11"/>
      <c r="G7" s="11" t="n">
        <v>101</v>
      </c>
      <c r="H7" s="11" t="n">
        <v>138</v>
      </c>
      <c r="I7" s="11" t="n">
        <v>148</v>
      </c>
      <c r="J7" s="11" t="n">
        <v>176</v>
      </c>
      <c r="K7" s="11" t="n">
        <v>187</v>
      </c>
      <c r="L7" s="11" t="n">
        <v>266</v>
      </c>
      <c r="M7" s="11"/>
      <c r="N7" s="11" t="n">
        <v>20</v>
      </c>
      <c r="O7" s="11" t="n">
        <v>265</v>
      </c>
      <c r="P7" s="11" t="n">
        <v>363</v>
      </c>
      <c r="Q7" s="11" t="n">
        <v>242</v>
      </c>
      <c r="R7" s="11" t="n">
        <v>121</v>
      </c>
      <c r="S7" s="11"/>
      <c r="T7" s="11" t="n">
        <v>119</v>
      </c>
      <c r="U7" s="11" t="n">
        <v>291</v>
      </c>
      <c r="V7" s="11" t="n">
        <v>216</v>
      </c>
      <c r="W7" s="11" t="n">
        <v>213</v>
      </c>
      <c r="X7" s="11"/>
      <c r="Y7" s="11" t="n">
        <v>361</v>
      </c>
      <c r="Z7" s="11" t="n">
        <v>178</v>
      </c>
      <c r="AA7" s="11" t="n">
        <v>234</v>
      </c>
      <c r="AB7" s="11" t="n">
        <v>114</v>
      </c>
      <c r="AC7" s="11" t="n">
        <v>56</v>
      </c>
      <c r="AD7" s="11" t="n">
        <v>67</v>
      </c>
      <c r="AE7" s="11"/>
      <c r="AF7" s="11" t="n">
        <v>631</v>
      </c>
      <c r="AG7" s="11"/>
      <c r="AH7" s="11" t="n">
        <v>748</v>
      </c>
      <c r="AI7" s="11"/>
      <c r="AJ7" s="11" t="n">
        <v>86</v>
      </c>
      <c r="AK7" s="11" t="n">
        <v>36</v>
      </c>
      <c r="AL7" s="11" t="n">
        <v>202</v>
      </c>
      <c r="AM7" s="11" t="n">
        <v>160</v>
      </c>
      <c r="AN7" s="11" t="n">
        <v>132</v>
      </c>
      <c r="AO7" s="11" t="n">
        <v>68</v>
      </c>
      <c r="AP7" s="11" t="n">
        <v>130</v>
      </c>
      <c r="AQ7" s="11" t="n">
        <v>32</v>
      </c>
      <c r="AR7" s="11" t="n">
        <v>26</v>
      </c>
      <c r="AS7" s="11" t="n">
        <v>74</v>
      </c>
      <c r="AT7" s="11" t="n">
        <v>30</v>
      </c>
      <c r="AU7" s="11" t="n">
        <v>40</v>
      </c>
    </row>
    <row r="8" ht="30" customHeight="1">
      <c r="B8" s="12" t="s">
        <v>20</v>
      </c>
      <c r="C8" s="12" t="n">
        <v>1016</v>
      </c>
      <c r="D8" s="12" t="n">
        <v>506</v>
      </c>
      <c r="E8" s="12" t="n">
        <v>508</v>
      </c>
      <c r="F8" s="12"/>
      <c r="G8" s="12" t="n">
        <v>112</v>
      </c>
      <c r="H8" s="12" t="n">
        <v>163</v>
      </c>
      <c r="I8" s="12" t="n">
        <v>150</v>
      </c>
      <c r="J8" s="12" t="n">
        <v>168</v>
      </c>
      <c r="K8" s="12" t="n">
        <v>173</v>
      </c>
      <c r="L8" s="12" t="n">
        <v>251</v>
      </c>
      <c r="M8" s="12"/>
      <c r="N8" s="12" t="n">
        <v>19</v>
      </c>
      <c r="O8" s="12" t="n">
        <v>248</v>
      </c>
      <c r="P8" s="12" t="n">
        <v>339</v>
      </c>
      <c r="Q8" s="12" t="n">
        <v>270</v>
      </c>
      <c r="R8" s="12" t="n">
        <v>134</v>
      </c>
      <c r="S8" s="12"/>
      <c r="T8" s="12" t="n">
        <v>119</v>
      </c>
      <c r="U8" s="12" t="n">
        <v>288</v>
      </c>
      <c r="V8" s="12" t="n">
        <v>215</v>
      </c>
      <c r="W8" s="12" t="n">
        <v>224</v>
      </c>
      <c r="X8" s="12"/>
      <c r="Y8" s="12" t="n">
        <v>389</v>
      </c>
      <c r="Z8" s="12" t="n">
        <v>172</v>
      </c>
      <c r="AA8" s="12" t="n">
        <v>220</v>
      </c>
      <c r="AB8" s="12" t="n">
        <v>108</v>
      </c>
      <c r="AC8" s="12" t="n">
        <v>59</v>
      </c>
      <c r="AD8" s="12" t="n">
        <v>61</v>
      </c>
      <c r="AE8" s="12"/>
      <c r="AF8" s="12" t="n">
        <v>624</v>
      </c>
      <c r="AG8" s="12"/>
      <c r="AH8" s="12" t="n">
        <v>760</v>
      </c>
      <c r="AI8" s="12"/>
      <c r="AJ8" s="12" t="n">
        <v>77</v>
      </c>
      <c r="AK8" s="12" t="n">
        <v>29</v>
      </c>
      <c r="AL8" s="12" t="n">
        <v>215</v>
      </c>
      <c r="AM8" s="12" t="n">
        <v>169</v>
      </c>
      <c r="AN8" s="12" t="n">
        <v>151</v>
      </c>
      <c r="AO8" s="12" t="n">
        <v>67</v>
      </c>
      <c r="AP8" s="12" t="n">
        <v>123</v>
      </c>
      <c r="AQ8" s="12" t="n">
        <v>35</v>
      </c>
      <c r="AR8" s="12" t="n">
        <v>22</v>
      </c>
      <c r="AS8" s="12" t="n">
        <v>67</v>
      </c>
      <c r="AT8" s="12" t="n">
        <v>23</v>
      </c>
      <c r="AU8" s="12" t="n">
        <v>38</v>
      </c>
    </row>
    <row r="9">
      <c r="B9" s="20" t="s">
        <v>306</v>
      </c>
      <c r="C9" s="19" t="n">
        <v>0.228898613128672</v>
      </c>
      <c r="D9" s="19" t="n">
        <v>0.258252443865732</v>
      </c>
      <c r="E9" s="19" t="n">
        <v>0.200536168179352</v>
      </c>
      <c r="F9" s="19"/>
      <c r="G9" s="19" t="n">
        <v>0.135260498117087</v>
      </c>
      <c r="H9" s="19" t="n">
        <v>0.226601018288479</v>
      </c>
      <c r="I9" s="19" t="n">
        <v>0.21760146079147</v>
      </c>
      <c r="J9" s="19" t="n">
        <v>0.240126054729599</v>
      </c>
      <c r="K9" s="19" t="n">
        <v>0.237138572013106</v>
      </c>
      <c r="L9" s="19" t="n">
        <v>0.265820205108707</v>
      </c>
      <c r="M9" s="19"/>
      <c r="N9" s="19" t="n">
        <v>0.252030614980563</v>
      </c>
      <c r="O9" s="19" t="n">
        <v>0.21969127380633</v>
      </c>
      <c r="P9" s="19" t="n">
        <v>0.20725947384912</v>
      </c>
      <c r="Q9" s="19" t="n">
        <v>0.229509484707184</v>
      </c>
      <c r="R9" s="19" t="n">
        <v>0.304550441811128</v>
      </c>
      <c r="S9" s="19"/>
      <c r="T9" s="19" t="n">
        <v>0.192109376886561</v>
      </c>
      <c r="U9" s="19" t="n">
        <v>0.204830704628421</v>
      </c>
      <c r="V9" s="19" t="n">
        <v>0.219574311499271</v>
      </c>
      <c r="W9" s="19" t="n">
        <v>0.298547857422405</v>
      </c>
      <c r="X9" s="19"/>
      <c r="Y9" s="19" t="n">
        <v>0.247440963282778</v>
      </c>
      <c r="Z9" s="19" t="n">
        <v>0.197931226270376</v>
      </c>
      <c r="AA9" s="19" t="n">
        <v>0.25600307876406</v>
      </c>
      <c r="AB9" s="19" t="n">
        <v>0.178919381329885</v>
      </c>
      <c r="AC9" s="19" t="n">
        <v>0.169133837178397</v>
      </c>
      <c r="AD9" s="19" t="n">
        <v>0.270851572032897</v>
      </c>
      <c r="AE9" s="19"/>
      <c r="AF9" s="19" t="n">
        <v>0.229814635498648</v>
      </c>
      <c r="AG9" s="19"/>
      <c r="AH9" s="19" t="n">
        <v>0.252156392538148</v>
      </c>
      <c r="AI9" s="19"/>
      <c r="AJ9" s="19" t="n">
        <v>0.190455190938864</v>
      </c>
      <c r="AK9" s="19" t="n">
        <v>0.297934030180776</v>
      </c>
      <c r="AL9" s="19" t="n">
        <v>0.250708495449569</v>
      </c>
      <c r="AM9" s="19" t="n">
        <v>0.208446936940197</v>
      </c>
      <c r="AN9" s="19" t="n">
        <v>0.211704919819232</v>
      </c>
      <c r="AO9" s="19" t="n">
        <v>0.292870662979135</v>
      </c>
      <c r="AP9" s="19" t="n">
        <v>0.22588698665696</v>
      </c>
      <c r="AQ9" s="19" t="n">
        <v>0.15168649962748</v>
      </c>
      <c r="AR9" s="19" t="n">
        <v>0.32210785964001</v>
      </c>
      <c r="AS9" s="19" t="n">
        <v>0.181507929085548</v>
      </c>
      <c r="AT9" s="19" t="n">
        <v>0.379211461235692</v>
      </c>
      <c r="AU9" s="19" t="n">
        <v>0.196679567614161</v>
      </c>
    </row>
    <row r="10">
      <c r="B10" s="20" t="s">
        <v>307</v>
      </c>
      <c r="C10" s="19" t="n">
        <v>0.411115396944912</v>
      </c>
      <c r="D10" s="19" t="n">
        <v>0.413513576147111</v>
      </c>
      <c r="E10" s="19" t="n">
        <v>0.408371100325432</v>
      </c>
      <c r="F10" s="19"/>
      <c r="G10" s="19" t="n">
        <v>0.491797656037449</v>
      </c>
      <c r="H10" s="19" t="n">
        <v>0.389310935751285</v>
      </c>
      <c r="I10" s="19" t="n">
        <v>0.404766281347162</v>
      </c>
      <c r="J10" s="19" t="n">
        <v>0.427191477403736</v>
      </c>
      <c r="K10" s="19" t="n">
        <v>0.33033682155131</v>
      </c>
      <c r="L10" s="19" t="n">
        <v>0.437867827946719</v>
      </c>
      <c r="M10" s="19"/>
      <c r="N10" s="19" t="n">
        <v>0.28332057719041</v>
      </c>
      <c r="O10" s="19" t="n">
        <v>0.369322025923028</v>
      </c>
      <c r="P10" s="19" t="n">
        <v>0.414839576628098</v>
      </c>
      <c r="Q10" s="19" t="n">
        <v>0.473096559960856</v>
      </c>
      <c r="R10" s="19" t="n">
        <v>0.373511974078236</v>
      </c>
      <c r="S10" s="19"/>
      <c r="T10" s="19" t="n">
        <v>0.36657288040406</v>
      </c>
      <c r="U10" s="19" t="n">
        <v>0.417457375810046</v>
      </c>
      <c r="V10" s="19" t="n">
        <v>0.455642363780468</v>
      </c>
      <c r="W10" s="19" t="n">
        <v>0.424749237056429</v>
      </c>
      <c r="X10" s="19"/>
      <c r="Y10" s="19" t="n">
        <v>0.404948987909289</v>
      </c>
      <c r="Z10" s="19" t="n">
        <v>0.446193903084577</v>
      </c>
      <c r="AA10" s="19" t="n">
        <v>0.444670103505766</v>
      </c>
      <c r="AB10" s="19" t="n">
        <v>0.343078430215087</v>
      </c>
      <c r="AC10" s="19" t="n">
        <v>0.489750981344669</v>
      </c>
      <c r="AD10" s="19" t="n">
        <v>0.28387936579526</v>
      </c>
      <c r="AE10" s="19"/>
      <c r="AF10" s="19" t="n">
        <v>0.401365921952621</v>
      </c>
      <c r="AG10" s="19"/>
      <c r="AH10" s="19" t="n">
        <v>0.411836346077116</v>
      </c>
      <c r="AI10" s="19"/>
      <c r="AJ10" s="19" t="n">
        <v>0.481373087362461</v>
      </c>
      <c r="AK10" s="19" t="n">
        <v>0.311712557939453</v>
      </c>
      <c r="AL10" s="19" t="n">
        <v>0.365326336759785</v>
      </c>
      <c r="AM10" s="19" t="n">
        <v>0.395415831426898</v>
      </c>
      <c r="AN10" s="19" t="n">
        <v>0.423891518307302</v>
      </c>
      <c r="AO10" s="19" t="n">
        <v>0.381879125332463</v>
      </c>
      <c r="AP10" s="19" t="n">
        <v>0.417365545213923</v>
      </c>
      <c r="AQ10" s="19" t="n">
        <v>0.526787151466753</v>
      </c>
      <c r="AR10" s="19" t="n">
        <v>0.372915272036014</v>
      </c>
      <c r="AS10" s="19" t="n">
        <v>0.443641569256243</v>
      </c>
      <c r="AT10" s="19" t="n">
        <v>0.332218689615107</v>
      </c>
      <c r="AU10" s="19" t="n">
        <v>0.560032354314286</v>
      </c>
    </row>
    <row r="11">
      <c r="B11" s="20" t="s">
        <v>308</v>
      </c>
      <c r="C11" s="19" t="n">
        <v>0.177289608470351</v>
      </c>
      <c r="D11" s="19" t="n">
        <v>0.164019244283345</v>
      </c>
      <c r="E11" s="19" t="n">
        <v>0.189241446765639</v>
      </c>
      <c r="F11" s="19"/>
      <c r="G11" s="19" t="n">
        <v>0.244262239416818</v>
      </c>
      <c r="H11" s="19" t="n">
        <v>0.228049795662566</v>
      </c>
      <c r="I11" s="19" t="n">
        <v>0.193924372413667</v>
      </c>
      <c r="J11" s="19" t="n">
        <v>0.135330073585079</v>
      </c>
      <c r="K11" s="19" t="n">
        <v>0.190238639704143</v>
      </c>
      <c r="L11" s="19" t="n">
        <v>0.123659332175963</v>
      </c>
      <c r="M11" s="19"/>
      <c r="N11" s="19" t="n">
        <v>0.15397848730561</v>
      </c>
      <c r="O11" s="19" t="n">
        <v>0.191102286854423</v>
      </c>
      <c r="P11" s="19" t="n">
        <v>0.190360839424171</v>
      </c>
      <c r="Q11" s="19" t="n">
        <v>0.142557232273405</v>
      </c>
      <c r="R11" s="19" t="n">
        <v>0.189799855171045</v>
      </c>
      <c r="S11" s="19"/>
      <c r="T11" s="19" t="n">
        <v>0.243651157577681</v>
      </c>
      <c r="U11" s="19" t="n">
        <v>0.152324785233073</v>
      </c>
      <c r="V11" s="19" t="n">
        <v>0.173903750021645</v>
      </c>
      <c r="W11" s="19" t="n">
        <v>0.178850573241937</v>
      </c>
      <c r="X11" s="19"/>
      <c r="Y11" s="19" t="n">
        <v>0.192168733593017</v>
      </c>
      <c r="Z11" s="19" t="n">
        <v>0.170629700700715</v>
      </c>
      <c r="AA11" s="19" t="n">
        <v>0.11558073143461</v>
      </c>
      <c r="AB11" s="19" t="n">
        <v>0.226870367273109</v>
      </c>
      <c r="AC11" s="19" t="n">
        <v>0.263505194717735</v>
      </c>
      <c r="AD11" s="19" t="n">
        <v>0.170037922877112</v>
      </c>
      <c r="AE11" s="19"/>
      <c r="AF11" s="19" t="n">
        <v>0.178202367856434</v>
      </c>
      <c r="AG11" s="19"/>
      <c r="AH11" s="19" t="n">
        <v>0.17496573860328</v>
      </c>
      <c r="AI11" s="19"/>
      <c r="AJ11" s="19" t="n">
        <v>0.163807520169732</v>
      </c>
      <c r="AK11" s="19" t="n">
        <v>0.132530562622932</v>
      </c>
      <c r="AL11" s="19" t="n">
        <v>0.178249162265331</v>
      </c>
      <c r="AM11" s="19" t="n">
        <v>0.198985441337655</v>
      </c>
      <c r="AN11" s="19" t="n">
        <v>0.180729427172409</v>
      </c>
      <c r="AO11" s="19" t="n">
        <v>0.211722588463884</v>
      </c>
      <c r="AP11" s="19" t="n">
        <v>0.191634946171906</v>
      </c>
      <c r="AQ11" s="19" t="n">
        <v>0.201763867429331</v>
      </c>
      <c r="AR11" s="19" t="n">
        <v>0.18071383734724</v>
      </c>
      <c r="AS11" s="19" t="n">
        <v>0.134671594396678</v>
      </c>
      <c r="AT11" s="19" t="n">
        <v>0.0938319884798258</v>
      </c>
      <c r="AU11" s="19" t="n">
        <v>0.117166834555113</v>
      </c>
    </row>
    <row r="12">
      <c r="B12" s="20" t="s">
        <v>309</v>
      </c>
      <c r="C12" s="19" t="n">
        <v>0.0377646695454918</v>
      </c>
      <c r="D12" s="19" t="n">
        <v>0.0400790155203938</v>
      </c>
      <c r="E12" s="19" t="n">
        <v>0.0356067660934885</v>
      </c>
      <c r="F12" s="19"/>
      <c r="G12" s="19" t="n">
        <v>0.0463185864463347</v>
      </c>
      <c r="H12" s="19" t="n">
        <v>0.0580395748854824</v>
      </c>
      <c r="I12" s="19" t="n">
        <v>0.0402972452202979</v>
      </c>
      <c r="J12" s="19" t="n">
        <v>0.0294364628295345</v>
      </c>
      <c r="K12" s="19" t="n">
        <v>0.0613187820193964</v>
      </c>
      <c r="L12" s="19" t="n">
        <v>0.00863011815606595</v>
      </c>
      <c r="M12" s="19"/>
      <c r="N12" s="19" t="n">
        <v>0.0633079021366335</v>
      </c>
      <c r="O12" s="19" t="n">
        <v>0.0551608364003134</v>
      </c>
      <c r="P12" s="19" t="n">
        <v>0.0243597815779719</v>
      </c>
      <c r="Q12" s="19" t="n">
        <v>0.0358679056877957</v>
      </c>
      <c r="R12" s="19" t="n">
        <v>0.0410135927414716</v>
      </c>
      <c r="S12" s="19"/>
      <c r="T12" s="19" t="n">
        <v>0.042071688694968</v>
      </c>
      <c r="U12" s="19" t="n">
        <v>0.0572909902191865</v>
      </c>
      <c r="V12" s="19" t="n">
        <v>0.0182341297501709</v>
      </c>
      <c r="W12" s="19" t="n">
        <v>0.0314089635184052</v>
      </c>
      <c r="X12" s="19"/>
      <c r="Y12" s="19" t="n">
        <v>0.0541422060763056</v>
      </c>
      <c r="Z12" s="19" t="n">
        <v>0.0367485338417283</v>
      </c>
      <c r="AA12" s="19" t="n">
        <v>0.00832037136326854</v>
      </c>
      <c r="AB12" s="19" t="n">
        <v>0.0552190803194538</v>
      </c>
      <c r="AC12" s="19" t="n">
        <v>0</v>
      </c>
      <c r="AD12" s="19" t="n">
        <v>0.0521425510057964</v>
      </c>
      <c r="AE12" s="19"/>
      <c r="AF12" s="19" t="n">
        <v>0.0437695383308212</v>
      </c>
      <c r="AG12" s="19"/>
      <c r="AH12" s="19" t="n">
        <v>0.0426933527735769</v>
      </c>
      <c r="AI12" s="19"/>
      <c r="AJ12" s="19" t="n">
        <v>0.0487989880033933</v>
      </c>
      <c r="AK12" s="19" t="n">
        <v>0.116044667563308</v>
      </c>
      <c r="AL12" s="19" t="n">
        <v>0.0301691855751496</v>
      </c>
      <c r="AM12" s="19" t="n">
        <v>0.0178778496829069</v>
      </c>
      <c r="AN12" s="19" t="n">
        <v>0.0832735654601565</v>
      </c>
      <c r="AO12" s="19" t="n">
        <v>0</v>
      </c>
      <c r="AP12" s="19" t="n">
        <v>0.0246714633103336</v>
      </c>
      <c r="AQ12" s="19" t="n">
        <v>0.0270599138943209</v>
      </c>
      <c r="AR12" s="19" t="n">
        <v>0.0471222779734907</v>
      </c>
      <c r="AS12" s="19" t="n">
        <v>0.0458407942342437</v>
      </c>
      <c r="AT12" s="19" t="n">
        <v>0</v>
      </c>
      <c r="AU12" s="19" t="n">
        <v>0.02827201685492</v>
      </c>
    </row>
    <row r="13">
      <c r="B13" s="20" t="s">
        <v>310</v>
      </c>
      <c r="C13" s="19" t="n">
        <v>0.0617695805364115</v>
      </c>
      <c r="D13" s="19" t="n">
        <v>0.063111504580211</v>
      </c>
      <c r="E13" s="19" t="n">
        <v>0.0606766598434311</v>
      </c>
      <c r="F13" s="19"/>
      <c r="G13" s="19" t="n">
        <v>0.0421947444439352</v>
      </c>
      <c r="H13" s="19" t="n">
        <v>0.0553405789379039</v>
      </c>
      <c r="I13" s="19" t="n">
        <v>0.0607008391552325</v>
      </c>
      <c r="J13" s="19" t="n">
        <v>0.0784013708247052</v>
      </c>
      <c r="K13" s="19" t="n">
        <v>0.0704951121024557</v>
      </c>
      <c r="L13" s="19" t="n">
        <v>0.0581713039993139</v>
      </c>
      <c r="M13" s="19"/>
      <c r="N13" s="19" t="n">
        <v>0.151388565518571</v>
      </c>
      <c r="O13" s="19" t="n">
        <v>0.0476409515033561</v>
      </c>
      <c r="P13" s="19" t="n">
        <v>0.0831038487289859</v>
      </c>
      <c r="Q13" s="19" t="n">
        <v>0.051359760329973</v>
      </c>
      <c r="R13" s="19" t="n">
        <v>0.0379655174110877</v>
      </c>
      <c r="S13" s="19"/>
      <c r="T13" s="19" t="n">
        <v>0.0424671942284627</v>
      </c>
      <c r="U13" s="19" t="n">
        <v>0.0785310607416743</v>
      </c>
      <c r="V13" s="19" t="n">
        <v>0.0703516510978507</v>
      </c>
      <c r="W13" s="19" t="n">
        <v>0.0382628606170922</v>
      </c>
      <c r="X13" s="19"/>
      <c r="Y13" s="19" t="n">
        <v>0.0556927084154263</v>
      </c>
      <c r="Z13" s="19" t="n">
        <v>0.0780892075514063</v>
      </c>
      <c r="AA13" s="19" t="n">
        <v>0.0623674673617318</v>
      </c>
      <c r="AB13" s="19" t="n">
        <v>0.0721979936628445</v>
      </c>
      <c r="AC13" s="19" t="n">
        <v>0.0348859605173093</v>
      </c>
      <c r="AD13" s="19" t="n">
        <v>0.0312453760305582</v>
      </c>
      <c r="AE13" s="19"/>
      <c r="AF13" s="19" t="n">
        <v>0.0643965564232323</v>
      </c>
      <c r="AG13" s="19"/>
      <c r="AH13" s="19" t="n">
        <v>0.0546954050937387</v>
      </c>
      <c r="AI13" s="19"/>
      <c r="AJ13" s="19" t="n">
        <v>0.0217727564711511</v>
      </c>
      <c r="AK13" s="19" t="n">
        <v>0.11665187847511</v>
      </c>
      <c r="AL13" s="19" t="n">
        <v>0.0796562013407865</v>
      </c>
      <c r="AM13" s="19" t="n">
        <v>0.0759596112672026</v>
      </c>
      <c r="AN13" s="19" t="n">
        <v>0.0275125295983914</v>
      </c>
      <c r="AO13" s="19" t="n">
        <v>0.0299604231996871</v>
      </c>
      <c r="AP13" s="19" t="n">
        <v>0.0600417146940456</v>
      </c>
      <c r="AQ13" s="19" t="n">
        <v>0.0645098864131231</v>
      </c>
      <c r="AR13" s="19" t="n">
        <v>0.0410234503155122</v>
      </c>
      <c r="AS13" s="19" t="n">
        <v>0.106598493221649</v>
      </c>
      <c r="AT13" s="19" t="n">
        <v>0.133150526789957</v>
      </c>
      <c r="AU13" s="19" t="n">
        <v>0.021669346947028</v>
      </c>
    </row>
    <row r="14">
      <c r="B14" s="20" t="s">
        <v>66</v>
      </c>
      <c r="C14" s="19" t="n">
        <v>0.0831621313741622</v>
      </c>
      <c r="D14" s="19" t="n">
        <v>0.0610242156032069</v>
      </c>
      <c r="E14" s="19" t="n">
        <v>0.105567858792658</v>
      </c>
      <c r="F14" s="19"/>
      <c r="G14" s="19" t="n">
        <v>0.040166275538376</v>
      </c>
      <c r="H14" s="19" t="n">
        <v>0.0426580964742837</v>
      </c>
      <c r="I14" s="19" t="n">
        <v>0.0827098010721699</v>
      </c>
      <c r="J14" s="19" t="n">
        <v>0.0895145606273475</v>
      </c>
      <c r="K14" s="19" t="n">
        <v>0.110472072609589</v>
      </c>
      <c r="L14" s="19" t="n">
        <v>0.105851212613231</v>
      </c>
      <c r="M14" s="19"/>
      <c r="N14" s="19" t="n">
        <v>0.095973852868212</v>
      </c>
      <c r="O14" s="19" t="n">
        <v>0.11708262551255</v>
      </c>
      <c r="P14" s="19" t="n">
        <v>0.0800764797916537</v>
      </c>
      <c r="Q14" s="19" t="n">
        <v>0.0676090570407871</v>
      </c>
      <c r="R14" s="19" t="n">
        <v>0.0531586187870311</v>
      </c>
      <c r="S14" s="19"/>
      <c r="T14" s="19" t="n">
        <v>0.113127702208267</v>
      </c>
      <c r="U14" s="19" t="n">
        <v>0.0895650833675996</v>
      </c>
      <c r="V14" s="19" t="n">
        <v>0.0622937938505948</v>
      </c>
      <c r="W14" s="19" t="n">
        <v>0.0281805081437313</v>
      </c>
      <c r="X14" s="19"/>
      <c r="Y14" s="19" t="n">
        <v>0.0456064007231847</v>
      </c>
      <c r="Z14" s="19" t="n">
        <v>0.0704074285511977</v>
      </c>
      <c r="AA14" s="19" t="n">
        <v>0.113058247570563</v>
      </c>
      <c r="AB14" s="19" t="n">
        <v>0.123714747199621</v>
      </c>
      <c r="AC14" s="19" t="n">
        <v>0.0427240262418891</v>
      </c>
      <c r="AD14" s="19" t="n">
        <v>0.191843212258376</v>
      </c>
      <c r="AE14" s="19"/>
      <c r="AF14" s="19" t="n">
        <v>0.0824509799382426</v>
      </c>
      <c r="AG14" s="19"/>
      <c r="AH14" s="19" t="n">
        <v>0.0636527649141397</v>
      </c>
      <c r="AI14" s="19"/>
      <c r="AJ14" s="19" t="n">
        <v>0.0937924570543986</v>
      </c>
      <c r="AK14" s="19" t="n">
        <v>0.0251263032184207</v>
      </c>
      <c r="AL14" s="19" t="n">
        <v>0.0958906186093781</v>
      </c>
      <c r="AM14" s="19" t="n">
        <v>0.10331432934514</v>
      </c>
      <c r="AN14" s="19" t="n">
        <v>0.0728880396425093</v>
      </c>
      <c r="AO14" s="19" t="n">
        <v>0.0835672000248302</v>
      </c>
      <c r="AP14" s="19" t="n">
        <v>0.0803993439528322</v>
      </c>
      <c r="AQ14" s="19" t="n">
        <v>0.0281926811689916</v>
      </c>
      <c r="AR14" s="19" t="n">
        <v>0.0361173026877341</v>
      </c>
      <c r="AS14" s="19" t="n">
        <v>0.0877396198056384</v>
      </c>
      <c r="AT14" s="19" t="n">
        <v>0.0615873338794184</v>
      </c>
      <c r="AU14" s="19" t="n">
        <v>0.0761798797144922</v>
      </c>
    </row>
    <row r="15">
      <c r="B15" s="20" t="s">
        <v>311</v>
      </c>
      <c r="C15" s="23" t="n">
        <v>0.640014010073584</v>
      </c>
      <c r="D15" s="23" t="n">
        <v>0.671766020012843</v>
      </c>
      <c r="E15" s="23" t="n">
        <v>0.608907268504784</v>
      </c>
      <c r="F15" s="23"/>
      <c r="G15" s="23" t="n">
        <v>0.627058154154536</v>
      </c>
      <c r="H15" s="23" t="n">
        <v>0.615911954039764</v>
      </c>
      <c r="I15" s="23" t="n">
        <v>0.622367742138633</v>
      </c>
      <c r="J15" s="23" t="n">
        <v>0.667317532133334</v>
      </c>
      <c r="K15" s="23" t="n">
        <v>0.567475393564416</v>
      </c>
      <c r="L15" s="23" t="n">
        <v>0.703688033055426</v>
      </c>
      <c r="M15" s="23"/>
      <c r="N15" s="23" t="n">
        <v>0.535351192170973</v>
      </c>
      <c r="O15" s="23" t="n">
        <v>0.589013299729358</v>
      </c>
      <c r="P15" s="23" t="n">
        <v>0.622099050477217</v>
      </c>
      <c r="Q15" s="23" t="n">
        <v>0.70260604466804</v>
      </c>
      <c r="R15" s="23" t="n">
        <v>0.678062415889365</v>
      </c>
      <c r="S15" s="23"/>
      <c r="T15" s="23" t="n">
        <v>0.558682257290621</v>
      </c>
      <c r="U15" s="23" t="n">
        <v>0.622288080438467</v>
      </c>
      <c r="V15" s="23" t="n">
        <v>0.675216675279739</v>
      </c>
      <c r="W15" s="23" t="n">
        <v>0.723297094478834</v>
      </c>
      <c r="X15" s="23"/>
      <c r="Y15" s="23" t="n">
        <v>0.652389951192067</v>
      </c>
      <c r="Z15" s="23" t="n">
        <v>0.644125129354953</v>
      </c>
      <c r="AA15" s="23" t="n">
        <v>0.700673182269826</v>
      </c>
      <c r="AB15" s="23" t="n">
        <v>0.521997811544972</v>
      </c>
      <c r="AC15" s="23" t="n">
        <v>0.658884818523066</v>
      </c>
      <c r="AD15" s="23" t="n">
        <v>0.554730937828156</v>
      </c>
      <c r="AE15" s="23"/>
      <c r="AF15" s="23" t="n">
        <v>0.63118055745127</v>
      </c>
      <c r="AG15" s="23"/>
      <c r="AH15" s="23" t="n">
        <v>0.663992738615264</v>
      </c>
      <c r="AI15" s="23"/>
      <c r="AJ15" s="23" t="n">
        <v>0.671828278301325</v>
      </c>
      <c r="AK15" s="23" t="n">
        <v>0.609646588120229</v>
      </c>
      <c r="AL15" s="23" t="n">
        <v>0.616034832209355</v>
      </c>
      <c r="AM15" s="23" t="n">
        <v>0.603862768367095</v>
      </c>
      <c r="AN15" s="23" t="n">
        <v>0.635596438126534</v>
      </c>
      <c r="AO15" s="23" t="n">
        <v>0.674749788311598</v>
      </c>
      <c r="AP15" s="23" t="n">
        <v>0.643252531870883</v>
      </c>
      <c r="AQ15" s="23" t="n">
        <v>0.678473651094233</v>
      </c>
      <c r="AR15" s="23" t="n">
        <v>0.695023131676024</v>
      </c>
      <c r="AS15" s="23" t="n">
        <v>0.625149498341791</v>
      </c>
      <c r="AT15" s="23" t="n">
        <v>0.711430150850799</v>
      </c>
      <c r="AU15" s="23" t="n">
        <v>0.756711921928447</v>
      </c>
    </row>
    <row r="16">
      <c r="B16" s="20" t="s">
        <v>312</v>
      </c>
      <c r="C16" s="23" t="n">
        <v>0.0995342500819033</v>
      </c>
      <c r="D16" s="23" t="n">
        <v>0.103190520100605</v>
      </c>
      <c r="E16" s="23" t="n">
        <v>0.0962834259369196</v>
      </c>
      <c r="F16" s="23"/>
      <c r="G16" s="23" t="n">
        <v>0.0885133308902699</v>
      </c>
      <c r="H16" s="23" t="n">
        <v>0.113380153823386</v>
      </c>
      <c r="I16" s="23" t="n">
        <v>0.10099808437553</v>
      </c>
      <c r="J16" s="23" t="n">
        <v>0.10783783365424</v>
      </c>
      <c r="K16" s="23" t="n">
        <v>0.131813894121852</v>
      </c>
      <c r="L16" s="23" t="n">
        <v>0.0668014221553799</v>
      </c>
      <c r="M16" s="23"/>
      <c r="N16" s="23" t="n">
        <v>0.214696467655205</v>
      </c>
      <c r="O16" s="23" t="n">
        <v>0.102801787903669</v>
      </c>
      <c r="P16" s="23" t="n">
        <v>0.107463630306958</v>
      </c>
      <c r="Q16" s="23" t="n">
        <v>0.0872276660177688</v>
      </c>
      <c r="R16" s="23" t="n">
        <v>0.0789791101525593</v>
      </c>
      <c r="S16" s="23"/>
      <c r="T16" s="23" t="n">
        <v>0.0845388829234307</v>
      </c>
      <c r="U16" s="23" t="n">
        <v>0.135822050960861</v>
      </c>
      <c r="V16" s="23" t="n">
        <v>0.0885857808480216</v>
      </c>
      <c r="W16" s="23" t="n">
        <v>0.0696718241354974</v>
      </c>
      <c r="X16" s="23"/>
      <c r="Y16" s="23" t="n">
        <v>0.109834914491732</v>
      </c>
      <c r="Z16" s="23" t="n">
        <v>0.114837741393135</v>
      </c>
      <c r="AA16" s="23" t="n">
        <v>0.0706878387250003</v>
      </c>
      <c r="AB16" s="23" t="n">
        <v>0.127417073982298</v>
      </c>
      <c r="AC16" s="23" t="n">
        <v>0.0348859605173093</v>
      </c>
      <c r="AD16" s="23" t="n">
        <v>0.0833879270363546</v>
      </c>
      <c r="AE16" s="23"/>
      <c r="AF16" s="23" t="n">
        <v>0.108166094754053</v>
      </c>
      <c r="AG16" s="23"/>
      <c r="AH16" s="23" t="n">
        <v>0.0973887578673156</v>
      </c>
      <c r="AI16" s="23"/>
      <c r="AJ16" s="23" t="n">
        <v>0.0705717444745445</v>
      </c>
      <c r="AK16" s="23" t="n">
        <v>0.232696546038419</v>
      </c>
      <c r="AL16" s="23" t="n">
        <v>0.109825386915936</v>
      </c>
      <c r="AM16" s="23" t="n">
        <v>0.0938374609501095</v>
      </c>
      <c r="AN16" s="23" t="n">
        <v>0.110786095058548</v>
      </c>
      <c r="AO16" s="23" t="n">
        <v>0.0299604231996871</v>
      </c>
      <c r="AP16" s="23" t="n">
        <v>0.0847131780043792</v>
      </c>
      <c r="AQ16" s="23" t="n">
        <v>0.091569800307444</v>
      </c>
      <c r="AR16" s="23" t="n">
        <v>0.0881457282890029</v>
      </c>
      <c r="AS16" s="23" t="n">
        <v>0.152439287455893</v>
      </c>
      <c r="AT16" s="23" t="n">
        <v>0.133150526789957</v>
      </c>
      <c r="AU16" s="23" t="n">
        <v>0.049941363801948</v>
      </c>
    </row>
    <row r="17">
      <c r="B17" s="20" t="s">
        <v>248</v>
      </c>
      <c r="C17" s="24" t="n">
        <v>0.540479759991681</v>
      </c>
      <c r="D17" s="24" t="n">
        <v>0.568575499912238</v>
      </c>
      <c r="E17" s="24" t="n">
        <v>0.512623842567864</v>
      </c>
      <c r="F17" s="24"/>
      <c r="G17" s="24" t="n">
        <v>0.538544823264266</v>
      </c>
      <c r="H17" s="24" t="n">
        <v>0.502531800216378</v>
      </c>
      <c r="I17" s="24" t="n">
        <v>0.521369657763102</v>
      </c>
      <c r="J17" s="24" t="n">
        <v>0.559479698479095</v>
      </c>
      <c r="K17" s="24" t="n">
        <v>0.435661499442564</v>
      </c>
      <c r="L17" s="24" t="n">
        <v>0.636886610900046</v>
      </c>
      <c r="M17" s="24"/>
      <c r="N17" s="24" t="n">
        <v>0.320654724515768</v>
      </c>
      <c r="O17" s="24" t="n">
        <v>0.486211511825688</v>
      </c>
      <c r="P17" s="24" t="n">
        <v>0.51463542017026</v>
      </c>
      <c r="Q17" s="24" t="n">
        <v>0.615378378650271</v>
      </c>
      <c r="R17" s="24" t="n">
        <v>0.599083305736805</v>
      </c>
      <c r="S17" s="24"/>
      <c r="T17" s="24" t="n">
        <v>0.47414337436719</v>
      </c>
      <c r="U17" s="24" t="n">
        <v>0.486466029477606</v>
      </c>
      <c r="V17" s="24" t="n">
        <v>0.586630894431717</v>
      </c>
      <c r="W17" s="24" t="n">
        <v>0.653625270343337</v>
      </c>
      <c r="X17" s="24"/>
      <c r="Y17" s="24" t="n">
        <v>0.542555036700335</v>
      </c>
      <c r="Z17" s="24" t="n">
        <v>0.529287387961818</v>
      </c>
      <c r="AA17" s="24" t="n">
        <v>0.629985343544826</v>
      </c>
      <c r="AB17" s="24" t="n">
        <v>0.394580737562673</v>
      </c>
      <c r="AC17" s="24" t="n">
        <v>0.623998858005757</v>
      </c>
      <c r="AD17" s="24" t="n">
        <v>0.471343010791802</v>
      </c>
      <c r="AE17" s="24"/>
      <c r="AF17" s="24" t="n">
        <v>0.523014462697216</v>
      </c>
      <c r="AG17" s="24"/>
      <c r="AH17" s="24" t="n">
        <v>0.566603980747949</v>
      </c>
      <c r="AI17" s="24"/>
      <c r="AJ17" s="24" t="n">
        <v>0.60125653382678</v>
      </c>
      <c r="AK17" s="24" t="n">
        <v>0.37695004208181</v>
      </c>
      <c r="AL17" s="24" t="n">
        <v>0.506209445293419</v>
      </c>
      <c r="AM17" s="24" t="n">
        <v>0.510025307416985</v>
      </c>
      <c r="AN17" s="24" t="n">
        <v>0.524810343067986</v>
      </c>
      <c r="AO17" s="24" t="n">
        <v>0.644789365111911</v>
      </c>
      <c r="AP17" s="24" t="n">
        <v>0.558539353866504</v>
      </c>
      <c r="AQ17" s="24" t="n">
        <v>0.586903850786789</v>
      </c>
      <c r="AR17" s="24" t="n">
        <v>0.606877403387021</v>
      </c>
      <c r="AS17" s="24" t="n">
        <v>0.472710210885898</v>
      </c>
      <c r="AT17" s="24" t="n">
        <v>0.578279624060842</v>
      </c>
      <c r="AU17" s="24" t="n">
        <v>0.706770558126499</v>
      </c>
    </row>
    <row r="18">
      <c r="B18" s="18"/>
    </row>
    <row r="19">
      <c r="B19" t="s">
        <v>70</v>
      </c>
    </row>
    <row r="20">
      <c r="B20" t="s">
        <v>71</v>
      </c>
    </row>
    <row r="22">
      <c r="B22"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323</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1016</v>
      </c>
      <c r="D7" s="11" t="n">
        <v>479</v>
      </c>
      <c r="E7" s="11" t="n">
        <v>535</v>
      </c>
      <c r="F7" s="11"/>
      <c r="G7" s="11" t="n">
        <v>101</v>
      </c>
      <c r="H7" s="11" t="n">
        <v>138</v>
      </c>
      <c r="I7" s="11" t="n">
        <v>148</v>
      </c>
      <c r="J7" s="11" t="n">
        <v>176</v>
      </c>
      <c r="K7" s="11" t="n">
        <v>187</v>
      </c>
      <c r="L7" s="11" t="n">
        <v>266</v>
      </c>
      <c r="M7" s="11"/>
      <c r="N7" s="11" t="n">
        <v>20</v>
      </c>
      <c r="O7" s="11" t="n">
        <v>265</v>
      </c>
      <c r="P7" s="11" t="n">
        <v>363</v>
      </c>
      <c r="Q7" s="11" t="n">
        <v>242</v>
      </c>
      <c r="R7" s="11" t="n">
        <v>121</v>
      </c>
      <c r="S7" s="11"/>
      <c r="T7" s="11" t="n">
        <v>119</v>
      </c>
      <c r="U7" s="11" t="n">
        <v>291</v>
      </c>
      <c r="V7" s="11" t="n">
        <v>216</v>
      </c>
      <c r="W7" s="11" t="n">
        <v>213</v>
      </c>
      <c r="X7" s="11"/>
      <c r="Y7" s="11" t="n">
        <v>361</v>
      </c>
      <c r="Z7" s="11" t="n">
        <v>178</v>
      </c>
      <c r="AA7" s="11" t="n">
        <v>234</v>
      </c>
      <c r="AB7" s="11" t="n">
        <v>114</v>
      </c>
      <c r="AC7" s="11" t="n">
        <v>56</v>
      </c>
      <c r="AD7" s="11" t="n">
        <v>67</v>
      </c>
      <c r="AE7" s="11"/>
      <c r="AF7" s="11" t="n">
        <v>631</v>
      </c>
      <c r="AG7" s="11"/>
      <c r="AH7" s="11" t="n">
        <v>748</v>
      </c>
      <c r="AI7" s="11"/>
      <c r="AJ7" s="11" t="n">
        <v>86</v>
      </c>
      <c r="AK7" s="11" t="n">
        <v>36</v>
      </c>
      <c r="AL7" s="11" t="n">
        <v>202</v>
      </c>
      <c r="AM7" s="11" t="n">
        <v>160</v>
      </c>
      <c r="AN7" s="11" t="n">
        <v>132</v>
      </c>
      <c r="AO7" s="11" t="n">
        <v>68</v>
      </c>
      <c r="AP7" s="11" t="n">
        <v>130</v>
      </c>
      <c r="AQ7" s="11" t="n">
        <v>32</v>
      </c>
      <c r="AR7" s="11" t="n">
        <v>26</v>
      </c>
      <c r="AS7" s="11" t="n">
        <v>74</v>
      </c>
      <c r="AT7" s="11" t="n">
        <v>30</v>
      </c>
      <c r="AU7" s="11" t="n">
        <v>40</v>
      </c>
    </row>
    <row r="8" ht="30" customHeight="1">
      <c r="B8" s="12" t="s">
        <v>20</v>
      </c>
      <c r="C8" s="12" t="n">
        <v>1016</v>
      </c>
      <c r="D8" s="12" t="n">
        <v>506</v>
      </c>
      <c r="E8" s="12" t="n">
        <v>508</v>
      </c>
      <c r="F8" s="12"/>
      <c r="G8" s="12" t="n">
        <v>112</v>
      </c>
      <c r="H8" s="12" t="n">
        <v>163</v>
      </c>
      <c r="I8" s="12" t="n">
        <v>150</v>
      </c>
      <c r="J8" s="12" t="n">
        <v>168</v>
      </c>
      <c r="K8" s="12" t="n">
        <v>173</v>
      </c>
      <c r="L8" s="12" t="n">
        <v>251</v>
      </c>
      <c r="M8" s="12"/>
      <c r="N8" s="12" t="n">
        <v>19</v>
      </c>
      <c r="O8" s="12" t="n">
        <v>248</v>
      </c>
      <c r="P8" s="12" t="n">
        <v>339</v>
      </c>
      <c r="Q8" s="12" t="n">
        <v>270</v>
      </c>
      <c r="R8" s="12" t="n">
        <v>134</v>
      </c>
      <c r="S8" s="12"/>
      <c r="T8" s="12" t="n">
        <v>119</v>
      </c>
      <c r="U8" s="12" t="n">
        <v>288</v>
      </c>
      <c r="V8" s="12" t="n">
        <v>215</v>
      </c>
      <c r="W8" s="12" t="n">
        <v>224</v>
      </c>
      <c r="X8" s="12"/>
      <c r="Y8" s="12" t="n">
        <v>389</v>
      </c>
      <c r="Z8" s="12" t="n">
        <v>172</v>
      </c>
      <c r="AA8" s="12" t="n">
        <v>220</v>
      </c>
      <c r="AB8" s="12" t="n">
        <v>108</v>
      </c>
      <c r="AC8" s="12" t="n">
        <v>59</v>
      </c>
      <c r="AD8" s="12" t="n">
        <v>61</v>
      </c>
      <c r="AE8" s="12"/>
      <c r="AF8" s="12" t="n">
        <v>624</v>
      </c>
      <c r="AG8" s="12"/>
      <c r="AH8" s="12" t="n">
        <v>760</v>
      </c>
      <c r="AI8" s="12"/>
      <c r="AJ8" s="12" t="n">
        <v>77</v>
      </c>
      <c r="AK8" s="12" t="n">
        <v>29</v>
      </c>
      <c r="AL8" s="12" t="n">
        <v>215</v>
      </c>
      <c r="AM8" s="12" t="n">
        <v>169</v>
      </c>
      <c r="AN8" s="12" t="n">
        <v>151</v>
      </c>
      <c r="AO8" s="12" t="n">
        <v>67</v>
      </c>
      <c r="AP8" s="12" t="n">
        <v>123</v>
      </c>
      <c r="AQ8" s="12" t="n">
        <v>35</v>
      </c>
      <c r="AR8" s="12" t="n">
        <v>22</v>
      </c>
      <c r="AS8" s="12" t="n">
        <v>67</v>
      </c>
      <c r="AT8" s="12" t="n">
        <v>23</v>
      </c>
      <c r="AU8" s="12" t="n">
        <v>38</v>
      </c>
    </row>
    <row r="9">
      <c r="B9" s="20" t="s">
        <v>257</v>
      </c>
      <c r="C9" s="19" t="n">
        <v>0.114105574264941</v>
      </c>
      <c r="D9" s="19" t="n">
        <v>0.148591670190631</v>
      </c>
      <c r="E9" s="19" t="n">
        <v>0.0801695898056177</v>
      </c>
      <c r="F9" s="19"/>
      <c r="G9" s="19" t="n">
        <v>0.26571344551117</v>
      </c>
      <c r="H9" s="19" t="n">
        <v>0.171046241708238</v>
      </c>
      <c r="I9" s="19" t="n">
        <v>0.154543066702482</v>
      </c>
      <c r="J9" s="19" t="n">
        <v>0.117261734474872</v>
      </c>
      <c r="K9" s="19" t="n">
        <v>0.0434363356811343</v>
      </c>
      <c r="L9" s="19" t="n">
        <v>0.0317135939874373</v>
      </c>
      <c r="M9" s="19"/>
      <c r="N9" s="19" t="n">
        <v>0.0486085513464781</v>
      </c>
      <c r="O9" s="19" t="n">
        <v>0.0597847591114947</v>
      </c>
      <c r="P9" s="19" t="n">
        <v>0.0928959715583921</v>
      </c>
      <c r="Q9" s="19" t="n">
        <v>0.141017676561866</v>
      </c>
      <c r="R9" s="19" t="n">
        <v>0.227673367226357</v>
      </c>
      <c r="S9" s="19"/>
      <c r="T9" s="19" t="n">
        <v>0.131792473592146</v>
      </c>
      <c r="U9" s="19" t="n">
        <v>0.0831462246254507</v>
      </c>
      <c r="V9" s="19" t="n">
        <v>0.0915241133994815</v>
      </c>
      <c r="W9" s="19" t="n">
        <v>0.208064989108944</v>
      </c>
      <c r="X9" s="19"/>
      <c r="Y9" s="19" t="n">
        <v>0.165113030414065</v>
      </c>
      <c r="Z9" s="19" t="n">
        <v>0.0972336768296604</v>
      </c>
      <c r="AA9" s="19" t="n">
        <v>0.0270814009708166</v>
      </c>
      <c r="AB9" s="19" t="n">
        <v>0.0891912109805957</v>
      </c>
      <c r="AC9" s="19" t="n">
        <v>0.295269698294645</v>
      </c>
      <c r="AD9" s="19" t="n">
        <v>0.0298863770247433</v>
      </c>
      <c r="AE9" s="19"/>
      <c r="AF9" s="19" t="n">
        <v>0.0770717339789466</v>
      </c>
      <c r="AG9" s="19"/>
      <c r="AH9" s="19" t="n">
        <v>0.136975933124981</v>
      </c>
      <c r="AI9" s="19"/>
      <c r="AJ9" s="19" t="n">
        <v>0.196400088993054</v>
      </c>
      <c r="AK9" s="19" t="n">
        <v>0.0948076946945382</v>
      </c>
      <c r="AL9" s="19" t="n">
        <v>0.0737583156002093</v>
      </c>
      <c r="AM9" s="19" t="n">
        <v>0.102735004132883</v>
      </c>
      <c r="AN9" s="19" t="n">
        <v>0.140634610116008</v>
      </c>
      <c r="AO9" s="19" t="n">
        <v>0.146550515881112</v>
      </c>
      <c r="AP9" s="19" t="n">
        <v>0.133811885498806</v>
      </c>
      <c r="AQ9" s="19" t="n">
        <v>0.12297526191995</v>
      </c>
      <c r="AR9" s="19" t="n">
        <v>0.0526242613644922</v>
      </c>
      <c r="AS9" s="19" t="n">
        <v>0.0566945799259501</v>
      </c>
      <c r="AT9" s="19" t="n">
        <v>0.185472691424962</v>
      </c>
      <c r="AU9" s="19" t="n">
        <v>0.0999718583983291</v>
      </c>
    </row>
    <row r="10">
      <c r="B10" s="20" t="s">
        <v>258</v>
      </c>
      <c r="C10" s="19" t="n">
        <v>0.246715416799819</v>
      </c>
      <c r="D10" s="19" t="n">
        <v>0.266283621710555</v>
      </c>
      <c r="E10" s="19" t="n">
        <v>0.224211786174511</v>
      </c>
      <c r="F10" s="19"/>
      <c r="G10" s="19" t="n">
        <v>0.346249320737386</v>
      </c>
      <c r="H10" s="19" t="n">
        <v>0.400919705922303</v>
      </c>
      <c r="I10" s="19" t="n">
        <v>0.24387195090635</v>
      </c>
      <c r="J10" s="19" t="n">
        <v>0.220738828702883</v>
      </c>
      <c r="K10" s="19" t="n">
        <v>0.184794738907558</v>
      </c>
      <c r="L10" s="19" t="n">
        <v>0.163986433280181</v>
      </c>
      <c r="M10" s="19"/>
      <c r="N10" s="19" t="n">
        <v>0.0697284218417703</v>
      </c>
      <c r="O10" s="19" t="n">
        <v>0.160393766367841</v>
      </c>
      <c r="P10" s="19" t="n">
        <v>0.192591688531003</v>
      </c>
      <c r="Q10" s="19" t="n">
        <v>0.393123726191226</v>
      </c>
      <c r="R10" s="19" t="n">
        <v>0.277886494256786</v>
      </c>
      <c r="S10" s="19"/>
      <c r="T10" s="19" t="n">
        <v>0.145837949838211</v>
      </c>
      <c r="U10" s="19" t="n">
        <v>0.177300643719099</v>
      </c>
      <c r="V10" s="19" t="n">
        <v>0.316515206185799</v>
      </c>
      <c r="W10" s="19" t="n">
        <v>0.338261898327672</v>
      </c>
      <c r="X10" s="19"/>
      <c r="Y10" s="19" t="n">
        <v>0.339382154185946</v>
      </c>
      <c r="Z10" s="19" t="n">
        <v>0.245728466312765</v>
      </c>
      <c r="AA10" s="19" t="n">
        <v>0.155371848397802</v>
      </c>
      <c r="AB10" s="19" t="n">
        <v>0.105745456313844</v>
      </c>
      <c r="AC10" s="19" t="n">
        <v>0.341186913532691</v>
      </c>
      <c r="AD10" s="19" t="n">
        <v>0.171902915410832</v>
      </c>
      <c r="AE10" s="19"/>
      <c r="AF10" s="19" t="n">
        <v>0.231272810366168</v>
      </c>
      <c r="AG10" s="19"/>
      <c r="AH10" s="19" t="n">
        <v>0.289251980624571</v>
      </c>
      <c r="AI10" s="19"/>
      <c r="AJ10" s="19" t="n">
        <v>0.30039067955554</v>
      </c>
      <c r="AK10" s="19" t="n">
        <v>0.221624752668493</v>
      </c>
      <c r="AL10" s="19" t="n">
        <v>0.281207770637247</v>
      </c>
      <c r="AM10" s="19" t="n">
        <v>0.246601362084492</v>
      </c>
      <c r="AN10" s="19" t="n">
        <v>0.227114196149884</v>
      </c>
      <c r="AO10" s="19" t="n">
        <v>0.220262758917517</v>
      </c>
      <c r="AP10" s="19" t="n">
        <v>0.173566034439371</v>
      </c>
      <c r="AQ10" s="19" t="n">
        <v>0.330577970762904</v>
      </c>
      <c r="AR10" s="19" t="n">
        <v>0.361255312028513</v>
      </c>
      <c r="AS10" s="19" t="n">
        <v>0.225175880516697</v>
      </c>
      <c r="AT10" s="19" t="n">
        <v>0.0661587819711841</v>
      </c>
      <c r="AU10" s="19" t="n">
        <v>0.327463418756108</v>
      </c>
    </row>
    <row r="11">
      <c r="B11" s="20" t="s">
        <v>259</v>
      </c>
      <c r="C11" s="19" t="n">
        <v>0.21706150517357</v>
      </c>
      <c r="D11" s="19" t="n">
        <v>0.199939443246465</v>
      </c>
      <c r="E11" s="19" t="n">
        <v>0.234997082354819</v>
      </c>
      <c r="F11" s="19"/>
      <c r="G11" s="19" t="n">
        <v>0.213849378217393</v>
      </c>
      <c r="H11" s="19" t="n">
        <v>0.167092114299719</v>
      </c>
      <c r="I11" s="19" t="n">
        <v>0.263079245705774</v>
      </c>
      <c r="J11" s="19" t="n">
        <v>0.175652113234137</v>
      </c>
      <c r="K11" s="19" t="n">
        <v>0.271221549110152</v>
      </c>
      <c r="L11" s="19" t="n">
        <v>0.213748194914505</v>
      </c>
      <c r="M11" s="19"/>
      <c r="N11" s="19" t="n">
        <v>0.0946895423566373</v>
      </c>
      <c r="O11" s="19" t="n">
        <v>0.262379200529829</v>
      </c>
      <c r="P11" s="19" t="n">
        <v>0.234944319000706</v>
      </c>
      <c r="Q11" s="19" t="n">
        <v>0.183730805996873</v>
      </c>
      <c r="R11" s="19" t="n">
        <v>0.171939587674391</v>
      </c>
      <c r="S11" s="19"/>
      <c r="T11" s="19" t="n">
        <v>0.249697661475456</v>
      </c>
      <c r="U11" s="19" t="n">
        <v>0.26468849164458</v>
      </c>
      <c r="V11" s="19" t="n">
        <v>0.197147508778267</v>
      </c>
      <c r="W11" s="19" t="n">
        <v>0.202708543081973</v>
      </c>
      <c r="X11" s="19"/>
      <c r="Y11" s="19" t="n">
        <v>0.220041980163997</v>
      </c>
      <c r="Z11" s="19" t="n">
        <v>0.246614698816514</v>
      </c>
      <c r="AA11" s="19" t="n">
        <v>0.222747948362653</v>
      </c>
      <c r="AB11" s="19" t="n">
        <v>0.181815187795698</v>
      </c>
      <c r="AC11" s="19" t="n">
        <v>0.139360707961795</v>
      </c>
      <c r="AD11" s="19" t="n">
        <v>0.238692809041475</v>
      </c>
      <c r="AE11" s="19"/>
      <c r="AF11" s="19" t="n">
        <v>0.233868649209362</v>
      </c>
      <c r="AG11" s="19"/>
      <c r="AH11" s="19" t="n">
        <v>0.212117459243456</v>
      </c>
      <c r="AI11" s="19"/>
      <c r="AJ11" s="19" t="n">
        <v>0.149653110315593</v>
      </c>
      <c r="AK11" s="19" t="n">
        <v>0.258103388336437</v>
      </c>
      <c r="AL11" s="19" t="n">
        <v>0.166011984408801</v>
      </c>
      <c r="AM11" s="19" t="n">
        <v>0.240740038051801</v>
      </c>
      <c r="AN11" s="19" t="n">
        <v>0.257899018724859</v>
      </c>
      <c r="AO11" s="19" t="n">
        <v>0.225205564370624</v>
      </c>
      <c r="AP11" s="19" t="n">
        <v>0.2510321650106</v>
      </c>
      <c r="AQ11" s="19" t="n">
        <v>0.23535483974003</v>
      </c>
      <c r="AR11" s="19" t="n">
        <v>0.187860816724494</v>
      </c>
      <c r="AS11" s="19" t="n">
        <v>0.240833649489366</v>
      </c>
      <c r="AT11" s="19" t="n">
        <v>0.130287571298436</v>
      </c>
      <c r="AU11" s="19" t="n">
        <v>0.229927670277954</v>
      </c>
    </row>
    <row r="12">
      <c r="B12" s="20" t="s">
        <v>260</v>
      </c>
      <c r="C12" s="19" t="n">
        <v>0.131749820584585</v>
      </c>
      <c r="D12" s="19" t="n">
        <v>0.116924395985699</v>
      </c>
      <c r="E12" s="19" t="n">
        <v>0.147056541516985</v>
      </c>
      <c r="F12" s="19"/>
      <c r="G12" s="19" t="n">
        <v>0.0770307007302326</v>
      </c>
      <c r="H12" s="19" t="n">
        <v>0.118349091152467</v>
      </c>
      <c r="I12" s="19" t="n">
        <v>0.105550674194872</v>
      </c>
      <c r="J12" s="19" t="n">
        <v>0.17543240303208</v>
      </c>
      <c r="K12" s="19" t="n">
        <v>0.0792951618582452</v>
      </c>
      <c r="L12" s="19" t="n">
        <v>0.187469038447468</v>
      </c>
      <c r="M12" s="19"/>
      <c r="N12" s="19" t="n">
        <v>0.230893867334181</v>
      </c>
      <c r="O12" s="19" t="n">
        <v>0.128720941061156</v>
      </c>
      <c r="P12" s="19" t="n">
        <v>0.151685692800462</v>
      </c>
      <c r="Q12" s="19" t="n">
        <v>0.112456604468682</v>
      </c>
      <c r="R12" s="19" t="n">
        <v>0.116505079699466</v>
      </c>
      <c r="S12" s="19"/>
      <c r="T12" s="19" t="n">
        <v>0.114742536325891</v>
      </c>
      <c r="U12" s="19" t="n">
        <v>0.152937630905896</v>
      </c>
      <c r="V12" s="19" t="n">
        <v>0.158308133721417</v>
      </c>
      <c r="W12" s="19" t="n">
        <v>0.0660256252816868</v>
      </c>
      <c r="X12" s="19"/>
      <c r="Y12" s="19" t="n">
        <v>0.10057082335396</v>
      </c>
      <c r="Z12" s="19" t="n">
        <v>0.165174100377712</v>
      </c>
      <c r="AA12" s="19" t="n">
        <v>0.172495164822037</v>
      </c>
      <c r="AB12" s="19" t="n">
        <v>0.118333441943243</v>
      </c>
      <c r="AC12" s="19" t="n">
        <v>0.0797690679482833</v>
      </c>
      <c r="AD12" s="19" t="n">
        <v>0.139624670114446</v>
      </c>
      <c r="AE12" s="19"/>
      <c r="AF12" s="19" t="n">
        <v>0.140057200531308</v>
      </c>
      <c r="AG12" s="19"/>
      <c r="AH12" s="19" t="n">
        <v>0.123083846764416</v>
      </c>
      <c r="AI12" s="19"/>
      <c r="AJ12" s="19" t="n">
        <v>0.0803949760127204</v>
      </c>
      <c r="AK12" s="19" t="n">
        <v>0.172743065409152</v>
      </c>
      <c r="AL12" s="19" t="n">
        <v>0.162327736046054</v>
      </c>
      <c r="AM12" s="19" t="n">
        <v>0.111217018000658</v>
      </c>
      <c r="AN12" s="19" t="n">
        <v>0.109350479540874</v>
      </c>
      <c r="AO12" s="19" t="n">
        <v>0.178447405789416</v>
      </c>
      <c r="AP12" s="19" t="n">
        <v>0.158166825349213</v>
      </c>
      <c r="AQ12" s="19" t="n">
        <v>0.245439668213304</v>
      </c>
      <c r="AR12" s="19" t="n">
        <v>0.0761919907010267</v>
      </c>
      <c r="AS12" s="19" t="n">
        <v>0.0666194910327846</v>
      </c>
      <c r="AT12" s="19" t="n">
        <v>0.126490699498491</v>
      </c>
      <c r="AU12" s="19" t="n">
        <v>0.0894708969740586</v>
      </c>
    </row>
    <row r="13">
      <c r="B13" s="20" t="s">
        <v>261</v>
      </c>
      <c r="C13" s="19" t="n">
        <v>0.211219335294646</v>
      </c>
      <c r="D13" s="19" t="n">
        <v>0.206126506119681</v>
      </c>
      <c r="E13" s="19" t="n">
        <v>0.217136361025994</v>
      </c>
      <c r="F13" s="19"/>
      <c r="G13" s="19" t="n">
        <v>0.0675867278773317</v>
      </c>
      <c r="H13" s="19" t="n">
        <v>0.0828041769096238</v>
      </c>
      <c r="I13" s="19" t="n">
        <v>0.142474015448726</v>
      </c>
      <c r="J13" s="19" t="n">
        <v>0.204762822020542</v>
      </c>
      <c r="K13" s="19" t="n">
        <v>0.319330719118763</v>
      </c>
      <c r="L13" s="19" t="n">
        <v>0.329803761004276</v>
      </c>
      <c r="M13" s="19"/>
      <c r="N13" s="19" t="n">
        <v>0.366208369639445</v>
      </c>
      <c r="O13" s="19" t="n">
        <v>0.284089174051765</v>
      </c>
      <c r="P13" s="19" t="n">
        <v>0.242406707262695</v>
      </c>
      <c r="Q13" s="19" t="n">
        <v>0.126771189437617</v>
      </c>
      <c r="R13" s="19" t="n">
        <v>0.137579900826623</v>
      </c>
      <c r="S13" s="19"/>
      <c r="T13" s="19" t="n">
        <v>0.235229090170258</v>
      </c>
      <c r="U13" s="19" t="n">
        <v>0.260844353469547</v>
      </c>
      <c r="V13" s="19" t="n">
        <v>0.165357592383678</v>
      </c>
      <c r="W13" s="19" t="n">
        <v>0.12550549617271</v>
      </c>
      <c r="X13" s="19"/>
      <c r="Y13" s="19" t="n">
        <v>0.116552487661771</v>
      </c>
      <c r="Z13" s="19" t="n">
        <v>0.179656281060574</v>
      </c>
      <c r="AA13" s="19" t="n">
        <v>0.35143789550685</v>
      </c>
      <c r="AB13" s="19" t="n">
        <v>0.334070806639634</v>
      </c>
      <c r="AC13" s="19" t="n">
        <v>0.0879017551836046</v>
      </c>
      <c r="AD13" s="19" t="n">
        <v>0.307414173426649</v>
      </c>
      <c r="AE13" s="19"/>
      <c r="AF13" s="19" t="n">
        <v>0.2375472687242</v>
      </c>
      <c r="AG13" s="19"/>
      <c r="AH13" s="19" t="n">
        <v>0.165706038702805</v>
      </c>
      <c r="AI13" s="19"/>
      <c r="AJ13" s="19" t="n">
        <v>0.23018719458309</v>
      </c>
      <c r="AK13" s="19" t="n">
        <v>0.205343905044797</v>
      </c>
      <c r="AL13" s="19" t="n">
        <v>0.214199443064653</v>
      </c>
      <c r="AM13" s="19" t="n">
        <v>0.230821749235238</v>
      </c>
      <c r="AN13" s="19" t="n">
        <v>0.18063761444094</v>
      </c>
      <c r="AO13" s="19" t="n">
        <v>0.149502122097467</v>
      </c>
      <c r="AP13" s="19" t="n">
        <v>0.231853522089861</v>
      </c>
      <c r="AQ13" s="19" t="n">
        <v>0.0656522593638117</v>
      </c>
      <c r="AR13" s="19" t="n">
        <v>0.215675368061312</v>
      </c>
      <c r="AS13" s="19" t="n">
        <v>0.292708980077244</v>
      </c>
      <c r="AT13" s="19" t="n">
        <v>0.359555140136695</v>
      </c>
      <c r="AU13" s="19" t="n">
        <v>0.134811560761599</v>
      </c>
    </row>
    <row r="14">
      <c r="B14" s="20" t="s">
        <v>66</v>
      </c>
      <c r="C14" s="19" t="n">
        <v>0.0791483478824397</v>
      </c>
      <c r="D14" s="19" t="n">
        <v>0.0621343627469691</v>
      </c>
      <c r="E14" s="19" t="n">
        <v>0.0964286391220742</v>
      </c>
      <c r="F14" s="19"/>
      <c r="G14" s="19" t="n">
        <v>0.0295704269264864</v>
      </c>
      <c r="H14" s="19" t="n">
        <v>0.059788670007649</v>
      </c>
      <c r="I14" s="19" t="n">
        <v>0.090481047041797</v>
      </c>
      <c r="J14" s="19" t="n">
        <v>0.106152098535485</v>
      </c>
      <c r="K14" s="19" t="n">
        <v>0.101921495324147</v>
      </c>
      <c r="L14" s="19" t="n">
        <v>0.073278978366132</v>
      </c>
      <c r="M14" s="19"/>
      <c r="N14" s="19" t="n">
        <v>0.189871247481488</v>
      </c>
      <c r="O14" s="19" t="n">
        <v>0.104632158877914</v>
      </c>
      <c r="P14" s="19" t="n">
        <v>0.0854756208467411</v>
      </c>
      <c r="Q14" s="19" t="n">
        <v>0.0428999973437358</v>
      </c>
      <c r="R14" s="19" t="n">
        <v>0.0684155703163777</v>
      </c>
      <c r="S14" s="19"/>
      <c r="T14" s="19" t="n">
        <v>0.122700288598038</v>
      </c>
      <c r="U14" s="19" t="n">
        <v>0.0610826556354271</v>
      </c>
      <c r="V14" s="19" t="n">
        <v>0.071147445531356</v>
      </c>
      <c r="W14" s="19" t="n">
        <v>0.0594334480270143</v>
      </c>
      <c r="X14" s="19"/>
      <c r="Y14" s="19" t="n">
        <v>0.0583395242202612</v>
      </c>
      <c r="Z14" s="19" t="n">
        <v>0.065592776602774</v>
      </c>
      <c r="AA14" s="19" t="n">
        <v>0.0708657419398419</v>
      </c>
      <c r="AB14" s="19" t="n">
        <v>0.170843896326986</v>
      </c>
      <c r="AC14" s="19" t="n">
        <v>0.0565118570789815</v>
      </c>
      <c r="AD14" s="19" t="n">
        <v>0.112479054981855</v>
      </c>
      <c r="AE14" s="19"/>
      <c r="AF14" s="19" t="n">
        <v>0.0801823371900157</v>
      </c>
      <c r="AG14" s="19"/>
      <c r="AH14" s="19" t="n">
        <v>0.0728647415397702</v>
      </c>
      <c r="AI14" s="19"/>
      <c r="AJ14" s="19" t="n">
        <v>0.0429739505400028</v>
      </c>
      <c r="AK14" s="19" t="n">
        <v>0.0473771938465837</v>
      </c>
      <c r="AL14" s="19" t="n">
        <v>0.102494750243035</v>
      </c>
      <c r="AM14" s="19" t="n">
        <v>0.067884828494928</v>
      </c>
      <c r="AN14" s="19" t="n">
        <v>0.0843640810274351</v>
      </c>
      <c r="AO14" s="19" t="n">
        <v>0.0800316329438639</v>
      </c>
      <c r="AP14" s="19" t="n">
        <v>0.0515695676121488</v>
      </c>
      <c r="AQ14" s="19" t="n">
        <v>0</v>
      </c>
      <c r="AR14" s="19" t="n">
        <v>0.106392251120162</v>
      </c>
      <c r="AS14" s="19" t="n">
        <v>0.117967418957959</v>
      </c>
      <c r="AT14" s="19" t="n">
        <v>0.132035115670232</v>
      </c>
      <c r="AU14" s="19" t="n">
        <v>0.118354594831951</v>
      </c>
    </row>
    <row r="15">
      <c r="B15" s="20" t="s">
        <v>262</v>
      </c>
      <c r="C15" s="23" t="n">
        <v>0.36082099106476</v>
      </c>
      <c r="D15" s="23" t="n">
        <v>0.414875291901186</v>
      </c>
      <c r="E15" s="23" t="n">
        <v>0.304381375980128</v>
      </c>
      <c r="F15" s="23"/>
      <c r="G15" s="23" t="n">
        <v>0.611962766248556</v>
      </c>
      <c r="H15" s="23" t="n">
        <v>0.571965947630541</v>
      </c>
      <c r="I15" s="23" t="n">
        <v>0.398415017608832</v>
      </c>
      <c r="J15" s="23" t="n">
        <v>0.338000563177755</v>
      </c>
      <c r="K15" s="23" t="n">
        <v>0.228231074588693</v>
      </c>
      <c r="L15" s="23" t="n">
        <v>0.195700027267618</v>
      </c>
      <c r="M15" s="23"/>
      <c r="N15" s="23" t="n">
        <v>0.118336973188248</v>
      </c>
      <c r="O15" s="23" t="n">
        <v>0.220178525479336</v>
      </c>
      <c r="P15" s="23" t="n">
        <v>0.285487660089395</v>
      </c>
      <c r="Q15" s="23" t="n">
        <v>0.534141402753092</v>
      </c>
      <c r="R15" s="23" t="n">
        <v>0.505559861483143</v>
      </c>
      <c r="S15" s="23"/>
      <c r="T15" s="23" t="n">
        <v>0.277630423430356</v>
      </c>
      <c r="U15" s="23" t="n">
        <v>0.26044686834455</v>
      </c>
      <c r="V15" s="23" t="n">
        <v>0.408039319585281</v>
      </c>
      <c r="W15" s="23" t="n">
        <v>0.546326887436616</v>
      </c>
      <c r="X15" s="23"/>
      <c r="Y15" s="23" t="n">
        <v>0.504495184600011</v>
      </c>
      <c r="Z15" s="23" t="n">
        <v>0.342962143142426</v>
      </c>
      <c r="AA15" s="23" t="n">
        <v>0.182453249368619</v>
      </c>
      <c r="AB15" s="23" t="n">
        <v>0.194936667294439</v>
      </c>
      <c r="AC15" s="23" t="n">
        <v>0.636456611827336</v>
      </c>
      <c r="AD15" s="23" t="n">
        <v>0.201789292435575</v>
      </c>
      <c r="AE15" s="23"/>
      <c r="AF15" s="23" t="n">
        <v>0.308344544345114</v>
      </c>
      <c r="AG15" s="23"/>
      <c r="AH15" s="23" t="n">
        <v>0.426227913749553</v>
      </c>
      <c r="AI15" s="23"/>
      <c r="AJ15" s="23" t="n">
        <v>0.496790768548594</v>
      </c>
      <c r="AK15" s="23" t="n">
        <v>0.316432447363031</v>
      </c>
      <c r="AL15" s="23" t="n">
        <v>0.354966086237456</v>
      </c>
      <c r="AM15" s="23" t="n">
        <v>0.349336366217375</v>
      </c>
      <c r="AN15" s="23" t="n">
        <v>0.367748806265892</v>
      </c>
      <c r="AO15" s="23" t="n">
        <v>0.366813274798629</v>
      </c>
      <c r="AP15" s="23" t="n">
        <v>0.307377919938177</v>
      </c>
      <c r="AQ15" s="23" t="n">
        <v>0.453553232682855</v>
      </c>
      <c r="AR15" s="23" t="n">
        <v>0.413879573393005</v>
      </c>
      <c r="AS15" s="23" t="n">
        <v>0.281870460442647</v>
      </c>
      <c r="AT15" s="23" t="n">
        <v>0.251631473396146</v>
      </c>
      <c r="AU15" s="23" t="n">
        <v>0.427435277154437</v>
      </c>
    </row>
    <row r="16">
      <c r="B16" s="20" t="s">
        <v>263</v>
      </c>
      <c r="C16" s="23" t="n">
        <v>0.342969155879231</v>
      </c>
      <c r="D16" s="23" t="n">
        <v>0.32305090210538</v>
      </c>
      <c r="E16" s="23" t="n">
        <v>0.364192902542979</v>
      </c>
      <c r="F16" s="23"/>
      <c r="G16" s="23" t="n">
        <v>0.144617428607564</v>
      </c>
      <c r="H16" s="23" t="n">
        <v>0.201153268062091</v>
      </c>
      <c r="I16" s="23" t="n">
        <v>0.248024689643598</v>
      </c>
      <c r="J16" s="23" t="n">
        <v>0.380195225052623</v>
      </c>
      <c r="K16" s="23" t="n">
        <v>0.398625880977008</v>
      </c>
      <c r="L16" s="23" t="n">
        <v>0.517272799451744</v>
      </c>
      <c r="M16" s="23"/>
      <c r="N16" s="23" t="n">
        <v>0.597102236973626</v>
      </c>
      <c r="O16" s="23" t="n">
        <v>0.412810115112921</v>
      </c>
      <c r="P16" s="23" t="n">
        <v>0.394092400063157</v>
      </c>
      <c r="Q16" s="23" t="n">
        <v>0.239227793906299</v>
      </c>
      <c r="R16" s="23" t="n">
        <v>0.254084980526088</v>
      </c>
      <c r="S16" s="23"/>
      <c r="T16" s="23" t="n">
        <v>0.349971626496149</v>
      </c>
      <c r="U16" s="23" t="n">
        <v>0.413781984375443</v>
      </c>
      <c r="V16" s="23" t="n">
        <v>0.323665726105096</v>
      </c>
      <c r="W16" s="23" t="n">
        <v>0.191531121454397</v>
      </c>
      <c r="X16" s="23"/>
      <c r="Y16" s="23" t="n">
        <v>0.217123311015731</v>
      </c>
      <c r="Z16" s="23" t="n">
        <v>0.344830381438286</v>
      </c>
      <c r="AA16" s="23" t="n">
        <v>0.523933060328886</v>
      </c>
      <c r="AB16" s="23" t="n">
        <v>0.452404248582877</v>
      </c>
      <c r="AC16" s="23" t="n">
        <v>0.167670823131888</v>
      </c>
      <c r="AD16" s="23" t="n">
        <v>0.447038843541095</v>
      </c>
      <c r="AE16" s="23"/>
      <c r="AF16" s="23" t="n">
        <v>0.377604469255507</v>
      </c>
      <c r="AG16" s="23"/>
      <c r="AH16" s="23" t="n">
        <v>0.288789885467221</v>
      </c>
      <c r="AI16" s="23"/>
      <c r="AJ16" s="23" t="n">
        <v>0.31058217059581</v>
      </c>
      <c r="AK16" s="23" t="n">
        <v>0.378086970453949</v>
      </c>
      <c r="AL16" s="23" t="n">
        <v>0.376527179110708</v>
      </c>
      <c r="AM16" s="23" t="n">
        <v>0.342038767235895</v>
      </c>
      <c r="AN16" s="23" t="n">
        <v>0.289988093981814</v>
      </c>
      <c r="AO16" s="23" t="n">
        <v>0.327949527886884</v>
      </c>
      <c r="AP16" s="23" t="n">
        <v>0.390020347439074</v>
      </c>
      <c r="AQ16" s="23" t="n">
        <v>0.311091927577115</v>
      </c>
      <c r="AR16" s="23" t="n">
        <v>0.291867358762339</v>
      </c>
      <c r="AS16" s="23" t="n">
        <v>0.359328471110029</v>
      </c>
      <c r="AT16" s="23" t="n">
        <v>0.486045839635186</v>
      </c>
      <c r="AU16" s="23" t="n">
        <v>0.224282457735657</v>
      </c>
    </row>
    <row r="17">
      <c r="B17" s="20" t="s">
        <v>248</v>
      </c>
      <c r="C17" s="24" t="n">
        <v>0.0178518351855294</v>
      </c>
      <c r="D17" s="24" t="n">
        <v>0.0918243897958056</v>
      </c>
      <c r="E17" s="24" t="n">
        <v>-0.0598115265628508</v>
      </c>
      <c r="F17" s="24"/>
      <c r="G17" s="24" t="n">
        <v>0.467345337640992</v>
      </c>
      <c r="H17" s="24" t="n">
        <v>0.37081267956845</v>
      </c>
      <c r="I17" s="24" t="n">
        <v>0.150390327965234</v>
      </c>
      <c r="J17" s="24" t="n">
        <v>-0.0421946618748671</v>
      </c>
      <c r="K17" s="24" t="n">
        <v>-0.170394806388316</v>
      </c>
      <c r="L17" s="24" t="n">
        <v>-0.321572772184126</v>
      </c>
      <c r="M17" s="24"/>
      <c r="N17" s="24" t="n">
        <v>-0.478765263785378</v>
      </c>
      <c r="O17" s="24" t="n">
        <v>-0.192631589633585</v>
      </c>
      <c r="P17" s="24" t="n">
        <v>-0.108604739973762</v>
      </c>
      <c r="Q17" s="24" t="n">
        <v>0.294913608846792</v>
      </c>
      <c r="R17" s="24" t="n">
        <v>0.251474880957054</v>
      </c>
      <c r="S17" s="24"/>
      <c r="T17" s="24" t="n">
        <v>-0.0723412030657923</v>
      </c>
      <c r="U17" s="24" t="n">
        <v>-0.153335116030893</v>
      </c>
      <c r="V17" s="24" t="n">
        <v>0.0843735934801853</v>
      </c>
      <c r="W17" s="24" t="n">
        <v>0.354795765982219</v>
      </c>
      <c r="X17" s="24"/>
      <c r="Y17" s="24" t="n">
        <v>0.28737187358428</v>
      </c>
      <c r="Z17" s="24" t="n">
        <v>-0.00186823829586047</v>
      </c>
      <c r="AA17" s="24" t="n">
        <v>-0.341479810960267</v>
      </c>
      <c r="AB17" s="24" t="n">
        <v>-0.257467581288438</v>
      </c>
      <c r="AC17" s="24" t="n">
        <v>0.468785788695448</v>
      </c>
      <c r="AD17" s="24" t="n">
        <v>-0.24524955110552</v>
      </c>
      <c r="AE17" s="24"/>
      <c r="AF17" s="24" t="n">
        <v>-0.069259924910393</v>
      </c>
      <c r="AG17" s="24"/>
      <c r="AH17" s="24" t="n">
        <v>0.137438028282332</v>
      </c>
      <c r="AI17" s="24"/>
      <c r="AJ17" s="24" t="n">
        <v>0.186208597952784</v>
      </c>
      <c r="AK17" s="24" t="n">
        <v>-0.0616545230909177</v>
      </c>
      <c r="AL17" s="24" t="n">
        <v>-0.0215610928732518</v>
      </c>
      <c r="AM17" s="24" t="n">
        <v>0.00729759898148014</v>
      </c>
      <c r="AN17" s="24" t="n">
        <v>0.0777607122840782</v>
      </c>
      <c r="AO17" s="24" t="n">
        <v>0.0388637469117448</v>
      </c>
      <c r="AP17" s="24" t="n">
        <v>-0.0826424275008965</v>
      </c>
      <c r="AQ17" s="24" t="n">
        <v>0.14246130510574</v>
      </c>
      <c r="AR17" s="24" t="n">
        <v>0.122012214630666</v>
      </c>
      <c r="AS17" s="24" t="n">
        <v>-0.0774580106673817</v>
      </c>
      <c r="AT17" s="24" t="n">
        <v>-0.23441436623904</v>
      </c>
      <c r="AU17" s="24" t="n">
        <v>0.20315281941878</v>
      </c>
    </row>
    <row r="18">
      <c r="B18" s="18"/>
    </row>
    <row r="19">
      <c r="B19" t="s">
        <v>70</v>
      </c>
    </row>
    <row r="20">
      <c r="B20" t="s">
        <v>71</v>
      </c>
    </row>
    <row r="22">
      <c r="B22"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2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20.71" hidden="0" customWidth="1"/>
  </cols>
  <sheetData>
    <row r="2" ht="40" customHeight="1">
      <c r="D2" s="16" t="s">
        <v>327</v>
      </c>
    </row>
    <row r="6" ht="50" customHeight="1">
      <c r="B6" s="22" t="s">
        <v>15</v>
      </c>
      <c r="C6" s="22" t="s">
        <v>99</v>
      </c>
      <c r="D6" s="22" t="s">
        <v>103</v>
      </c>
      <c r="E6" s="22" t="s">
        <v>100</v>
      </c>
      <c r="F6" s="22" t="s">
        <v>324</v>
      </c>
      <c r="G6" s="22" t="s">
        <v>104</v>
      </c>
      <c r="H6" s="22" t="s">
        <v>225</v>
      </c>
      <c r="I6" s="22" t="s">
        <v>102</v>
      </c>
    </row>
    <row r="7">
      <c r="B7" s="20" t="s">
        <v>325</v>
      </c>
      <c r="C7" s="19" t="n">
        <v>0.525176766960965</v>
      </c>
      <c r="D7" s="19" t="n">
        <v>0.290947979465975</v>
      </c>
      <c r="E7" s="19" t="n">
        <v>0.486454851630095</v>
      </c>
      <c r="F7" s="19" t="n">
        <v>0.300328567296726</v>
      </c>
      <c r="G7" s="19" t="n">
        <v>0.225163281468226</v>
      </c>
      <c r="H7" s="19" t="n">
        <v>0.512124247393728</v>
      </c>
      <c r="I7" s="19" t="n">
        <v>0.569264506002479</v>
      </c>
    </row>
    <row r="8">
      <c r="B8" s="20" t="s">
        <v>326</v>
      </c>
      <c r="C8" s="19" t="n">
        <v>0.155701797987197</v>
      </c>
      <c r="D8" s="19" t="n">
        <v>0.334076410405634</v>
      </c>
      <c r="E8" s="19" t="n">
        <v>0.191790280248409</v>
      </c>
      <c r="F8" s="19" t="n">
        <v>0.261043626730954</v>
      </c>
      <c r="G8" s="19" t="n">
        <v>0.39790378109486</v>
      </c>
      <c r="H8" s="19" t="n">
        <v>0.171885580242265</v>
      </c>
      <c r="I8" s="19" t="n">
        <v>0.101508862290395</v>
      </c>
    </row>
    <row r="9">
      <c r="B9" s="20" t="s">
        <v>66</v>
      </c>
      <c r="C9" s="19" t="n">
        <v>0.319121435051838</v>
      </c>
      <c r="D9" s="19" t="n">
        <v>0.374975610128391</v>
      </c>
      <c r="E9" s="19" t="n">
        <v>0.321754868121495</v>
      </c>
      <c r="F9" s="19" t="n">
        <v>0.438627805972321</v>
      </c>
      <c r="G9" s="19" t="n">
        <v>0.376932937436914</v>
      </c>
      <c r="H9" s="19" t="n">
        <v>0.315990172364007</v>
      </c>
      <c r="I9" s="19" t="n">
        <v>0.329226631707127</v>
      </c>
    </row>
    <row r="10">
      <c r="B10" s="18"/>
      <c r="C10" s="18"/>
      <c r="D10" s="18"/>
      <c r="E10" s="18"/>
      <c r="F10" s="18"/>
      <c r="G10" s="18"/>
      <c r="H10" s="18"/>
      <c r="I10" s="18"/>
    </row>
    <row r="11">
      <c r="B11" t="s">
        <v>70</v>
      </c>
    </row>
    <row r="12">
      <c r="B12" t="s">
        <v>71</v>
      </c>
    </row>
    <row r="16">
      <c r="B16" s="9" t="str">
        <f>=HYPERLINK("#'Contents'!A1", "Return to Contents")</f>
      </c>
    </row>
  </sheetData>
  <mergeCells count="1">
    <mergeCell ref="D2:J2"/>
  </mergeCells>
  <pageMargins left="0.7" right="0.7" top="0.75" bottom="0.75" header="0.3" footer="0.3"/>
  <pageSetup paperSize="9" orientation="portrait" horizontalDpi="300" verticalDpi="300" r:id="rId2"/>
  <drawing r:id="rId1"/>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328</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1016</v>
      </c>
      <c r="D7" s="11" t="n">
        <v>479</v>
      </c>
      <c r="E7" s="11" t="n">
        <v>535</v>
      </c>
      <c r="F7" s="11"/>
      <c r="G7" s="11" t="n">
        <v>101</v>
      </c>
      <c r="H7" s="11" t="n">
        <v>138</v>
      </c>
      <c r="I7" s="11" t="n">
        <v>148</v>
      </c>
      <c r="J7" s="11" t="n">
        <v>176</v>
      </c>
      <c r="K7" s="11" t="n">
        <v>187</v>
      </c>
      <c r="L7" s="11" t="n">
        <v>266</v>
      </c>
      <c r="M7" s="11"/>
      <c r="N7" s="11" t="n">
        <v>20</v>
      </c>
      <c r="O7" s="11" t="n">
        <v>265</v>
      </c>
      <c r="P7" s="11" t="n">
        <v>363</v>
      </c>
      <c r="Q7" s="11" t="n">
        <v>242</v>
      </c>
      <c r="R7" s="11" t="n">
        <v>121</v>
      </c>
      <c r="S7" s="11"/>
      <c r="T7" s="11" t="n">
        <v>119</v>
      </c>
      <c r="U7" s="11" t="n">
        <v>291</v>
      </c>
      <c r="V7" s="11" t="n">
        <v>216</v>
      </c>
      <c r="W7" s="11" t="n">
        <v>213</v>
      </c>
      <c r="X7" s="11"/>
      <c r="Y7" s="11" t="n">
        <v>361</v>
      </c>
      <c r="Z7" s="11" t="n">
        <v>178</v>
      </c>
      <c r="AA7" s="11" t="n">
        <v>234</v>
      </c>
      <c r="AB7" s="11" t="n">
        <v>114</v>
      </c>
      <c r="AC7" s="11" t="n">
        <v>56</v>
      </c>
      <c r="AD7" s="11" t="n">
        <v>67</v>
      </c>
      <c r="AE7" s="11"/>
      <c r="AF7" s="11" t="n">
        <v>631</v>
      </c>
      <c r="AG7" s="11"/>
      <c r="AH7" s="11" t="n">
        <v>748</v>
      </c>
      <c r="AI7" s="11"/>
      <c r="AJ7" s="11" t="n">
        <v>86</v>
      </c>
      <c r="AK7" s="11" t="n">
        <v>36</v>
      </c>
      <c r="AL7" s="11" t="n">
        <v>202</v>
      </c>
      <c r="AM7" s="11" t="n">
        <v>160</v>
      </c>
      <c r="AN7" s="11" t="n">
        <v>132</v>
      </c>
      <c r="AO7" s="11" t="n">
        <v>68</v>
      </c>
      <c r="AP7" s="11" t="n">
        <v>130</v>
      </c>
      <c r="AQ7" s="11" t="n">
        <v>32</v>
      </c>
      <c r="AR7" s="11" t="n">
        <v>26</v>
      </c>
      <c r="AS7" s="11" t="n">
        <v>74</v>
      </c>
      <c r="AT7" s="11" t="n">
        <v>30</v>
      </c>
      <c r="AU7" s="11" t="n">
        <v>40</v>
      </c>
    </row>
    <row r="8" ht="30" customHeight="1">
      <c r="B8" s="12" t="s">
        <v>20</v>
      </c>
      <c r="C8" s="12" t="n">
        <v>1016</v>
      </c>
      <c r="D8" s="12" t="n">
        <v>506</v>
      </c>
      <c r="E8" s="12" t="n">
        <v>508</v>
      </c>
      <c r="F8" s="12"/>
      <c r="G8" s="12" t="n">
        <v>112</v>
      </c>
      <c r="H8" s="12" t="n">
        <v>163</v>
      </c>
      <c r="I8" s="12" t="n">
        <v>150</v>
      </c>
      <c r="J8" s="12" t="n">
        <v>168</v>
      </c>
      <c r="K8" s="12" t="n">
        <v>173</v>
      </c>
      <c r="L8" s="12" t="n">
        <v>251</v>
      </c>
      <c r="M8" s="12"/>
      <c r="N8" s="12" t="n">
        <v>19</v>
      </c>
      <c r="O8" s="12" t="n">
        <v>248</v>
      </c>
      <c r="P8" s="12" t="n">
        <v>339</v>
      </c>
      <c r="Q8" s="12" t="n">
        <v>270</v>
      </c>
      <c r="R8" s="12" t="n">
        <v>134</v>
      </c>
      <c r="S8" s="12"/>
      <c r="T8" s="12" t="n">
        <v>119</v>
      </c>
      <c r="U8" s="12" t="n">
        <v>288</v>
      </c>
      <c r="V8" s="12" t="n">
        <v>215</v>
      </c>
      <c r="W8" s="12" t="n">
        <v>224</v>
      </c>
      <c r="X8" s="12"/>
      <c r="Y8" s="12" t="n">
        <v>389</v>
      </c>
      <c r="Z8" s="12" t="n">
        <v>172</v>
      </c>
      <c r="AA8" s="12" t="n">
        <v>220</v>
      </c>
      <c r="AB8" s="12" t="n">
        <v>108</v>
      </c>
      <c r="AC8" s="12" t="n">
        <v>59</v>
      </c>
      <c r="AD8" s="12" t="n">
        <v>61</v>
      </c>
      <c r="AE8" s="12"/>
      <c r="AF8" s="12" t="n">
        <v>624</v>
      </c>
      <c r="AG8" s="12"/>
      <c r="AH8" s="12" t="n">
        <v>760</v>
      </c>
      <c r="AI8" s="12"/>
      <c r="AJ8" s="12" t="n">
        <v>77</v>
      </c>
      <c r="AK8" s="12" t="n">
        <v>29</v>
      </c>
      <c r="AL8" s="12" t="n">
        <v>215</v>
      </c>
      <c r="AM8" s="12" t="n">
        <v>169</v>
      </c>
      <c r="AN8" s="12" t="n">
        <v>151</v>
      </c>
      <c r="AO8" s="12" t="n">
        <v>67</v>
      </c>
      <c r="AP8" s="12" t="n">
        <v>123</v>
      </c>
      <c r="AQ8" s="12" t="n">
        <v>35</v>
      </c>
      <c r="AR8" s="12" t="n">
        <v>22</v>
      </c>
      <c r="AS8" s="12" t="n">
        <v>67</v>
      </c>
      <c r="AT8" s="12" t="n">
        <v>23</v>
      </c>
      <c r="AU8" s="12" t="n">
        <v>38</v>
      </c>
    </row>
    <row r="9">
      <c r="B9" s="20" t="s">
        <v>325</v>
      </c>
      <c r="C9" s="19" t="n">
        <v>0.525176766960965</v>
      </c>
      <c r="D9" s="19" t="n">
        <v>0.575172694350638</v>
      </c>
      <c r="E9" s="19" t="n">
        <v>0.475421580895591</v>
      </c>
      <c r="F9" s="19"/>
      <c r="G9" s="19" t="n">
        <v>0.695194179062382</v>
      </c>
      <c r="H9" s="19" t="n">
        <v>0.625584119857415</v>
      </c>
      <c r="I9" s="19" t="n">
        <v>0.509715623857952</v>
      </c>
      <c r="J9" s="19" t="n">
        <v>0.50705601123515</v>
      </c>
      <c r="K9" s="19" t="n">
        <v>0.473667381655467</v>
      </c>
      <c r="L9" s="19" t="n">
        <v>0.440963552171963</v>
      </c>
      <c r="M9" s="19"/>
      <c r="N9" s="19" t="n">
        <v>0.370280357276391</v>
      </c>
      <c r="O9" s="19" t="n">
        <v>0.401249380715468</v>
      </c>
      <c r="P9" s="19" t="n">
        <v>0.499272988203024</v>
      </c>
      <c r="Q9" s="19" t="n">
        <v>0.639989856918146</v>
      </c>
      <c r="R9" s="19" t="n">
        <v>0.622002273994761</v>
      </c>
      <c r="S9" s="19"/>
      <c r="T9" s="19" t="n">
        <v>0.449555516385711</v>
      </c>
      <c r="U9" s="19" t="n">
        <v>0.533579965241425</v>
      </c>
      <c r="V9" s="19" t="n">
        <v>0.551024625159132</v>
      </c>
      <c r="W9" s="19" t="n">
        <v>0.603753930825826</v>
      </c>
      <c r="X9" s="19"/>
      <c r="Y9" s="19" t="n">
        <v>0.585311391930431</v>
      </c>
      <c r="Z9" s="19" t="n">
        <v>0.538630467108513</v>
      </c>
      <c r="AA9" s="19" t="n">
        <v>0.421769659862778</v>
      </c>
      <c r="AB9" s="19" t="n">
        <v>0.462143002570794</v>
      </c>
      <c r="AC9" s="19" t="n">
        <v>0.693123517171656</v>
      </c>
      <c r="AD9" s="19" t="n">
        <v>0.479230754055381</v>
      </c>
      <c r="AE9" s="19"/>
      <c r="AF9" s="19" t="n">
        <v>0.5255172681546</v>
      </c>
      <c r="AG9" s="19"/>
      <c r="AH9" s="19" t="n">
        <v>0.569022194806638</v>
      </c>
      <c r="AI9" s="19"/>
      <c r="AJ9" s="19" t="n">
        <v>0.557202825621985</v>
      </c>
      <c r="AK9" s="19" t="n">
        <v>0.478420064961087</v>
      </c>
      <c r="AL9" s="19" t="n">
        <v>0.521207832154634</v>
      </c>
      <c r="AM9" s="19" t="n">
        <v>0.490911615054915</v>
      </c>
      <c r="AN9" s="19" t="n">
        <v>0.517985420285253</v>
      </c>
      <c r="AO9" s="19" t="n">
        <v>0.598371652228106</v>
      </c>
      <c r="AP9" s="19" t="n">
        <v>0.522743111044968</v>
      </c>
      <c r="AQ9" s="19" t="n">
        <v>0.643600002991514</v>
      </c>
      <c r="AR9" s="19" t="n">
        <v>0.485958624402179</v>
      </c>
      <c r="AS9" s="19" t="n">
        <v>0.476285715829887</v>
      </c>
      <c r="AT9" s="19" t="n">
        <v>0.54958572717928</v>
      </c>
      <c r="AU9" s="19" t="n">
        <v>0.563269541312761</v>
      </c>
    </row>
    <row r="10">
      <c r="B10" s="20" t="s">
        <v>326</v>
      </c>
      <c r="C10" s="19" t="n">
        <v>0.155701797987197</v>
      </c>
      <c r="D10" s="19" t="n">
        <v>0.1615774285494</v>
      </c>
      <c r="E10" s="19" t="n">
        <v>0.150460847535345</v>
      </c>
      <c r="F10" s="19"/>
      <c r="G10" s="19" t="n">
        <v>0.201277441699622</v>
      </c>
      <c r="H10" s="19" t="n">
        <v>0.171472782678584</v>
      </c>
      <c r="I10" s="19" t="n">
        <v>0.161287156232407</v>
      </c>
      <c r="J10" s="19" t="n">
        <v>0.169527741116173</v>
      </c>
      <c r="K10" s="19" t="n">
        <v>0.135807267923789</v>
      </c>
      <c r="L10" s="19" t="n">
        <v>0.126187080137392</v>
      </c>
      <c r="M10" s="19"/>
      <c r="N10" s="19" t="n">
        <v>0.127297945513706</v>
      </c>
      <c r="O10" s="19" t="n">
        <v>0.173068136518362</v>
      </c>
      <c r="P10" s="19" t="n">
        <v>0.121742166102059</v>
      </c>
      <c r="Q10" s="19" t="n">
        <v>0.168980432989307</v>
      </c>
      <c r="R10" s="19" t="n">
        <v>0.186037455641436</v>
      </c>
      <c r="S10" s="19"/>
      <c r="T10" s="19" t="n">
        <v>0.135561339303838</v>
      </c>
      <c r="U10" s="19" t="n">
        <v>0.153849163517676</v>
      </c>
      <c r="V10" s="19" t="n">
        <v>0.139034696596676</v>
      </c>
      <c r="W10" s="19" t="n">
        <v>0.21827007609766</v>
      </c>
      <c r="X10" s="19"/>
      <c r="Y10" s="19" t="n">
        <v>0.188413764288522</v>
      </c>
      <c r="Z10" s="19" t="n">
        <v>0.178121957152364</v>
      </c>
      <c r="AA10" s="19" t="n">
        <v>0.125302185131849</v>
      </c>
      <c r="AB10" s="19" t="n">
        <v>0.0854047336948996</v>
      </c>
      <c r="AC10" s="19" t="n">
        <v>0.178887946644706</v>
      </c>
      <c r="AD10" s="19" t="n">
        <v>0.0975043637836823</v>
      </c>
      <c r="AE10" s="19"/>
      <c r="AF10" s="19" t="n">
        <v>0.141505007112956</v>
      </c>
      <c r="AG10" s="19"/>
      <c r="AH10" s="19" t="n">
        <v>0.169448320037518</v>
      </c>
      <c r="AI10" s="19"/>
      <c r="AJ10" s="19" t="n">
        <v>0.168935593260964</v>
      </c>
      <c r="AK10" s="19" t="n">
        <v>0.295025806848787</v>
      </c>
      <c r="AL10" s="19" t="n">
        <v>0.172228071850365</v>
      </c>
      <c r="AM10" s="19" t="n">
        <v>0.166476461768872</v>
      </c>
      <c r="AN10" s="19" t="n">
        <v>0.178671903078039</v>
      </c>
      <c r="AO10" s="19" t="n">
        <v>0.0834219041793719</v>
      </c>
      <c r="AP10" s="19" t="n">
        <v>0.0960514605511158</v>
      </c>
      <c r="AQ10" s="19" t="n">
        <v>0.0903218704871159</v>
      </c>
      <c r="AR10" s="19" t="n">
        <v>0.155381060196131</v>
      </c>
      <c r="AS10" s="19" t="n">
        <v>0.196635970309012</v>
      </c>
      <c r="AT10" s="19" t="n">
        <v>0.0938319884798258</v>
      </c>
      <c r="AU10" s="19" t="n">
        <v>0.136058712074273</v>
      </c>
    </row>
    <row r="11">
      <c r="B11" s="20" t="s">
        <v>66</v>
      </c>
      <c r="C11" s="21" t="n">
        <v>0.319121435051838</v>
      </c>
      <c r="D11" s="21" t="n">
        <v>0.263249877099963</v>
      </c>
      <c r="E11" s="21" t="n">
        <v>0.374117571569064</v>
      </c>
      <c r="F11" s="21"/>
      <c r="G11" s="21" t="n">
        <v>0.103528379237996</v>
      </c>
      <c r="H11" s="21" t="n">
        <v>0.202943097464001</v>
      </c>
      <c r="I11" s="21" t="n">
        <v>0.328997219909641</v>
      </c>
      <c r="J11" s="21" t="n">
        <v>0.323416247648678</v>
      </c>
      <c r="K11" s="21" t="n">
        <v>0.390525350420744</v>
      </c>
      <c r="L11" s="21" t="n">
        <v>0.432849367690645</v>
      </c>
      <c r="M11" s="21"/>
      <c r="N11" s="21" t="n">
        <v>0.502421697209903</v>
      </c>
      <c r="O11" s="21" t="n">
        <v>0.42568248276617</v>
      </c>
      <c r="P11" s="21" t="n">
        <v>0.378984845694918</v>
      </c>
      <c r="Q11" s="21" t="n">
        <v>0.191029710092547</v>
      </c>
      <c r="R11" s="21" t="n">
        <v>0.191960270363803</v>
      </c>
      <c r="S11" s="21"/>
      <c r="T11" s="21" t="n">
        <v>0.414883144310451</v>
      </c>
      <c r="U11" s="21" t="n">
        <v>0.312570871240899</v>
      </c>
      <c r="V11" s="21" t="n">
        <v>0.309940678244192</v>
      </c>
      <c r="W11" s="21" t="n">
        <v>0.177975993076515</v>
      </c>
      <c r="X11" s="21"/>
      <c r="Y11" s="21" t="n">
        <v>0.226274843781046</v>
      </c>
      <c r="Z11" s="21" t="n">
        <v>0.283247575739123</v>
      </c>
      <c r="AA11" s="21" t="n">
        <v>0.452928155005373</v>
      </c>
      <c r="AB11" s="21" t="n">
        <v>0.452452263734307</v>
      </c>
      <c r="AC11" s="21" t="n">
        <v>0.127988536183637</v>
      </c>
      <c r="AD11" s="21" t="n">
        <v>0.423264882160937</v>
      </c>
      <c r="AE11" s="21"/>
      <c r="AF11" s="21" t="n">
        <v>0.332977724732444</v>
      </c>
      <c r="AG11" s="21"/>
      <c r="AH11" s="21" t="n">
        <v>0.261529485155844</v>
      </c>
      <c r="AI11" s="21"/>
      <c r="AJ11" s="21" t="n">
        <v>0.273861581117051</v>
      </c>
      <c r="AK11" s="21" t="n">
        <v>0.226554128190126</v>
      </c>
      <c r="AL11" s="21" t="n">
        <v>0.306564095995001</v>
      </c>
      <c r="AM11" s="21" t="n">
        <v>0.342611923176213</v>
      </c>
      <c r="AN11" s="21" t="n">
        <v>0.303342676636707</v>
      </c>
      <c r="AO11" s="21" t="n">
        <v>0.318206443592522</v>
      </c>
      <c r="AP11" s="21" t="n">
        <v>0.381205428403916</v>
      </c>
      <c r="AQ11" s="21" t="n">
        <v>0.26607812652137</v>
      </c>
      <c r="AR11" s="21" t="n">
        <v>0.358660315401691</v>
      </c>
      <c r="AS11" s="21" t="n">
        <v>0.327078313861101</v>
      </c>
      <c r="AT11" s="21" t="n">
        <v>0.356582284340894</v>
      </c>
      <c r="AU11" s="21" t="n">
        <v>0.300671746612967</v>
      </c>
    </row>
    <row r="12">
      <c r="B12" s="18"/>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329</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1016</v>
      </c>
      <c r="D7" s="11" t="n">
        <v>479</v>
      </c>
      <c r="E7" s="11" t="n">
        <v>535</v>
      </c>
      <c r="F7" s="11"/>
      <c r="G7" s="11" t="n">
        <v>101</v>
      </c>
      <c r="H7" s="11" t="n">
        <v>138</v>
      </c>
      <c r="I7" s="11" t="n">
        <v>148</v>
      </c>
      <c r="J7" s="11" t="n">
        <v>176</v>
      </c>
      <c r="K7" s="11" t="n">
        <v>187</v>
      </c>
      <c r="L7" s="11" t="n">
        <v>266</v>
      </c>
      <c r="M7" s="11"/>
      <c r="N7" s="11" t="n">
        <v>20</v>
      </c>
      <c r="O7" s="11" t="n">
        <v>265</v>
      </c>
      <c r="P7" s="11" t="n">
        <v>363</v>
      </c>
      <c r="Q7" s="11" t="n">
        <v>242</v>
      </c>
      <c r="R7" s="11" t="n">
        <v>121</v>
      </c>
      <c r="S7" s="11"/>
      <c r="T7" s="11" t="n">
        <v>119</v>
      </c>
      <c r="U7" s="11" t="n">
        <v>291</v>
      </c>
      <c r="V7" s="11" t="n">
        <v>216</v>
      </c>
      <c r="W7" s="11" t="n">
        <v>213</v>
      </c>
      <c r="X7" s="11"/>
      <c r="Y7" s="11" t="n">
        <v>361</v>
      </c>
      <c r="Z7" s="11" t="n">
        <v>178</v>
      </c>
      <c r="AA7" s="11" t="n">
        <v>234</v>
      </c>
      <c r="AB7" s="11" t="n">
        <v>114</v>
      </c>
      <c r="AC7" s="11" t="n">
        <v>56</v>
      </c>
      <c r="AD7" s="11" t="n">
        <v>67</v>
      </c>
      <c r="AE7" s="11"/>
      <c r="AF7" s="11" t="n">
        <v>631</v>
      </c>
      <c r="AG7" s="11"/>
      <c r="AH7" s="11" t="n">
        <v>748</v>
      </c>
      <c r="AI7" s="11"/>
      <c r="AJ7" s="11" t="n">
        <v>86</v>
      </c>
      <c r="AK7" s="11" t="n">
        <v>36</v>
      </c>
      <c r="AL7" s="11" t="n">
        <v>202</v>
      </c>
      <c r="AM7" s="11" t="n">
        <v>160</v>
      </c>
      <c r="AN7" s="11" t="n">
        <v>132</v>
      </c>
      <c r="AO7" s="11" t="n">
        <v>68</v>
      </c>
      <c r="AP7" s="11" t="n">
        <v>130</v>
      </c>
      <c r="AQ7" s="11" t="n">
        <v>32</v>
      </c>
      <c r="AR7" s="11" t="n">
        <v>26</v>
      </c>
      <c r="AS7" s="11" t="n">
        <v>74</v>
      </c>
      <c r="AT7" s="11" t="n">
        <v>30</v>
      </c>
      <c r="AU7" s="11" t="n">
        <v>40</v>
      </c>
    </row>
    <row r="8" ht="30" customHeight="1">
      <c r="B8" s="12" t="s">
        <v>20</v>
      </c>
      <c r="C8" s="12" t="n">
        <v>1016</v>
      </c>
      <c r="D8" s="12" t="n">
        <v>506</v>
      </c>
      <c r="E8" s="12" t="n">
        <v>508</v>
      </c>
      <c r="F8" s="12"/>
      <c r="G8" s="12" t="n">
        <v>112</v>
      </c>
      <c r="H8" s="12" t="n">
        <v>163</v>
      </c>
      <c r="I8" s="12" t="n">
        <v>150</v>
      </c>
      <c r="J8" s="12" t="n">
        <v>168</v>
      </c>
      <c r="K8" s="12" t="n">
        <v>173</v>
      </c>
      <c r="L8" s="12" t="n">
        <v>251</v>
      </c>
      <c r="M8" s="12"/>
      <c r="N8" s="12" t="n">
        <v>19</v>
      </c>
      <c r="O8" s="12" t="n">
        <v>248</v>
      </c>
      <c r="P8" s="12" t="n">
        <v>339</v>
      </c>
      <c r="Q8" s="12" t="n">
        <v>270</v>
      </c>
      <c r="R8" s="12" t="n">
        <v>134</v>
      </c>
      <c r="S8" s="12"/>
      <c r="T8" s="12" t="n">
        <v>119</v>
      </c>
      <c r="U8" s="12" t="n">
        <v>288</v>
      </c>
      <c r="V8" s="12" t="n">
        <v>215</v>
      </c>
      <c r="W8" s="12" t="n">
        <v>224</v>
      </c>
      <c r="X8" s="12"/>
      <c r="Y8" s="12" t="n">
        <v>389</v>
      </c>
      <c r="Z8" s="12" t="n">
        <v>172</v>
      </c>
      <c r="AA8" s="12" t="n">
        <v>220</v>
      </c>
      <c r="AB8" s="12" t="n">
        <v>108</v>
      </c>
      <c r="AC8" s="12" t="n">
        <v>59</v>
      </c>
      <c r="AD8" s="12" t="n">
        <v>61</v>
      </c>
      <c r="AE8" s="12"/>
      <c r="AF8" s="12" t="n">
        <v>624</v>
      </c>
      <c r="AG8" s="12"/>
      <c r="AH8" s="12" t="n">
        <v>760</v>
      </c>
      <c r="AI8" s="12"/>
      <c r="AJ8" s="12" t="n">
        <v>77</v>
      </c>
      <c r="AK8" s="12" t="n">
        <v>29</v>
      </c>
      <c r="AL8" s="12" t="n">
        <v>215</v>
      </c>
      <c r="AM8" s="12" t="n">
        <v>169</v>
      </c>
      <c r="AN8" s="12" t="n">
        <v>151</v>
      </c>
      <c r="AO8" s="12" t="n">
        <v>67</v>
      </c>
      <c r="AP8" s="12" t="n">
        <v>123</v>
      </c>
      <c r="AQ8" s="12" t="n">
        <v>35</v>
      </c>
      <c r="AR8" s="12" t="n">
        <v>22</v>
      </c>
      <c r="AS8" s="12" t="n">
        <v>67</v>
      </c>
      <c r="AT8" s="12" t="n">
        <v>23</v>
      </c>
      <c r="AU8" s="12" t="n">
        <v>38</v>
      </c>
    </row>
    <row r="9">
      <c r="B9" s="20" t="s">
        <v>325</v>
      </c>
      <c r="C9" s="19" t="n">
        <v>0.290947979465975</v>
      </c>
      <c r="D9" s="19" t="n">
        <v>0.35618768566885</v>
      </c>
      <c r="E9" s="19" t="n">
        <v>0.225062056142915</v>
      </c>
      <c r="F9" s="19"/>
      <c r="G9" s="19" t="n">
        <v>0.409332800565693</v>
      </c>
      <c r="H9" s="19" t="n">
        <v>0.410713223534422</v>
      </c>
      <c r="I9" s="19" t="n">
        <v>0.303480131735712</v>
      </c>
      <c r="J9" s="19" t="n">
        <v>0.316420691314581</v>
      </c>
      <c r="K9" s="19" t="n">
        <v>0.221935501006122</v>
      </c>
      <c r="L9" s="19" t="n">
        <v>0.183302363877266</v>
      </c>
      <c r="M9" s="19"/>
      <c r="N9" s="19" t="n">
        <v>0.1204441273055</v>
      </c>
      <c r="O9" s="19" t="n">
        <v>0.211855878407285</v>
      </c>
      <c r="P9" s="19" t="n">
        <v>0.278218816358206</v>
      </c>
      <c r="Q9" s="19" t="n">
        <v>0.352860559583016</v>
      </c>
      <c r="R9" s="19" t="n">
        <v>0.371286353100894</v>
      </c>
      <c r="S9" s="19"/>
      <c r="T9" s="19" t="n">
        <v>0.27650665771186</v>
      </c>
      <c r="U9" s="19" t="n">
        <v>0.324346813677082</v>
      </c>
      <c r="V9" s="19" t="n">
        <v>0.264271290897294</v>
      </c>
      <c r="W9" s="19" t="n">
        <v>0.344248982213297</v>
      </c>
      <c r="X9" s="19"/>
      <c r="Y9" s="19" t="n">
        <v>0.364273088736641</v>
      </c>
      <c r="Z9" s="19" t="n">
        <v>0.245895725751221</v>
      </c>
      <c r="AA9" s="19" t="n">
        <v>0.18341665146524</v>
      </c>
      <c r="AB9" s="19" t="n">
        <v>0.255190421726262</v>
      </c>
      <c r="AC9" s="19" t="n">
        <v>0.44726667343519</v>
      </c>
      <c r="AD9" s="19" t="n">
        <v>0.279687471011722</v>
      </c>
      <c r="AE9" s="19"/>
      <c r="AF9" s="19" t="n">
        <v>0.266068434938109</v>
      </c>
      <c r="AG9" s="19"/>
      <c r="AH9" s="19" t="n">
        <v>0.318856426852289</v>
      </c>
      <c r="AI9" s="19"/>
      <c r="AJ9" s="19" t="n">
        <v>0.364841800449816</v>
      </c>
      <c r="AK9" s="19" t="n">
        <v>0.359337970527308</v>
      </c>
      <c r="AL9" s="19" t="n">
        <v>0.275435792984323</v>
      </c>
      <c r="AM9" s="19" t="n">
        <v>0.226515675087209</v>
      </c>
      <c r="AN9" s="19" t="n">
        <v>0.293870961639246</v>
      </c>
      <c r="AO9" s="19" t="n">
        <v>0.374674871142324</v>
      </c>
      <c r="AP9" s="19" t="n">
        <v>0.320133159099414</v>
      </c>
      <c r="AQ9" s="19" t="n">
        <v>0.294140390851476</v>
      </c>
      <c r="AR9" s="19" t="n">
        <v>0.248035376132568</v>
      </c>
      <c r="AS9" s="19" t="n">
        <v>0.217486054241129</v>
      </c>
      <c r="AT9" s="19" t="n">
        <v>0.217589762043437</v>
      </c>
      <c r="AU9" s="19" t="n">
        <v>0.405467118867686</v>
      </c>
    </row>
    <row r="10">
      <c r="B10" s="20" t="s">
        <v>326</v>
      </c>
      <c r="C10" s="19" t="n">
        <v>0.334076410405634</v>
      </c>
      <c r="D10" s="19" t="n">
        <v>0.326235964663958</v>
      </c>
      <c r="E10" s="19" t="n">
        <v>0.343221056382061</v>
      </c>
      <c r="F10" s="19"/>
      <c r="G10" s="19" t="n">
        <v>0.421224192006333</v>
      </c>
      <c r="H10" s="19" t="n">
        <v>0.347593934460669</v>
      </c>
      <c r="I10" s="19" t="n">
        <v>0.352028787299029</v>
      </c>
      <c r="J10" s="19" t="n">
        <v>0.309061412722813</v>
      </c>
      <c r="K10" s="19" t="n">
        <v>0.325944003094535</v>
      </c>
      <c r="L10" s="19" t="n">
        <v>0.297954635012607</v>
      </c>
      <c r="M10" s="19"/>
      <c r="N10" s="19" t="n">
        <v>0.31022107034189</v>
      </c>
      <c r="O10" s="19" t="n">
        <v>0.297046165205763</v>
      </c>
      <c r="P10" s="19" t="n">
        <v>0.316282802197149</v>
      </c>
      <c r="Q10" s="19" t="n">
        <v>0.388429049247365</v>
      </c>
      <c r="R10" s="19" t="n">
        <v>0.347730130152533</v>
      </c>
      <c r="S10" s="19"/>
      <c r="T10" s="19" t="n">
        <v>0.292953536194466</v>
      </c>
      <c r="U10" s="19" t="n">
        <v>0.277669431294254</v>
      </c>
      <c r="V10" s="19" t="n">
        <v>0.39607004831992</v>
      </c>
      <c r="W10" s="19" t="n">
        <v>0.407769086951466</v>
      </c>
      <c r="X10" s="19"/>
      <c r="Y10" s="19" t="n">
        <v>0.373707525350778</v>
      </c>
      <c r="Z10" s="19" t="n">
        <v>0.371291241633449</v>
      </c>
      <c r="AA10" s="19" t="n">
        <v>0.276585164102506</v>
      </c>
      <c r="AB10" s="19" t="n">
        <v>0.261132050828396</v>
      </c>
      <c r="AC10" s="19" t="n">
        <v>0.378215883889599</v>
      </c>
      <c r="AD10" s="19" t="n">
        <v>0.290427003930176</v>
      </c>
      <c r="AE10" s="19"/>
      <c r="AF10" s="19" t="n">
        <v>0.345327015367651</v>
      </c>
      <c r="AG10" s="19"/>
      <c r="AH10" s="19" t="n">
        <v>0.355003297668225</v>
      </c>
      <c r="AI10" s="19"/>
      <c r="AJ10" s="19" t="n">
        <v>0.348798376957129</v>
      </c>
      <c r="AK10" s="19" t="n">
        <v>0.437435930397742</v>
      </c>
      <c r="AL10" s="19" t="n">
        <v>0.345705809475806</v>
      </c>
      <c r="AM10" s="19" t="n">
        <v>0.328240443840802</v>
      </c>
      <c r="AN10" s="19" t="n">
        <v>0.339329862433267</v>
      </c>
      <c r="AO10" s="19" t="n">
        <v>0.249258831646701</v>
      </c>
      <c r="AP10" s="19" t="n">
        <v>0.282651381149596</v>
      </c>
      <c r="AQ10" s="19" t="n">
        <v>0.349833813727981</v>
      </c>
      <c r="AR10" s="19" t="n">
        <v>0.501776544730852</v>
      </c>
      <c r="AS10" s="19" t="n">
        <v>0.413347126597842</v>
      </c>
      <c r="AT10" s="19" t="n">
        <v>0.359585130771493</v>
      </c>
      <c r="AU10" s="19" t="n">
        <v>0.213838898289122</v>
      </c>
    </row>
    <row r="11">
      <c r="B11" s="20" t="s">
        <v>66</v>
      </c>
      <c r="C11" s="21" t="n">
        <v>0.374975610128391</v>
      </c>
      <c r="D11" s="21" t="n">
        <v>0.317576349667192</v>
      </c>
      <c r="E11" s="21" t="n">
        <v>0.431716887475023</v>
      </c>
      <c r="F11" s="21"/>
      <c r="G11" s="21" t="n">
        <v>0.169443007427974</v>
      </c>
      <c r="H11" s="21" t="n">
        <v>0.241692842004909</v>
      </c>
      <c r="I11" s="21" t="n">
        <v>0.34449108096526</v>
      </c>
      <c r="J11" s="21" t="n">
        <v>0.374517895962605</v>
      </c>
      <c r="K11" s="21" t="n">
        <v>0.452120495899343</v>
      </c>
      <c r="L11" s="21" t="n">
        <v>0.518743001110127</v>
      </c>
      <c r="M11" s="21"/>
      <c r="N11" s="21" t="n">
        <v>0.569334802352609</v>
      </c>
      <c r="O11" s="21" t="n">
        <v>0.491097956386952</v>
      </c>
      <c r="P11" s="21" t="n">
        <v>0.405498381444644</v>
      </c>
      <c r="Q11" s="21" t="n">
        <v>0.258710391169619</v>
      </c>
      <c r="R11" s="21" t="n">
        <v>0.280983516746573</v>
      </c>
      <c r="S11" s="21"/>
      <c r="T11" s="21" t="n">
        <v>0.430539806093674</v>
      </c>
      <c r="U11" s="21" t="n">
        <v>0.397983755028664</v>
      </c>
      <c r="V11" s="21" t="n">
        <v>0.339658660782786</v>
      </c>
      <c r="W11" s="21" t="n">
        <v>0.247981930835237</v>
      </c>
      <c r="X11" s="21"/>
      <c r="Y11" s="21" t="n">
        <v>0.262019385912581</v>
      </c>
      <c r="Z11" s="21" t="n">
        <v>0.38281303261533</v>
      </c>
      <c r="AA11" s="21" t="n">
        <v>0.539998184432254</v>
      </c>
      <c r="AB11" s="21" t="n">
        <v>0.483677527445342</v>
      </c>
      <c r="AC11" s="21" t="n">
        <v>0.174517442675211</v>
      </c>
      <c r="AD11" s="21" t="n">
        <v>0.429885525058102</v>
      </c>
      <c r="AE11" s="21"/>
      <c r="AF11" s="21" t="n">
        <v>0.38860454969424</v>
      </c>
      <c r="AG11" s="21"/>
      <c r="AH11" s="21" t="n">
        <v>0.326140275479486</v>
      </c>
      <c r="AI11" s="21"/>
      <c r="AJ11" s="21" t="n">
        <v>0.286359822593055</v>
      </c>
      <c r="AK11" s="21" t="n">
        <v>0.20322609907495</v>
      </c>
      <c r="AL11" s="21" t="n">
        <v>0.37885839753987</v>
      </c>
      <c r="AM11" s="21" t="n">
        <v>0.445243881071989</v>
      </c>
      <c r="AN11" s="21" t="n">
        <v>0.366799175927486</v>
      </c>
      <c r="AO11" s="21" t="n">
        <v>0.376066297210974</v>
      </c>
      <c r="AP11" s="21" t="n">
        <v>0.39721545975099</v>
      </c>
      <c r="AQ11" s="21" t="n">
        <v>0.356025795420543</v>
      </c>
      <c r="AR11" s="21" t="n">
        <v>0.25018807913658</v>
      </c>
      <c r="AS11" s="21" t="n">
        <v>0.369166819161029</v>
      </c>
      <c r="AT11" s="21" t="n">
        <v>0.42282510718507</v>
      </c>
      <c r="AU11" s="21" t="n">
        <v>0.380693982843192</v>
      </c>
    </row>
    <row r="12">
      <c r="B12" s="18"/>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330</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1016</v>
      </c>
      <c r="D7" s="11" t="n">
        <v>479</v>
      </c>
      <c r="E7" s="11" t="n">
        <v>535</v>
      </c>
      <c r="F7" s="11"/>
      <c r="G7" s="11" t="n">
        <v>101</v>
      </c>
      <c r="H7" s="11" t="n">
        <v>138</v>
      </c>
      <c r="I7" s="11" t="n">
        <v>148</v>
      </c>
      <c r="J7" s="11" t="n">
        <v>176</v>
      </c>
      <c r="K7" s="11" t="n">
        <v>187</v>
      </c>
      <c r="L7" s="11" t="n">
        <v>266</v>
      </c>
      <c r="M7" s="11"/>
      <c r="N7" s="11" t="n">
        <v>20</v>
      </c>
      <c r="O7" s="11" t="n">
        <v>265</v>
      </c>
      <c r="P7" s="11" t="n">
        <v>363</v>
      </c>
      <c r="Q7" s="11" t="n">
        <v>242</v>
      </c>
      <c r="R7" s="11" t="n">
        <v>121</v>
      </c>
      <c r="S7" s="11"/>
      <c r="T7" s="11" t="n">
        <v>119</v>
      </c>
      <c r="U7" s="11" t="n">
        <v>291</v>
      </c>
      <c r="V7" s="11" t="n">
        <v>216</v>
      </c>
      <c r="W7" s="11" t="n">
        <v>213</v>
      </c>
      <c r="X7" s="11"/>
      <c r="Y7" s="11" t="n">
        <v>361</v>
      </c>
      <c r="Z7" s="11" t="n">
        <v>178</v>
      </c>
      <c r="AA7" s="11" t="n">
        <v>234</v>
      </c>
      <c r="AB7" s="11" t="n">
        <v>114</v>
      </c>
      <c r="AC7" s="11" t="n">
        <v>56</v>
      </c>
      <c r="AD7" s="11" t="n">
        <v>67</v>
      </c>
      <c r="AE7" s="11"/>
      <c r="AF7" s="11" t="n">
        <v>631</v>
      </c>
      <c r="AG7" s="11"/>
      <c r="AH7" s="11" t="n">
        <v>748</v>
      </c>
      <c r="AI7" s="11"/>
      <c r="AJ7" s="11" t="n">
        <v>86</v>
      </c>
      <c r="AK7" s="11" t="n">
        <v>36</v>
      </c>
      <c r="AL7" s="11" t="n">
        <v>202</v>
      </c>
      <c r="AM7" s="11" t="n">
        <v>160</v>
      </c>
      <c r="AN7" s="11" t="n">
        <v>132</v>
      </c>
      <c r="AO7" s="11" t="n">
        <v>68</v>
      </c>
      <c r="AP7" s="11" t="n">
        <v>130</v>
      </c>
      <c r="AQ7" s="11" t="n">
        <v>32</v>
      </c>
      <c r="AR7" s="11" t="n">
        <v>26</v>
      </c>
      <c r="AS7" s="11" t="n">
        <v>74</v>
      </c>
      <c r="AT7" s="11" t="n">
        <v>30</v>
      </c>
      <c r="AU7" s="11" t="n">
        <v>40</v>
      </c>
    </row>
    <row r="8" ht="30" customHeight="1">
      <c r="B8" s="12" t="s">
        <v>20</v>
      </c>
      <c r="C8" s="12" t="n">
        <v>1016</v>
      </c>
      <c r="D8" s="12" t="n">
        <v>506</v>
      </c>
      <c r="E8" s="12" t="n">
        <v>508</v>
      </c>
      <c r="F8" s="12"/>
      <c r="G8" s="12" t="n">
        <v>112</v>
      </c>
      <c r="H8" s="12" t="n">
        <v>163</v>
      </c>
      <c r="I8" s="12" t="n">
        <v>150</v>
      </c>
      <c r="J8" s="12" t="n">
        <v>168</v>
      </c>
      <c r="K8" s="12" t="n">
        <v>173</v>
      </c>
      <c r="L8" s="12" t="n">
        <v>251</v>
      </c>
      <c r="M8" s="12"/>
      <c r="N8" s="12" t="n">
        <v>19</v>
      </c>
      <c r="O8" s="12" t="n">
        <v>248</v>
      </c>
      <c r="P8" s="12" t="n">
        <v>339</v>
      </c>
      <c r="Q8" s="12" t="n">
        <v>270</v>
      </c>
      <c r="R8" s="12" t="n">
        <v>134</v>
      </c>
      <c r="S8" s="12"/>
      <c r="T8" s="12" t="n">
        <v>119</v>
      </c>
      <c r="U8" s="12" t="n">
        <v>288</v>
      </c>
      <c r="V8" s="12" t="n">
        <v>215</v>
      </c>
      <c r="W8" s="12" t="n">
        <v>224</v>
      </c>
      <c r="X8" s="12"/>
      <c r="Y8" s="12" t="n">
        <v>389</v>
      </c>
      <c r="Z8" s="12" t="n">
        <v>172</v>
      </c>
      <c r="AA8" s="12" t="n">
        <v>220</v>
      </c>
      <c r="AB8" s="12" t="n">
        <v>108</v>
      </c>
      <c r="AC8" s="12" t="n">
        <v>59</v>
      </c>
      <c r="AD8" s="12" t="n">
        <v>61</v>
      </c>
      <c r="AE8" s="12"/>
      <c r="AF8" s="12" t="n">
        <v>624</v>
      </c>
      <c r="AG8" s="12"/>
      <c r="AH8" s="12" t="n">
        <v>760</v>
      </c>
      <c r="AI8" s="12"/>
      <c r="AJ8" s="12" t="n">
        <v>77</v>
      </c>
      <c r="AK8" s="12" t="n">
        <v>29</v>
      </c>
      <c r="AL8" s="12" t="n">
        <v>215</v>
      </c>
      <c r="AM8" s="12" t="n">
        <v>169</v>
      </c>
      <c r="AN8" s="12" t="n">
        <v>151</v>
      </c>
      <c r="AO8" s="12" t="n">
        <v>67</v>
      </c>
      <c r="AP8" s="12" t="n">
        <v>123</v>
      </c>
      <c r="AQ8" s="12" t="n">
        <v>35</v>
      </c>
      <c r="AR8" s="12" t="n">
        <v>22</v>
      </c>
      <c r="AS8" s="12" t="n">
        <v>67</v>
      </c>
      <c r="AT8" s="12" t="n">
        <v>23</v>
      </c>
      <c r="AU8" s="12" t="n">
        <v>38</v>
      </c>
    </row>
    <row r="9">
      <c r="B9" s="20" t="s">
        <v>325</v>
      </c>
      <c r="C9" s="19" t="n">
        <v>0.486454851630095</v>
      </c>
      <c r="D9" s="19" t="n">
        <v>0.509514974753147</v>
      </c>
      <c r="E9" s="19" t="n">
        <v>0.463405892365769</v>
      </c>
      <c r="F9" s="19"/>
      <c r="G9" s="19" t="n">
        <v>0.591202677309994</v>
      </c>
      <c r="H9" s="19" t="n">
        <v>0.534157806105049</v>
      </c>
      <c r="I9" s="19" t="n">
        <v>0.49084218669371</v>
      </c>
      <c r="J9" s="19" t="n">
        <v>0.46292117078656</v>
      </c>
      <c r="K9" s="19" t="n">
        <v>0.429612988204332</v>
      </c>
      <c r="L9" s="19" t="n">
        <v>0.460992598335365</v>
      </c>
      <c r="M9" s="19"/>
      <c r="N9" s="19" t="n">
        <v>0.270684703747926</v>
      </c>
      <c r="O9" s="19" t="n">
        <v>0.414993299372896</v>
      </c>
      <c r="P9" s="19" t="n">
        <v>0.49404945880513</v>
      </c>
      <c r="Q9" s="19" t="n">
        <v>0.519187382978978</v>
      </c>
      <c r="R9" s="19" t="n">
        <v>0.573644391364252</v>
      </c>
      <c r="S9" s="19"/>
      <c r="T9" s="19" t="n">
        <v>0.456539961707329</v>
      </c>
      <c r="U9" s="19" t="n">
        <v>0.451333285186271</v>
      </c>
      <c r="V9" s="19" t="n">
        <v>0.501644429122138</v>
      </c>
      <c r="W9" s="19" t="n">
        <v>0.579442769240365</v>
      </c>
      <c r="X9" s="19"/>
      <c r="Y9" s="19" t="n">
        <v>0.539631625298046</v>
      </c>
      <c r="Z9" s="19" t="n">
        <v>0.462772871400893</v>
      </c>
      <c r="AA9" s="19" t="n">
        <v>0.450302181451466</v>
      </c>
      <c r="AB9" s="19" t="n">
        <v>0.415166108883085</v>
      </c>
      <c r="AC9" s="19" t="n">
        <v>0.561823222130032</v>
      </c>
      <c r="AD9" s="19" t="n">
        <v>0.447866268101801</v>
      </c>
      <c r="AE9" s="19"/>
      <c r="AF9" s="19" t="n">
        <v>0.472731453986889</v>
      </c>
      <c r="AG9" s="19"/>
      <c r="AH9" s="19" t="n">
        <v>0.523611736394518</v>
      </c>
      <c r="AI9" s="19"/>
      <c r="AJ9" s="19" t="n">
        <v>0.538454712457639</v>
      </c>
      <c r="AK9" s="19" t="n">
        <v>0.435634425081523</v>
      </c>
      <c r="AL9" s="19" t="n">
        <v>0.463962723065691</v>
      </c>
      <c r="AM9" s="19" t="n">
        <v>0.446599974958327</v>
      </c>
      <c r="AN9" s="19" t="n">
        <v>0.490470224305305</v>
      </c>
      <c r="AO9" s="19" t="n">
        <v>0.576920043657729</v>
      </c>
      <c r="AP9" s="19" t="n">
        <v>0.529358691112888</v>
      </c>
      <c r="AQ9" s="19" t="n">
        <v>0.599030072084475</v>
      </c>
      <c r="AR9" s="19" t="n">
        <v>0.492660619458341</v>
      </c>
      <c r="AS9" s="19" t="n">
        <v>0.373535098659601</v>
      </c>
      <c r="AT9" s="19" t="n">
        <v>0.49238009730363</v>
      </c>
      <c r="AU9" s="19" t="n">
        <v>0.498273448453231</v>
      </c>
    </row>
    <row r="10">
      <c r="B10" s="20" t="s">
        <v>326</v>
      </c>
      <c r="C10" s="19" t="n">
        <v>0.191790280248409</v>
      </c>
      <c r="D10" s="19" t="n">
        <v>0.208235317062055</v>
      </c>
      <c r="E10" s="19" t="n">
        <v>0.176152958097442</v>
      </c>
      <c r="F10" s="19"/>
      <c r="G10" s="19" t="n">
        <v>0.312239691733051</v>
      </c>
      <c r="H10" s="19" t="n">
        <v>0.199145468355101</v>
      </c>
      <c r="I10" s="19" t="n">
        <v>0.17760786567534</v>
      </c>
      <c r="J10" s="19" t="n">
        <v>0.214721437686424</v>
      </c>
      <c r="K10" s="19" t="n">
        <v>0.146522863426665</v>
      </c>
      <c r="L10" s="19" t="n">
        <v>0.157498391253625</v>
      </c>
      <c r="M10" s="19"/>
      <c r="N10" s="19" t="n">
        <v>0.163980762191475</v>
      </c>
      <c r="O10" s="19" t="n">
        <v>0.190372741979246</v>
      </c>
      <c r="P10" s="19" t="n">
        <v>0.147158313007497</v>
      </c>
      <c r="Q10" s="19" t="n">
        <v>0.244699059368121</v>
      </c>
      <c r="R10" s="19" t="n">
        <v>0.205527955817156</v>
      </c>
      <c r="S10" s="19"/>
      <c r="T10" s="19" t="n">
        <v>0.142481390995161</v>
      </c>
      <c r="U10" s="19" t="n">
        <v>0.212406087248806</v>
      </c>
      <c r="V10" s="19" t="n">
        <v>0.222998949251492</v>
      </c>
      <c r="W10" s="19" t="n">
        <v>0.196256718219942</v>
      </c>
      <c r="X10" s="19"/>
      <c r="Y10" s="19" t="n">
        <v>0.217199828576532</v>
      </c>
      <c r="Z10" s="19" t="n">
        <v>0.209137701469696</v>
      </c>
      <c r="AA10" s="19" t="n">
        <v>0.137713928929867</v>
      </c>
      <c r="AB10" s="19" t="n">
        <v>0.163019629997132</v>
      </c>
      <c r="AC10" s="19" t="n">
        <v>0.32258846633691</v>
      </c>
      <c r="AD10" s="19" t="n">
        <v>0.104971791983332</v>
      </c>
      <c r="AE10" s="19"/>
      <c r="AF10" s="19" t="n">
        <v>0.199193907178978</v>
      </c>
      <c r="AG10" s="19"/>
      <c r="AH10" s="19" t="n">
        <v>0.20448550877183</v>
      </c>
      <c r="AI10" s="19"/>
      <c r="AJ10" s="19" t="n">
        <v>0.171105273864174</v>
      </c>
      <c r="AK10" s="19" t="n">
        <v>0.333481490842642</v>
      </c>
      <c r="AL10" s="19" t="n">
        <v>0.226573274434923</v>
      </c>
      <c r="AM10" s="19" t="n">
        <v>0.204974692244114</v>
      </c>
      <c r="AN10" s="19" t="n">
        <v>0.169130254578845</v>
      </c>
      <c r="AO10" s="19" t="n">
        <v>0.131035423126971</v>
      </c>
      <c r="AP10" s="19" t="n">
        <v>0.143624728783925</v>
      </c>
      <c r="AQ10" s="19" t="n">
        <v>0.13354186390721</v>
      </c>
      <c r="AR10" s="19" t="n">
        <v>0.216127851089567</v>
      </c>
      <c r="AS10" s="19" t="n">
        <v>0.249959130744691</v>
      </c>
      <c r="AT10" s="19" t="n">
        <v>0.179174233044631</v>
      </c>
      <c r="AU10" s="19" t="n">
        <v>0.167840734359551</v>
      </c>
    </row>
    <row r="11">
      <c r="B11" s="20" t="s">
        <v>66</v>
      </c>
      <c r="C11" s="21" t="n">
        <v>0.321754868121495</v>
      </c>
      <c r="D11" s="21" t="n">
        <v>0.282249708184798</v>
      </c>
      <c r="E11" s="21" t="n">
        <v>0.360441149536789</v>
      </c>
      <c r="F11" s="21"/>
      <c r="G11" s="21" t="n">
        <v>0.0965576309569556</v>
      </c>
      <c r="H11" s="21" t="n">
        <v>0.266696725539849</v>
      </c>
      <c r="I11" s="21" t="n">
        <v>0.331549947630949</v>
      </c>
      <c r="J11" s="21" t="n">
        <v>0.322357391527016</v>
      </c>
      <c r="K11" s="21" t="n">
        <v>0.423864148369003</v>
      </c>
      <c r="L11" s="21" t="n">
        <v>0.381509010411009</v>
      </c>
      <c r="M11" s="21"/>
      <c r="N11" s="21" t="n">
        <v>0.565334534060599</v>
      </c>
      <c r="O11" s="21" t="n">
        <v>0.394633958647858</v>
      </c>
      <c r="P11" s="21" t="n">
        <v>0.358792228187373</v>
      </c>
      <c r="Q11" s="21" t="n">
        <v>0.236113557652901</v>
      </c>
      <c r="R11" s="21" t="n">
        <v>0.220827652818591</v>
      </c>
      <c r="S11" s="21"/>
      <c r="T11" s="21" t="n">
        <v>0.40097864729751</v>
      </c>
      <c r="U11" s="21" t="n">
        <v>0.336260627564923</v>
      </c>
      <c r="V11" s="21" t="n">
        <v>0.27535662162637</v>
      </c>
      <c r="W11" s="21" t="n">
        <v>0.224300512539693</v>
      </c>
      <c r="X11" s="21"/>
      <c r="Y11" s="21" t="n">
        <v>0.243168546125422</v>
      </c>
      <c r="Z11" s="21" t="n">
        <v>0.328089427129411</v>
      </c>
      <c r="AA11" s="21" t="n">
        <v>0.411983889618667</v>
      </c>
      <c r="AB11" s="21" t="n">
        <v>0.421814261119783</v>
      </c>
      <c r="AC11" s="21" t="n">
        <v>0.115588311533058</v>
      </c>
      <c r="AD11" s="21" t="n">
        <v>0.447161939914867</v>
      </c>
      <c r="AE11" s="21"/>
      <c r="AF11" s="21" t="n">
        <v>0.328074638834132</v>
      </c>
      <c r="AG11" s="21"/>
      <c r="AH11" s="21" t="n">
        <v>0.271902754833652</v>
      </c>
      <c r="AI11" s="21"/>
      <c r="AJ11" s="21" t="n">
        <v>0.290440013678187</v>
      </c>
      <c r="AK11" s="21" t="n">
        <v>0.230884084075835</v>
      </c>
      <c r="AL11" s="21" t="n">
        <v>0.309464002499386</v>
      </c>
      <c r="AM11" s="21" t="n">
        <v>0.348425332797559</v>
      </c>
      <c r="AN11" s="21" t="n">
        <v>0.34039952111585</v>
      </c>
      <c r="AO11" s="21" t="n">
        <v>0.2920445332153</v>
      </c>
      <c r="AP11" s="21" t="n">
        <v>0.327016580103187</v>
      </c>
      <c r="AQ11" s="21" t="n">
        <v>0.267428064008315</v>
      </c>
      <c r="AR11" s="21" t="n">
        <v>0.291211529452093</v>
      </c>
      <c r="AS11" s="21" t="n">
        <v>0.376505770595708</v>
      </c>
      <c r="AT11" s="21" t="n">
        <v>0.328445669651739</v>
      </c>
      <c r="AU11" s="21" t="n">
        <v>0.333885817187218</v>
      </c>
    </row>
    <row r="12">
      <c r="B12" s="18"/>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331</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1016</v>
      </c>
      <c r="D7" s="11" t="n">
        <v>479</v>
      </c>
      <c r="E7" s="11" t="n">
        <v>535</v>
      </c>
      <c r="F7" s="11"/>
      <c r="G7" s="11" t="n">
        <v>101</v>
      </c>
      <c r="H7" s="11" t="n">
        <v>138</v>
      </c>
      <c r="I7" s="11" t="n">
        <v>148</v>
      </c>
      <c r="J7" s="11" t="n">
        <v>176</v>
      </c>
      <c r="K7" s="11" t="n">
        <v>187</v>
      </c>
      <c r="L7" s="11" t="n">
        <v>266</v>
      </c>
      <c r="M7" s="11"/>
      <c r="N7" s="11" t="n">
        <v>20</v>
      </c>
      <c r="O7" s="11" t="n">
        <v>265</v>
      </c>
      <c r="P7" s="11" t="n">
        <v>363</v>
      </c>
      <c r="Q7" s="11" t="n">
        <v>242</v>
      </c>
      <c r="R7" s="11" t="n">
        <v>121</v>
      </c>
      <c r="S7" s="11"/>
      <c r="T7" s="11" t="n">
        <v>119</v>
      </c>
      <c r="U7" s="11" t="n">
        <v>291</v>
      </c>
      <c r="V7" s="11" t="n">
        <v>216</v>
      </c>
      <c r="W7" s="11" t="n">
        <v>213</v>
      </c>
      <c r="X7" s="11"/>
      <c r="Y7" s="11" t="n">
        <v>361</v>
      </c>
      <c r="Z7" s="11" t="n">
        <v>178</v>
      </c>
      <c r="AA7" s="11" t="n">
        <v>234</v>
      </c>
      <c r="AB7" s="11" t="n">
        <v>114</v>
      </c>
      <c r="AC7" s="11" t="n">
        <v>56</v>
      </c>
      <c r="AD7" s="11" t="n">
        <v>67</v>
      </c>
      <c r="AE7" s="11"/>
      <c r="AF7" s="11" t="n">
        <v>631</v>
      </c>
      <c r="AG7" s="11"/>
      <c r="AH7" s="11" t="n">
        <v>748</v>
      </c>
      <c r="AI7" s="11"/>
      <c r="AJ7" s="11" t="n">
        <v>86</v>
      </c>
      <c r="AK7" s="11" t="n">
        <v>36</v>
      </c>
      <c r="AL7" s="11" t="n">
        <v>202</v>
      </c>
      <c r="AM7" s="11" t="n">
        <v>160</v>
      </c>
      <c r="AN7" s="11" t="n">
        <v>132</v>
      </c>
      <c r="AO7" s="11" t="n">
        <v>68</v>
      </c>
      <c r="AP7" s="11" t="n">
        <v>130</v>
      </c>
      <c r="AQ7" s="11" t="n">
        <v>32</v>
      </c>
      <c r="AR7" s="11" t="n">
        <v>26</v>
      </c>
      <c r="AS7" s="11" t="n">
        <v>74</v>
      </c>
      <c r="AT7" s="11" t="n">
        <v>30</v>
      </c>
      <c r="AU7" s="11" t="n">
        <v>40</v>
      </c>
    </row>
    <row r="8" ht="30" customHeight="1">
      <c r="B8" s="12" t="s">
        <v>20</v>
      </c>
      <c r="C8" s="12" t="n">
        <v>1016</v>
      </c>
      <c r="D8" s="12" t="n">
        <v>506</v>
      </c>
      <c r="E8" s="12" t="n">
        <v>508</v>
      </c>
      <c r="F8" s="12"/>
      <c r="G8" s="12" t="n">
        <v>112</v>
      </c>
      <c r="H8" s="12" t="n">
        <v>163</v>
      </c>
      <c r="I8" s="12" t="n">
        <v>150</v>
      </c>
      <c r="J8" s="12" t="n">
        <v>168</v>
      </c>
      <c r="K8" s="12" t="n">
        <v>173</v>
      </c>
      <c r="L8" s="12" t="n">
        <v>251</v>
      </c>
      <c r="M8" s="12"/>
      <c r="N8" s="12" t="n">
        <v>19</v>
      </c>
      <c r="O8" s="12" t="n">
        <v>248</v>
      </c>
      <c r="P8" s="12" t="n">
        <v>339</v>
      </c>
      <c r="Q8" s="12" t="n">
        <v>270</v>
      </c>
      <c r="R8" s="12" t="n">
        <v>134</v>
      </c>
      <c r="S8" s="12"/>
      <c r="T8" s="12" t="n">
        <v>119</v>
      </c>
      <c r="U8" s="12" t="n">
        <v>288</v>
      </c>
      <c r="V8" s="12" t="n">
        <v>215</v>
      </c>
      <c r="W8" s="12" t="n">
        <v>224</v>
      </c>
      <c r="X8" s="12"/>
      <c r="Y8" s="12" t="n">
        <v>389</v>
      </c>
      <c r="Z8" s="12" t="n">
        <v>172</v>
      </c>
      <c r="AA8" s="12" t="n">
        <v>220</v>
      </c>
      <c r="AB8" s="12" t="n">
        <v>108</v>
      </c>
      <c r="AC8" s="12" t="n">
        <v>59</v>
      </c>
      <c r="AD8" s="12" t="n">
        <v>61</v>
      </c>
      <c r="AE8" s="12"/>
      <c r="AF8" s="12" t="n">
        <v>624</v>
      </c>
      <c r="AG8" s="12"/>
      <c r="AH8" s="12" t="n">
        <v>760</v>
      </c>
      <c r="AI8" s="12"/>
      <c r="AJ8" s="12" t="n">
        <v>77</v>
      </c>
      <c r="AK8" s="12" t="n">
        <v>29</v>
      </c>
      <c r="AL8" s="12" t="n">
        <v>215</v>
      </c>
      <c r="AM8" s="12" t="n">
        <v>169</v>
      </c>
      <c r="AN8" s="12" t="n">
        <v>151</v>
      </c>
      <c r="AO8" s="12" t="n">
        <v>67</v>
      </c>
      <c r="AP8" s="12" t="n">
        <v>123</v>
      </c>
      <c r="AQ8" s="12" t="n">
        <v>35</v>
      </c>
      <c r="AR8" s="12" t="n">
        <v>22</v>
      </c>
      <c r="AS8" s="12" t="n">
        <v>67</v>
      </c>
      <c r="AT8" s="12" t="n">
        <v>23</v>
      </c>
      <c r="AU8" s="12" t="n">
        <v>38</v>
      </c>
    </row>
    <row r="9">
      <c r="B9" s="20" t="s">
        <v>325</v>
      </c>
      <c r="C9" s="19" t="n">
        <v>0.300328567296726</v>
      </c>
      <c r="D9" s="19" t="n">
        <v>0.32632613420272</v>
      </c>
      <c r="E9" s="19" t="n">
        <v>0.275596510867459</v>
      </c>
      <c r="F9" s="19"/>
      <c r="G9" s="19" t="n">
        <v>0.369591693009448</v>
      </c>
      <c r="H9" s="19" t="n">
        <v>0.348975535574789</v>
      </c>
      <c r="I9" s="19" t="n">
        <v>0.27340118562412</v>
      </c>
      <c r="J9" s="19" t="n">
        <v>0.293912333412128</v>
      </c>
      <c r="K9" s="19" t="n">
        <v>0.277715387141191</v>
      </c>
      <c r="L9" s="19" t="n">
        <v>0.273849703637781</v>
      </c>
      <c r="M9" s="19"/>
      <c r="N9" s="19" t="n">
        <v>0.0572997422360922</v>
      </c>
      <c r="O9" s="19" t="n">
        <v>0.279528586865256</v>
      </c>
      <c r="P9" s="19" t="n">
        <v>0.267272986406518</v>
      </c>
      <c r="Q9" s="19" t="n">
        <v>0.361795958702173</v>
      </c>
      <c r="R9" s="19" t="n">
        <v>0.335769456586872</v>
      </c>
      <c r="S9" s="19"/>
      <c r="T9" s="19" t="n">
        <v>0.238904392935847</v>
      </c>
      <c r="U9" s="19" t="n">
        <v>0.311743275352076</v>
      </c>
      <c r="V9" s="19" t="n">
        <v>0.2902569264793</v>
      </c>
      <c r="W9" s="19" t="n">
        <v>0.385831526987293</v>
      </c>
      <c r="X9" s="19"/>
      <c r="Y9" s="19" t="n">
        <v>0.345412110395614</v>
      </c>
      <c r="Z9" s="19" t="n">
        <v>0.306856189298877</v>
      </c>
      <c r="AA9" s="19" t="n">
        <v>0.284597207205669</v>
      </c>
      <c r="AB9" s="19" t="n">
        <v>0.229302452037526</v>
      </c>
      <c r="AC9" s="19" t="n">
        <v>0.323341249641026</v>
      </c>
      <c r="AD9" s="19" t="n">
        <v>0.185719614812882</v>
      </c>
      <c r="AE9" s="19"/>
      <c r="AF9" s="19" t="n">
        <v>0.296631822296196</v>
      </c>
      <c r="AG9" s="19"/>
      <c r="AH9" s="19" t="n">
        <v>0.323049717708445</v>
      </c>
      <c r="AI9" s="19"/>
      <c r="AJ9" s="19" t="n">
        <v>0.411455645610391</v>
      </c>
      <c r="AK9" s="19" t="n">
        <v>0.250068119675711</v>
      </c>
      <c r="AL9" s="19" t="n">
        <v>0.258313238419149</v>
      </c>
      <c r="AM9" s="19" t="n">
        <v>0.308111583005414</v>
      </c>
      <c r="AN9" s="19" t="n">
        <v>0.345123107444214</v>
      </c>
      <c r="AO9" s="19" t="n">
        <v>0.382438409619948</v>
      </c>
      <c r="AP9" s="19" t="n">
        <v>0.288353073717118</v>
      </c>
      <c r="AQ9" s="19" t="n">
        <v>0.291590215088347</v>
      </c>
      <c r="AR9" s="19" t="n">
        <v>0.183033807130699</v>
      </c>
      <c r="AS9" s="19" t="n">
        <v>0.285228253639665</v>
      </c>
      <c r="AT9" s="19" t="n">
        <v>0.140316481860367</v>
      </c>
      <c r="AU9" s="19" t="n">
        <v>0.232031481721415</v>
      </c>
    </row>
    <row r="10">
      <c r="B10" s="20" t="s">
        <v>326</v>
      </c>
      <c r="C10" s="19" t="n">
        <v>0.261043626730954</v>
      </c>
      <c r="D10" s="19" t="n">
        <v>0.313061431566164</v>
      </c>
      <c r="E10" s="19" t="n">
        <v>0.208223651641937</v>
      </c>
      <c r="F10" s="19"/>
      <c r="G10" s="19" t="n">
        <v>0.44755137560345</v>
      </c>
      <c r="H10" s="19" t="n">
        <v>0.312575627895314</v>
      </c>
      <c r="I10" s="19" t="n">
        <v>0.300899636512604</v>
      </c>
      <c r="J10" s="19" t="n">
        <v>0.263496184813598</v>
      </c>
      <c r="K10" s="19" t="n">
        <v>0.19753491242171</v>
      </c>
      <c r="L10" s="19" t="n">
        <v>0.162447284712217</v>
      </c>
      <c r="M10" s="19"/>
      <c r="N10" s="19" t="n">
        <v>0.331172530892351</v>
      </c>
      <c r="O10" s="19" t="n">
        <v>0.208536670155597</v>
      </c>
      <c r="P10" s="19" t="n">
        <v>0.242339269646834</v>
      </c>
      <c r="Q10" s="19" t="n">
        <v>0.300358538378351</v>
      </c>
      <c r="R10" s="19" t="n">
        <v>0.319694281124175</v>
      </c>
      <c r="S10" s="19"/>
      <c r="T10" s="19" t="n">
        <v>0.245324187061902</v>
      </c>
      <c r="U10" s="19" t="n">
        <v>0.241855663716094</v>
      </c>
      <c r="V10" s="19" t="n">
        <v>0.296336668332652</v>
      </c>
      <c r="W10" s="19" t="n">
        <v>0.297912735619589</v>
      </c>
      <c r="X10" s="19"/>
      <c r="Y10" s="19" t="n">
        <v>0.337696944668826</v>
      </c>
      <c r="Z10" s="19" t="n">
        <v>0.258691491793785</v>
      </c>
      <c r="AA10" s="19" t="n">
        <v>0.135265167429835</v>
      </c>
      <c r="AB10" s="19" t="n">
        <v>0.183249729935129</v>
      </c>
      <c r="AC10" s="19" t="n">
        <v>0.44288399906048</v>
      </c>
      <c r="AD10" s="19" t="n">
        <v>0.206314515438212</v>
      </c>
      <c r="AE10" s="19"/>
      <c r="AF10" s="19" t="n">
        <v>0.250157283988589</v>
      </c>
      <c r="AG10" s="19"/>
      <c r="AH10" s="19" t="n">
        <v>0.295676845013195</v>
      </c>
      <c r="AI10" s="19"/>
      <c r="AJ10" s="19" t="n">
        <v>0.22654397608459</v>
      </c>
      <c r="AK10" s="19" t="n">
        <v>0.548655794811947</v>
      </c>
      <c r="AL10" s="19" t="n">
        <v>0.327311749775817</v>
      </c>
      <c r="AM10" s="19" t="n">
        <v>0.206368137000997</v>
      </c>
      <c r="AN10" s="19" t="n">
        <v>0.249439477736803</v>
      </c>
      <c r="AO10" s="19" t="n">
        <v>0.185077325143481</v>
      </c>
      <c r="AP10" s="19" t="n">
        <v>0.209498767012959</v>
      </c>
      <c r="AQ10" s="19" t="n">
        <v>0.292358950681387</v>
      </c>
      <c r="AR10" s="19" t="n">
        <v>0.323788391134295</v>
      </c>
      <c r="AS10" s="19" t="n">
        <v>0.242246949003492</v>
      </c>
      <c r="AT10" s="19" t="n">
        <v>0.346798515836523</v>
      </c>
      <c r="AU10" s="19" t="n">
        <v>0.242643936944176</v>
      </c>
    </row>
    <row r="11">
      <c r="B11" s="20" t="s">
        <v>66</v>
      </c>
      <c r="C11" s="21" t="n">
        <v>0.438627805972321</v>
      </c>
      <c r="D11" s="21" t="n">
        <v>0.360612434231115</v>
      </c>
      <c r="E11" s="21" t="n">
        <v>0.516179837490603</v>
      </c>
      <c r="F11" s="21"/>
      <c r="G11" s="21" t="n">
        <v>0.182856931387102</v>
      </c>
      <c r="H11" s="21" t="n">
        <v>0.338448836529898</v>
      </c>
      <c r="I11" s="21" t="n">
        <v>0.425699177863275</v>
      </c>
      <c r="J11" s="21" t="n">
        <v>0.442591481774274</v>
      </c>
      <c r="K11" s="21" t="n">
        <v>0.524749700437099</v>
      </c>
      <c r="L11" s="21" t="n">
        <v>0.563703011650002</v>
      </c>
      <c r="M11" s="21"/>
      <c r="N11" s="21" t="n">
        <v>0.611527726871557</v>
      </c>
      <c r="O11" s="21" t="n">
        <v>0.511934742979147</v>
      </c>
      <c r="P11" s="21" t="n">
        <v>0.490387743946648</v>
      </c>
      <c r="Q11" s="21" t="n">
        <v>0.337845502919476</v>
      </c>
      <c r="R11" s="21" t="n">
        <v>0.344536262288954</v>
      </c>
      <c r="S11" s="21"/>
      <c r="T11" s="21" t="n">
        <v>0.515771420002251</v>
      </c>
      <c r="U11" s="21" t="n">
        <v>0.44640106093183</v>
      </c>
      <c r="V11" s="21" t="n">
        <v>0.413406405188048</v>
      </c>
      <c r="W11" s="21" t="n">
        <v>0.316255737393118</v>
      </c>
      <c r="X11" s="21"/>
      <c r="Y11" s="21" t="n">
        <v>0.31689094493556</v>
      </c>
      <c r="Z11" s="21" t="n">
        <v>0.434452318907337</v>
      </c>
      <c r="AA11" s="21" t="n">
        <v>0.580137625364496</v>
      </c>
      <c r="AB11" s="21" t="n">
        <v>0.587447818027345</v>
      </c>
      <c r="AC11" s="21" t="n">
        <v>0.233774751298494</v>
      </c>
      <c r="AD11" s="21" t="n">
        <v>0.607965869748906</v>
      </c>
      <c r="AE11" s="21"/>
      <c r="AF11" s="21" t="n">
        <v>0.453210893715216</v>
      </c>
      <c r="AG11" s="21"/>
      <c r="AH11" s="21" t="n">
        <v>0.38127343727836</v>
      </c>
      <c r="AI11" s="21"/>
      <c r="AJ11" s="21" t="n">
        <v>0.36200037830502</v>
      </c>
      <c r="AK11" s="21" t="n">
        <v>0.201276085512342</v>
      </c>
      <c r="AL11" s="21" t="n">
        <v>0.414375011805034</v>
      </c>
      <c r="AM11" s="21" t="n">
        <v>0.48552027999359</v>
      </c>
      <c r="AN11" s="21" t="n">
        <v>0.405437414818983</v>
      </c>
      <c r="AO11" s="21" t="n">
        <v>0.432484265236572</v>
      </c>
      <c r="AP11" s="21" t="n">
        <v>0.502148159269923</v>
      </c>
      <c r="AQ11" s="21" t="n">
        <v>0.416050834230266</v>
      </c>
      <c r="AR11" s="21" t="n">
        <v>0.493177801735006</v>
      </c>
      <c r="AS11" s="21" t="n">
        <v>0.472524797356843</v>
      </c>
      <c r="AT11" s="21" t="n">
        <v>0.512885002303111</v>
      </c>
      <c r="AU11" s="21" t="n">
        <v>0.52532458133441</v>
      </c>
    </row>
    <row r="12">
      <c r="B12" s="18"/>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332</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1016</v>
      </c>
      <c r="D7" s="11" t="n">
        <v>479</v>
      </c>
      <c r="E7" s="11" t="n">
        <v>535</v>
      </c>
      <c r="F7" s="11"/>
      <c r="G7" s="11" t="n">
        <v>101</v>
      </c>
      <c r="H7" s="11" t="n">
        <v>138</v>
      </c>
      <c r="I7" s="11" t="n">
        <v>148</v>
      </c>
      <c r="J7" s="11" t="n">
        <v>176</v>
      </c>
      <c r="K7" s="11" t="n">
        <v>187</v>
      </c>
      <c r="L7" s="11" t="n">
        <v>266</v>
      </c>
      <c r="M7" s="11"/>
      <c r="N7" s="11" t="n">
        <v>20</v>
      </c>
      <c r="O7" s="11" t="n">
        <v>265</v>
      </c>
      <c r="P7" s="11" t="n">
        <v>363</v>
      </c>
      <c r="Q7" s="11" t="n">
        <v>242</v>
      </c>
      <c r="R7" s="11" t="n">
        <v>121</v>
      </c>
      <c r="S7" s="11"/>
      <c r="T7" s="11" t="n">
        <v>119</v>
      </c>
      <c r="U7" s="11" t="n">
        <v>291</v>
      </c>
      <c r="V7" s="11" t="n">
        <v>216</v>
      </c>
      <c r="W7" s="11" t="n">
        <v>213</v>
      </c>
      <c r="X7" s="11"/>
      <c r="Y7" s="11" t="n">
        <v>361</v>
      </c>
      <c r="Z7" s="11" t="n">
        <v>178</v>
      </c>
      <c r="AA7" s="11" t="n">
        <v>234</v>
      </c>
      <c r="AB7" s="11" t="n">
        <v>114</v>
      </c>
      <c r="AC7" s="11" t="n">
        <v>56</v>
      </c>
      <c r="AD7" s="11" t="n">
        <v>67</v>
      </c>
      <c r="AE7" s="11"/>
      <c r="AF7" s="11" t="n">
        <v>631</v>
      </c>
      <c r="AG7" s="11"/>
      <c r="AH7" s="11" t="n">
        <v>748</v>
      </c>
      <c r="AI7" s="11"/>
      <c r="AJ7" s="11" t="n">
        <v>86</v>
      </c>
      <c r="AK7" s="11" t="n">
        <v>36</v>
      </c>
      <c r="AL7" s="11" t="n">
        <v>202</v>
      </c>
      <c r="AM7" s="11" t="n">
        <v>160</v>
      </c>
      <c r="AN7" s="11" t="n">
        <v>132</v>
      </c>
      <c r="AO7" s="11" t="n">
        <v>68</v>
      </c>
      <c r="AP7" s="11" t="n">
        <v>130</v>
      </c>
      <c r="AQ7" s="11" t="n">
        <v>32</v>
      </c>
      <c r="AR7" s="11" t="n">
        <v>26</v>
      </c>
      <c r="AS7" s="11" t="n">
        <v>74</v>
      </c>
      <c r="AT7" s="11" t="n">
        <v>30</v>
      </c>
      <c r="AU7" s="11" t="n">
        <v>40</v>
      </c>
    </row>
    <row r="8" ht="30" customHeight="1">
      <c r="B8" s="12" t="s">
        <v>20</v>
      </c>
      <c r="C8" s="12" t="n">
        <v>1016</v>
      </c>
      <c r="D8" s="12" t="n">
        <v>506</v>
      </c>
      <c r="E8" s="12" t="n">
        <v>508</v>
      </c>
      <c r="F8" s="12"/>
      <c r="G8" s="12" t="n">
        <v>112</v>
      </c>
      <c r="H8" s="12" t="n">
        <v>163</v>
      </c>
      <c r="I8" s="12" t="n">
        <v>150</v>
      </c>
      <c r="J8" s="12" t="n">
        <v>168</v>
      </c>
      <c r="K8" s="12" t="n">
        <v>173</v>
      </c>
      <c r="L8" s="12" t="n">
        <v>251</v>
      </c>
      <c r="M8" s="12"/>
      <c r="N8" s="12" t="n">
        <v>19</v>
      </c>
      <c r="O8" s="12" t="n">
        <v>248</v>
      </c>
      <c r="P8" s="12" t="n">
        <v>339</v>
      </c>
      <c r="Q8" s="12" t="n">
        <v>270</v>
      </c>
      <c r="R8" s="12" t="n">
        <v>134</v>
      </c>
      <c r="S8" s="12"/>
      <c r="T8" s="12" t="n">
        <v>119</v>
      </c>
      <c r="U8" s="12" t="n">
        <v>288</v>
      </c>
      <c r="V8" s="12" t="n">
        <v>215</v>
      </c>
      <c r="W8" s="12" t="n">
        <v>224</v>
      </c>
      <c r="X8" s="12"/>
      <c r="Y8" s="12" t="n">
        <v>389</v>
      </c>
      <c r="Z8" s="12" t="n">
        <v>172</v>
      </c>
      <c r="AA8" s="12" t="n">
        <v>220</v>
      </c>
      <c r="AB8" s="12" t="n">
        <v>108</v>
      </c>
      <c r="AC8" s="12" t="n">
        <v>59</v>
      </c>
      <c r="AD8" s="12" t="n">
        <v>61</v>
      </c>
      <c r="AE8" s="12"/>
      <c r="AF8" s="12" t="n">
        <v>624</v>
      </c>
      <c r="AG8" s="12"/>
      <c r="AH8" s="12" t="n">
        <v>760</v>
      </c>
      <c r="AI8" s="12"/>
      <c r="AJ8" s="12" t="n">
        <v>77</v>
      </c>
      <c r="AK8" s="12" t="n">
        <v>29</v>
      </c>
      <c r="AL8" s="12" t="n">
        <v>215</v>
      </c>
      <c r="AM8" s="12" t="n">
        <v>169</v>
      </c>
      <c r="AN8" s="12" t="n">
        <v>151</v>
      </c>
      <c r="AO8" s="12" t="n">
        <v>67</v>
      </c>
      <c r="AP8" s="12" t="n">
        <v>123</v>
      </c>
      <c r="AQ8" s="12" t="n">
        <v>35</v>
      </c>
      <c r="AR8" s="12" t="n">
        <v>22</v>
      </c>
      <c r="AS8" s="12" t="n">
        <v>67</v>
      </c>
      <c r="AT8" s="12" t="n">
        <v>23</v>
      </c>
      <c r="AU8" s="12" t="n">
        <v>38</v>
      </c>
    </row>
    <row r="9">
      <c r="B9" s="20" t="s">
        <v>325</v>
      </c>
      <c r="C9" s="19" t="n">
        <v>0.225163281468226</v>
      </c>
      <c r="D9" s="19" t="n">
        <v>0.260157183924828</v>
      </c>
      <c r="E9" s="19" t="n">
        <v>0.19116181817343</v>
      </c>
      <c r="F9" s="19"/>
      <c r="G9" s="19" t="n">
        <v>0.364467515426799</v>
      </c>
      <c r="H9" s="19" t="n">
        <v>0.335543285521211</v>
      </c>
      <c r="I9" s="19" t="n">
        <v>0.222485067277348</v>
      </c>
      <c r="J9" s="19" t="n">
        <v>0.193239665225407</v>
      </c>
      <c r="K9" s="19" t="n">
        <v>0.157271277705513</v>
      </c>
      <c r="L9" s="19" t="n">
        <v>0.161079584106614</v>
      </c>
      <c r="M9" s="19"/>
      <c r="N9" s="19" t="n">
        <v>0.168037427008541</v>
      </c>
      <c r="O9" s="19" t="n">
        <v>0.166936963675916</v>
      </c>
      <c r="P9" s="19" t="n">
        <v>0.217737978782868</v>
      </c>
      <c r="Q9" s="19" t="n">
        <v>0.250702751126985</v>
      </c>
      <c r="R9" s="19" t="n">
        <v>0.316837025732638</v>
      </c>
      <c r="S9" s="19"/>
      <c r="T9" s="19" t="n">
        <v>0.243761557081036</v>
      </c>
      <c r="U9" s="19" t="n">
        <v>0.225127898972064</v>
      </c>
      <c r="V9" s="19" t="n">
        <v>0.193946011614736</v>
      </c>
      <c r="W9" s="19" t="n">
        <v>0.300339197685683</v>
      </c>
      <c r="X9" s="19"/>
      <c r="Y9" s="19" t="n">
        <v>0.281674564956714</v>
      </c>
      <c r="Z9" s="19" t="n">
        <v>0.204514913056643</v>
      </c>
      <c r="AA9" s="19" t="n">
        <v>0.164608691198872</v>
      </c>
      <c r="AB9" s="19" t="n">
        <v>0.166965077821228</v>
      </c>
      <c r="AC9" s="19" t="n">
        <v>0.336864751231961</v>
      </c>
      <c r="AD9" s="19" t="n">
        <v>0.159240651308274</v>
      </c>
      <c r="AE9" s="19"/>
      <c r="AF9" s="19" t="n">
        <v>0.21771790325551</v>
      </c>
      <c r="AG9" s="19"/>
      <c r="AH9" s="19" t="n">
        <v>0.24995285213664</v>
      </c>
      <c r="AI9" s="19"/>
      <c r="AJ9" s="19" t="n">
        <v>0.30767818104842</v>
      </c>
      <c r="AK9" s="19" t="n">
        <v>0.182379581915267</v>
      </c>
      <c r="AL9" s="19" t="n">
        <v>0.16580314881376</v>
      </c>
      <c r="AM9" s="19" t="n">
        <v>0.21719420428525</v>
      </c>
      <c r="AN9" s="19" t="n">
        <v>0.256723539505582</v>
      </c>
      <c r="AO9" s="19" t="n">
        <v>0.251523079478186</v>
      </c>
      <c r="AP9" s="19" t="n">
        <v>0.25198994903313</v>
      </c>
      <c r="AQ9" s="19" t="n">
        <v>0.317615306319134</v>
      </c>
      <c r="AR9" s="19" t="n">
        <v>0.0825872624416532</v>
      </c>
      <c r="AS9" s="19" t="n">
        <v>0.172537077468836</v>
      </c>
      <c r="AT9" s="19" t="n">
        <v>0.108606438535333</v>
      </c>
      <c r="AU9" s="19" t="n">
        <v>0.363913587979315</v>
      </c>
    </row>
    <row r="10">
      <c r="B10" s="20" t="s">
        <v>326</v>
      </c>
      <c r="C10" s="19" t="n">
        <v>0.39790378109486</v>
      </c>
      <c r="D10" s="19" t="n">
        <v>0.420305847843063</v>
      </c>
      <c r="E10" s="19" t="n">
        <v>0.375159478466394</v>
      </c>
      <c r="F10" s="19"/>
      <c r="G10" s="19" t="n">
        <v>0.513200750722136</v>
      </c>
      <c r="H10" s="19" t="n">
        <v>0.38628039002698</v>
      </c>
      <c r="I10" s="19" t="n">
        <v>0.429798676808741</v>
      </c>
      <c r="J10" s="19" t="n">
        <v>0.433126003696209</v>
      </c>
      <c r="K10" s="19" t="n">
        <v>0.359092122385677</v>
      </c>
      <c r="L10" s="19" t="n">
        <v>0.337895766003985</v>
      </c>
      <c r="M10" s="19"/>
      <c r="N10" s="19" t="n">
        <v>0.367143468424755</v>
      </c>
      <c r="O10" s="19" t="n">
        <v>0.385556052051325</v>
      </c>
      <c r="P10" s="19" t="n">
        <v>0.346788841031217</v>
      </c>
      <c r="Q10" s="19" t="n">
        <v>0.481007083506093</v>
      </c>
      <c r="R10" s="19" t="n">
        <v>0.395703166750817</v>
      </c>
      <c r="S10" s="19"/>
      <c r="T10" s="19" t="n">
        <v>0.329695978585391</v>
      </c>
      <c r="U10" s="19" t="n">
        <v>0.389271809160885</v>
      </c>
      <c r="V10" s="19" t="n">
        <v>0.44130657772628</v>
      </c>
      <c r="W10" s="19" t="n">
        <v>0.457374526471314</v>
      </c>
      <c r="X10" s="19"/>
      <c r="Y10" s="19" t="n">
        <v>0.437584432642513</v>
      </c>
      <c r="Z10" s="19" t="n">
        <v>0.404407034925699</v>
      </c>
      <c r="AA10" s="19" t="n">
        <v>0.325376175123264</v>
      </c>
      <c r="AB10" s="19" t="n">
        <v>0.33217870772966</v>
      </c>
      <c r="AC10" s="19" t="n">
        <v>0.537910107131873</v>
      </c>
      <c r="AD10" s="19" t="n">
        <v>0.395243042472851</v>
      </c>
      <c r="AE10" s="19"/>
      <c r="AF10" s="19" t="n">
        <v>0.410439161676491</v>
      </c>
      <c r="AG10" s="19"/>
      <c r="AH10" s="19" t="n">
        <v>0.428971756435894</v>
      </c>
      <c r="AI10" s="19"/>
      <c r="AJ10" s="19" t="n">
        <v>0.37542014323595</v>
      </c>
      <c r="AK10" s="19" t="n">
        <v>0.583894719263352</v>
      </c>
      <c r="AL10" s="19" t="n">
        <v>0.464138083796342</v>
      </c>
      <c r="AM10" s="19" t="n">
        <v>0.387769808502951</v>
      </c>
      <c r="AN10" s="19" t="n">
        <v>0.356547472869581</v>
      </c>
      <c r="AO10" s="19" t="n">
        <v>0.364765047820858</v>
      </c>
      <c r="AP10" s="19" t="n">
        <v>0.338049090270619</v>
      </c>
      <c r="AQ10" s="19" t="n">
        <v>0.25253635193491</v>
      </c>
      <c r="AR10" s="19" t="n">
        <v>0.583396919012768</v>
      </c>
      <c r="AS10" s="19" t="n">
        <v>0.468869069974488</v>
      </c>
      <c r="AT10" s="19" t="n">
        <v>0.431626321162847</v>
      </c>
      <c r="AU10" s="19" t="n">
        <v>0.269317256045552</v>
      </c>
    </row>
    <row r="11">
      <c r="B11" s="20" t="s">
        <v>66</v>
      </c>
      <c r="C11" s="21" t="n">
        <v>0.376932937436914</v>
      </c>
      <c r="D11" s="21" t="n">
        <v>0.319536968232109</v>
      </c>
      <c r="E11" s="21" t="n">
        <v>0.433678703360177</v>
      </c>
      <c r="F11" s="21"/>
      <c r="G11" s="21" t="n">
        <v>0.122331733851064</v>
      </c>
      <c r="H11" s="21" t="n">
        <v>0.278176324451809</v>
      </c>
      <c r="I11" s="21" t="n">
        <v>0.347716255913911</v>
      </c>
      <c r="J11" s="21" t="n">
        <v>0.373634331078384</v>
      </c>
      <c r="K11" s="21" t="n">
        <v>0.483636599908811</v>
      </c>
      <c r="L11" s="21" t="n">
        <v>0.501024649889401</v>
      </c>
      <c r="M11" s="21"/>
      <c r="N11" s="21" t="n">
        <v>0.464819104566704</v>
      </c>
      <c r="O11" s="21" t="n">
        <v>0.447506984272759</v>
      </c>
      <c r="P11" s="21" t="n">
        <v>0.435473180185915</v>
      </c>
      <c r="Q11" s="21" t="n">
        <v>0.268290165366922</v>
      </c>
      <c r="R11" s="21" t="n">
        <v>0.287459807516545</v>
      </c>
      <c r="S11" s="21"/>
      <c r="T11" s="21" t="n">
        <v>0.426542464333574</v>
      </c>
      <c r="U11" s="21" t="n">
        <v>0.385600291867051</v>
      </c>
      <c r="V11" s="21" t="n">
        <v>0.364747410658985</v>
      </c>
      <c r="W11" s="21" t="n">
        <v>0.242286275843003</v>
      </c>
      <c r="X11" s="21"/>
      <c r="Y11" s="21" t="n">
        <v>0.280741002400773</v>
      </c>
      <c r="Z11" s="21" t="n">
        <v>0.391078052017659</v>
      </c>
      <c r="AA11" s="21" t="n">
        <v>0.510015133677864</v>
      </c>
      <c r="AB11" s="21" t="n">
        <v>0.500856214449112</v>
      </c>
      <c r="AC11" s="21" t="n">
        <v>0.125225141636166</v>
      </c>
      <c r="AD11" s="21" t="n">
        <v>0.445516306218876</v>
      </c>
      <c r="AE11" s="21"/>
      <c r="AF11" s="21" t="n">
        <v>0.371842935067999</v>
      </c>
      <c r="AG11" s="21"/>
      <c r="AH11" s="21" t="n">
        <v>0.321075391427467</v>
      </c>
      <c r="AI11" s="21"/>
      <c r="AJ11" s="21" t="n">
        <v>0.31690167571563</v>
      </c>
      <c r="AK11" s="21" t="n">
        <v>0.23372569882138</v>
      </c>
      <c r="AL11" s="21" t="n">
        <v>0.370058767389898</v>
      </c>
      <c r="AM11" s="21" t="n">
        <v>0.395035987211799</v>
      </c>
      <c r="AN11" s="21" t="n">
        <v>0.386728987624837</v>
      </c>
      <c r="AO11" s="21" t="n">
        <v>0.383711872700956</v>
      </c>
      <c r="AP11" s="21" t="n">
        <v>0.409960960696251</v>
      </c>
      <c r="AQ11" s="21" t="n">
        <v>0.429848341745956</v>
      </c>
      <c r="AR11" s="21" t="n">
        <v>0.334015818545579</v>
      </c>
      <c r="AS11" s="21" t="n">
        <v>0.358593852556676</v>
      </c>
      <c r="AT11" s="21" t="n">
        <v>0.45976724030182</v>
      </c>
      <c r="AU11" s="21" t="n">
        <v>0.366769155975134</v>
      </c>
    </row>
    <row r="12">
      <c r="B12" s="18"/>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false">
      <pane xSplit="2" topLeftCell="C1" activePane="topRight" state="frozen"/>
      <selection pane="topRight"/>
    </sheetView>
  </sheetViews>
  <sheetFormatPr defaultRowHeight="15.0" baseColWidth="10"/>
  <cols>
    <col min="2" max="2" width="25.71" hidden="0" customWidth="1"/>
    <col min="3" max="3" width="10.71" hidden="0" customWidth="1"/>
    <col min="4" max="4" width="10.71" hidden="0" customWidth="1"/>
    <col min="5" max="5" width="10.71" hidden="0" customWidth="1"/>
    <col min="6" max="6" width="2.21" hidden="0" customWidth="1"/>
    <col min="7" max="7" width="10.71" hidden="0" customWidth="1"/>
    <col min="8" max="8" width="10.71" hidden="0" customWidth="1"/>
    <col min="9" max="9" width="10.71" hidden="0" customWidth="1"/>
    <col min="10" max="10" width="10.71" hidden="0" customWidth="1"/>
    <col min="11" max="11" width="10.71" hidden="0" customWidth="1"/>
    <col min="12" max="12" width="10.71" hidden="0" customWidth="1"/>
    <col min="13" max="13" width="2.21" hidden="0" customWidth="1"/>
    <col min="14" max="14" width="10.71" hidden="0" customWidth="1"/>
    <col min="15" max="15" width="10.71" hidden="0" customWidth="1"/>
    <col min="16" max="16" width="10.71" hidden="0" customWidth="1"/>
    <col min="17" max="17" width="10.71" hidden="0" customWidth="1"/>
    <col min="18" max="18" width="10.71" hidden="0" customWidth="1"/>
    <col min="19" max="19" width="2.21" hidden="0" customWidth="1"/>
    <col min="20" max="20" width="10.71" hidden="0" customWidth="1"/>
    <col min="21" max="21" width="10.71" hidden="0" customWidth="1"/>
    <col min="22" max="22" width="10.71" hidden="0" customWidth="1"/>
    <col min="23" max="23" width="10.71" hidden="0" customWidth="1"/>
    <col min="24" max="24" width="2.21" hidden="0" customWidth="1"/>
    <col min="25" max="25" width="10.71" hidden="0" customWidth="1"/>
    <col min="26" max="26" width="10.71" hidden="0" customWidth="1"/>
    <col min="27" max="27" width="10.71" hidden="0" customWidth="1"/>
    <col min="28" max="28" width="10.71" hidden="0" customWidth="1"/>
    <col min="29" max="29" width="10.71" hidden="0" customWidth="1"/>
    <col min="30" max="30" width="10.71" hidden="0" customWidth="1"/>
    <col min="31" max="31" width="2.21" hidden="0" customWidth="1"/>
    <col min="32" max="32" width="10.71" hidden="0" customWidth="1"/>
    <col min="33" max="33" width="2.21" hidden="0" customWidth="1"/>
    <col min="34" max="34" width="10.71" hidden="0" customWidth="1"/>
    <col min="35" max="35" width="2.21" hidden="0" customWidth="1"/>
    <col min="36" max="36" width="10.71" hidden="0" customWidth="1"/>
    <col min="37" max="37" width="10.71" hidden="0" customWidth="1"/>
    <col min="38" max="38" width="10.71" hidden="0" customWidth="1"/>
    <col min="39" max="39" width="10.71" hidden="0" customWidth="1"/>
    <col min="40" max="40" width="10.71" hidden="0" customWidth="1"/>
    <col min="41" max="41" width="10.71" hidden="0" customWidth="1"/>
    <col min="42" max="42" width="10.71" hidden="0" customWidth="1"/>
    <col min="43" max="43" width="10.71" hidden="0" customWidth="1"/>
    <col min="44" max="44" width="10.71" hidden="0" customWidth="1"/>
    <col min="45" max="45" width="10.71" hidden="0" customWidth="1"/>
    <col min="46" max="46" width="10.71" hidden="0" customWidth="1"/>
    <col min="47" max="47" width="10.71" hidden="0" customWidth="1"/>
    <col min="48" max="48" width="2.21" hidden="0" customWidth="1"/>
  </cols>
  <sheetData>
    <row r="2" ht="40" customHeight="1">
      <c r="D2" s="16" t="s">
        <v>333</v>
      </c>
    </row>
    <row r="5" ht="30" customHeight="1">
      <c r="B5" s="17"/>
      <c r="C5" s="17"/>
      <c r="D5" s="17" t="s">
        <v>56</v>
      </c>
      <c r="E5" s="17"/>
      <c r="F5" s="17"/>
      <c r="G5" s="17" t="s">
        <v>57</v>
      </c>
      <c r="H5" s="17"/>
      <c r="I5" s="17"/>
      <c r="J5" s="17"/>
      <c r="K5" s="17"/>
      <c r="L5" s="17"/>
      <c r="M5" s="17"/>
      <c r="N5" s="17" t="s">
        <v>58</v>
      </c>
      <c r="O5" s="17"/>
      <c r="P5" s="17"/>
      <c r="Q5" s="17"/>
      <c r="R5" s="17"/>
      <c r="S5" s="17"/>
      <c r="T5" s="17" t="s">
        <v>59</v>
      </c>
      <c r="U5" s="17"/>
      <c r="V5" s="17"/>
      <c r="W5" s="17"/>
      <c r="X5" s="17"/>
      <c r="Y5" s="17" t="s">
        <v>60</v>
      </c>
      <c r="Z5" s="17"/>
      <c r="AA5" s="17"/>
      <c r="AB5" s="17"/>
      <c r="AC5" s="17"/>
      <c r="AD5" s="17"/>
      <c r="AE5" s="17"/>
      <c r="AF5" s="17" t="s">
        <v>42</v>
      </c>
      <c r="AG5" s="17"/>
      <c r="AH5" s="17" t="s">
        <v>43</v>
      </c>
      <c r="AI5" s="17"/>
      <c r="AJ5" s="17" t="s">
        <v>61</v>
      </c>
      <c r="AK5" s="17"/>
      <c r="AL5" s="17"/>
      <c r="AM5" s="17"/>
      <c r="AN5" s="17"/>
      <c r="AO5" s="17"/>
      <c r="AP5" s="17"/>
      <c r="AQ5" s="17"/>
      <c r="AR5" s="17"/>
      <c r="AS5" s="17"/>
      <c r="AT5" s="17"/>
      <c r="AU5" s="17"/>
    </row>
    <row r="6">
      <c r="B6" t="s">
        <v>15</v>
      </c>
      <c r="C6" s="10" t="s">
        <v>16</v>
      </c>
      <c r="D6" s="13" t="s">
        <v>17</v>
      </c>
      <c r="E6" s="13" t="s">
        <v>18</v>
      </c>
      <c r="G6" s="13" t="s">
        <v>21</v>
      </c>
      <c r="H6" s="13" t="s">
        <v>22</v>
      </c>
      <c r="I6" s="13" t="s">
        <v>23</v>
      </c>
      <c r="J6" s="13" t="s">
        <v>24</v>
      </c>
      <c r="K6" s="13" t="s">
        <v>25</v>
      </c>
      <c r="L6" s="13" t="s">
        <v>26</v>
      </c>
      <c r="N6" s="13" t="s">
        <v>27</v>
      </c>
      <c r="O6" s="13" t="s">
        <v>28</v>
      </c>
      <c r="P6" s="13" t="s">
        <v>29</v>
      </c>
      <c r="Q6" s="13" t="s">
        <v>30</v>
      </c>
      <c r="R6" s="13" t="s">
        <v>31</v>
      </c>
      <c r="T6" s="13" t="s">
        <v>32</v>
      </c>
      <c r="U6" s="13" t="s">
        <v>33</v>
      </c>
      <c r="V6" s="13" t="s">
        <v>34</v>
      </c>
      <c r="W6" s="13" t="s">
        <v>35</v>
      </c>
      <c r="Y6" s="13" t="s">
        <v>36</v>
      </c>
      <c r="Z6" s="13" t="s">
        <v>37</v>
      </c>
      <c r="AA6" s="13" t="s">
        <v>38</v>
      </c>
      <c r="AB6" s="13" t="s">
        <v>39</v>
      </c>
      <c r="AC6" s="13" t="s">
        <v>40</v>
      </c>
      <c r="AD6" s="13" t="s">
        <v>41</v>
      </c>
      <c r="AF6" s="13" t="s">
        <v>42</v>
      </c>
      <c r="AH6" s="13" t="s">
        <v>43</v>
      </c>
      <c r="AJ6" s="13" t="s">
        <v>44</v>
      </c>
      <c r="AK6" s="13" t="s">
        <v>45</v>
      </c>
      <c r="AL6" s="13" t="s">
        <v>46</v>
      </c>
      <c r="AM6" s="13" t="s">
        <v>47</v>
      </c>
      <c r="AN6" s="13" t="s">
        <v>48</v>
      </c>
      <c r="AO6" s="13" t="s">
        <v>49</v>
      </c>
      <c r="AP6" s="13" t="s">
        <v>50</v>
      </c>
      <c r="AQ6" s="13" t="s">
        <v>51</v>
      </c>
      <c r="AR6" s="13" t="s">
        <v>52</v>
      </c>
      <c r="AS6" s="13" t="s">
        <v>53</v>
      </c>
      <c r="AT6" s="13" t="s">
        <v>54</v>
      </c>
      <c r="AU6" s="13" t="s">
        <v>55</v>
      </c>
    </row>
    <row r="7" ht="30" customHeight="1">
      <c r="B7" s="11" t="s">
        <v>19</v>
      </c>
      <c r="C7" s="11" t="n">
        <v>1016</v>
      </c>
      <c r="D7" s="11" t="n">
        <v>479</v>
      </c>
      <c r="E7" s="11" t="n">
        <v>535</v>
      </c>
      <c r="F7" s="11"/>
      <c r="G7" s="11" t="n">
        <v>101</v>
      </c>
      <c r="H7" s="11" t="n">
        <v>138</v>
      </c>
      <c r="I7" s="11" t="n">
        <v>148</v>
      </c>
      <c r="J7" s="11" t="n">
        <v>176</v>
      </c>
      <c r="K7" s="11" t="n">
        <v>187</v>
      </c>
      <c r="L7" s="11" t="n">
        <v>266</v>
      </c>
      <c r="M7" s="11"/>
      <c r="N7" s="11" t="n">
        <v>20</v>
      </c>
      <c r="O7" s="11" t="n">
        <v>265</v>
      </c>
      <c r="P7" s="11" t="n">
        <v>363</v>
      </c>
      <c r="Q7" s="11" t="n">
        <v>242</v>
      </c>
      <c r="R7" s="11" t="n">
        <v>121</v>
      </c>
      <c r="S7" s="11"/>
      <c r="T7" s="11" t="n">
        <v>119</v>
      </c>
      <c r="U7" s="11" t="n">
        <v>291</v>
      </c>
      <c r="V7" s="11" t="n">
        <v>216</v>
      </c>
      <c r="W7" s="11" t="n">
        <v>213</v>
      </c>
      <c r="X7" s="11"/>
      <c r="Y7" s="11" t="n">
        <v>361</v>
      </c>
      <c r="Z7" s="11" t="n">
        <v>178</v>
      </c>
      <c r="AA7" s="11" t="n">
        <v>234</v>
      </c>
      <c r="AB7" s="11" t="n">
        <v>114</v>
      </c>
      <c r="AC7" s="11" t="n">
        <v>56</v>
      </c>
      <c r="AD7" s="11" t="n">
        <v>67</v>
      </c>
      <c r="AE7" s="11"/>
      <c r="AF7" s="11" t="n">
        <v>631</v>
      </c>
      <c r="AG7" s="11"/>
      <c r="AH7" s="11" t="n">
        <v>748</v>
      </c>
      <c r="AI7" s="11"/>
      <c r="AJ7" s="11" t="n">
        <v>86</v>
      </c>
      <c r="AK7" s="11" t="n">
        <v>36</v>
      </c>
      <c r="AL7" s="11" t="n">
        <v>202</v>
      </c>
      <c r="AM7" s="11" t="n">
        <v>160</v>
      </c>
      <c r="AN7" s="11" t="n">
        <v>132</v>
      </c>
      <c r="AO7" s="11" t="n">
        <v>68</v>
      </c>
      <c r="AP7" s="11" t="n">
        <v>130</v>
      </c>
      <c r="AQ7" s="11" t="n">
        <v>32</v>
      </c>
      <c r="AR7" s="11" t="n">
        <v>26</v>
      </c>
      <c r="AS7" s="11" t="n">
        <v>74</v>
      </c>
      <c r="AT7" s="11" t="n">
        <v>30</v>
      </c>
      <c r="AU7" s="11" t="n">
        <v>40</v>
      </c>
    </row>
    <row r="8" ht="30" customHeight="1">
      <c r="B8" s="12" t="s">
        <v>20</v>
      </c>
      <c r="C8" s="12" t="n">
        <v>1016</v>
      </c>
      <c r="D8" s="12" t="n">
        <v>506</v>
      </c>
      <c r="E8" s="12" t="n">
        <v>508</v>
      </c>
      <c r="F8" s="12"/>
      <c r="G8" s="12" t="n">
        <v>112</v>
      </c>
      <c r="H8" s="12" t="n">
        <v>163</v>
      </c>
      <c r="I8" s="12" t="n">
        <v>150</v>
      </c>
      <c r="J8" s="12" t="n">
        <v>168</v>
      </c>
      <c r="K8" s="12" t="n">
        <v>173</v>
      </c>
      <c r="L8" s="12" t="n">
        <v>251</v>
      </c>
      <c r="M8" s="12"/>
      <c r="N8" s="12" t="n">
        <v>19</v>
      </c>
      <c r="O8" s="12" t="n">
        <v>248</v>
      </c>
      <c r="P8" s="12" t="n">
        <v>339</v>
      </c>
      <c r="Q8" s="12" t="n">
        <v>270</v>
      </c>
      <c r="R8" s="12" t="n">
        <v>134</v>
      </c>
      <c r="S8" s="12"/>
      <c r="T8" s="12" t="n">
        <v>119</v>
      </c>
      <c r="U8" s="12" t="n">
        <v>288</v>
      </c>
      <c r="V8" s="12" t="n">
        <v>215</v>
      </c>
      <c r="W8" s="12" t="n">
        <v>224</v>
      </c>
      <c r="X8" s="12"/>
      <c r="Y8" s="12" t="n">
        <v>389</v>
      </c>
      <c r="Z8" s="12" t="n">
        <v>172</v>
      </c>
      <c r="AA8" s="12" t="n">
        <v>220</v>
      </c>
      <c r="AB8" s="12" t="n">
        <v>108</v>
      </c>
      <c r="AC8" s="12" t="n">
        <v>59</v>
      </c>
      <c r="AD8" s="12" t="n">
        <v>61</v>
      </c>
      <c r="AE8" s="12"/>
      <c r="AF8" s="12" t="n">
        <v>624</v>
      </c>
      <c r="AG8" s="12"/>
      <c r="AH8" s="12" t="n">
        <v>760</v>
      </c>
      <c r="AI8" s="12"/>
      <c r="AJ8" s="12" t="n">
        <v>77</v>
      </c>
      <c r="AK8" s="12" t="n">
        <v>29</v>
      </c>
      <c r="AL8" s="12" t="n">
        <v>215</v>
      </c>
      <c r="AM8" s="12" t="n">
        <v>169</v>
      </c>
      <c r="AN8" s="12" t="n">
        <v>151</v>
      </c>
      <c r="AO8" s="12" t="n">
        <v>67</v>
      </c>
      <c r="AP8" s="12" t="n">
        <v>123</v>
      </c>
      <c r="AQ8" s="12" t="n">
        <v>35</v>
      </c>
      <c r="AR8" s="12" t="n">
        <v>22</v>
      </c>
      <c r="AS8" s="12" t="n">
        <v>67</v>
      </c>
      <c r="AT8" s="12" t="n">
        <v>23</v>
      </c>
      <c r="AU8" s="12" t="n">
        <v>38</v>
      </c>
    </row>
    <row r="9">
      <c r="B9" s="20" t="s">
        <v>325</v>
      </c>
      <c r="C9" s="19" t="n">
        <v>0.512124247393728</v>
      </c>
      <c r="D9" s="19" t="n">
        <v>0.556220996128972</v>
      </c>
      <c r="E9" s="19" t="n">
        <v>0.468199809398721</v>
      </c>
      <c r="F9" s="19"/>
      <c r="G9" s="19" t="n">
        <v>0.649328524441723</v>
      </c>
      <c r="H9" s="19" t="n">
        <v>0.534487375063209</v>
      </c>
      <c r="I9" s="19" t="n">
        <v>0.494264262115117</v>
      </c>
      <c r="J9" s="19" t="n">
        <v>0.517595918757698</v>
      </c>
      <c r="K9" s="19" t="n">
        <v>0.456296843749787</v>
      </c>
      <c r="L9" s="19" t="n">
        <v>0.481793097947666</v>
      </c>
      <c r="M9" s="19"/>
      <c r="N9" s="19" t="n">
        <v>0.307367520425695</v>
      </c>
      <c r="O9" s="19" t="n">
        <v>0.448024154956197</v>
      </c>
      <c r="P9" s="19" t="n">
        <v>0.483761106463555</v>
      </c>
      <c r="Q9" s="19" t="n">
        <v>0.571902129228918</v>
      </c>
      <c r="R9" s="19" t="n">
        <v>0.621949762432415</v>
      </c>
      <c r="S9" s="19"/>
      <c r="T9" s="19" t="n">
        <v>0.440192978929762</v>
      </c>
      <c r="U9" s="19" t="n">
        <v>0.509583750375867</v>
      </c>
      <c r="V9" s="19" t="n">
        <v>0.500509715227544</v>
      </c>
      <c r="W9" s="19" t="n">
        <v>0.605537696535907</v>
      </c>
      <c r="X9" s="19"/>
      <c r="Y9" s="19" t="n">
        <v>0.54914543550134</v>
      </c>
      <c r="Z9" s="19" t="n">
        <v>0.489076305925008</v>
      </c>
      <c r="AA9" s="19" t="n">
        <v>0.474931327905395</v>
      </c>
      <c r="AB9" s="19" t="n">
        <v>0.413373487929015</v>
      </c>
      <c r="AC9" s="19" t="n">
        <v>0.716537131091322</v>
      </c>
      <c r="AD9" s="19" t="n">
        <v>0.487465801429364</v>
      </c>
      <c r="AE9" s="19"/>
      <c r="AF9" s="19" t="n">
        <v>0.502818409260606</v>
      </c>
      <c r="AG9" s="19"/>
      <c r="AH9" s="19" t="n">
        <v>0.555498539235292</v>
      </c>
      <c r="AI9" s="19"/>
      <c r="AJ9" s="19" t="n">
        <v>0.526819327124505</v>
      </c>
      <c r="AK9" s="19" t="n">
        <v>0.568404331644856</v>
      </c>
      <c r="AL9" s="19" t="n">
        <v>0.505154175755786</v>
      </c>
      <c r="AM9" s="19" t="n">
        <v>0.541520876410859</v>
      </c>
      <c r="AN9" s="19" t="n">
        <v>0.501284698639904</v>
      </c>
      <c r="AO9" s="19" t="n">
        <v>0.569308273999552</v>
      </c>
      <c r="AP9" s="19" t="n">
        <v>0.492049102018543</v>
      </c>
      <c r="AQ9" s="19" t="n">
        <v>0.472724134060383</v>
      </c>
      <c r="AR9" s="19" t="n">
        <v>0.372895555738842</v>
      </c>
      <c r="AS9" s="19" t="n">
        <v>0.462462525231719</v>
      </c>
      <c r="AT9" s="19" t="n">
        <v>0.465837172980159</v>
      </c>
      <c r="AU9" s="19" t="n">
        <v>0.587796609381506</v>
      </c>
    </row>
    <row r="10">
      <c r="B10" s="20" t="s">
        <v>326</v>
      </c>
      <c r="C10" s="19" t="n">
        <v>0.171885580242265</v>
      </c>
      <c r="D10" s="19" t="n">
        <v>0.176321892132844</v>
      </c>
      <c r="E10" s="19" t="n">
        <v>0.168144144713618</v>
      </c>
      <c r="F10" s="19"/>
      <c r="G10" s="19" t="n">
        <v>0.242794765269569</v>
      </c>
      <c r="H10" s="19" t="n">
        <v>0.214075052984219</v>
      </c>
      <c r="I10" s="19" t="n">
        <v>0.176873005836418</v>
      </c>
      <c r="J10" s="19" t="n">
        <v>0.157263012076334</v>
      </c>
      <c r="K10" s="19" t="n">
        <v>0.165502649273419</v>
      </c>
      <c r="L10" s="19" t="n">
        <v>0.124033858348954</v>
      </c>
      <c r="M10" s="19"/>
      <c r="N10" s="19" t="n">
        <v>0.0633079021366335</v>
      </c>
      <c r="O10" s="19" t="n">
        <v>0.142462945341335</v>
      </c>
      <c r="P10" s="19" t="n">
        <v>0.165557874495724</v>
      </c>
      <c r="Q10" s="19" t="n">
        <v>0.210244147875904</v>
      </c>
      <c r="R10" s="19" t="n">
        <v>0.180662538873812</v>
      </c>
      <c r="S10" s="19"/>
      <c r="T10" s="19" t="n">
        <v>0.167848800511572</v>
      </c>
      <c r="U10" s="19" t="n">
        <v>0.157393562977995</v>
      </c>
      <c r="V10" s="19" t="n">
        <v>0.214877446037594</v>
      </c>
      <c r="W10" s="19" t="n">
        <v>0.19950325014776</v>
      </c>
      <c r="X10" s="19"/>
      <c r="Y10" s="19" t="n">
        <v>0.21000286038927</v>
      </c>
      <c r="Z10" s="19" t="n">
        <v>0.211107924660209</v>
      </c>
      <c r="AA10" s="19" t="n">
        <v>0.102182697834202</v>
      </c>
      <c r="AB10" s="19" t="n">
        <v>0.142446562199652</v>
      </c>
      <c r="AC10" s="19" t="n">
        <v>0.149126591063557</v>
      </c>
      <c r="AD10" s="19" t="n">
        <v>0.147524029617192</v>
      </c>
      <c r="AE10" s="19"/>
      <c r="AF10" s="19" t="n">
        <v>0.169739232616365</v>
      </c>
      <c r="AG10" s="19"/>
      <c r="AH10" s="19" t="n">
        <v>0.182460425152898</v>
      </c>
      <c r="AI10" s="19"/>
      <c r="AJ10" s="19" t="n">
        <v>0.197780722035484</v>
      </c>
      <c r="AK10" s="19" t="n">
        <v>0.233235164552338</v>
      </c>
      <c r="AL10" s="19" t="n">
        <v>0.182275168647918</v>
      </c>
      <c r="AM10" s="19" t="n">
        <v>0.137801308238871</v>
      </c>
      <c r="AN10" s="19" t="n">
        <v>0.164920483998855</v>
      </c>
      <c r="AO10" s="19" t="n">
        <v>0.107616150848007</v>
      </c>
      <c r="AP10" s="19" t="n">
        <v>0.166626265786886</v>
      </c>
      <c r="AQ10" s="19" t="n">
        <v>0.162964805358853</v>
      </c>
      <c r="AR10" s="19" t="n">
        <v>0.276985569464546</v>
      </c>
      <c r="AS10" s="19" t="n">
        <v>0.232102354989303</v>
      </c>
      <c r="AT10" s="19" t="n">
        <v>0.241081099180201</v>
      </c>
      <c r="AU10" s="19" t="n">
        <v>0.122730319528467</v>
      </c>
    </row>
    <row r="11">
      <c r="B11" s="20" t="s">
        <v>66</v>
      </c>
      <c r="C11" s="21" t="n">
        <v>0.315990172364007</v>
      </c>
      <c r="D11" s="21" t="n">
        <v>0.267457111738184</v>
      </c>
      <c r="E11" s="21" t="n">
        <v>0.363656045887661</v>
      </c>
      <c r="F11" s="21"/>
      <c r="G11" s="21" t="n">
        <v>0.107876710288707</v>
      </c>
      <c r="H11" s="21" t="n">
        <v>0.251437571952572</v>
      </c>
      <c r="I11" s="21" t="n">
        <v>0.328862732048465</v>
      </c>
      <c r="J11" s="21" t="n">
        <v>0.325141069165968</v>
      </c>
      <c r="K11" s="21" t="n">
        <v>0.378200506976795</v>
      </c>
      <c r="L11" s="21" t="n">
        <v>0.39417304370338</v>
      </c>
      <c r="M11" s="21"/>
      <c r="N11" s="21" t="n">
        <v>0.629324577437672</v>
      </c>
      <c r="O11" s="21" t="n">
        <v>0.409512899702468</v>
      </c>
      <c r="P11" s="21" t="n">
        <v>0.350681019040721</v>
      </c>
      <c r="Q11" s="21" t="n">
        <v>0.217853722895178</v>
      </c>
      <c r="R11" s="21" t="n">
        <v>0.197387698693773</v>
      </c>
      <c r="S11" s="21"/>
      <c r="T11" s="21" t="n">
        <v>0.391958220558666</v>
      </c>
      <c r="U11" s="21" t="n">
        <v>0.333022686646139</v>
      </c>
      <c r="V11" s="21" t="n">
        <v>0.284612838734862</v>
      </c>
      <c r="W11" s="21" t="n">
        <v>0.194959053316333</v>
      </c>
      <c r="X11" s="21"/>
      <c r="Y11" s="21" t="n">
        <v>0.240851704109391</v>
      </c>
      <c r="Z11" s="21" t="n">
        <v>0.299815769414784</v>
      </c>
      <c r="AA11" s="21" t="n">
        <v>0.422885974260404</v>
      </c>
      <c r="AB11" s="21" t="n">
        <v>0.444179949871333</v>
      </c>
      <c r="AC11" s="21" t="n">
        <v>0.13433627784512</v>
      </c>
      <c r="AD11" s="21" t="n">
        <v>0.365010168953445</v>
      </c>
      <c r="AE11" s="21"/>
      <c r="AF11" s="21" t="n">
        <v>0.327442358123029</v>
      </c>
      <c r="AG11" s="21"/>
      <c r="AH11" s="21" t="n">
        <v>0.26204103561181</v>
      </c>
      <c r="AI11" s="21"/>
      <c r="AJ11" s="21" t="n">
        <v>0.275399950840012</v>
      </c>
      <c r="AK11" s="21" t="n">
        <v>0.198360503802806</v>
      </c>
      <c r="AL11" s="21" t="n">
        <v>0.312570655596296</v>
      </c>
      <c r="AM11" s="21" t="n">
        <v>0.32067781535027</v>
      </c>
      <c r="AN11" s="21" t="n">
        <v>0.333794817361241</v>
      </c>
      <c r="AO11" s="21" t="n">
        <v>0.32307557515244</v>
      </c>
      <c r="AP11" s="21" t="n">
        <v>0.34132463219457</v>
      </c>
      <c r="AQ11" s="21" t="n">
        <v>0.364311060580764</v>
      </c>
      <c r="AR11" s="21" t="n">
        <v>0.350118874796613</v>
      </c>
      <c r="AS11" s="21" t="n">
        <v>0.305435119778978</v>
      </c>
      <c r="AT11" s="21" t="n">
        <v>0.29308172783964</v>
      </c>
      <c r="AU11" s="21" t="n">
        <v>0.289473071090027</v>
      </c>
    </row>
    <row r="12">
      <c r="B12" s="18"/>
    </row>
    <row r="13">
      <c r="B13" t="s">
        <v>70</v>
      </c>
    </row>
    <row r="14">
      <c r="B14" t="s">
        <v>71</v>
      </c>
    </row>
    <row r="16">
      <c r="B16" s="9" t="str">
        <f>=HYPERLINK("#'Contents'!A1", "Return to Contents")</f>
      </c>
    </row>
  </sheetData>
  <mergeCells count="9">
    <mergeCell ref="D5:E5"/>
    <mergeCell ref="G5:L5"/>
    <mergeCell ref="N5:R5"/>
    <mergeCell ref="T5:W5"/>
    <mergeCell ref="Y5:AD5"/>
    <mergeCell ref="AF5:AF5"/>
    <mergeCell ref="AH5:AH5"/>
    <mergeCell ref="AJ5:AU5"/>
    <mergeCell ref="D2:AO2"/>
  </mergeCells>
  <pageMargins left="0.7" right="0.7" top="0.75" bottom="0.75" header="0.3" footer="0.3"/>
  <pageSetup paperSize="9" orientation="portrait" horizontalDpi="300" verticalDpi="300" r:id="rId2"/>
  <drawing r:id="rId1"/>
</worksheet>
</file>

<file path=docProps/app.xml><?xml version="1.0" encoding="utf-8"?>
<Properties xmlns="http://schemas.openxmlformats.org/officeDocument/2006/extended-properties" xmlns:vt="http://schemas.openxmlformats.org/officeDocument/2006/docPropsVTypes">
  <Application>Microsoft Excel</Applicat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creator>bened</dc:creator>
  <cp:lastModifiedBy>bened</cp:lastModifiedBy>
  <dcterms:created xsi:type="dcterms:W3CDTF">2023-06-28T12:28:10Z</dcterms:created>
</coreProperties>
</file>