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SunitaPfitzner\Downloads\"/>
    </mc:Choice>
  </mc:AlternateContent>
  <xr:revisionPtr revIDLastSave="0" documentId="13_ncr:1_{A000573C-EE17-41C3-B553-1438CAF54B64}" xr6:coauthVersionLast="47" xr6:coauthVersionMax="47" xr10:uidLastSave="{00000000-0000-0000-0000-000000000000}"/>
  <bookViews>
    <workbookView xWindow="-108" yWindow="-108" windowWidth="23256" windowHeight="12456"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1" l="1"/>
  <c r="B18" i="30"/>
  <c r="B18" i="29"/>
  <c r="B18" i="28"/>
  <c r="B18" i="27"/>
  <c r="B18" i="26"/>
  <c r="B18" i="25"/>
  <c r="B18" i="24"/>
  <c r="B18" i="23"/>
  <c r="B18" i="22"/>
  <c r="B18" i="21"/>
  <c r="B18" i="20"/>
  <c r="B18" i="19"/>
  <c r="B18" i="18"/>
  <c r="B18" i="17"/>
  <c r="B18" i="16"/>
  <c r="B18" i="15"/>
  <c r="B18" i="14"/>
  <c r="B18" i="13"/>
  <c r="B18" i="12"/>
  <c r="B18" i="11"/>
  <c r="B18" i="10"/>
  <c r="B18" i="9"/>
  <c r="B18" i="8"/>
  <c r="B18" i="7"/>
  <c r="B18" i="6"/>
  <c r="B18" i="5"/>
  <c r="B18" i="4"/>
  <c r="E36" i="2"/>
  <c r="D36" i="2"/>
  <c r="E35" i="2"/>
  <c r="D35" i="2"/>
  <c r="E34" i="2"/>
  <c r="D34" i="2"/>
  <c r="E33" i="2"/>
  <c r="D33" i="2"/>
  <c r="E32" i="2"/>
  <c r="D32" i="2"/>
  <c r="E31" i="2"/>
  <c r="D31" i="2"/>
  <c r="D30" i="2"/>
  <c r="E29" i="2"/>
  <c r="D29" i="2"/>
  <c r="E28" i="2"/>
  <c r="D28" i="2"/>
  <c r="E27" i="2"/>
  <c r="D27" i="2"/>
  <c r="E26" i="2"/>
  <c r="D26" i="2"/>
  <c r="E25" i="2"/>
  <c r="D25" i="2"/>
  <c r="E24" i="2"/>
  <c r="D24" i="2"/>
  <c r="D23" i="2"/>
  <c r="E22" i="2"/>
  <c r="D22" i="2"/>
  <c r="E21" i="2"/>
  <c r="D21" i="2"/>
  <c r="E20" i="2"/>
  <c r="D20" i="2"/>
  <c r="E19" i="2"/>
  <c r="D19" i="2"/>
  <c r="E18" i="2"/>
  <c r="D18" i="2"/>
  <c r="E17" i="2"/>
  <c r="D17" i="2"/>
  <c r="D16" i="2"/>
  <c r="E15" i="2"/>
  <c r="D15" i="2"/>
  <c r="E14" i="2"/>
  <c r="D14" i="2"/>
  <c r="E13" i="2"/>
  <c r="D13" i="2"/>
  <c r="E12" i="2"/>
  <c r="D12" i="2"/>
  <c r="E11" i="2"/>
  <c r="D11" i="2"/>
  <c r="E10" i="2"/>
  <c r="D10" i="2"/>
  <c r="D9" i="2"/>
  <c r="D6" i="2"/>
  <c r="F20" i="1"/>
</calcChain>
</file>

<file path=xl/sharedStrings.xml><?xml version="1.0" encoding="utf-8"?>
<sst xmlns="http://schemas.openxmlformats.org/spreadsheetml/2006/main" count="2657" uniqueCount="129">
  <si>
    <t>Fieldwork:</t>
  </si>
  <si>
    <t>25th Apr - 6th May 2025</t>
  </si>
  <si>
    <t xml:space="preserve">Interview Method: </t>
  </si>
  <si>
    <t>Online Survey</t>
  </si>
  <si>
    <t>Population represented:</t>
  </si>
  <si>
    <t>UK Adults</t>
  </si>
  <si>
    <t>Sample size:</t>
  </si>
  <si>
    <t>Methodology:</t>
  </si>
  <si>
    <t>All results are weighted using Iterative Proportional Fitting, or 'Raking'. The results are  weighted by interlocking age &amp; gender, region and social grade to Nationally Representative Proportions</t>
  </si>
  <si>
    <t>Public First is a member of the BPC and abides by its rules. For more information please contact the Public First polling team:</t>
  </si>
  <si>
    <t>Table of Contents</t>
  </si>
  <si>
    <t>Individual Tables</t>
  </si>
  <si>
    <t>Full Result Row</t>
  </si>
  <si>
    <t>Question Base</t>
  </si>
  <si>
    <t/>
  </si>
  <si>
    <t>Total</t>
  </si>
  <si>
    <t>Male</t>
  </si>
  <si>
    <t>Female</t>
  </si>
  <si>
    <t>Unweighted</t>
  </si>
  <si>
    <t>Weighted</t>
  </si>
  <si>
    <t>18-24</t>
  </si>
  <si>
    <t>25-34</t>
  </si>
  <si>
    <t>35-44</t>
  </si>
  <si>
    <t>45-54</t>
  </si>
  <si>
    <t>55-64</t>
  </si>
  <si>
    <t>65+</t>
  </si>
  <si>
    <t>AB</t>
  </si>
  <si>
    <t>C1</t>
  </si>
  <si>
    <t>C2</t>
  </si>
  <si>
    <t>DE</t>
  </si>
  <si>
    <t>London</t>
  </si>
  <si>
    <t>South East</t>
  </si>
  <si>
    <t>South West</t>
  </si>
  <si>
    <t>East of England</t>
  </si>
  <si>
    <t>East Midlands</t>
  </si>
  <si>
    <t>West Midlands</t>
  </si>
  <si>
    <t>Yorkshire and the Humber</t>
  </si>
  <si>
    <t>North East</t>
  </si>
  <si>
    <t>North West</t>
  </si>
  <si>
    <t>Scotland</t>
  </si>
  <si>
    <t>Wales</t>
  </si>
  <si>
    <t>Northern Ireland</t>
  </si>
  <si>
    <t>England</t>
  </si>
  <si>
    <t>First-generation</t>
  </si>
  <si>
    <t>Second-generation</t>
  </si>
  <si>
    <t>Urban/City Centre</t>
  </si>
  <si>
    <t>Suburbs</t>
  </si>
  <si>
    <t>Large Town</t>
  </si>
  <si>
    <t>Small Town</t>
  </si>
  <si>
    <t>Village</t>
  </si>
  <si>
    <t>Rural Area</t>
  </si>
  <si>
    <t>Yes</t>
  </si>
  <si>
    <t>No</t>
  </si>
  <si>
    <t>White</t>
  </si>
  <si>
    <t>BAME</t>
  </si>
  <si>
    <t>Labour</t>
  </si>
  <si>
    <t>Conservative</t>
  </si>
  <si>
    <t>Reform</t>
  </si>
  <si>
    <t>Liberal Democrats</t>
  </si>
  <si>
    <t>Green Party</t>
  </si>
  <si>
    <t>Did not vote</t>
  </si>
  <si>
    <t>Would not vote</t>
  </si>
  <si>
    <t>0</t>
  </si>
  <si>
    <t>1</t>
  </si>
  <si>
    <t>2</t>
  </si>
  <si>
    <t>3</t>
  </si>
  <si>
    <t>Gender</t>
  </si>
  <si>
    <t>Age</t>
  </si>
  <si>
    <t>Social Grade</t>
  </si>
  <si>
    <t>Region of residence</t>
  </si>
  <si>
    <t>Country of birth</t>
  </si>
  <si>
    <t>Generation status</t>
  </si>
  <si>
    <t>Area</t>
  </si>
  <si>
    <t>Children</t>
  </si>
  <si>
    <t>Disability</t>
  </si>
  <si>
    <t>Ethnicity</t>
  </si>
  <si>
    <t>Feels strongly British</t>
  </si>
  <si>
    <t>Feels strongly English</t>
  </si>
  <si>
    <t>Feels strongly Scottish</t>
  </si>
  <si>
    <t>Feels strongly Welsh</t>
  </si>
  <si>
    <t>2024 Vote</t>
  </si>
  <si>
    <t>Voting Intention</t>
  </si>
  <si>
    <t>Segments</t>
  </si>
  <si>
    <t xml:space="preserve"> Divisive|Bring people together</t>
  </si>
  <si>
    <t xml:space="preserve"> Modern|Traditional</t>
  </si>
  <si>
    <t xml:space="preserve"> Memorable|Forgettable</t>
  </si>
  <si>
    <t xml:space="preserve"> Inclusive|Exclusive</t>
  </si>
  <si>
    <t xml:space="preserve"> Accesible|Inaccesible</t>
  </si>
  <si>
    <t xml:space="preserve"> Good use of public funding|Poor use of public funding</t>
  </si>
  <si>
    <t>4</t>
  </si>
  <si>
    <t>5</t>
  </si>
  <si>
    <t>Grid Summary: Thinking about Commemorative Events hosted in the UK such as Remembrance Sunday or VE Day anniversaries, which of these would you say best describes these events? </t>
  </si>
  <si>
    <t>Fieldwork:  25th Apr - 6th May 2025</t>
  </si>
  <si>
    <t>Data weighted by interlocking age &amp; gender, region and social grade to Nationally Representative Proportions</t>
  </si>
  <si>
    <t>BASE: Question randomly assigned to respondents</t>
  </si>
  <si>
    <t>*</t>
  </si>
  <si>
    <t>Thinking about Commemorative Events hosted in the UK such as Remembrance Sunday or VE Day anniversaries, which of these would you say best describes these events? : Divisive|Bring people together</t>
  </si>
  <si>
    <t>Thinking about Commemorative Events hosted in the UK such as Remembrance Sunday or VE Day anniversaries, which of these would you say best describes these events? : Modern|Traditional</t>
  </si>
  <si>
    <t>Thinking about Commemorative Events hosted in the UK such as Remembrance Sunday or VE Day anniversaries, which of these would you say best describes these events? : Memorable|Forgettable</t>
  </si>
  <si>
    <t>Thinking about Commemorative Events hosted in the UK such as Remembrance Sunday or VE Day anniversaries, which of these would you say best describes these events? : Inclusive|Exclusive</t>
  </si>
  <si>
    <t>Thinking about Commemorative Events hosted in the UK such as Remembrance Sunday or VE Day anniversaries, which of these would you say best describes these events? : Accesible|Inaccesible</t>
  </si>
  <si>
    <t>Thinking about Commemorative Events hosted in the UK such as Remembrance Sunday or VE Day anniversaries, which of these would you say best describes these events? : Good use of public funding|Poor use of public funding</t>
  </si>
  <si>
    <t>Grid Summary: Thinking about Music Events hosted in the UK such as Glastonbury festival or Green Man Festival, which of these would you say best describes these events? </t>
  </si>
  <si>
    <t>Thinking about Music Events hosted in the UK such as Glastonbury festival or Green Man Festival, which of these would you say best describes these events? : Memorable|Forgettable</t>
  </si>
  <si>
    <t>Thinking about Music Events hosted in the UK such as Glastonbury festival or Green Man Festival, which of these would you say best describes these events? : Accesible|Inaccesible</t>
  </si>
  <si>
    <t>Thinking about Music Events hosted in the UK such as Glastonbury festival or Green Man Festival, which of these would you say best describes these events? : Divisive|Bring people together</t>
  </si>
  <si>
    <t>Thinking about Music Events hosted in the UK such as Glastonbury festival or Green Man Festival, which of these would you say best describes these events? : Modern|Traditional</t>
  </si>
  <si>
    <t>Thinking about Music Events hosted in the UK such as Glastonbury festival or Green Man Festival, which of these would you say best describes these events? : Good use of public funding|Poor use of public funding</t>
  </si>
  <si>
    <t>Thinking about Music Events hosted in the UK such as Glastonbury festival or Green Man Festival, which of these would you say best describes these events? : Inclusive|Exclusive</t>
  </si>
  <si>
    <t>Grid Summary: Thinking about Major Sporting Events hosted in the UK such as FA Cup Final, Wimbledon or the Commonwealth Games, which of these would you say best describes these events? </t>
  </si>
  <si>
    <t>Thinking about Major Sporting Events hosted in the UK such as FA Cup Final, Wimbledon or the Commonwealth Games, which of these would you say best describes these events? : Memorable|Forgettable</t>
  </si>
  <si>
    <t>Thinking about Major Sporting Events hosted in the UK such as FA Cup Final, Wimbledon or the Commonwealth Games, which of these would you say best describes these events? : Inclusive|Exclusive</t>
  </si>
  <si>
    <t>Thinking about Major Sporting Events hosted in the UK such as FA Cup Final, Wimbledon or the Commonwealth Games, which of these would you say best describes these events? : Modern|Traditional</t>
  </si>
  <si>
    <t>Thinking about Major Sporting Events hosted in the UK such as FA Cup Final, Wimbledon or the Commonwealth Games, which of these would you say best describes these events? : Accesible|Inaccesible</t>
  </si>
  <si>
    <t>Thinking about Major Sporting Events hosted in the UK such as FA Cup Final, Wimbledon or the Commonwealth Games, which of these would you say best describes these events? : Good use of public funding|Poor use of public funding</t>
  </si>
  <si>
    <t>Thinking about Major Sporting Events hosted in the UK such as FA Cup Final, Wimbledon or the Commonwealth Games, which of these would you say best describes these events? : Divisive|Bring people together</t>
  </si>
  <si>
    <t>Grid Summary: Thinking about Royal Events or state occasions such as Jubilee celebrations, Royal weddings or the Coronation, which of these would you say best describes these events? </t>
  </si>
  <si>
    <t>Thinking about Royal Events or state occasions such as Jubilee celebrations, Royal weddings or the Coronation, which of these would you say best describes these events? : Divisive|Bring people together</t>
  </si>
  <si>
    <t>Thinking about Royal Events or state occasions such as Jubilee celebrations, Royal weddings or the Coronation, which of these would you say best describes these events? : Good use of public funding|Poor use of public funding</t>
  </si>
  <si>
    <t>Thinking about Royal Events or state occasions such as Jubilee celebrations, Royal weddings or the Coronation, which of these would you say best describes these events? : Accesible|Inaccesible</t>
  </si>
  <si>
    <t>Thinking about Royal Events or state occasions such as Jubilee celebrations, Royal weddings or the Coronation, which of these would you say best describes these events? : Modern|Traditional</t>
  </si>
  <si>
    <t>Thinking about Royal Events or state occasions such as Jubilee celebrations, Royal weddings or the Coronation, which of these would you say best describes these events? : Memorable|Forgettable</t>
  </si>
  <si>
    <t>Thinking about Royal Events or state occasions such as Jubilee celebrations, Royal weddings or the Coronation, which of these would you say best describes these events? : Inclusive|Exclusive</t>
  </si>
  <si>
    <t>Full Results</t>
  </si>
  <si>
    <t>Sideline Sceptics</t>
  </si>
  <si>
    <t>Proud Participants</t>
  </si>
  <si>
    <t>Nostalgic Nationalists</t>
  </si>
  <si>
    <t>Cultural Centrists</t>
  </si>
  <si>
    <t>Public First Poll for Spirit of 2012 (additional questions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</si>
</sst>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8"/>
      <color rgb="FF000000"/>
      <name val="Calibri"/>
      <family val="2"/>
    </font>
    <font>
      <b/>
      <sz val="14"/>
      <color rgb="FF000000"/>
      <name val="Calibri"/>
      <family val="2"/>
    </font>
    <font>
      <sz val="14"/>
      <color rgb="FF000000"/>
      <name val="Calibri"/>
      <family val="2"/>
    </font>
    <font>
      <sz val="13"/>
      <color rgb="FF000000"/>
      <name val="Calibri"/>
      <family val="2"/>
    </font>
    <font>
      <i/>
      <sz val="13"/>
      <color rgb="FF000000"/>
      <name val="Calibri"/>
      <family val="2"/>
    </font>
    <font>
      <i/>
      <u/>
      <sz val="13"/>
      <color theme="10"/>
      <name val="Calibri"/>
      <family val="2"/>
    </font>
    <font>
      <b/>
      <sz val="11"/>
      <color rgb="FF000000"/>
      <name val="Calibri"/>
      <family val="2"/>
    </font>
    <font>
      <sz val="11"/>
      <color rgb="FF000000"/>
      <name val="Calibri"/>
      <family val="2"/>
    </font>
    <font>
      <u/>
      <sz val="11"/>
      <color theme="10"/>
      <name val="Calibri"/>
      <family val="2"/>
    </font>
    <font>
      <b/>
      <sz val="12"/>
      <color rgb="FF000000"/>
      <name val="Calibri"/>
      <family val="2"/>
    </font>
    <font>
      <b/>
      <i/>
      <sz val="11"/>
      <color rgb="FF000000"/>
      <name val="Calibri"/>
      <family val="2"/>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28">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9" fontId="8"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1" xfId="0" applyFont="1" applyBorder="1"/>
    <xf numFmtId="0" fontId="8" fillId="0" borderId="3" xfId="0" applyFont="1" applyBorder="1" applyAlignment="1">
      <alignment horizontal="center" vertical="center" wrapText="1"/>
    </xf>
    <xf numFmtId="0" fontId="9" fillId="0" borderId="0" xfId="0" applyFont="1" applyAlignment="1">
      <alignment horizontal="center"/>
    </xf>
    <xf numFmtId="0" fontId="8" fillId="0" borderId="1" xfId="0" applyFont="1" applyBorder="1" applyAlignment="1">
      <alignment horizontal="center" vertical="center"/>
    </xf>
    <xf numFmtId="9" fontId="8" fillId="0" borderId="2" xfId="0" applyNumberFormat="1" applyFont="1" applyBorder="1" applyAlignment="1">
      <alignment horizontal="center" vertical="center"/>
    </xf>
    <xf numFmtId="0" fontId="11"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10" fillId="0" borderId="0" xfId="0" applyFont="1" applyAlignment="1">
      <alignment vertical="top" wrapText="1"/>
    </xf>
    <xf numFmtId="0" fontId="8"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topLeftCell="A13" workbookViewId="0">
      <selection activeCell="F7" sqref="F7:L7"/>
    </sheetView>
  </sheetViews>
  <sheetFormatPr defaultColWidth="10.88671875" defaultRowHeight="14.4" x14ac:dyDescent="0.3"/>
  <sheetData>
    <row r="7" spans="6:12" ht="40.049999999999997" customHeight="1" x14ac:dyDescent="0.3">
      <c r="F7" s="22" t="s">
        <v>128</v>
      </c>
      <c r="G7" s="23"/>
      <c r="H7" s="23"/>
      <c r="I7" s="23"/>
      <c r="J7" s="23"/>
      <c r="K7" s="23"/>
      <c r="L7" s="23"/>
    </row>
    <row r="10" spans="6:12" ht="19.95" customHeight="1" x14ac:dyDescent="0.35">
      <c r="F10" s="2" t="s">
        <v>0</v>
      </c>
      <c r="K10" s="3" t="s">
        <v>1</v>
      </c>
    </row>
    <row r="11" spans="6:12" ht="19.95" customHeight="1" x14ac:dyDescent="0.35">
      <c r="F11" s="2" t="s">
        <v>2</v>
      </c>
      <c r="K11" s="3" t="s">
        <v>3</v>
      </c>
    </row>
    <row r="12" spans="6:12" ht="19.95" customHeight="1" x14ac:dyDescent="0.35">
      <c r="F12" s="2" t="s">
        <v>4</v>
      </c>
      <c r="K12" s="3" t="s">
        <v>5</v>
      </c>
    </row>
    <row r="13" spans="6:12" ht="19.95" customHeight="1" x14ac:dyDescent="0.35">
      <c r="F13" s="2" t="s">
        <v>6</v>
      </c>
      <c r="K13" s="3">
        <v>4000</v>
      </c>
    </row>
    <row r="14" spans="6:12" ht="18" x14ac:dyDescent="0.35">
      <c r="F14" s="2"/>
    </row>
    <row r="15" spans="6:12" ht="18" x14ac:dyDescent="0.35">
      <c r="F15" s="2"/>
    </row>
    <row r="16" spans="6:12" ht="18" x14ac:dyDescent="0.35">
      <c r="F16" s="2" t="s">
        <v>7</v>
      </c>
    </row>
    <row r="17" spans="6:13" ht="49.95" customHeight="1" x14ac:dyDescent="0.3">
      <c r="F17" s="24" t="s">
        <v>8</v>
      </c>
      <c r="G17" s="23"/>
      <c r="H17" s="23"/>
      <c r="I17" s="23"/>
      <c r="J17" s="23"/>
      <c r="K17" s="23"/>
      <c r="L17" s="23"/>
      <c r="M17" s="23"/>
    </row>
    <row r="19" spans="6:13" ht="30" customHeight="1" x14ac:dyDescent="0.3">
      <c r="F19" s="4" t="s">
        <v>9</v>
      </c>
    </row>
    <row r="20" spans="6:13" ht="17.399999999999999" x14ac:dyDescent="0.3">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B18"/>
  <sheetViews>
    <sheetView showGridLines="0" workbookViewId="0">
      <pane xSplit="2" topLeftCell="BL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101</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2005</v>
      </c>
      <c r="D7" s="10">
        <v>979</v>
      </c>
      <c r="E7" s="10">
        <v>1022</v>
      </c>
      <c r="F7" s="10"/>
      <c r="G7" s="10">
        <v>273</v>
      </c>
      <c r="H7" s="10">
        <v>307</v>
      </c>
      <c r="I7" s="10">
        <v>330</v>
      </c>
      <c r="J7" s="10">
        <v>352</v>
      </c>
      <c r="K7" s="10">
        <v>288</v>
      </c>
      <c r="L7" s="10">
        <v>455</v>
      </c>
      <c r="M7" s="10"/>
      <c r="N7" s="10">
        <v>551</v>
      </c>
      <c r="O7" s="10">
        <v>527</v>
      </c>
      <c r="P7" s="10">
        <v>403</v>
      </c>
      <c r="Q7" s="10">
        <v>516</v>
      </c>
      <c r="R7" s="10"/>
      <c r="S7" s="10">
        <v>272</v>
      </c>
      <c r="T7" s="10">
        <v>273</v>
      </c>
      <c r="U7" s="10">
        <v>128</v>
      </c>
      <c r="V7" s="10">
        <v>176</v>
      </c>
      <c r="W7" s="10">
        <v>153</v>
      </c>
      <c r="X7" s="10">
        <v>163</v>
      </c>
      <c r="Y7" s="10">
        <v>179</v>
      </c>
      <c r="Z7" s="10">
        <v>78</v>
      </c>
      <c r="AA7" s="10">
        <v>224</v>
      </c>
      <c r="AB7" s="10">
        <v>184</v>
      </c>
      <c r="AC7" s="10">
        <v>108</v>
      </c>
      <c r="AD7" s="10">
        <v>67</v>
      </c>
      <c r="AE7" s="10"/>
      <c r="AF7" s="10">
        <v>1544</v>
      </c>
      <c r="AG7" s="10">
        <v>161</v>
      </c>
      <c r="AH7" s="10">
        <v>94</v>
      </c>
      <c r="AI7" s="10">
        <v>66</v>
      </c>
      <c r="AJ7" s="10"/>
      <c r="AK7" s="10">
        <v>140</v>
      </c>
      <c r="AL7" s="10">
        <v>182</v>
      </c>
      <c r="AM7" s="10"/>
      <c r="AN7" s="10">
        <v>493</v>
      </c>
      <c r="AO7" s="10">
        <v>535</v>
      </c>
      <c r="AP7" s="10">
        <v>263</v>
      </c>
      <c r="AQ7" s="10">
        <v>389</v>
      </c>
      <c r="AR7" s="10">
        <v>217</v>
      </c>
      <c r="AS7" s="10">
        <v>107</v>
      </c>
      <c r="AT7" s="10"/>
      <c r="AU7" s="10">
        <v>1173</v>
      </c>
      <c r="AV7" s="10">
        <v>826</v>
      </c>
      <c r="AW7" s="10"/>
      <c r="AX7" s="10">
        <v>547</v>
      </c>
      <c r="AY7" s="10">
        <v>1423</v>
      </c>
      <c r="AZ7" s="10"/>
      <c r="BA7" s="10">
        <v>1681</v>
      </c>
      <c r="BB7" s="10">
        <v>324</v>
      </c>
      <c r="BC7" s="10"/>
      <c r="BD7" s="10">
        <v>1179</v>
      </c>
      <c r="BE7" s="10"/>
      <c r="BF7" s="10">
        <v>1062</v>
      </c>
      <c r="BG7" s="10"/>
      <c r="BH7" s="10">
        <v>142</v>
      </c>
      <c r="BI7" s="10"/>
      <c r="BJ7" s="10">
        <v>69</v>
      </c>
      <c r="BK7" s="10"/>
      <c r="BL7" s="10">
        <v>635</v>
      </c>
      <c r="BM7" s="10">
        <v>405</v>
      </c>
      <c r="BN7" s="10">
        <v>248</v>
      </c>
      <c r="BO7" s="10">
        <v>185</v>
      </c>
      <c r="BP7" s="10">
        <v>282</v>
      </c>
      <c r="BQ7" s="10"/>
      <c r="BR7" s="10">
        <v>447</v>
      </c>
      <c r="BS7" s="10">
        <v>322</v>
      </c>
      <c r="BT7" s="10">
        <v>425</v>
      </c>
      <c r="BU7" s="10">
        <v>217</v>
      </c>
      <c r="BV7" s="10">
        <v>141</v>
      </c>
      <c r="BW7" s="10">
        <v>143</v>
      </c>
      <c r="BX7" s="10"/>
      <c r="BY7" s="10">
        <v>337</v>
      </c>
      <c r="BZ7" s="10">
        <v>548</v>
      </c>
      <c r="CA7" s="10">
        <v>580</v>
      </c>
      <c r="CB7" s="10">
        <v>540</v>
      </c>
    </row>
    <row r="8" spans="2:80" ht="30" customHeight="1" x14ac:dyDescent="0.3">
      <c r="B8" s="11" t="s">
        <v>19</v>
      </c>
      <c r="C8" s="11">
        <v>2005</v>
      </c>
      <c r="D8" s="11">
        <v>996</v>
      </c>
      <c r="E8" s="11">
        <v>1005</v>
      </c>
      <c r="F8" s="11"/>
      <c r="G8" s="11">
        <v>279</v>
      </c>
      <c r="H8" s="11">
        <v>341</v>
      </c>
      <c r="I8" s="11">
        <v>343</v>
      </c>
      <c r="J8" s="11">
        <v>345</v>
      </c>
      <c r="K8" s="11">
        <v>268</v>
      </c>
      <c r="L8" s="11">
        <v>430</v>
      </c>
      <c r="M8" s="11"/>
      <c r="N8" s="11">
        <v>532</v>
      </c>
      <c r="O8" s="11">
        <v>527</v>
      </c>
      <c r="P8" s="11">
        <v>415</v>
      </c>
      <c r="Q8" s="11">
        <v>523</v>
      </c>
      <c r="R8" s="11"/>
      <c r="S8" s="11">
        <v>270</v>
      </c>
      <c r="T8" s="11">
        <v>260</v>
      </c>
      <c r="U8" s="11">
        <v>139</v>
      </c>
      <c r="V8" s="11">
        <v>192</v>
      </c>
      <c r="W8" s="11">
        <v>154</v>
      </c>
      <c r="X8" s="11">
        <v>180</v>
      </c>
      <c r="Y8" s="11">
        <v>172</v>
      </c>
      <c r="Z8" s="11">
        <v>73</v>
      </c>
      <c r="AA8" s="11">
        <v>219</v>
      </c>
      <c r="AB8" s="11">
        <v>179</v>
      </c>
      <c r="AC8" s="11">
        <v>104</v>
      </c>
      <c r="AD8" s="11">
        <v>64</v>
      </c>
      <c r="AE8" s="11"/>
      <c r="AF8" s="11">
        <v>1552</v>
      </c>
      <c r="AG8" s="11">
        <v>157</v>
      </c>
      <c r="AH8" s="11">
        <v>91</v>
      </c>
      <c r="AI8" s="11">
        <v>63</v>
      </c>
      <c r="AJ8" s="11"/>
      <c r="AK8" s="11">
        <v>142</v>
      </c>
      <c r="AL8" s="11">
        <v>183</v>
      </c>
      <c r="AM8" s="11"/>
      <c r="AN8" s="11">
        <v>506</v>
      </c>
      <c r="AO8" s="11">
        <v>530</v>
      </c>
      <c r="AP8" s="11">
        <v>266</v>
      </c>
      <c r="AQ8" s="11">
        <v>383</v>
      </c>
      <c r="AR8" s="11">
        <v>211</v>
      </c>
      <c r="AS8" s="11">
        <v>107</v>
      </c>
      <c r="AT8" s="11"/>
      <c r="AU8" s="11">
        <v>1161</v>
      </c>
      <c r="AV8" s="11">
        <v>837</v>
      </c>
      <c r="AW8" s="11"/>
      <c r="AX8" s="11">
        <v>542</v>
      </c>
      <c r="AY8" s="11">
        <v>1426</v>
      </c>
      <c r="AZ8" s="11"/>
      <c r="BA8" s="11">
        <v>1669</v>
      </c>
      <c r="BB8" s="11">
        <v>335</v>
      </c>
      <c r="BC8" s="11"/>
      <c r="BD8" s="11">
        <v>1177</v>
      </c>
      <c r="BE8" s="11"/>
      <c r="BF8" s="11">
        <v>1066</v>
      </c>
      <c r="BG8" s="11"/>
      <c r="BH8" s="11">
        <v>137</v>
      </c>
      <c r="BI8" s="11"/>
      <c r="BJ8" s="11">
        <v>66</v>
      </c>
      <c r="BK8" s="11"/>
      <c r="BL8" s="11">
        <v>640</v>
      </c>
      <c r="BM8" s="11">
        <v>400</v>
      </c>
      <c r="BN8" s="11">
        <v>248</v>
      </c>
      <c r="BO8" s="11">
        <v>183</v>
      </c>
      <c r="BP8" s="11">
        <v>285</v>
      </c>
      <c r="BQ8" s="11"/>
      <c r="BR8" s="11">
        <v>452</v>
      </c>
      <c r="BS8" s="11">
        <v>322</v>
      </c>
      <c r="BT8" s="11">
        <v>422</v>
      </c>
      <c r="BU8" s="11">
        <v>216</v>
      </c>
      <c r="BV8" s="11">
        <v>143</v>
      </c>
      <c r="BW8" s="11">
        <v>144</v>
      </c>
      <c r="BX8" s="11"/>
      <c r="BY8" s="11">
        <v>336</v>
      </c>
      <c r="BZ8" s="11">
        <v>559</v>
      </c>
      <c r="CA8" s="11">
        <v>564</v>
      </c>
      <c r="CB8" s="11">
        <v>545</v>
      </c>
    </row>
    <row r="9" spans="2:80" x14ac:dyDescent="0.3">
      <c r="B9" s="15" t="s">
        <v>63</v>
      </c>
      <c r="C9" s="14">
        <v>0.23388660277041101</v>
      </c>
      <c r="D9" s="14">
        <v>0.26240271681107702</v>
      </c>
      <c r="E9" s="14">
        <v>0.206597036730651</v>
      </c>
      <c r="F9" s="14"/>
      <c r="G9" s="14">
        <v>0.26862950877574798</v>
      </c>
      <c r="H9" s="14">
        <v>0.22025015943137899</v>
      </c>
      <c r="I9" s="14">
        <v>0.17913574308529701</v>
      </c>
      <c r="J9" s="14">
        <v>0.21000276243185301</v>
      </c>
      <c r="K9" s="14">
        <v>0.27872269602901401</v>
      </c>
      <c r="L9" s="14">
        <v>0.25704445809033499</v>
      </c>
      <c r="M9" s="14"/>
      <c r="N9" s="14">
        <v>0.213203081854343</v>
      </c>
      <c r="O9" s="14">
        <v>0.19356531450768399</v>
      </c>
      <c r="P9" s="14">
        <v>0.242487319446716</v>
      </c>
      <c r="Q9" s="14">
        <v>0.29037182584295701</v>
      </c>
      <c r="R9" s="14"/>
      <c r="S9" s="14">
        <v>0.29838354898946101</v>
      </c>
      <c r="T9" s="14">
        <v>0.24591298195089001</v>
      </c>
      <c r="U9" s="14">
        <v>0.23267378922109</v>
      </c>
      <c r="V9" s="14">
        <v>0.244533467006574</v>
      </c>
      <c r="W9" s="14">
        <v>0.216443346839266</v>
      </c>
      <c r="X9" s="14">
        <v>0.21185082502233701</v>
      </c>
      <c r="Y9" s="14">
        <v>0.23728456295053099</v>
      </c>
      <c r="Z9" s="14">
        <v>0.214592424139328</v>
      </c>
      <c r="AA9" s="14">
        <v>0.23445420059281299</v>
      </c>
      <c r="AB9" s="14">
        <v>0.16927002810889399</v>
      </c>
      <c r="AC9" s="14">
        <v>0.20855573052336099</v>
      </c>
      <c r="AD9" s="14">
        <v>0.22087567467719499</v>
      </c>
      <c r="AE9" s="14"/>
      <c r="AF9" s="14">
        <v>0.24251723209116499</v>
      </c>
      <c r="AG9" s="14">
        <v>0.18910423783060901</v>
      </c>
      <c r="AH9" s="14">
        <v>0.21643678746040201</v>
      </c>
      <c r="AI9" s="14">
        <v>0.19455825141574001</v>
      </c>
      <c r="AJ9" s="14"/>
      <c r="AK9" s="14">
        <v>0.21750812723719601</v>
      </c>
      <c r="AL9" s="14">
        <v>0.148262233097884</v>
      </c>
      <c r="AM9" s="14"/>
      <c r="AN9" s="14">
        <v>0.26561722214806499</v>
      </c>
      <c r="AO9" s="14">
        <v>0.225196222680628</v>
      </c>
      <c r="AP9" s="14">
        <v>0.19271296152505599</v>
      </c>
      <c r="AQ9" s="14">
        <v>0.23823418838740501</v>
      </c>
      <c r="AR9" s="14">
        <v>0.19958270679087101</v>
      </c>
      <c r="AS9" s="14">
        <v>0.283790624719923</v>
      </c>
      <c r="AT9" s="14"/>
      <c r="AU9" s="14">
        <v>0.24543381269147799</v>
      </c>
      <c r="AV9" s="14">
        <v>0.21832449424367301</v>
      </c>
      <c r="AW9" s="14"/>
      <c r="AX9" s="14">
        <v>0.21949422737430699</v>
      </c>
      <c r="AY9" s="14">
        <v>0.240484249407764</v>
      </c>
      <c r="AZ9" s="14"/>
      <c r="BA9" s="14">
        <v>0.24445303991027101</v>
      </c>
      <c r="BB9" s="14">
        <v>0.18125418230700599</v>
      </c>
      <c r="BC9" s="14"/>
      <c r="BD9" s="14">
        <v>0.31188476273321503</v>
      </c>
      <c r="BE9" s="14"/>
      <c r="BF9" s="14">
        <v>0.31009533048349702</v>
      </c>
      <c r="BG9" s="14"/>
      <c r="BH9" s="14">
        <v>0.199710767553477</v>
      </c>
      <c r="BI9" s="14"/>
      <c r="BJ9" s="14">
        <v>0.21400340293249701</v>
      </c>
      <c r="BK9" s="14"/>
      <c r="BL9" s="14">
        <v>0.197866917716155</v>
      </c>
      <c r="BM9" s="14">
        <v>0.30900613544177702</v>
      </c>
      <c r="BN9" s="14">
        <v>0.33579895297675899</v>
      </c>
      <c r="BO9" s="14">
        <v>0.31811717329366201</v>
      </c>
      <c r="BP9" s="14">
        <v>0.117313511366808</v>
      </c>
      <c r="BQ9" s="14"/>
      <c r="BR9" s="14">
        <v>0.19284809924832</v>
      </c>
      <c r="BS9" s="14">
        <v>0.268829212368769</v>
      </c>
      <c r="BT9" s="14">
        <v>0.35462303732241501</v>
      </c>
      <c r="BU9" s="14">
        <v>0.30571373286750197</v>
      </c>
      <c r="BV9" s="14">
        <v>0.15903817544501</v>
      </c>
      <c r="BW9" s="14">
        <v>9.6533775665155794E-2</v>
      </c>
      <c r="BX9" s="14"/>
      <c r="BY9" s="14">
        <v>7.2559231775876296E-2</v>
      </c>
      <c r="BZ9" s="14">
        <v>0.41886728388931399</v>
      </c>
      <c r="CA9" s="14">
        <v>0.25775297836938799</v>
      </c>
      <c r="CB9" s="14">
        <v>0.118989814683494</v>
      </c>
    </row>
    <row r="10" spans="2:80" x14ac:dyDescent="0.3">
      <c r="B10" s="15" t="s">
        <v>64</v>
      </c>
      <c r="C10" s="14">
        <v>0.34541117916220299</v>
      </c>
      <c r="D10" s="14">
        <v>0.34525142773595802</v>
      </c>
      <c r="E10" s="14">
        <v>0.34507278956554299</v>
      </c>
      <c r="F10" s="14"/>
      <c r="G10" s="14">
        <v>0.34315124041850897</v>
      </c>
      <c r="H10" s="14">
        <v>0.33310348919490601</v>
      </c>
      <c r="I10" s="14">
        <v>0.39031874684399398</v>
      </c>
      <c r="J10" s="14">
        <v>0.36940395935161902</v>
      </c>
      <c r="K10" s="14">
        <v>0.30692196459971099</v>
      </c>
      <c r="L10" s="14">
        <v>0.32555757217577602</v>
      </c>
      <c r="M10" s="14"/>
      <c r="N10" s="14">
        <v>0.367491238402188</v>
      </c>
      <c r="O10" s="14">
        <v>0.36079577326941498</v>
      </c>
      <c r="P10" s="14">
        <v>0.31654634100574303</v>
      </c>
      <c r="Q10" s="14">
        <v>0.32810539945830403</v>
      </c>
      <c r="R10" s="14"/>
      <c r="S10" s="14">
        <v>0.30745366107938399</v>
      </c>
      <c r="T10" s="14">
        <v>0.33518900226787901</v>
      </c>
      <c r="U10" s="14">
        <v>0.38762789579956602</v>
      </c>
      <c r="V10" s="14">
        <v>0.37674096841214699</v>
      </c>
      <c r="W10" s="14">
        <v>0.31371610160237401</v>
      </c>
      <c r="X10" s="14">
        <v>0.36091958063359703</v>
      </c>
      <c r="Y10" s="14">
        <v>0.31870078507690502</v>
      </c>
      <c r="Z10" s="14">
        <v>0.45144596112646901</v>
      </c>
      <c r="AA10" s="14">
        <v>0.350542221793326</v>
      </c>
      <c r="AB10" s="14">
        <v>0.354859629683972</v>
      </c>
      <c r="AC10" s="14">
        <v>0.33803231829000102</v>
      </c>
      <c r="AD10" s="14">
        <v>0.31375393147713898</v>
      </c>
      <c r="AE10" s="14"/>
      <c r="AF10" s="14">
        <v>0.346887316444705</v>
      </c>
      <c r="AG10" s="14">
        <v>0.376991109973915</v>
      </c>
      <c r="AH10" s="14">
        <v>0.35086367657795398</v>
      </c>
      <c r="AI10" s="14">
        <v>0.32747511666542001</v>
      </c>
      <c r="AJ10" s="14"/>
      <c r="AK10" s="14">
        <v>0.29882426864348999</v>
      </c>
      <c r="AL10" s="14">
        <v>0.377240850072949</v>
      </c>
      <c r="AM10" s="14"/>
      <c r="AN10" s="14">
        <v>0.34528821302546497</v>
      </c>
      <c r="AO10" s="14">
        <v>0.35331391530781397</v>
      </c>
      <c r="AP10" s="14">
        <v>0.35118442418826801</v>
      </c>
      <c r="AQ10" s="14">
        <v>0.32821642288122999</v>
      </c>
      <c r="AR10" s="14">
        <v>0.35215817834110702</v>
      </c>
      <c r="AS10" s="14">
        <v>0.33399501195458903</v>
      </c>
      <c r="AT10" s="14"/>
      <c r="AU10" s="14">
        <v>0.35635832368077203</v>
      </c>
      <c r="AV10" s="14">
        <v>0.331864955350053</v>
      </c>
      <c r="AW10" s="14"/>
      <c r="AX10" s="14">
        <v>0.32852387423487101</v>
      </c>
      <c r="AY10" s="14">
        <v>0.35400817668117301</v>
      </c>
      <c r="AZ10" s="14"/>
      <c r="BA10" s="14">
        <v>0.350414226357884</v>
      </c>
      <c r="BB10" s="14">
        <v>0.320490528983155</v>
      </c>
      <c r="BC10" s="14"/>
      <c r="BD10" s="14">
        <v>0.36294729307753598</v>
      </c>
      <c r="BE10" s="14"/>
      <c r="BF10" s="14">
        <v>0.358334105026411</v>
      </c>
      <c r="BG10" s="14"/>
      <c r="BH10" s="14">
        <v>0.36100264403982202</v>
      </c>
      <c r="BI10" s="14"/>
      <c r="BJ10" s="14">
        <v>0.405006381580923</v>
      </c>
      <c r="BK10" s="14"/>
      <c r="BL10" s="14">
        <v>0.38704866806601601</v>
      </c>
      <c r="BM10" s="14">
        <v>0.37348864961867201</v>
      </c>
      <c r="BN10" s="14">
        <v>0.31400703321112</v>
      </c>
      <c r="BO10" s="14">
        <v>0.28329210573653801</v>
      </c>
      <c r="BP10" s="14">
        <v>0.33118407952648099</v>
      </c>
      <c r="BQ10" s="14"/>
      <c r="BR10" s="14">
        <v>0.404954640881104</v>
      </c>
      <c r="BS10" s="14">
        <v>0.39719569118368098</v>
      </c>
      <c r="BT10" s="14">
        <v>0.32723180008785702</v>
      </c>
      <c r="BU10" s="14">
        <v>0.31294509497547002</v>
      </c>
      <c r="BV10" s="14">
        <v>0.31815038187122302</v>
      </c>
      <c r="BW10" s="14">
        <v>0.30064095281963599</v>
      </c>
      <c r="BX10" s="14"/>
      <c r="BY10" s="14">
        <v>0.171113775483278</v>
      </c>
      <c r="BZ10" s="14">
        <v>0.38046141820643598</v>
      </c>
      <c r="CA10" s="14">
        <v>0.38014072919793301</v>
      </c>
      <c r="CB10" s="14">
        <v>0.38093214926962099</v>
      </c>
    </row>
    <row r="11" spans="2:80" x14ac:dyDescent="0.3">
      <c r="B11" s="15" t="s">
        <v>65</v>
      </c>
      <c r="C11" s="14">
        <v>0.27109767390781198</v>
      </c>
      <c r="D11" s="14">
        <v>0.240966497427371</v>
      </c>
      <c r="E11" s="14">
        <v>0.30103122649498698</v>
      </c>
      <c r="F11" s="14"/>
      <c r="G11" s="14">
        <v>0.21146470778344301</v>
      </c>
      <c r="H11" s="14">
        <v>0.29719701005705601</v>
      </c>
      <c r="I11" s="14">
        <v>0.26888247886086603</v>
      </c>
      <c r="J11" s="14">
        <v>0.26225475592761999</v>
      </c>
      <c r="K11" s="14">
        <v>0.25992205594030798</v>
      </c>
      <c r="L11" s="14">
        <v>0.30492766304473701</v>
      </c>
      <c r="M11" s="14"/>
      <c r="N11" s="14">
        <v>0.26455102584107598</v>
      </c>
      <c r="O11" s="14">
        <v>0.28635150428741901</v>
      </c>
      <c r="P11" s="14">
        <v>0.28261753345288498</v>
      </c>
      <c r="Q11" s="14">
        <v>0.25339357969528598</v>
      </c>
      <c r="R11" s="14"/>
      <c r="S11" s="14">
        <v>0.26242631876134698</v>
      </c>
      <c r="T11" s="14">
        <v>0.27173142752165602</v>
      </c>
      <c r="U11" s="14">
        <v>0.25494964608453402</v>
      </c>
      <c r="V11" s="14">
        <v>0.22964962877957801</v>
      </c>
      <c r="W11" s="14">
        <v>0.30048138139848501</v>
      </c>
      <c r="X11" s="14">
        <v>0.30475821393365599</v>
      </c>
      <c r="Y11" s="14">
        <v>0.30695391730666499</v>
      </c>
      <c r="Z11" s="14">
        <v>0.20732980303326601</v>
      </c>
      <c r="AA11" s="14">
        <v>0.27492570305715602</v>
      </c>
      <c r="AB11" s="14">
        <v>0.26154730835135898</v>
      </c>
      <c r="AC11" s="14">
        <v>0.25614110730357098</v>
      </c>
      <c r="AD11" s="14">
        <v>0.312703445050937</v>
      </c>
      <c r="AE11" s="14"/>
      <c r="AF11" s="14">
        <v>0.27027755917624202</v>
      </c>
      <c r="AG11" s="14">
        <v>0.219226555614975</v>
      </c>
      <c r="AH11" s="14">
        <v>0.24585426311968001</v>
      </c>
      <c r="AI11" s="14">
        <v>0.32102034356666798</v>
      </c>
      <c r="AJ11" s="14"/>
      <c r="AK11" s="14">
        <v>0.33145535163378298</v>
      </c>
      <c r="AL11" s="14">
        <v>0.33370332841241801</v>
      </c>
      <c r="AM11" s="14"/>
      <c r="AN11" s="14">
        <v>0.25563771280514103</v>
      </c>
      <c r="AO11" s="14">
        <v>0.26949944989029301</v>
      </c>
      <c r="AP11" s="14">
        <v>0.273787662783674</v>
      </c>
      <c r="AQ11" s="14">
        <v>0.29118490895936</v>
      </c>
      <c r="AR11" s="14">
        <v>0.29588560287023802</v>
      </c>
      <c r="AS11" s="14">
        <v>0.22732228832611301</v>
      </c>
      <c r="AT11" s="14"/>
      <c r="AU11" s="14">
        <v>0.26286849479239699</v>
      </c>
      <c r="AV11" s="14">
        <v>0.28046722258103202</v>
      </c>
      <c r="AW11" s="14"/>
      <c r="AX11" s="14">
        <v>0.29487370232437699</v>
      </c>
      <c r="AY11" s="14">
        <v>0.25708250502436503</v>
      </c>
      <c r="AZ11" s="14"/>
      <c r="BA11" s="14">
        <v>0.26345081935027997</v>
      </c>
      <c r="BB11" s="14">
        <v>0.30918737803109397</v>
      </c>
      <c r="BC11" s="14"/>
      <c r="BD11" s="14">
        <v>0.21561911901054301</v>
      </c>
      <c r="BE11" s="14"/>
      <c r="BF11" s="14">
        <v>0.21330481370423701</v>
      </c>
      <c r="BG11" s="14"/>
      <c r="BH11" s="14">
        <v>0.21930031182479101</v>
      </c>
      <c r="BI11" s="14"/>
      <c r="BJ11" s="14">
        <v>0.204979701446936</v>
      </c>
      <c r="BK11" s="14"/>
      <c r="BL11" s="14">
        <v>0.25849681820480802</v>
      </c>
      <c r="BM11" s="14">
        <v>0.209868638075455</v>
      </c>
      <c r="BN11" s="14">
        <v>0.22362673585435899</v>
      </c>
      <c r="BO11" s="14">
        <v>0.30783866770041801</v>
      </c>
      <c r="BP11" s="14">
        <v>0.342608369000934</v>
      </c>
      <c r="BQ11" s="14"/>
      <c r="BR11" s="14">
        <v>0.24426587404060199</v>
      </c>
      <c r="BS11" s="14">
        <v>0.18238439795606001</v>
      </c>
      <c r="BT11" s="14">
        <v>0.21356290010715401</v>
      </c>
      <c r="BU11" s="14">
        <v>0.28489765141385698</v>
      </c>
      <c r="BV11" s="14">
        <v>0.32344075162492503</v>
      </c>
      <c r="BW11" s="14">
        <v>0.38133737939684298</v>
      </c>
      <c r="BX11" s="14"/>
      <c r="BY11" s="14">
        <v>0.39584548913166501</v>
      </c>
      <c r="BZ11" s="14">
        <v>0.13618242393826499</v>
      </c>
      <c r="CA11" s="14">
        <v>0.25794867885417599</v>
      </c>
      <c r="CB11" s="14">
        <v>0.34612949813826999</v>
      </c>
    </row>
    <row r="12" spans="2:80" x14ac:dyDescent="0.3">
      <c r="B12" s="15" t="s">
        <v>89</v>
      </c>
      <c r="C12" s="14">
        <v>9.9105639443210894E-2</v>
      </c>
      <c r="D12" s="14">
        <v>9.2467215414708301E-2</v>
      </c>
      <c r="E12" s="14">
        <v>0.104927217939756</v>
      </c>
      <c r="F12" s="14"/>
      <c r="G12" s="14">
        <v>0.141947285172486</v>
      </c>
      <c r="H12" s="14">
        <v>0.106627357459745</v>
      </c>
      <c r="I12" s="14">
        <v>0.107775720249529</v>
      </c>
      <c r="J12" s="14">
        <v>8.7615575575797799E-2</v>
      </c>
      <c r="K12" s="14">
        <v>9.0397916245096799E-2</v>
      </c>
      <c r="L12" s="14">
        <v>7.3102055564933904E-2</v>
      </c>
      <c r="M12" s="14"/>
      <c r="N12" s="14">
        <v>0.100978252797307</v>
      </c>
      <c r="O12" s="14">
        <v>0.102422905776527</v>
      </c>
      <c r="P12" s="14">
        <v>0.11271497853590599</v>
      </c>
      <c r="Q12" s="14">
        <v>8.4591760436023095E-2</v>
      </c>
      <c r="R12" s="14"/>
      <c r="S12" s="14">
        <v>0.101314420839081</v>
      </c>
      <c r="T12" s="14">
        <v>0.100204497172603</v>
      </c>
      <c r="U12" s="14">
        <v>0.10256244782287099</v>
      </c>
      <c r="V12" s="14">
        <v>9.1057519130938E-2</v>
      </c>
      <c r="W12" s="14">
        <v>0.11151244336506499</v>
      </c>
      <c r="X12" s="14">
        <v>8.8236717525713104E-2</v>
      </c>
      <c r="Y12" s="14">
        <v>9.6992303928338797E-2</v>
      </c>
      <c r="Z12" s="14">
        <v>9.1306791522930003E-2</v>
      </c>
      <c r="AA12" s="14">
        <v>8.3769698892560598E-2</v>
      </c>
      <c r="AB12" s="14">
        <v>0.12298885246159701</v>
      </c>
      <c r="AC12" s="14">
        <v>0.10443054027070001</v>
      </c>
      <c r="AD12" s="14">
        <v>9.4204091623346795E-2</v>
      </c>
      <c r="AE12" s="14"/>
      <c r="AF12" s="14">
        <v>9.7009458935346807E-2</v>
      </c>
      <c r="AG12" s="14">
        <v>0.12097229613873201</v>
      </c>
      <c r="AH12" s="14">
        <v>9.0992123939837605E-2</v>
      </c>
      <c r="AI12" s="14">
        <v>9.7496913451359399E-2</v>
      </c>
      <c r="AJ12" s="14"/>
      <c r="AK12" s="14">
        <v>0.10381193772188201</v>
      </c>
      <c r="AL12" s="14">
        <v>8.6854649482025897E-2</v>
      </c>
      <c r="AM12" s="14"/>
      <c r="AN12" s="14">
        <v>9.0685207055393693E-2</v>
      </c>
      <c r="AO12" s="14">
        <v>9.6279870488886699E-2</v>
      </c>
      <c r="AP12" s="14">
        <v>0.13224119806846901</v>
      </c>
      <c r="AQ12" s="14">
        <v>8.7172787317863307E-2</v>
      </c>
      <c r="AR12" s="14">
        <v>0.105520431852562</v>
      </c>
      <c r="AS12" s="14">
        <v>0.10166070982496</v>
      </c>
      <c r="AT12" s="14"/>
      <c r="AU12" s="14">
        <v>8.5167160930871094E-2</v>
      </c>
      <c r="AV12" s="14">
        <v>0.11918170585396599</v>
      </c>
      <c r="AW12" s="14"/>
      <c r="AX12" s="14">
        <v>9.7789001928314495E-2</v>
      </c>
      <c r="AY12" s="14">
        <v>0.100704116271047</v>
      </c>
      <c r="AZ12" s="14"/>
      <c r="BA12" s="14">
        <v>8.9970830766425203E-2</v>
      </c>
      <c r="BB12" s="14">
        <v>0.144606983440772</v>
      </c>
      <c r="BC12" s="14"/>
      <c r="BD12" s="14">
        <v>7.3702130572555202E-2</v>
      </c>
      <c r="BE12" s="14"/>
      <c r="BF12" s="14">
        <v>7.7207001676301595E-2</v>
      </c>
      <c r="BG12" s="14"/>
      <c r="BH12" s="14">
        <v>0.12874453400046601</v>
      </c>
      <c r="BI12" s="14"/>
      <c r="BJ12" s="14">
        <v>7.5478265347447102E-2</v>
      </c>
      <c r="BK12" s="14"/>
      <c r="BL12" s="14">
        <v>0.10894334002482101</v>
      </c>
      <c r="BM12" s="14">
        <v>7.2008719668805801E-2</v>
      </c>
      <c r="BN12" s="14">
        <v>7.4631184142483001E-2</v>
      </c>
      <c r="BO12" s="14">
        <v>7.3476234232343104E-2</v>
      </c>
      <c r="BP12" s="14">
        <v>0.135313507744308</v>
      </c>
      <c r="BQ12" s="14"/>
      <c r="BR12" s="14">
        <v>0.121870713479312</v>
      </c>
      <c r="BS12" s="14">
        <v>0.112542896824931</v>
      </c>
      <c r="BT12" s="14">
        <v>5.38951231819065E-2</v>
      </c>
      <c r="BU12" s="14">
        <v>6.4045798406777404E-2</v>
      </c>
      <c r="BV12" s="14">
        <v>0.12172088059861</v>
      </c>
      <c r="BW12" s="14">
        <v>0.134001555977453</v>
      </c>
      <c r="BX12" s="14"/>
      <c r="BY12" s="14">
        <v>0.18336855693863699</v>
      </c>
      <c r="BZ12" s="14">
        <v>4.9937830620546901E-2</v>
      </c>
      <c r="CA12" s="14">
        <v>7.3339691730128803E-2</v>
      </c>
      <c r="CB12" s="14">
        <v>0.124243291252652</v>
      </c>
    </row>
    <row r="13" spans="2:80" x14ac:dyDescent="0.3">
      <c r="B13" s="15" t="s">
        <v>90</v>
      </c>
      <c r="C13" s="20">
        <v>5.0498904716362397E-2</v>
      </c>
      <c r="D13" s="20">
        <v>5.8912142610884802E-2</v>
      </c>
      <c r="E13" s="20">
        <v>4.2371729269062498E-2</v>
      </c>
      <c r="F13" s="20"/>
      <c r="G13" s="20">
        <v>3.4807257849814199E-2</v>
      </c>
      <c r="H13" s="20">
        <v>4.2821983856913902E-2</v>
      </c>
      <c r="I13" s="20">
        <v>5.3887310960314003E-2</v>
      </c>
      <c r="J13" s="20">
        <v>7.0722946713110302E-2</v>
      </c>
      <c r="K13" s="20">
        <v>6.4035367185870606E-2</v>
      </c>
      <c r="L13" s="20">
        <v>3.9368251124218899E-2</v>
      </c>
      <c r="M13" s="20"/>
      <c r="N13" s="20">
        <v>5.3776401105085699E-2</v>
      </c>
      <c r="O13" s="20">
        <v>5.6864502158954902E-2</v>
      </c>
      <c r="P13" s="20">
        <v>4.5633827558749597E-2</v>
      </c>
      <c r="Q13" s="20">
        <v>4.35374345674297E-2</v>
      </c>
      <c r="R13" s="20"/>
      <c r="S13" s="20">
        <v>3.0422050330727202E-2</v>
      </c>
      <c r="T13" s="20">
        <v>4.6962091086971303E-2</v>
      </c>
      <c r="U13" s="20">
        <v>2.21862210719391E-2</v>
      </c>
      <c r="V13" s="20">
        <v>5.8018416670763497E-2</v>
      </c>
      <c r="W13" s="20">
        <v>5.7846726794810302E-2</v>
      </c>
      <c r="X13" s="20">
        <v>3.4234662884696898E-2</v>
      </c>
      <c r="Y13" s="20">
        <v>4.0068430737559599E-2</v>
      </c>
      <c r="Z13" s="20">
        <v>3.5325020178007198E-2</v>
      </c>
      <c r="AA13" s="20">
        <v>5.6308175664145303E-2</v>
      </c>
      <c r="AB13" s="20">
        <v>9.1334181394178204E-2</v>
      </c>
      <c r="AC13" s="20">
        <v>9.2840303612368405E-2</v>
      </c>
      <c r="AD13" s="20">
        <v>5.8462857171382103E-2</v>
      </c>
      <c r="AE13" s="20"/>
      <c r="AF13" s="20">
        <v>4.3308433352540802E-2</v>
      </c>
      <c r="AG13" s="20">
        <v>9.37058004417681E-2</v>
      </c>
      <c r="AH13" s="20">
        <v>9.5853148902126206E-2</v>
      </c>
      <c r="AI13" s="20">
        <v>5.9449374900812701E-2</v>
      </c>
      <c r="AJ13" s="20"/>
      <c r="AK13" s="20">
        <v>4.8400314763649199E-2</v>
      </c>
      <c r="AL13" s="20">
        <v>5.3938938934724102E-2</v>
      </c>
      <c r="AM13" s="20"/>
      <c r="AN13" s="20">
        <v>4.27716449659351E-2</v>
      </c>
      <c r="AO13" s="20">
        <v>5.5710541632378201E-2</v>
      </c>
      <c r="AP13" s="20">
        <v>5.0073753434534199E-2</v>
      </c>
      <c r="AQ13" s="20">
        <v>5.5191692454142398E-2</v>
      </c>
      <c r="AR13" s="20">
        <v>4.6853080145221403E-2</v>
      </c>
      <c r="AS13" s="20">
        <v>5.32313651744152E-2</v>
      </c>
      <c r="AT13" s="20"/>
      <c r="AU13" s="20">
        <v>5.0172207904481701E-2</v>
      </c>
      <c r="AV13" s="20">
        <v>5.0161621971275903E-2</v>
      </c>
      <c r="AW13" s="20"/>
      <c r="AX13" s="20">
        <v>5.9319194138131602E-2</v>
      </c>
      <c r="AY13" s="20">
        <v>4.7720952615649501E-2</v>
      </c>
      <c r="AZ13" s="20"/>
      <c r="BA13" s="20">
        <v>5.1711083615139097E-2</v>
      </c>
      <c r="BB13" s="20">
        <v>4.4460927237973603E-2</v>
      </c>
      <c r="BC13" s="20"/>
      <c r="BD13" s="20">
        <v>3.5846694606149497E-2</v>
      </c>
      <c r="BE13" s="20"/>
      <c r="BF13" s="20">
        <v>4.1058749109552997E-2</v>
      </c>
      <c r="BG13" s="20"/>
      <c r="BH13" s="20">
        <v>9.1241742581444393E-2</v>
      </c>
      <c r="BI13" s="20"/>
      <c r="BJ13" s="20">
        <v>0.100532248692197</v>
      </c>
      <c r="BK13" s="20"/>
      <c r="BL13" s="20">
        <v>4.7644255988199297E-2</v>
      </c>
      <c r="BM13" s="20">
        <v>3.5627857195290998E-2</v>
      </c>
      <c r="BN13" s="20">
        <v>5.1936093815280103E-2</v>
      </c>
      <c r="BO13" s="20">
        <v>1.7275819037038301E-2</v>
      </c>
      <c r="BP13" s="20">
        <v>7.3580532361469497E-2</v>
      </c>
      <c r="BQ13" s="20"/>
      <c r="BR13" s="20">
        <v>3.6060672350662799E-2</v>
      </c>
      <c r="BS13" s="20">
        <v>3.9047801666558697E-2</v>
      </c>
      <c r="BT13" s="20">
        <v>5.0687139300668899E-2</v>
      </c>
      <c r="BU13" s="20">
        <v>3.2397722336393701E-2</v>
      </c>
      <c r="BV13" s="20">
        <v>7.7649810460232394E-2</v>
      </c>
      <c r="BW13" s="20">
        <v>8.7486336140912904E-2</v>
      </c>
      <c r="BX13" s="20"/>
      <c r="BY13" s="20">
        <v>0.177112946670544</v>
      </c>
      <c r="BZ13" s="20">
        <v>1.45510433454376E-2</v>
      </c>
      <c r="CA13" s="20">
        <v>3.0817921848373401E-2</v>
      </c>
      <c r="CB13" s="20">
        <v>2.9705246655963101E-2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18"/>
  <sheetViews>
    <sheetView showGridLines="0" workbookViewId="0">
      <pane xSplit="2" topLeftCell="F1" activePane="topRight" state="frozen"/>
      <selection pane="topRight"/>
    </sheetView>
  </sheetViews>
  <sheetFormatPr defaultColWidth="10.88671875" defaultRowHeight="14.4" x14ac:dyDescent="0.3"/>
  <cols>
    <col min="2" max="2" width="25.77734375" customWidth="1"/>
    <col min="3" max="9" width="20.77734375" customWidth="1"/>
  </cols>
  <sheetData>
    <row r="2" spans="2:9" ht="40.049999999999997" customHeight="1" x14ac:dyDescent="0.3">
      <c r="D2" s="26" t="s">
        <v>102</v>
      </c>
      <c r="E2" s="23"/>
      <c r="F2" s="23"/>
      <c r="G2" s="23"/>
      <c r="H2" s="23"/>
      <c r="I2" s="23"/>
    </row>
    <row r="6" spans="2:9" ht="49.95" customHeight="1" x14ac:dyDescent="0.3">
      <c r="B6" s="17" t="s">
        <v>14</v>
      </c>
      <c r="C6" s="17" t="s">
        <v>85</v>
      </c>
      <c r="D6" s="17" t="s">
        <v>87</v>
      </c>
      <c r="E6" s="17" t="s">
        <v>83</v>
      </c>
      <c r="F6" s="17" t="s">
        <v>84</v>
      </c>
      <c r="G6" s="17" t="s">
        <v>88</v>
      </c>
      <c r="H6" s="17" t="s">
        <v>86</v>
      </c>
    </row>
    <row r="7" spans="2:9" x14ac:dyDescent="0.3">
      <c r="B7" s="15" t="s">
        <v>63</v>
      </c>
      <c r="C7" s="14">
        <v>0.22551431817665399</v>
      </c>
      <c r="D7" s="14">
        <v>0.17145178869879299</v>
      </c>
      <c r="E7" s="14">
        <v>3.8865386394027902E-2</v>
      </c>
      <c r="F7" s="14">
        <v>0.200045568382305</v>
      </c>
      <c r="G7" s="14">
        <v>0.11942339253563999</v>
      </c>
      <c r="H7" s="14">
        <v>0.17793308903373201</v>
      </c>
    </row>
    <row r="8" spans="2:9" x14ac:dyDescent="0.3">
      <c r="B8" s="15" t="s">
        <v>64</v>
      </c>
      <c r="C8" s="14">
        <v>0.396743789810796</v>
      </c>
      <c r="D8" s="14">
        <v>0.324032986094828</v>
      </c>
      <c r="E8" s="14">
        <v>9.8870694263690995E-2</v>
      </c>
      <c r="F8" s="14">
        <v>0.38555298246361303</v>
      </c>
      <c r="G8" s="14">
        <v>0.26615096157677198</v>
      </c>
      <c r="H8" s="14">
        <v>0.35169695763668601</v>
      </c>
    </row>
    <row r="9" spans="2:9" x14ac:dyDescent="0.3">
      <c r="B9" s="15" t="s">
        <v>65</v>
      </c>
      <c r="C9" s="14">
        <v>0.19828385346085001</v>
      </c>
      <c r="D9" s="14">
        <v>0.26143119579686103</v>
      </c>
      <c r="E9" s="14">
        <v>0.190117380478245</v>
      </c>
      <c r="F9" s="14">
        <v>0.20041293154803799</v>
      </c>
      <c r="G9" s="14">
        <v>0.32876334949206598</v>
      </c>
      <c r="H9" s="14">
        <v>0.24127243183892899</v>
      </c>
    </row>
    <row r="10" spans="2:9" x14ac:dyDescent="0.3">
      <c r="B10" s="15" t="s">
        <v>89</v>
      </c>
      <c r="C10" s="14">
        <v>0.107019964843262</v>
      </c>
      <c r="D10" s="14">
        <v>0.17673931844351401</v>
      </c>
      <c r="E10" s="14">
        <v>0.40573355100094999</v>
      </c>
      <c r="F10" s="14">
        <v>0.153879817661454</v>
      </c>
      <c r="G10" s="14">
        <v>0.18051167349681899</v>
      </c>
      <c r="H10" s="14">
        <v>0.15957743370548</v>
      </c>
    </row>
    <row r="11" spans="2:9" x14ac:dyDescent="0.3">
      <c r="B11" s="15" t="s">
        <v>90</v>
      </c>
      <c r="C11" s="14">
        <v>7.2438073708438799E-2</v>
      </c>
      <c r="D11" s="14">
        <v>6.6344710966003903E-2</v>
      </c>
      <c r="E11" s="14">
        <v>0.26641298786308698</v>
      </c>
      <c r="F11" s="14">
        <v>6.0108699944590199E-2</v>
      </c>
      <c r="G11" s="14">
        <v>0.105150622898703</v>
      </c>
      <c r="H11" s="14">
        <v>6.9520087785172394E-2</v>
      </c>
    </row>
    <row r="12" spans="2:9" x14ac:dyDescent="0.3">
      <c r="B12" s="16" t="s">
        <v>94</v>
      </c>
      <c r="C12" s="16"/>
      <c r="D12" s="16"/>
      <c r="E12" s="16"/>
      <c r="F12" s="16"/>
      <c r="G12" s="16"/>
      <c r="H12" s="16"/>
    </row>
    <row r="13" spans="2:9" x14ac:dyDescent="0.3">
      <c r="B13" t="s">
        <v>92</v>
      </c>
    </row>
    <row r="14" spans="2:9" x14ac:dyDescent="0.3">
      <c r="B14" t="s">
        <v>93</v>
      </c>
    </row>
    <row r="18" spans="2:2" x14ac:dyDescent="0.3">
      <c r="B18"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CB18"/>
  <sheetViews>
    <sheetView showGridLines="0" workbookViewId="0">
      <pane xSplit="2" topLeftCell="BM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103</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1995</v>
      </c>
      <c r="D7" s="10">
        <v>961</v>
      </c>
      <c r="E7" s="10">
        <v>1028</v>
      </c>
      <c r="F7" s="10"/>
      <c r="G7" s="10">
        <v>272</v>
      </c>
      <c r="H7" s="10">
        <v>309</v>
      </c>
      <c r="I7" s="10">
        <v>325</v>
      </c>
      <c r="J7" s="10">
        <v>341</v>
      </c>
      <c r="K7" s="10">
        <v>315</v>
      </c>
      <c r="L7" s="10">
        <v>433</v>
      </c>
      <c r="M7" s="10"/>
      <c r="N7" s="10">
        <v>566</v>
      </c>
      <c r="O7" s="10">
        <v>509</v>
      </c>
      <c r="P7" s="10">
        <v>448</v>
      </c>
      <c r="Q7" s="10">
        <v>464</v>
      </c>
      <c r="R7" s="10"/>
      <c r="S7" s="10">
        <v>292</v>
      </c>
      <c r="T7" s="10">
        <v>274</v>
      </c>
      <c r="U7" s="10">
        <v>166</v>
      </c>
      <c r="V7" s="10">
        <v>156</v>
      </c>
      <c r="W7" s="10">
        <v>126</v>
      </c>
      <c r="X7" s="10">
        <v>162</v>
      </c>
      <c r="Y7" s="10">
        <v>155</v>
      </c>
      <c r="Z7" s="10">
        <v>92</v>
      </c>
      <c r="AA7" s="10">
        <v>228</v>
      </c>
      <c r="AB7" s="10">
        <v>186</v>
      </c>
      <c r="AC7" s="10">
        <v>100</v>
      </c>
      <c r="AD7" s="10">
        <v>58</v>
      </c>
      <c r="AE7" s="10"/>
      <c r="AF7" s="10">
        <v>1521</v>
      </c>
      <c r="AG7" s="10">
        <v>174</v>
      </c>
      <c r="AH7" s="10">
        <v>94</v>
      </c>
      <c r="AI7" s="10">
        <v>58</v>
      </c>
      <c r="AJ7" s="10"/>
      <c r="AK7" s="10">
        <v>148</v>
      </c>
      <c r="AL7" s="10">
        <v>171</v>
      </c>
      <c r="AM7" s="10"/>
      <c r="AN7" s="10">
        <v>506</v>
      </c>
      <c r="AO7" s="10">
        <v>562</v>
      </c>
      <c r="AP7" s="10">
        <v>243</v>
      </c>
      <c r="AQ7" s="10">
        <v>357</v>
      </c>
      <c r="AR7" s="10">
        <v>237</v>
      </c>
      <c r="AS7" s="10">
        <v>90</v>
      </c>
      <c r="AT7" s="10"/>
      <c r="AU7" s="10">
        <v>1163</v>
      </c>
      <c r="AV7" s="10">
        <v>823</v>
      </c>
      <c r="AW7" s="10"/>
      <c r="AX7" s="10">
        <v>540</v>
      </c>
      <c r="AY7" s="10">
        <v>1429</v>
      </c>
      <c r="AZ7" s="10"/>
      <c r="BA7" s="10">
        <v>1675</v>
      </c>
      <c r="BB7" s="10">
        <v>320</v>
      </c>
      <c r="BC7" s="10"/>
      <c r="BD7" s="10">
        <v>1125</v>
      </c>
      <c r="BE7" s="10"/>
      <c r="BF7" s="10">
        <v>1030</v>
      </c>
      <c r="BG7" s="10"/>
      <c r="BH7" s="10">
        <v>144</v>
      </c>
      <c r="BI7" s="10"/>
      <c r="BJ7" s="10">
        <v>77</v>
      </c>
      <c r="BK7" s="10"/>
      <c r="BL7" s="10">
        <v>632</v>
      </c>
      <c r="BM7" s="10">
        <v>402</v>
      </c>
      <c r="BN7" s="10">
        <v>230</v>
      </c>
      <c r="BO7" s="10">
        <v>196</v>
      </c>
      <c r="BP7" s="10">
        <v>285</v>
      </c>
      <c r="BQ7" s="10"/>
      <c r="BR7" s="10">
        <v>447</v>
      </c>
      <c r="BS7" s="10">
        <v>343</v>
      </c>
      <c r="BT7" s="10">
        <v>439</v>
      </c>
      <c r="BU7" s="10">
        <v>217</v>
      </c>
      <c r="BV7" s="10">
        <v>139</v>
      </c>
      <c r="BW7" s="10">
        <v>149</v>
      </c>
      <c r="BX7" s="10"/>
      <c r="BY7" s="10">
        <v>338</v>
      </c>
      <c r="BZ7" s="10">
        <v>523</v>
      </c>
      <c r="CA7" s="10">
        <v>595</v>
      </c>
      <c r="CB7" s="10">
        <v>539</v>
      </c>
    </row>
    <row r="8" spans="2:80" ht="30" customHeight="1" x14ac:dyDescent="0.3">
      <c r="B8" s="11" t="s">
        <v>19</v>
      </c>
      <c r="C8" s="11">
        <v>1995</v>
      </c>
      <c r="D8" s="11">
        <v>975</v>
      </c>
      <c r="E8" s="11">
        <v>1014</v>
      </c>
      <c r="F8" s="11"/>
      <c r="G8" s="11">
        <v>277</v>
      </c>
      <c r="H8" s="11">
        <v>341</v>
      </c>
      <c r="I8" s="11">
        <v>339</v>
      </c>
      <c r="J8" s="11">
        <v>335</v>
      </c>
      <c r="K8" s="11">
        <v>294</v>
      </c>
      <c r="L8" s="11">
        <v>408</v>
      </c>
      <c r="M8" s="11"/>
      <c r="N8" s="11">
        <v>543</v>
      </c>
      <c r="O8" s="11">
        <v>509</v>
      </c>
      <c r="P8" s="11">
        <v>462</v>
      </c>
      <c r="Q8" s="11">
        <v>473</v>
      </c>
      <c r="R8" s="11"/>
      <c r="S8" s="11">
        <v>290</v>
      </c>
      <c r="T8" s="11">
        <v>260</v>
      </c>
      <c r="U8" s="11">
        <v>181</v>
      </c>
      <c r="V8" s="11">
        <v>168</v>
      </c>
      <c r="W8" s="11">
        <v>126</v>
      </c>
      <c r="X8" s="11">
        <v>180</v>
      </c>
      <c r="Y8" s="11">
        <v>148</v>
      </c>
      <c r="Z8" s="11">
        <v>87</v>
      </c>
      <c r="AA8" s="11">
        <v>221</v>
      </c>
      <c r="AB8" s="11">
        <v>181</v>
      </c>
      <c r="AC8" s="11">
        <v>96</v>
      </c>
      <c r="AD8" s="11">
        <v>56</v>
      </c>
      <c r="AE8" s="11"/>
      <c r="AF8" s="11">
        <v>1530</v>
      </c>
      <c r="AG8" s="11">
        <v>168</v>
      </c>
      <c r="AH8" s="11">
        <v>90</v>
      </c>
      <c r="AI8" s="11">
        <v>56</v>
      </c>
      <c r="AJ8" s="11"/>
      <c r="AK8" s="11">
        <v>151</v>
      </c>
      <c r="AL8" s="11">
        <v>169</v>
      </c>
      <c r="AM8" s="11"/>
      <c r="AN8" s="11">
        <v>521</v>
      </c>
      <c r="AO8" s="11">
        <v>555</v>
      </c>
      <c r="AP8" s="11">
        <v>242</v>
      </c>
      <c r="AQ8" s="11">
        <v>355</v>
      </c>
      <c r="AR8" s="11">
        <v>231</v>
      </c>
      <c r="AS8" s="11">
        <v>90</v>
      </c>
      <c r="AT8" s="11"/>
      <c r="AU8" s="11">
        <v>1153</v>
      </c>
      <c r="AV8" s="11">
        <v>834</v>
      </c>
      <c r="AW8" s="11"/>
      <c r="AX8" s="11">
        <v>534</v>
      </c>
      <c r="AY8" s="11">
        <v>1435</v>
      </c>
      <c r="AZ8" s="11"/>
      <c r="BA8" s="11">
        <v>1665</v>
      </c>
      <c r="BB8" s="11">
        <v>330</v>
      </c>
      <c r="BC8" s="11"/>
      <c r="BD8" s="11">
        <v>1124</v>
      </c>
      <c r="BE8" s="11"/>
      <c r="BF8" s="11">
        <v>1032</v>
      </c>
      <c r="BG8" s="11"/>
      <c r="BH8" s="11">
        <v>139</v>
      </c>
      <c r="BI8" s="11"/>
      <c r="BJ8" s="11">
        <v>74</v>
      </c>
      <c r="BK8" s="11"/>
      <c r="BL8" s="11">
        <v>636</v>
      </c>
      <c r="BM8" s="11">
        <v>397</v>
      </c>
      <c r="BN8" s="11">
        <v>232</v>
      </c>
      <c r="BO8" s="11">
        <v>195</v>
      </c>
      <c r="BP8" s="11">
        <v>288</v>
      </c>
      <c r="BQ8" s="11"/>
      <c r="BR8" s="11">
        <v>452</v>
      </c>
      <c r="BS8" s="11">
        <v>342</v>
      </c>
      <c r="BT8" s="11">
        <v>439</v>
      </c>
      <c r="BU8" s="11">
        <v>217</v>
      </c>
      <c r="BV8" s="11">
        <v>140</v>
      </c>
      <c r="BW8" s="11">
        <v>149</v>
      </c>
      <c r="BX8" s="11"/>
      <c r="BY8" s="11">
        <v>336</v>
      </c>
      <c r="BZ8" s="11">
        <v>531</v>
      </c>
      <c r="CA8" s="11">
        <v>585</v>
      </c>
      <c r="CB8" s="11">
        <v>542</v>
      </c>
    </row>
    <row r="9" spans="2:80" x14ac:dyDescent="0.3">
      <c r="B9" s="15" t="s">
        <v>63</v>
      </c>
      <c r="C9" s="14">
        <v>0.22551431817665399</v>
      </c>
      <c r="D9" s="14">
        <v>0.231323573897037</v>
      </c>
      <c r="E9" s="14">
        <v>0.22012340342228401</v>
      </c>
      <c r="F9" s="14"/>
      <c r="G9" s="14">
        <v>0.29550595080751102</v>
      </c>
      <c r="H9" s="14">
        <v>0.288739612470581</v>
      </c>
      <c r="I9" s="14">
        <v>0.244714422866151</v>
      </c>
      <c r="J9" s="14">
        <v>0.195822009655712</v>
      </c>
      <c r="K9" s="14">
        <v>0.156220309063307</v>
      </c>
      <c r="L9" s="14">
        <v>0.18343248549701399</v>
      </c>
      <c r="M9" s="14"/>
      <c r="N9" s="14">
        <v>0.25728812356928299</v>
      </c>
      <c r="O9" s="14">
        <v>0.18067592968107399</v>
      </c>
      <c r="P9" s="14">
        <v>0.21381794580197799</v>
      </c>
      <c r="Q9" s="14">
        <v>0.2484279665845</v>
      </c>
      <c r="R9" s="14"/>
      <c r="S9" s="14">
        <v>0.30693311819148</v>
      </c>
      <c r="T9" s="14">
        <v>0.19188927750844101</v>
      </c>
      <c r="U9" s="14">
        <v>0.23386286811943199</v>
      </c>
      <c r="V9" s="14">
        <v>0.214901547324474</v>
      </c>
      <c r="W9" s="14">
        <v>0.19709276909761</v>
      </c>
      <c r="X9" s="14">
        <v>0.19129395178030101</v>
      </c>
      <c r="Y9" s="14">
        <v>0.22093085144768701</v>
      </c>
      <c r="Z9" s="14">
        <v>0.274053056188518</v>
      </c>
      <c r="AA9" s="14">
        <v>0.28176653112800598</v>
      </c>
      <c r="AB9" s="14">
        <v>0.13221869915952</v>
      </c>
      <c r="AC9" s="14">
        <v>0.19446639790148801</v>
      </c>
      <c r="AD9" s="14">
        <v>0.20760946406046901</v>
      </c>
      <c r="AE9" s="14"/>
      <c r="AF9" s="14">
        <v>0.23878159469565599</v>
      </c>
      <c r="AG9" s="14">
        <v>0.12189377601601301</v>
      </c>
      <c r="AH9" s="14">
        <v>0.17473458589104501</v>
      </c>
      <c r="AI9" s="14">
        <v>0.26454367038594101</v>
      </c>
      <c r="AJ9" s="14"/>
      <c r="AK9" s="14">
        <v>0.22264014759391501</v>
      </c>
      <c r="AL9" s="14">
        <v>0.20292023468034101</v>
      </c>
      <c r="AM9" s="14"/>
      <c r="AN9" s="14">
        <v>0.318467094027792</v>
      </c>
      <c r="AO9" s="14">
        <v>0.20389519946417001</v>
      </c>
      <c r="AP9" s="14">
        <v>0.19186184921833399</v>
      </c>
      <c r="AQ9" s="14">
        <v>0.18727069280529199</v>
      </c>
      <c r="AR9" s="14">
        <v>0.18235567090642499</v>
      </c>
      <c r="AS9" s="14">
        <v>0.17289121863138601</v>
      </c>
      <c r="AT9" s="14"/>
      <c r="AU9" s="14">
        <v>0.24063124620357099</v>
      </c>
      <c r="AV9" s="14">
        <v>0.20698171993584999</v>
      </c>
      <c r="AW9" s="14"/>
      <c r="AX9" s="14">
        <v>0.193623075019558</v>
      </c>
      <c r="AY9" s="14">
        <v>0.23851527932297201</v>
      </c>
      <c r="AZ9" s="14"/>
      <c r="BA9" s="14">
        <v>0.222129040183211</v>
      </c>
      <c r="BB9" s="14">
        <v>0.24260289038760599</v>
      </c>
      <c r="BC9" s="14"/>
      <c r="BD9" s="14">
        <v>0.28292390605245898</v>
      </c>
      <c r="BE9" s="14"/>
      <c r="BF9" s="14">
        <v>0.286173392988117</v>
      </c>
      <c r="BG9" s="14"/>
      <c r="BH9" s="14">
        <v>0.15472130270151399</v>
      </c>
      <c r="BI9" s="14"/>
      <c r="BJ9" s="14">
        <v>0.214985055845136</v>
      </c>
      <c r="BK9" s="14"/>
      <c r="BL9" s="14">
        <v>0.26618246958274899</v>
      </c>
      <c r="BM9" s="14">
        <v>0.24296280428500999</v>
      </c>
      <c r="BN9" s="14">
        <v>0.15073503226096599</v>
      </c>
      <c r="BO9" s="14">
        <v>0.26782149078678902</v>
      </c>
      <c r="BP9" s="14">
        <v>0.201714674779499</v>
      </c>
      <c r="BQ9" s="14"/>
      <c r="BR9" s="14">
        <v>0.29162939819057399</v>
      </c>
      <c r="BS9" s="14">
        <v>0.25901003456135102</v>
      </c>
      <c r="BT9" s="14">
        <v>0.18280950167345</v>
      </c>
      <c r="BU9" s="14">
        <v>0.25698793798877101</v>
      </c>
      <c r="BV9" s="14">
        <v>0.202678776974515</v>
      </c>
      <c r="BW9" s="14">
        <v>0.184632362024747</v>
      </c>
      <c r="BX9" s="14"/>
      <c r="BY9" s="14">
        <v>0.10684379708973001</v>
      </c>
      <c r="BZ9" s="14">
        <v>0.45718165041258202</v>
      </c>
      <c r="CA9" s="14">
        <v>0.11275773376624799</v>
      </c>
      <c r="CB9" s="14">
        <v>0.19383034576758701</v>
      </c>
    </row>
    <row r="10" spans="2:80" x14ac:dyDescent="0.3">
      <c r="B10" s="15" t="s">
        <v>64</v>
      </c>
      <c r="C10" s="14">
        <v>0.396743789810796</v>
      </c>
      <c r="D10" s="14">
        <v>0.36835224631844699</v>
      </c>
      <c r="E10" s="14">
        <v>0.42442573997496003</v>
      </c>
      <c r="F10" s="14"/>
      <c r="G10" s="14">
        <v>0.45396936226704399</v>
      </c>
      <c r="H10" s="14">
        <v>0.444360533513597</v>
      </c>
      <c r="I10" s="14">
        <v>0.38887420496084701</v>
      </c>
      <c r="J10" s="14">
        <v>0.42372851404687201</v>
      </c>
      <c r="K10" s="14">
        <v>0.41088139713545102</v>
      </c>
      <c r="L10" s="14">
        <v>0.29230983663244298</v>
      </c>
      <c r="M10" s="14"/>
      <c r="N10" s="14">
        <v>0.39304107203543998</v>
      </c>
      <c r="O10" s="14">
        <v>0.44665672382059401</v>
      </c>
      <c r="P10" s="14">
        <v>0.40733022118246998</v>
      </c>
      <c r="Q10" s="14">
        <v>0.33294169222613301</v>
      </c>
      <c r="R10" s="14"/>
      <c r="S10" s="14">
        <v>0.35467561467796699</v>
      </c>
      <c r="T10" s="14">
        <v>0.38866560572071901</v>
      </c>
      <c r="U10" s="14">
        <v>0.44305921306416801</v>
      </c>
      <c r="V10" s="14">
        <v>0.34244092834558898</v>
      </c>
      <c r="W10" s="14">
        <v>0.38567661787320001</v>
      </c>
      <c r="X10" s="14">
        <v>0.457455955816087</v>
      </c>
      <c r="Y10" s="14">
        <v>0.38340675531289298</v>
      </c>
      <c r="Z10" s="14">
        <v>0.35525401088517999</v>
      </c>
      <c r="AA10" s="14">
        <v>0.38457984811739199</v>
      </c>
      <c r="AB10" s="14">
        <v>0.44797291897839903</v>
      </c>
      <c r="AC10" s="14">
        <v>0.38685132721979498</v>
      </c>
      <c r="AD10" s="14">
        <v>0.49434133369210798</v>
      </c>
      <c r="AE10" s="14"/>
      <c r="AF10" s="14">
        <v>0.38038120663929598</v>
      </c>
      <c r="AG10" s="14">
        <v>0.45493021901326303</v>
      </c>
      <c r="AH10" s="14">
        <v>0.410360500896707</v>
      </c>
      <c r="AI10" s="14">
        <v>0.463019555212829</v>
      </c>
      <c r="AJ10" s="14"/>
      <c r="AK10" s="14">
        <v>0.46490908540793202</v>
      </c>
      <c r="AL10" s="14">
        <v>0.41185011001132998</v>
      </c>
      <c r="AM10" s="14"/>
      <c r="AN10" s="14">
        <v>0.40531410717758598</v>
      </c>
      <c r="AO10" s="14">
        <v>0.39021120067447101</v>
      </c>
      <c r="AP10" s="14">
        <v>0.40622013007681201</v>
      </c>
      <c r="AQ10" s="14">
        <v>0.39782143300207701</v>
      </c>
      <c r="AR10" s="14">
        <v>0.38806906543868003</v>
      </c>
      <c r="AS10" s="14">
        <v>0.37994664914860499</v>
      </c>
      <c r="AT10" s="14"/>
      <c r="AU10" s="14">
        <v>0.387746845490197</v>
      </c>
      <c r="AV10" s="14">
        <v>0.41226657068945599</v>
      </c>
      <c r="AW10" s="14"/>
      <c r="AX10" s="14">
        <v>0.44384590513140099</v>
      </c>
      <c r="AY10" s="14">
        <v>0.38386610727049097</v>
      </c>
      <c r="AZ10" s="14"/>
      <c r="BA10" s="14">
        <v>0.38880092376292202</v>
      </c>
      <c r="BB10" s="14">
        <v>0.436838647687736</v>
      </c>
      <c r="BC10" s="14"/>
      <c r="BD10" s="14">
        <v>0.364380943139202</v>
      </c>
      <c r="BE10" s="14"/>
      <c r="BF10" s="14">
        <v>0.36683775897508902</v>
      </c>
      <c r="BG10" s="14"/>
      <c r="BH10" s="14">
        <v>0.48609337715646</v>
      </c>
      <c r="BI10" s="14"/>
      <c r="BJ10" s="14">
        <v>0.39688554709220197</v>
      </c>
      <c r="BK10" s="14"/>
      <c r="BL10" s="14">
        <v>0.41585917278651502</v>
      </c>
      <c r="BM10" s="14">
        <v>0.34229824595185798</v>
      </c>
      <c r="BN10" s="14">
        <v>0.33606658699876402</v>
      </c>
      <c r="BO10" s="14">
        <v>0.33403774572697498</v>
      </c>
      <c r="BP10" s="14">
        <v>0.47801944614177799</v>
      </c>
      <c r="BQ10" s="14"/>
      <c r="BR10" s="14">
        <v>0.42217841746100598</v>
      </c>
      <c r="BS10" s="14">
        <v>0.374182778421146</v>
      </c>
      <c r="BT10" s="14">
        <v>0.35253132966691803</v>
      </c>
      <c r="BU10" s="14">
        <v>0.37698297088546501</v>
      </c>
      <c r="BV10" s="14">
        <v>0.423430709985265</v>
      </c>
      <c r="BW10" s="14">
        <v>0.44347840494598101</v>
      </c>
      <c r="BX10" s="14"/>
      <c r="BY10" s="14">
        <v>0.32828230489557803</v>
      </c>
      <c r="BZ10" s="14">
        <v>0.409646395020629</v>
      </c>
      <c r="CA10" s="14">
        <v>0.30187126341356002</v>
      </c>
      <c r="CB10" s="14">
        <v>0.52898420595953899</v>
      </c>
    </row>
    <row r="11" spans="2:80" x14ac:dyDescent="0.3">
      <c r="B11" s="15" t="s">
        <v>65</v>
      </c>
      <c r="C11" s="14">
        <v>0.19828385346085001</v>
      </c>
      <c r="D11" s="14">
        <v>0.19600405476692601</v>
      </c>
      <c r="E11" s="14">
        <v>0.20069452708711399</v>
      </c>
      <c r="F11" s="14"/>
      <c r="G11" s="14">
        <v>0.10442700813276</v>
      </c>
      <c r="H11" s="14">
        <v>0.12925873776323099</v>
      </c>
      <c r="I11" s="14">
        <v>0.19498468448060299</v>
      </c>
      <c r="J11" s="14">
        <v>0.216412338137287</v>
      </c>
      <c r="K11" s="14">
        <v>0.22929871094701301</v>
      </c>
      <c r="L11" s="14">
        <v>0.285248391886399</v>
      </c>
      <c r="M11" s="14"/>
      <c r="N11" s="14">
        <v>0.18079048819597901</v>
      </c>
      <c r="O11" s="14">
        <v>0.21482487308713799</v>
      </c>
      <c r="P11" s="14">
        <v>0.186103657953506</v>
      </c>
      <c r="Q11" s="14">
        <v>0.215799367425317</v>
      </c>
      <c r="R11" s="14"/>
      <c r="S11" s="14">
        <v>0.18325309526796901</v>
      </c>
      <c r="T11" s="14">
        <v>0.21843845606996901</v>
      </c>
      <c r="U11" s="14">
        <v>0.180516310112844</v>
      </c>
      <c r="V11" s="14">
        <v>0.27841950458817499</v>
      </c>
      <c r="W11" s="14">
        <v>0.23559018321488001</v>
      </c>
      <c r="X11" s="14">
        <v>0.15726474507319399</v>
      </c>
      <c r="Y11" s="14">
        <v>0.19545089640195701</v>
      </c>
      <c r="Z11" s="14">
        <v>0.22170886376533899</v>
      </c>
      <c r="AA11" s="14">
        <v>0.169125004053887</v>
      </c>
      <c r="AB11" s="14">
        <v>0.19813747008496799</v>
      </c>
      <c r="AC11" s="14">
        <v>0.184695650408565</v>
      </c>
      <c r="AD11" s="14">
        <v>0.15692338559625901</v>
      </c>
      <c r="AE11" s="14"/>
      <c r="AF11" s="14">
        <v>0.202214218739764</v>
      </c>
      <c r="AG11" s="14">
        <v>0.20930641946230299</v>
      </c>
      <c r="AH11" s="14">
        <v>0.15561426594533301</v>
      </c>
      <c r="AI11" s="14">
        <v>0.15648367177038899</v>
      </c>
      <c r="AJ11" s="14"/>
      <c r="AK11" s="14">
        <v>0.18721498675453399</v>
      </c>
      <c r="AL11" s="14">
        <v>0.19464358301541401</v>
      </c>
      <c r="AM11" s="14"/>
      <c r="AN11" s="14">
        <v>0.129527391783059</v>
      </c>
      <c r="AO11" s="14">
        <v>0.23196899257975201</v>
      </c>
      <c r="AP11" s="14">
        <v>0.24481416680406801</v>
      </c>
      <c r="AQ11" s="14">
        <v>0.184746579376597</v>
      </c>
      <c r="AR11" s="14">
        <v>0.22441839757840601</v>
      </c>
      <c r="AS11" s="14">
        <v>0.24979354586792299</v>
      </c>
      <c r="AT11" s="14"/>
      <c r="AU11" s="14">
        <v>0.20304859487513</v>
      </c>
      <c r="AV11" s="14">
        <v>0.18929181976535001</v>
      </c>
      <c r="AW11" s="14"/>
      <c r="AX11" s="14">
        <v>0.17817788435880799</v>
      </c>
      <c r="AY11" s="14">
        <v>0.20115682315462399</v>
      </c>
      <c r="AZ11" s="14"/>
      <c r="BA11" s="14">
        <v>0.20675272274829301</v>
      </c>
      <c r="BB11" s="14">
        <v>0.15553377956915801</v>
      </c>
      <c r="BC11" s="14"/>
      <c r="BD11" s="14">
        <v>0.17068144988939801</v>
      </c>
      <c r="BE11" s="14"/>
      <c r="BF11" s="14">
        <v>0.18463048250139599</v>
      </c>
      <c r="BG11" s="14"/>
      <c r="BH11" s="14">
        <v>0.18611632962427499</v>
      </c>
      <c r="BI11" s="14"/>
      <c r="BJ11" s="14">
        <v>0.14002278361665399</v>
      </c>
      <c r="BK11" s="14"/>
      <c r="BL11" s="14">
        <v>0.16751596266728599</v>
      </c>
      <c r="BM11" s="14">
        <v>0.211167582263764</v>
      </c>
      <c r="BN11" s="14">
        <v>0.248575644968206</v>
      </c>
      <c r="BO11" s="14">
        <v>0.203670431747979</v>
      </c>
      <c r="BP11" s="14">
        <v>0.20125086038225701</v>
      </c>
      <c r="BQ11" s="14"/>
      <c r="BR11" s="14">
        <v>0.14630112786865801</v>
      </c>
      <c r="BS11" s="14">
        <v>0.186993628137676</v>
      </c>
      <c r="BT11" s="14">
        <v>0.241053610527137</v>
      </c>
      <c r="BU11" s="14">
        <v>0.18440708641662101</v>
      </c>
      <c r="BV11" s="14">
        <v>0.177535021820105</v>
      </c>
      <c r="BW11" s="14">
        <v>0.213714002505691</v>
      </c>
      <c r="BX11" s="14"/>
      <c r="BY11" s="14">
        <v>0.24804155412857501</v>
      </c>
      <c r="BZ11" s="14">
        <v>7.5138527356788595E-2</v>
      </c>
      <c r="CA11" s="14">
        <v>0.29795720440776602</v>
      </c>
      <c r="CB11" s="14">
        <v>0.18049996018338901</v>
      </c>
    </row>
    <row r="12" spans="2:80" x14ac:dyDescent="0.3">
      <c r="B12" s="15" t="s">
        <v>89</v>
      </c>
      <c r="C12" s="14">
        <v>0.107019964843262</v>
      </c>
      <c r="D12" s="14">
        <v>0.11477689300612801</v>
      </c>
      <c r="E12" s="14">
        <v>0.10017927623376099</v>
      </c>
      <c r="F12" s="14"/>
      <c r="G12" s="14">
        <v>0.109021592690042</v>
      </c>
      <c r="H12" s="14">
        <v>7.6175640211934903E-2</v>
      </c>
      <c r="I12" s="14">
        <v>0.122857993503006</v>
      </c>
      <c r="J12" s="14">
        <v>9.2926730005707503E-2</v>
      </c>
      <c r="K12" s="14">
        <v>0.122399478493311</v>
      </c>
      <c r="L12" s="14">
        <v>0.118769130371394</v>
      </c>
      <c r="M12" s="14"/>
      <c r="N12" s="14">
        <v>0.10633057123398</v>
      </c>
      <c r="O12" s="14">
        <v>9.59184441700143E-2</v>
      </c>
      <c r="P12" s="14">
        <v>0.112415342268149</v>
      </c>
      <c r="Q12" s="14">
        <v>0.114192097064923</v>
      </c>
      <c r="R12" s="14"/>
      <c r="S12" s="14">
        <v>0.10320382061184601</v>
      </c>
      <c r="T12" s="14">
        <v>0.13103783018922399</v>
      </c>
      <c r="U12" s="14">
        <v>8.9503977764745099E-2</v>
      </c>
      <c r="V12" s="14">
        <v>9.3401447470953303E-2</v>
      </c>
      <c r="W12" s="14">
        <v>0.112410348796398</v>
      </c>
      <c r="X12" s="14">
        <v>0.14025380553352801</v>
      </c>
      <c r="Y12" s="14">
        <v>9.9141899878117903E-2</v>
      </c>
      <c r="Z12" s="14">
        <v>8.8854557266248996E-2</v>
      </c>
      <c r="AA12" s="14">
        <v>8.7705096100419003E-2</v>
      </c>
      <c r="AB12" s="14">
        <v>0.12634079395148101</v>
      </c>
      <c r="AC12" s="14">
        <v>0.10157949434506</v>
      </c>
      <c r="AD12" s="14">
        <v>6.6224293573197202E-2</v>
      </c>
      <c r="AE12" s="14"/>
      <c r="AF12" s="14">
        <v>0.109173502488604</v>
      </c>
      <c r="AG12" s="14">
        <v>0.126121169837043</v>
      </c>
      <c r="AH12" s="14">
        <v>0.105874807264876</v>
      </c>
      <c r="AI12" s="14">
        <v>6.6613078234519396E-2</v>
      </c>
      <c r="AJ12" s="14"/>
      <c r="AK12" s="14">
        <v>7.955847582476E-2</v>
      </c>
      <c r="AL12" s="14">
        <v>0.103222470125743</v>
      </c>
      <c r="AM12" s="14"/>
      <c r="AN12" s="14">
        <v>9.2908286580685895E-2</v>
      </c>
      <c r="AO12" s="14">
        <v>9.36499127100862E-2</v>
      </c>
      <c r="AP12" s="14">
        <v>0.10381240238836401</v>
      </c>
      <c r="AQ12" s="14">
        <v>0.14152993120316901</v>
      </c>
      <c r="AR12" s="14">
        <v>0.11829931413038</v>
      </c>
      <c r="AS12" s="14">
        <v>0.114675769472498</v>
      </c>
      <c r="AT12" s="14"/>
      <c r="AU12" s="14">
        <v>9.4679878263259507E-2</v>
      </c>
      <c r="AV12" s="14">
        <v>0.122896466112137</v>
      </c>
      <c r="AW12" s="14"/>
      <c r="AX12" s="14">
        <v>0.102031614340235</v>
      </c>
      <c r="AY12" s="14">
        <v>0.10792664892921799</v>
      </c>
      <c r="AZ12" s="14"/>
      <c r="BA12" s="14">
        <v>0.106911365046665</v>
      </c>
      <c r="BB12" s="14">
        <v>0.10756816663639</v>
      </c>
      <c r="BC12" s="14"/>
      <c r="BD12" s="14">
        <v>0.10912768513136099</v>
      </c>
      <c r="BE12" s="14"/>
      <c r="BF12" s="14">
        <v>0.100117853428198</v>
      </c>
      <c r="BG12" s="14"/>
      <c r="BH12" s="14">
        <v>0.103508228430311</v>
      </c>
      <c r="BI12" s="14"/>
      <c r="BJ12" s="14">
        <v>0.14378354403034799</v>
      </c>
      <c r="BK12" s="14"/>
      <c r="BL12" s="14">
        <v>9.2045076685276297E-2</v>
      </c>
      <c r="BM12" s="14">
        <v>0.13033456830846701</v>
      </c>
      <c r="BN12" s="14">
        <v>0.13204177528032901</v>
      </c>
      <c r="BO12" s="14">
        <v>0.12525673955542799</v>
      </c>
      <c r="BP12" s="14">
        <v>7.3175419532631306E-2</v>
      </c>
      <c r="BQ12" s="14"/>
      <c r="BR12" s="14">
        <v>9.6510203366754102E-2</v>
      </c>
      <c r="BS12" s="14">
        <v>0.114946638526293</v>
      </c>
      <c r="BT12" s="14">
        <v>0.104485847008398</v>
      </c>
      <c r="BU12" s="14">
        <v>0.12899455449466701</v>
      </c>
      <c r="BV12" s="14">
        <v>0.11769033203901599</v>
      </c>
      <c r="BW12" s="14">
        <v>8.0093977857625898E-2</v>
      </c>
      <c r="BX12" s="14"/>
      <c r="BY12" s="14">
        <v>0.16252182918532401</v>
      </c>
      <c r="BZ12" s="14">
        <v>4.2884003052543002E-2</v>
      </c>
      <c r="CA12" s="14">
        <v>0.16236546590970199</v>
      </c>
      <c r="CB12" s="14">
        <v>7.5693398621392599E-2</v>
      </c>
    </row>
    <row r="13" spans="2:80" x14ac:dyDescent="0.3">
      <c r="B13" s="15" t="s">
        <v>90</v>
      </c>
      <c r="C13" s="20">
        <v>7.2438073708438799E-2</v>
      </c>
      <c r="D13" s="20">
        <v>8.9543232011462595E-2</v>
      </c>
      <c r="E13" s="20">
        <v>5.4577053281881303E-2</v>
      </c>
      <c r="F13" s="20"/>
      <c r="G13" s="20">
        <v>3.70760861026437E-2</v>
      </c>
      <c r="H13" s="20">
        <v>6.14654760406559E-2</v>
      </c>
      <c r="I13" s="20">
        <v>4.8568694189392997E-2</v>
      </c>
      <c r="J13" s="20">
        <v>7.1110408154421503E-2</v>
      </c>
      <c r="K13" s="20">
        <v>8.1200104360918304E-2</v>
      </c>
      <c r="L13" s="20">
        <v>0.120240155612751</v>
      </c>
      <c r="M13" s="20"/>
      <c r="N13" s="20">
        <v>6.2549744965319107E-2</v>
      </c>
      <c r="O13" s="20">
        <v>6.1924029241179998E-2</v>
      </c>
      <c r="P13" s="20">
        <v>8.0332832793897496E-2</v>
      </c>
      <c r="Q13" s="20">
        <v>8.8638876699127997E-2</v>
      </c>
      <c r="R13" s="20"/>
      <c r="S13" s="20">
        <v>5.1934351250738101E-2</v>
      </c>
      <c r="T13" s="20">
        <v>6.9968830511646901E-2</v>
      </c>
      <c r="U13" s="20">
        <v>5.3057630938810801E-2</v>
      </c>
      <c r="V13" s="20">
        <v>7.0836572270808695E-2</v>
      </c>
      <c r="W13" s="20">
        <v>6.9230081017912601E-2</v>
      </c>
      <c r="X13" s="20">
        <v>5.3731541796889902E-2</v>
      </c>
      <c r="Y13" s="20">
        <v>0.101069596959346</v>
      </c>
      <c r="Z13" s="20">
        <v>6.0129511894714098E-2</v>
      </c>
      <c r="AA13" s="20">
        <v>7.6823520600296194E-2</v>
      </c>
      <c r="AB13" s="20">
        <v>9.5330117825631805E-2</v>
      </c>
      <c r="AC13" s="20">
        <v>0.132407130125092</v>
      </c>
      <c r="AD13" s="20">
        <v>7.49015230779667E-2</v>
      </c>
      <c r="AE13" s="20"/>
      <c r="AF13" s="20">
        <v>6.9449477436679896E-2</v>
      </c>
      <c r="AG13" s="20">
        <v>8.7748415671378102E-2</v>
      </c>
      <c r="AH13" s="20">
        <v>0.15341584000203901</v>
      </c>
      <c r="AI13" s="20">
        <v>4.9340024396320799E-2</v>
      </c>
      <c r="AJ13" s="20"/>
      <c r="AK13" s="20">
        <v>4.56773044188587E-2</v>
      </c>
      <c r="AL13" s="20">
        <v>8.73636021671719E-2</v>
      </c>
      <c r="AM13" s="20"/>
      <c r="AN13" s="20">
        <v>5.3783120430877497E-2</v>
      </c>
      <c r="AO13" s="20">
        <v>8.0274694571520006E-2</v>
      </c>
      <c r="AP13" s="20">
        <v>5.32914515124219E-2</v>
      </c>
      <c r="AQ13" s="20">
        <v>8.8631363612866595E-2</v>
      </c>
      <c r="AR13" s="20">
        <v>8.6857551946109196E-2</v>
      </c>
      <c r="AS13" s="20">
        <v>8.2692816879588599E-2</v>
      </c>
      <c r="AT13" s="20"/>
      <c r="AU13" s="20">
        <v>7.3893435167842497E-2</v>
      </c>
      <c r="AV13" s="20">
        <v>6.8563423497207801E-2</v>
      </c>
      <c r="AW13" s="20"/>
      <c r="AX13" s="20">
        <v>8.2321521149997301E-2</v>
      </c>
      <c r="AY13" s="20">
        <v>6.8535141322695101E-2</v>
      </c>
      <c r="AZ13" s="20"/>
      <c r="BA13" s="20">
        <v>7.5405948258909103E-2</v>
      </c>
      <c r="BB13" s="20">
        <v>5.7456515719109799E-2</v>
      </c>
      <c r="BC13" s="20"/>
      <c r="BD13" s="20">
        <v>7.2886015787579805E-2</v>
      </c>
      <c r="BE13" s="20"/>
      <c r="BF13" s="20">
        <v>6.2240512107199601E-2</v>
      </c>
      <c r="BG13" s="20"/>
      <c r="BH13" s="20">
        <v>6.9560762087439998E-2</v>
      </c>
      <c r="BI13" s="20"/>
      <c r="BJ13" s="20">
        <v>0.10432306941566</v>
      </c>
      <c r="BK13" s="20"/>
      <c r="BL13" s="20">
        <v>5.83973182781738E-2</v>
      </c>
      <c r="BM13" s="20">
        <v>7.3236799190900898E-2</v>
      </c>
      <c r="BN13" s="20">
        <v>0.13258096049173601</v>
      </c>
      <c r="BO13" s="20">
        <v>6.9213592182828604E-2</v>
      </c>
      <c r="BP13" s="20">
        <v>4.58395991638339E-2</v>
      </c>
      <c r="BQ13" s="20"/>
      <c r="BR13" s="20">
        <v>4.3380853113007802E-2</v>
      </c>
      <c r="BS13" s="20">
        <v>6.4866920353533503E-2</v>
      </c>
      <c r="BT13" s="20">
        <v>0.119119711124097</v>
      </c>
      <c r="BU13" s="20">
        <v>5.26274502144757E-2</v>
      </c>
      <c r="BV13" s="20">
        <v>7.8665159181098607E-2</v>
      </c>
      <c r="BW13" s="20">
        <v>7.80812526659556E-2</v>
      </c>
      <c r="BX13" s="20"/>
      <c r="BY13" s="20">
        <v>0.15431051470079299</v>
      </c>
      <c r="BZ13" s="20">
        <v>1.5149424157457301E-2</v>
      </c>
      <c r="CA13" s="20">
        <v>0.12504833250272501</v>
      </c>
      <c r="CB13" s="20">
        <v>2.09920894680924E-2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CB18"/>
  <sheetViews>
    <sheetView showGridLines="0" workbookViewId="0">
      <pane xSplit="2" topLeftCell="BM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104</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1995</v>
      </c>
      <c r="D7" s="10">
        <v>961</v>
      </c>
      <c r="E7" s="10">
        <v>1028</v>
      </c>
      <c r="F7" s="10"/>
      <c r="G7" s="10">
        <v>272</v>
      </c>
      <c r="H7" s="10">
        <v>309</v>
      </c>
      <c r="I7" s="10">
        <v>325</v>
      </c>
      <c r="J7" s="10">
        <v>341</v>
      </c>
      <c r="K7" s="10">
        <v>315</v>
      </c>
      <c r="L7" s="10">
        <v>433</v>
      </c>
      <c r="M7" s="10"/>
      <c r="N7" s="10">
        <v>566</v>
      </c>
      <c r="O7" s="10">
        <v>509</v>
      </c>
      <c r="P7" s="10">
        <v>448</v>
      </c>
      <c r="Q7" s="10">
        <v>464</v>
      </c>
      <c r="R7" s="10"/>
      <c r="S7" s="10">
        <v>292</v>
      </c>
      <c r="T7" s="10">
        <v>274</v>
      </c>
      <c r="U7" s="10">
        <v>166</v>
      </c>
      <c r="V7" s="10">
        <v>156</v>
      </c>
      <c r="W7" s="10">
        <v>126</v>
      </c>
      <c r="X7" s="10">
        <v>162</v>
      </c>
      <c r="Y7" s="10">
        <v>155</v>
      </c>
      <c r="Z7" s="10">
        <v>92</v>
      </c>
      <c r="AA7" s="10">
        <v>228</v>
      </c>
      <c r="AB7" s="10">
        <v>186</v>
      </c>
      <c r="AC7" s="10">
        <v>100</v>
      </c>
      <c r="AD7" s="10">
        <v>58</v>
      </c>
      <c r="AE7" s="10"/>
      <c r="AF7" s="10">
        <v>1521</v>
      </c>
      <c r="AG7" s="10">
        <v>174</v>
      </c>
      <c r="AH7" s="10">
        <v>94</v>
      </c>
      <c r="AI7" s="10">
        <v>58</v>
      </c>
      <c r="AJ7" s="10"/>
      <c r="AK7" s="10">
        <v>148</v>
      </c>
      <c r="AL7" s="10">
        <v>171</v>
      </c>
      <c r="AM7" s="10"/>
      <c r="AN7" s="10">
        <v>506</v>
      </c>
      <c r="AO7" s="10">
        <v>562</v>
      </c>
      <c r="AP7" s="10">
        <v>243</v>
      </c>
      <c r="AQ7" s="10">
        <v>357</v>
      </c>
      <c r="AR7" s="10">
        <v>237</v>
      </c>
      <c r="AS7" s="10">
        <v>90</v>
      </c>
      <c r="AT7" s="10"/>
      <c r="AU7" s="10">
        <v>1163</v>
      </c>
      <c r="AV7" s="10">
        <v>823</v>
      </c>
      <c r="AW7" s="10"/>
      <c r="AX7" s="10">
        <v>540</v>
      </c>
      <c r="AY7" s="10">
        <v>1429</v>
      </c>
      <c r="AZ7" s="10"/>
      <c r="BA7" s="10">
        <v>1675</v>
      </c>
      <c r="BB7" s="10">
        <v>320</v>
      </c>
      <c r="BC7" s="10"/>
      <c r="BD7" s="10">
        <v>1125</v>
      </c>
      <c r="BE7" s="10"/>
      <c r="BF7" s="10">
        <v>1030</v>
      </c>
      <c r="BG7" s="10"/>
      <c r="BH7" s="10">
        <v>144</v>
      </c>
      <c r="BI7" s="10"/>
      <c r="BJ7" s="10">
        <v>77</v>
      </c>
      <c r="BK7" s="10"/>
      <c r="BL7" s="10">
        <v>632</v>
      </c>
      <c r="BM7" s="10">
        <v>402</v>
      </c>
      <c r="BN7" s="10">
        <v>230</v>
      </c>
      <c r="BO7" s="10">
        <v>196</v>
      </c>
      <c r="BP7" s="10">
        <v>285</v>
      </c>
      <c r="BQ7" s="10"/>
      <c r="BR7" s="10">
        <v>447</v>
      </c>
      <c r="BS7" s="10">
        <v>343</v>
      </c>
      <c r="BT7" s="10">
        <v>439</v>
      </c>
      <c r="BU7" s="10">
        <v>217</v>
      </c>
      <c r="BV7" s="10">
        <v>139</v>
      </c>
      <c r="BW7" s="10">
        <v>149</v>
      </c>
      <c r="BX7" s="10"/>
      <c r="BY7" s="10">
        <v>338</v>
      </c>
      <c r="BZ7" s="10">
        <v>523</v>
      </c>
      <c r="CA7" s="10">
        <v>595</v>
      </c>
      <c r="CB7" s="10">
        <v>539</v>
      </c>
    </row>
    <row r="8" spans="2:80" ht="30" customHeight="1" x14ac:dyDescent="0.3">
      <c r="B8" s="11" t="s">
        <v>19</v>
      </c>
      <c r="C8" s="11">
        <v>1995</v>
      </c>
      <c r="D8" s="11">
        <v>975</v>
      </c>
      <c r="E8" s="11">
        <v>1014</v>
      </c>
      <c r="F8" s="11"/>
      <c r="G8" s="11">
        <v>277</v>
      </c>
      <c r="H8" s="11">
        <v>341</v>
      </c>
      <c r="I8" s="11">
        <v>339</v>
      </c>
      <c r="J8" s="11">
        <v>335</v>
      </c>
      <c r="K8" s="11">
        <v>294</v>
      </c>
      <c r="L8" s="11">
        <v>408</v>
      </c>
      <c r="M8" s="11"/>
      <c r="N8" s="11">
        <v>543</v>
      </c>
      <c r="O8" s="11">
        <v>509</v>
      </c>
      <c r="P8" s="11">
        <v>462</v>
      </c>
      <c r="Q8" s="11">
        <v>473</v>
      </c>
      <c r="R8" s="11"/>
      <c r="S8" s="11">
        <v>290</v>
      </c>
      <c r="T8" s="11">
        <v>260</v>
      </c>
      <c r="U8" s="11">
        <v>181</v>
      </c>
      <c r="V8" s="11">
        <v>168</v>
      </c>
      <c r="W8" s="11">
        <v>126</v>
      </c>
      <c r="X8" s="11">
        <v>180</v>
      </c>
      <c r="Y8" s="11">
        <v>148</v>
      </c>
      <c r="Z8" s="11">
        <v>87</v>
      </c>
      <c r="AA8" s="11">
        <v>221</v>
      </c>
      <c r="AB8" s="11">
        <v>181</v>
      </c>
      <c r="AC8" s="11">
        <v>96</v>
      </c>
      <c r="AD8" s="11">
        <v>56</v>
      </c>
      <c r="AE8" s="11"/>
      <c r="AF8" s="11">
        <v>1530</v>
      </c>
      <c r="AG8" s="11">
        <v>168</v>
      </c>
      <c r="AH8" s="11">
        <v>90</v>
      </c>
      <c r="AI8" s="11">
        <v>56</v>
      </c>
      <c r="AJ8" s="11"/>
      <c r="AK8" s="11">
        <v>151</v>
      </c>
      <c r="AL8" s="11">
        <v>169</v>
      </c>
      <c r="AM8" s="11"/>
      <c r="AN8" s="11">
        <v>521</v>
      </c>
      <c r="AO8" s="11">
        <v>555</v>
      </c>
      <c r="AP8" s="11">
        <v>242</v>
      </c>
      <c r="AQ8" s="11">
        <v>355</v>
      </c>
      <c r="AR8" s="11">
        <v>231</v>
      </c>
      <c r="AS8" s="11">
        <v>90</v>
      </c>
      <c r="AT8" s="11"/>
      <c r="AU8" s="11">
        <v>1153</v>
      </c>
      <c r="AV8" s="11">
        <v>834</v>
      </c>
      <c r="AW8" s="11"/>
      <c r="AX8" s="11">
        <v>534</v>
      </c>
      <c r="AY8" s="11">
        <v>1435</v>
      </c>
      <c r="AZ8" s="11"/>
      <c r="BA8" s="11">
        <v>1665</v>
      </c>
      <c r="BB8" s="11">
        <v>330</v>
      </c>
      <c r="BC8" s="11"/>
      <c r="BD8" s="11">
        <v>1124</v>
      </c>
      <c r="BE8" s="11"/>
      <c r="BF8" s="11">
        <v>1032</v>
      </c>
      <c r="BG8" s="11"/>
      <c r="BH8" s="11">
        <v>139</v>
      </c>
      <c r="BI8" s="11"/>
      <c r="BJ8" s="11">
        <v>74</v>
      </c>
      <c r="BK8" s="11"/>
      <c r="BL8" s="11">
        <v>636</v>
      </c>
      <c r="BM8" s="11">
        <v>397</v>
      </c>
      <c r="BN8" s="11">
        <v>232</v>
      </c>
      <c r="BO8" s="11">
        <v>195</v>
      </c>
      <c r="BP8" s="11">
        <v>288</v>
      </c>
      <c r="BQ8" s="11"/>
      <c r="BR8" s="11">
        <v>452</v>
      </c>
      <c r="BS8" s="11">
        <v>342</v>
      </c>
      <c r="BT8" s="11">
        <v>439</v>
      </c>
      <c r="BU8" s="11">
        <v>217</v>
      </c>
      <c r="BV8" s="11">
        <v>140</v>
      </c>
      <c r="BW8" s="11">
        <v>149</v>
      </c>
      <c r="BX8" s="11"/>
      <c r="BY8" s="11">
        <v>336</v>
      </c>
      <c r="BZ8" s="11">
        <v>531</v>
      </c>
      <c r="CA8" s="11">
        <v>585</v>
      </c>
      <c r="CB8" s="11">
        <v>542</v>
      </c>
    </row>
    <row r="9" spans="2:80" x14ac:dyDescent="0.3">
      <c r="B9" s="15" t="s">
        <v>63</v>
      </c>
      <c r="C9" s="14">
        <v>0.17145178869879299</v>
      </c>
      <c r="D9" s="14">
        <v>0.186561926207471</v>
      </c>
      <c r="E9" s="14">
        <v>0.15791174793498999</v>
      </c>
      <c r="F9" s="14"/>
      <c r="G9" s="14">
        <v>0.25875448981097099</v>
      </c>
      <c r="H9" s="14">
        <v>0.208198703047726</v>
      </c>
      <c r="I9" s="14">
        <v>0.15663523201237001</v>
      </c>
      <c r="J9" s="14">
        <v>0.13587264299153001</v>
      </c>
      <c r="K9" s="14">
        <v>0.13588925636372801</v>
      </c>
      <c r="L9" s="14">
        <v>0.14855741655375601</v>
      </c>
      <c r="M9" s="14"/>
      <c r="N9" s="14">
        <v>0.21409886293845301</v>
      </c>
      <c r="O9" s="14">
        <v>0.120356906944164</v>
      </c>
      <c r="P9" s="14">
        <v>0.17236279460189999</v>
      </c>
      <c r="Q9" s="14">
        <v>0.177446445721785</v>
      </c>
      <c r="R9" s="14"/>
      <c r="S9" s="14">
        <v>0.21597328891364301</v>
      </c>
      <c r="T9" s="14">
        <v>0.114100113987376</v>
      </c>
      <c r="U9" s="14">
        <v>0.241143855056075</v>
      </c>
      <c r="V9" s="14">
        <v>0.16593792826458501</v>
      </c>
      <c r="W9" s="14">
        <v>0.13721766821290601</v>
      </c>
      <c r="X9" s="14">
        <v>0.10723107059515</v>
      </c>
      <c r="Y9" s="14">
        <v>0.123588748834723</v>
      </c>
      <c r="Z9" s="14">
        <v>0.21650329064132001</v>
      </c>
      <c r="AA9" s="14">
        <v>0.25021384356489101</v>
      </c>
      <c r="AB9" s="14">
        <v>0.13125993996811799</v>
      </c>
      <c r="AC9" s="14">
        <v>0.16339324637217301</v>
      </c>
      <c r="AD9" s="14">
        <v>0.17068828693920601</v>
      </c>
      <c r="AE9" s="14"/>
      <c r="AF9" s="14">
        <v>0.18104921042295399</v>
      </c>
      <c r="AG9" s="14">
        <v>0.109892516122218</v>
      </c>
      <c r="AH9" s="14">
        <v>0.14142232016636699</v>
      </c>
      <c r="AI9" s="14">
        <v>0.18942246457234299</v>
      </c>
      <c r="AJ9" s="14"/>
      <c r="AK9" s="14">
        <v>0.154225229891503</v>
      </c>
      <c r="AL9" s="14">
        <v>0.159744767362648</v>
      </c>
      <c r="AM9" s="14"/>
      <c r="AN9" s="14">
        <v>0.248631921503746</v>
      </c>
      <c r="AO9" s="14">
        <v>0.158405003497367</v>
      </c>
      <c r="AP9" s="14">
        <v>0.157914541785865</v>
      </c>
      <c r="AQ9" s="14">
        <v>0.12113170089654</v>
      </c>
      <c r="AR9" s="14">
        <v>0.140912238978848</v>
      </c>
      <c r="AS9" s="14">
        <v>0.11843103380180001</v>
      </c>
      <c r="AT9" s="14"/>
      <c r="AU9" s="14">
        <v>0.18692097442101399</v>
      </c>
      <c r="AV9" s="14">
        <v>0.150627980046699</v>
      </c>
      <c r="AW9" s="14"/>
      <c r="AX9" s="14">
        <v>0.14556847045906299</v>
      </c>
      <c r="AY9" s="14">
        <v>0.18193297479634199</v>
      </c>
      <c r="AZ9" s="14"/>
      <c r="BA9" s="14">
        <v>0.167973197626826</v>
      </c>
      <c r="BB9" s="14">
        <v>0.189011396754862</v>
      </c>
      <c r="BC9" s="14"/>
      <c r="BD9" s="14">
        <v>0.21831168058602901</v>
      </c>
      <c r="BE9" s="14"/>
      <c r="BF9" s="14">
        <v>0.23010856403841701</v>
      </c>
      <c r="BG9" s="14"/>
      <c r="BH9" s="14">
        <v>0.14850675477807401</v>
      </c>
      <c r="BI9" s="14"/>
      <c r="BJ9" s="14">
        <v>0.174631786806766</v>
      </c>
      <c r="BK9" s="14"/>
      <c r="BL9" s="14">
        <v>0.19853953500277</v>
      </c>
      <c r="BM9" s="14">
        <v>0.18795832288104</v>
      </c>
      <c r="BN9" s="14">
        <v>0.132335228480082</v>
      </c>
      <c r="BO9" s="14">
        <v>0.21100210469906799</v>
      </c>
      <c r="BP9" s="14">
        <v>0.12797196072921199</v>
      </c>
      <c r="BQ9" s="14"/>
      <c r="BR9" s="14">
        <v>0.217943349447137</v>
      </c>
      <c r="BS9" s="14">
        <v>0.21092037715998299</v>
      </c>
      <c r="BT9" s="14">
        <v>0.15241105002482</v>
      </c>
      <c r="BU9" s="14">
        <v>0.21507870908774601</v>
      </c>
      <c r="BV9" s="14">
        <v>0.105800014686403</v>
      </c>
      <c r="BW9" s="14">
        <v>0.14751416916194099</v>
      </c>
      <c r="BX9" s="14"/>
      <c r="BY9" s="14">
        <v>6.7974676452918395E-2</v>
      </c>
      <c r="BZ9" s="14">
        <v>0.37700869368761802</v>
      </c>
      <c r="CA9" s="14">
        <v>0.10573716050158399</v>
      </c>
      <c r="CB9" s="14">
        <v>0.105150263563629</v>
      </c>
    </row>
    <row r="10" spans="2:80" x14ac:dyDescent="0.3">
      <c r="B10" s="15" t="s">
        <v>64</v>
      </c>
      <c r="C10" s="14">
        <v>0.324032986094828</v>
      </c>
      <c r="D10" s="14">
        <v>0.33246226820076802</v>
      </c>
      <c r="E10" s="14">
        <v>0.31780417971028202</v>
      </c>
      <c r="F10" s="14"/>
      <c r="G10" s="14">
        <v>0.35185355320650002</v>
      </c>
      <c r="H10" s="14">
        <v>0.35648039080730998</v>
      </c>
      <c r="I10" s="14">
        <v>0.35299843659461499</v>
      </c>
      <c r="J10" s="14">
        <v>0.32793587736492902</v>
      </c>
      <c r="K10" s="14">
        <v>0.35000224279220499</v>
      </c>
      <c r="L10" s="14">
        <v>0.232060798267201</v>
      </c>
      <c r="M10" s="14"/>
      <c r="N10" s="14">
        <v>0.34219373749622101</v>
      </c>
      <c r="O10" s="14">
        <v>0.35415060559539302</v>
      </c>
      <c r="P10" s="14">
        <v>0.31470660877763401</v>
      </c>
      <c r="Q10" s="14">
        <v>0.278972415013028</v>
      </c>
      <c r="R10" s="14"/>
      <c r="S10" s="14">
        <v>0.36060199623843497</v>
      </c>
      <c r="T10" s="14">
        <v>0.33955619402915699</v>
      </c>
      <c r="U10" s="14">
        <v>0.283093774814479</v>
      </c>
      <c r="V10" s="14">
        <v>0.30470138379288098</v>
      </c>
      <c r="W10" s="14">
        <v>0.33196171779901801</v>
      </c>
      <c r="X10" s="14">
        <v>0.30717347986713001</v>
      </c>
      <c r="Y10" s="14">
        <v>0.36241805576854702</v>
      </c>
      <c r="Z10" s="14">
        <v>0.37849998023557602</v>
      </c>
      <c r="AA10" s="14">
        <v>0.26276344301215998</v>
      </c>
      <c r="AB10" s="14">
        <v>0.327093699884905</v>
      </c>
      <c r="AC10" s="14">
        <v>0.29758055055265298</v>
      </c>
      <c r="AD10" s="14">
        <v>0.37963059419631801</v>
      </c>
      <c r="AE10" s="14"/>
      <c r="AF10" s="14">
        <v>0.30783903157617998</v>
      </c>
      <c r="AG10" s="14">
        <v>0.34463277893160599</v>
      </c>
      <c r="AH10" s="14">
        <v>0.38758615284114201</v>
      </c>
      <c r="AI10" s="14">
        <v>0.37905042138330097</v>
      </c>
      <c r="AJ10" s="14"/>
      <c r="AK10" s="14">
        <v>0.40661368010833299</v>
      </c>
      <c r="AL10" s="14">
        <v>0.29379179751412698</v>
      </c>
      <c r="AM10" s="14"/>
      <c r="AN10" s="14">
        <v>0.35703081362292899</v>
      </c>
      <c r="AO10" s="14">
        <v>0.31635035419982599</v>
      </c>
      <c r="AP10" s="14">
        <v>0.342720625638545</v>
      </c>
      <c r="AQ10" s="14">
        <v>0.28526429679727</v>
      </c>
      <c r="AR10" s="14">
        <v>0.32531323174417698</v>
      </c>
      <c r="AS10" s="14">
        <v>0.279785952678131</v>
      </c>
      <c r="AT10" s="14"/>
      <c r="AU10" s="14">
        <v>0.33173112025573498</v>
      </c>
      <c r="AV10" s="14">
        <v>0.31571564196581198</v>
      </c>
      <c r="AW10" s="14"/>
      <c r="AX10" s="14">
        <v>0.32365840022488701</v>
      </c>
      <c r="AY10" s="14">
        <v>0.327456507060568</v>
      </c>
      <c r="AZ10" s="14"/>
      <c r="BA10" s="14">
        <v>0.315238840122469</v>
      </c>
      <c r="BB10" s="14">
        <v>0.36842502679972999</v>
      </c>
      <c r="BC10" s="14"/>
      <c r="BD10" s="14">
        <v>0.30399364250585398</v>
      </c>
      <c r="BE10" s="14"/>
      <c r="BF10" s="14">
        <v>0.31490316793353601</v>
      </c>
      <c r="BG10" s="14"/>
      <c r="BH10" s="14">
        <v>0.33839509143220797</v>
      </c>
      <c r="BI10" s="14"/>
      <c r="BJ10" s="14">
        <v>0.35574513362951199</v>
      </c>
      <c r="BK10" s="14"/>
      <c r="BL10" s="14">
        <v>0.337719512021873</v>
      </c>
      <c r="BM10" s="14">
        <v>0.29768370644707298</v>
      </c>
      <c r="BN10" s="14">
        <v>0.26858401251834901</v>
      </c>
      <c r="BO10" s="14">
        <v>0.32922493614198201</v>
      </c>
      <c r="BP10" s="14">
        <v>0.38500724260586999</v>
      </c>
      <c r="BQ10" s="14"/>
      <c r="BR10" s="14">
        <v>0.35936833569208099</v>
      </c>
      <c r="BS10" s="14">
        <v>0.32531799027767699</v>
      </c>
      <c r="BT10" s="14">
        <v>0.30222149008354898</v>
      </c>
      <c r="BU10" s="14">
        <v>0.295825352584284</v>
      </c>
      <c r="BV10" s="14">
        <v>0.28173817765880699</v>
      </c>
      <c r="BW10" s="14">
        <v>0.34571663801480701</v>
      </c>
      <c r="BX10" s="14"/>
      <c r="BY10" s="14">
        <v>0.243672338486003</v>
      </c>
      <c r="BZ10" s="14">
        <v>0.37732372892027399</v>
      </c>
      <c r="CA10" s="14">
        <v>0.257991483039616</v>
      </c>
      <c r="CB10" s="14">
        <v>0.39295670175983399</v>
      </c>
    </row>
    <row r="11" spans="2:80" x14ac:dyDescent="0.3">
      <c r="B11" s="15" t="s">
        <v>65</v>
      </c>
      <c r="C11" s="14">
        <v>0.26143119579686103</v>
      </c>
      <c r="D11" s="14">
        <v>0.23443799094621601</v>
      </c>
      <c r="E11" s="14">
        <v>0.28701547265361899</v>
      </c>
      <c r="F11" s="14"/>
      <c r="G11" s="14">
        <v>0.17860307284018101</v>
      </c>
      <c r="H11" s="14">
        <v>0.216684364779126</v>
      </c>
      <c r="I11" s="14">
        <v>0.23671051331842299</v>
      </c>
      <c r="J11" s="14">
        <v>0.27667214369485899</v>
      </c>
      <c r="K11" s="14">
        <v>0.279936308293675</v>
      </c>
      <c r="L11" s="14">
        <v>0.34979170387511299</v>
      </c>
      <c r="M11" s="14"/>
      <c r="N11" s="14">
        <v>0.222200187906409</v>
      </c>
      <c r="O11" s="14">
        <v>0.26388552880532401</v>
      </c>
      <c r="P11" s="14">
        <v>0.25147013053249501</v>
      </c>
      <c r="Q11" s="14">
        <v>0.31800529191313298</v>
      </c>
      <c r="R11" s="14"/>
      <c r="S11" s="14">
        <v>0.219239650069563</v>
      </c>
      <c r="T11" s="14">
        <v>0.30051182575650398</v>
      </c>
      <c r="U11" s="14">
        <v>0.25944437916163599</v>
      </c>
      <c r="V11" s="14">
        <v>0.31874733807572198</v>
      </c>
      <c r="W11" s="14">
        <v>0.26946784377264499</v>
      </c>
      <c r="X11" s="14">
        <v>0.29179302670643298</v>
      </c>
      <c r="Y11" s="14">
        <v>0.19009746671804201</v>
      </c>
      <c r="Z11" s="14">
        <v>0.20305782499820499</v>
      </c>
      <c r="AA11" s="14">
        <v>0.25196176114657998</v>
      </c>
      <c r="AB11" s="14">
        <v>0.29290466862675502</v>
      </c>
      <c r="AC11" s="14">
        <v>0.27643889392431498</v>
      </c>
      <c r="AD11" s="14">
        <v>0.20684110618041099</v>
      </c>
      <c r="AE11" s="14"/>
      <c r="AF11" s="14">
        <v>0.264256633889349</v>
      </c>
      <c r="AG11" s="14">
        <v>0.304006972838607</v>
      </c>
      <c r="AH11" s="14">
        <v>0.202389178651808</v>
      </c>
      <c r="AI11" s="14">
        <v>0.19098050793160101</v>
      </c>
      <c r="AJ11" s="14"/>
      <c r="AK11" s="14">
        <v>0.24678589153538</v>
      </c>
      <c r="AL11" s="14">
        <v>0.30653811858536301</v>
      </c>
      <c r="AM11" s="14"/>
      <c r="AN11" s="14">
        <v>0.19213371885007099</v>
      </c>
      <c r="AO11" s="14">
        <v>0.27876638518432001</v>
      </c>
      <c r="AP11" s="14">
        <v>0.26041560673038999</v>
      </c>
      <c r="AQ11" s="14">
        <v>0.29858886695401299</v>
      </c>
      <c r="AR11" s="14">
        <v>0.28351134373241599</v>
      </c>
      <c r="AS11" s="14">
        <v>0.35516024128039803</v>
      </c>
      <c r="AT11" s="14"/>
      <c r="AU11" s="14">
        <v>0.26585369436172901</v>
      </c>
      <c r="AV11" s="14">
        <v>0.25577459158787702</v>
      </c>
      <c r="AW11" s="14"/>
      <c r="AX11" s="14">
        <v>0.25628080554598698</v>
      </c>
      <c r="AY11" s="14">
        <v>0.26114448616073999</v>
      </c>
      <c r="AZ11" s="14"/>
      <c r="BA11" s="14">
        <v>0.26977781441973703</v>
      </c>
      <c r="BB11" s="14">
        <v>0.219298232025326</v>
      </c>
      <c r="BC11" s="14"/>
      <c r="BD11" s="14">
        <v>0.23235416374162099</v>
      </c>
      <c r="BE11" s="14"/>
      <c r="BF11" s="14">
        <v>0.229583536346047</v>
      </c>
      <c r="BG11" s="14"/>
      <c r="BH11" s="14">
        <v>0.29333109474909003</v>
      </c>
      <c r="BI11" s="14"/>
      <c r="BJ11" s="14">
        <v>0.23544849091933301</v>
      </c>
      <c r="BK11" s="14"/>
      <c r="BL11" s="14">
        <v>0.23751134151726699</v>
      </c>
      <c r="BM11" s="14">
        <v>0.273313539167645</v>
      </c>
      <c r="BN11" s="14">
        <v>0.27309204105630702</v>
      </c>
      <c r="BO11" s="14">
        <v>0.23792960701001001</v>
      </c>
      <c r="BP11" s="14">
        <v>0.28945973993985402</v>
      </c>
      <c r="BQ11" s="14"/>
      <c r="BR11" s="14">
        <v>0.212854601069141</v>
      </c>
      <c r="BS11" s="14">
        <v>0.22747885894339601</v>
      </c>
      <c r="BT11" s="14">
        <v>0.264208682800471</v>
      </c>
      <c r="BU11" s="14">
        <v>0.27525281424334003</v>
      </c>
      <c r="BV11" s="14">
        <v>0.31972249015437798</v>
      </c>
      <c r="BW11" s="14">
        <v>0.30368769489448799</v>
      </c>
      <c r="BX11" s="14"/>
      <c r="BY11" s="14">
        <v>0.30467158306957198</v>
      </c>
      <c r="BZ11" s="14">
        <v>0.14624788586331999</v>
      </c>
      <c r="CA11" s="14">
        <v>0.307871620321086</v>
      </c>
      <c r="CB11" s="14">
        <v>0.297349133651993</v>
      </c>
    </row>
    <row r="12" spans="2:80" x14ac:dyDescent="0.3">
      <c r="B12" s="15" t="s">
        <v>89</v>
      </c>
      <c r="C12" s="14">
        <v>0.17673931844351401</v>
      </c>
      <c r="D12" s="14">
        <v>0.171849363301986</v>
      </c>
      <c r="E12" s="14">
        <v>0.18039265582522501</v>
      </c>
      <c r="F12" s="14"/>
      <c r="G12" s="14">
        <v>0.176856480709048</v>
      </c>
      <c r="H12" s="14">
        <v>0.17534850353981599</v>
      </c>
      <c r="I12" s="14">
        <v>0.18101530000280899</v>
      </c>
      <c r="J12" s="14">
        <v>0.19223594291768001</v>
      </c>
      <c r="K12" s="14">
        <v>0.14072832192197601</v>
      </c>
      <c r="L12" s="14">
        <v>0.18747287676582799</v>
      </c>
      <c r="M12" s="14"/>
      <c r="N12" s="14">
        <v>0.169796141016472</v>
      </c>
      <c r="O12" s="14">
        <v>0.19156461190778701</v>
      </c>
      <c r="P12" s="14">
        <v>0.18107243867380399</v>
      </c>
      <c r="Q12" s="14">
        <v>0.15899980876721201</v>
      </c>
      <c r="R12" s="14"/>
      <c r="S12" s="14">
        <v>0.16123391460122899</v>
      </c>
      <c r="T12" s="14">
        <v>0.17986856400086801</v>
      </c>
      <c r="U12" s="14">
        <v>0.16615339491742401</v>
      </c>
      <c r="V12" s="14">
        <v>0.15940530061973299</v>
      </c>
      <c r="W12" s="14">
        <v>0.14469263815193101</v>
      </c>
      <c r="X12" s="14">
        <v>0.22354186337797</v>
      </c>
      <c r="Y12" s="14">
        <v>0.217663634810222</v>
      </c>
      <c r="Z12" s="14">
        <v>0.17072217901030801</v>
      </c>
      <c r="AA12" s="14">
        <v>0.17030626300650101</v>
      </c>
      <c r="AB12" s="14">
        <v>0.17875438972118601</v>
      </c>
      <c r="AC12" s="14">
        <v>0.16254652222893701</v>
      </c>
      <c r="AD12" s="14">
        <v>0.19468266358752601</v>
      </c>
      <c r="AE12" s="14"/>
      <c r="AF12" s="14">
        <v>0.180393168346795</v>
      </c>
      <c r="AG12" s="14">
        <v>0.18405369154782</v>
      </c>
      <c r="AH12" s="14">
        <v>0.16395925230168901</v>
      </c>
      <c r="AI12" s="14">
        <v>0.192106538429901</v>
      </c>
      <c r="AJ12" s="14"/>
      <c r="AK12" s="14">
        <v>0.13358893790797299</v>
      </c>
      <c r="AL12" s="14">
        <v>0.164631657822603</v>
      </c>
      <c r="AM12" s="14"/>
      <c r="AN12" s="14">
        <v>0.152828628786358</v>
      </c>
      <c r="AO12" s="14">
        <v>0.17526264912063499</v>
      </c>
      <c r="AP12" s="14">
        <v>0.19096338695288101</v>
      </c>
      <c r="AQ12" s="14">
        <v>0.19788134732541901</v>
      </c>
      <c r="AR12" s="14">
        <v>0.17573191947247099</v>
      </c>
      <c r="AS12" s="14">
        <v>0.20519346318840401</v>
      </c>
      <c r="AT12" s="14"/>
      <c r="AU12" s="14">
        <v>0.15389084122135699</v>
      </c>
      <c r="AV12" s="14">
        <v>0.20680572908563899</v>
      </c>
      <c r="AW12" s="14"/>
      <c r="AX12" s="14">
        <v>0.197132543899077</v>
      </c>
      <c r="AY12" s="14">
        <v>0.16880305008569499</v>
      </c>
      <c r="AZ12" s="14"/>
      <c r="BA12" s="14">
        <v>0.176372300926674</v>
      </c>
      <c r="BB12" s="14">
        <v>0.17859198914037799</v>
      </c>
      <c r="BC12" s="14"/>
      <c r="BD12" s="14">
        <v>0.17861751584339899</v>
      </c>
      <c r="BE12" s="14"/>
      <c r="BF12" s="14">
        <v>0.15984754034363299</v>
      </c>
      <c r="BG12" s="14"/>
      <c r="BH12" s="14">
        <v>0.157121090904973</v>
      </c>
      <c r="BI12" s="14"/>
      <c r="BJ12" s="14">
        <v>0.14434873030781301</v>
      </c>
      <c r="BK12" s="14"/>
      <c r="BL12" s="14">
        <v>0.163152012768708</v>
      </c>
      <c r="BM12" s="14">
        <v>0.17928202048456199</v>
      </c>
      <c r="BN12" s="14">
        <v>0.21012540408654901</v>
      </c>
      <c r="BO12" s="14">
        <v>0.19095933364435899</v>
      </c>
      <c r="BP12" s="14">
        <v>0.134136667267547</v>
      </c>
      <c r="BQ12" s="14"/>
      <c r="BR12" s="14">
        <v>0.155669850583779</v>
      </c>
      <c r="BS12" s="14">
        <v>0.177159663778447</v>
      </c>
      <c r="BT12" s="14">
        <v>0.17829885283890401</v>
      </c>
      <c r="BU12" s="14">
        <v>0.17794038175558</v>
      </c>
      <c r="BV12" s="14">
        <v>0.224540843478095</v>
      </c>
      <c r="BW12" s="14">
        <v>0.155519213505038</v>
      </c>
      <c r="BX12" s="14"/>
      <c r="BY12" s="14">
        <v>0.25608154967269497</v>
      </c>
      <c r="BZ12" s="14">
        <v>7.7625182860604103E-2</v>
      </c>
      <c r="CA12" s="14">
        <v>0.223324941747095</v>
      </c>
      <c r="CB12" s="14">
        <v>0.17435373472257301</v>
      </c>
    </row>
    <row r="13" spans="2:80" x14ac:dyDescent="0.3">
      <c r="B13" s="15" t="s">
        <v>90</v>
      </c>
      <c r="C13" s="20">
        <v>6.6344710966003903E-2</v>
      </c>
      <c r="D13" s="20">
        <v>7.4688451343560003E-2</v>
      </c>
      <c r="E13" s="20">
        <v>5.68759438758841E-2</v>
      </c>
      <c r="F13" s="20"/>
      <c r="G13" s="20">
        <v>3.3932403433300597E-2</v>
      </c>
      <c r="H13" s="20">
        <v>4.3288037826022002E-2</v>
      </c>
      <c r="I13" s="20">
        <v>7.2640518071783095E-2</v>
      </c>
      <c r="J13" s="20">
        <v>6.7283393031001906E-2</v>
      </c>
      <c r="K13" s="20">
        <v>9.3443870628416706E-2</v>
      </c>
      <c r="L13" s="20">
        <v>8.2117204538102007E-2</v>
      </c>
      <c r="M13" s="20"/>
      <c r="N13" s="20">
        <v>5.1711070642446101E-2</v>
      </c>
      <c r="O13" s="20">
        <v>7.0042346747331993E-2</v>
      </c>
      <c r="P13" s="20">
        <v>8.0388027414167396E-2</v>
      </c>
      <c r="Q13" s="20">
        <v>6.6576038584841193E-2</v>
      </c>
      <c r="R13" s="20"/>
      <c r="S13" s="20">
        <v>4.2951150177129402E-2</v>
      </c>
      <c r="T13" s="20">
        <v>6.59633022260952E-2</v>
      </c>
      <c r="U13" s="20">
        <v>5.0164596050386E-2</v>
      </c>
      <c r="V13" s="20">
        <v>5.1208049247079203E-2</v>
      </c>
      <c r="W13" s="20">
        <v>0.116660132063499</v>
      </c>
      <c r="X13" s="20">
        <v>7.0260559453316093E-2</v>
      </c>
      <c r="Y13" s="20">
        <v>0.10623209386846599</v>
      </c>
      <c r="Z13" s="20">
        <v>3.1216725114592E-2</v>
      </c>
      <c r="AA13" s="20">
        <v>6.4754689269867799E-2</v>
      </c>
      <c r="AB13" s="20">
        <v>6.9987301799036297E-2</v>
      </c>
      <c r="AC13" s="20">
        <v>0.100040786921923</v>
      </c>
      <c r="AD13" s="20">
        <v>4.8157349096539702E-2</v>
      </c>
      <c r="AE13" s="20"/>
      <c r="AF13" s="20">
        <v>6.6461955764721498E-2</v>
      </c>
      <c r="AG13" s="20">
        <v>5.7414040559750301E-2</v>
      </c>
      <c r="AH13" s="20">
        <v>0.10464309603899501</v>
      </c>
      <c r="AI13" s="20">
        <v>4.8440067682853902E-2</v>
      </c>
      <c r="AJ13" s="20"/>
      <c r="AK13" s="20">
        <v>5.87862605568115E-2</v>
      </c>
      <c r="AL13" s="20">
        <v>7.5293658715259004E-2</v>
      </c>
      <c r="AM13" s="20"/>
      <c r="AN13" s="20">
        <v>4.9374917236895202E-2</v>
      </c>
      <c r="AO13" s="20">
        <v>7.1215607997852107E-2</v>
      </c>
      <c r="AP13" s="20">
        <v>4.7985838892319298E-2</v>
      </c>
      <c r="AQ13" s="20">
        <v>9.7133788026758303E-2</v>
      </c>
      <c r="AR13" s="20">
        <v>7.4531266072087404E-2</v>
      </c>
      <c r="AS13" s="20">
        <v>4.1429309051266697E-2</v>
      </c>
      <c r="AT13" s="20"/>
      <c r="AU13" s="20">
        <v>6.1603369740164997E-2</v>
      </c>
      <c r="AV13" s="20">
        <v>7.1076057313972804E-2</v>
      </c>
      <c r="AW13" s="20"/>
      <c r="AX13" s="20">
        <v>7.7359779870985093E-2</v>
      </c>
      <c r="AY13" s="20">
        <v>6.0662981896654998E-2</v>
      </c>
      <c r="AZ13" s="20"/>
      <c r="BA13" s="20">
        <v>7.0637846904293505E-2</v>
      </c>
      <c r="BB13" s="20">
        <v>4.4673355279704403E-2</v>
      </c>
      <c r="BC13" s="20"/>
      <c r="BD13" s="20">
        <v>6.6722997323098096E-2</v>
      </c>
      <c r="BE13" s="20"/>
      <c r="BF13" s="20">
        <v>6.5557191338366599E-2</v>
      </c>
      <c r="BG13" s="20"/>
      <c r="BH13" s="20">
        <v>6.2645968135655594E-2</v>
      </c>
      <c r="BI13" s="20"/>
      <c r="BJ13" s="20">
        <v>8.9825858336575595E-2</v>
      </c>
      <c r="BK13" s="20"/>
      <c r="BL13" s="20">
        <v>6.3077598689382397E-2</v>
      </c>
      <c r="BM13" s="20">
        <v>6.1762411019679497E-2</v>
      </c>
      <c r="BN13" s="20">
        <v>0.115863313858713</v>
      </c>
      <c r="BO13" s="20">
        <v>3.0884018504581501E-2</v>
      </c>
      <c r="BP13" s="20">
        <v>6.3424389457517605E-2</v>
      </c>
      <c r="BQ13" s="20"/>
      <c r="BR13" s="20">
        <v>5.4163863207862102E-2</v>
      </c>
      <c r="BS13" s="20">
        <v>5.91231098404967E-2</v>
      </c>
      <c r="BT13" s="20">
        <v>0.102859924252257</v>
      </c>
      <c r="BU13" s="20">
        <v>3.5902742329050198E-2</v>
      </c>
      <c r="BV13" s="20">
        <v>6.8198474022316505E-2</v>
      </c>
      <c r="BW13" s="20">
        <v>4.7562284423725898E-2</v>
      </c>
      <c r="BX13" s="20"/>
      <c r="BY13" s="20">
        <v>0.12759985231880999</v>
      </c>
      <c r="BZ13" s="20">
        <v>2.1794508668183801E-2</v>
      </c>
      <c r="CA13" s="20">
        <v>0.105074794390618</v>
      </c>
      <c r="CB13" s="20">
        <v>3.0190166301971001E-2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CB18"/>
  <sheetViews>
    <sheetView showGridLines="0" workbookViewId="0">
      <pane xSplit="2" topLeftCell="BN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105</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1995</v>
      </c>
      <c r="D7" s="10">
        <v>961</v>
      </c>
      <c r="E7" s="10">
        <v>1028</v>
      </c>
      <c r="F7" s="10"/>
      <c r="G7" s="10">
        <v>272</v>
      </c>
      <c r="H7" s="10">
        <v>309</v>
      </c>
      <c r="I7" s="10">
        <v>325</v>
      </c>
      <c r="J7" s="10">
        <v>341</v>
      </c>
      <c r="K7" s="10">
        <v>315</v>
      </c>
      <c r="L7" s="10">
        <v>433</v>
      </c>
      <c r="M7" s="10"/>
      <c r="N7" s="10">
        <v>566</v>
      </c>
      <c r="O7" s="10">
        <v>509</v>
      </c>
      <c r="P7" s="10">
        <v>448</v>
      </c>
      <c r="Q7" s="10">
        <v>464</v>
      </c>
      <c r="R7" s="10"/>
      <c r="S7" s="10">
        <v>292</v>
      </c>
      <c r="T7" s="10">
        <v>274</v>
      </c>
      <c r="U7" s="10">
        <v>166</v>
      </c>
      <c r="V7" s="10">
        <v>156</v>
      </c>
      <c r="W7" s="10">
        <v>126</v>
      </c>
      <c r="X7" s="10">
        <v>162</v>
      </c>
      <c r="Y7" s="10">
        <v>155</v>
      </c>
      <c r="Z7" s="10">
        <v>92</v>
      </c>
      <c r="AA7" s="10">
        <v>228</v>
      </c>
      <c r="AB7" s="10">
        <v>186</v>
      </c>
      <c r="AC7" s="10">
        <v>100</v>
      </c>
      <c r="AD7" s="10">
        <v>58</v>
      </c>
      <c r="AE7" s="10"/>
      <c r="AF7" s="10">
        <v>1521</v>
      </c>
      <c r="AG7" s="10">
        <v>174</v>
      </c>
      <c r="AH7" s="10">
        <v>94</v>
      </c>
      <c r="AI7" s="10">
        <v>58</v>
      </c>
      <c r="AJ7" s="10"/>
      <c r="AK7" s="10">
        <v>148</v>
      </c>
      <c r="AL7" s="10">
        <v>171</v>
      </c>
      <c r="AM7" s="10"/>
      <c r="AN7" s="10">
        <v>506</v>
      </c>
      <c r="AO7" s="10">
        <v>562</v>
      </c>
      <c r="AP7" s="10">
        <v>243</v>
      </c>
      <c r="AQ7" s="10">
        <v>357</v>
      </c>
      <c r="AR7" s="10">
        <v>237</v>
      </c>
      <c r="AS7" s="10">
        <v>90</v>
      </c>
      <c r="AT7" s="10"/>
      <c r="AU7" s="10">
        <v>1163</v>
      </c>
      <c r="AV7" s="10">
        <v>823</v>
      </c>
      <c r="AW7" s="10"/>
      <c r="AX7" s="10">
        <v>540</v>
      </c>
      <c r="AY7" s="10">
        <v>1429</v>
      </c>
      <c r="AZ7" s="10"/>
      <c r="BA7" s="10">
        <v>1675</v>
      </c>
      <c r="BB7" s="10">
        <v>320</v>
      </c>
      <c r="BC7" s="10"/>
      <c r="BD7" s="10">
        <v>1125</v>
      </c>
      <c r="BE7" s="10"/>
      <c r="BF7" s="10">
        <v>1030</v>
      </c>
      <c r="BG7" s="10"/>
      <c r="BH7" s="10">
        <v>144</v>
      </c>
      <c r="BI7" s="10"/>
      <c r="BJ7" s="10">
        <v>77</v>
      </c>
      <c r="BK7" s="10"/>
      <c r="BL7" s="10">
        <v>632</v>
      </c>
      <c r="BM7" s="10">
        <v>402</v>
      </c>
      <c r="BN7" s="10">
        <v>230</v>
      </c>
      <c r="BO7" s="10">
        <v>196</v>
      </c>
      <c r="BP7" s="10">
        <v>285</v>
      </c>
      <c r="BQ7" s="10"/>
      <c r="BR7" s="10">
        <v>447</v>
      </c>
      <c r="BS7" s="10">
        <v>343</v>
      </c>
      <c r="BT7" s="10">
        <v>439</v>
      </c>
      <c r="BU7" s="10">
        <v>217</v>
      </c>
      <c r="BV7" s="10">
        <v>139</v>
      </c>
      <c r="BW7" s="10">
        <v>149</v>
      </c>
      <c r="BX7" s="10"/>
      <c r="BY7" s="10">
        <v>338</v>
      </c>
      <c r="BZ7" s="10">
        <v>523</v>
      </c>
      <c r="CA7" s="10">
        <v>595</v>
      </c>
      <c r="CB7" s="10">
        <v>539</v>
      </c>
    </row>
    <row r="8" spans="2:80" ht="30" customHeight="1" x14ac:dyDescent="0.3">
      <c r="B8" s="11" t="s">
        <v>19</v>
      </c>
      <c r="C8" s="11">
        <v>1995</v>
      </c>
      <c r="D8" s="11">
        <v>975</v>
      </c>
      <c r="E8" s="11">
        <v>1014</v>
      </c>
      <c r="F8" s="11"/>
      <c r="G8" s="11">
        <v>277</v>
      </c>
      <c r="H8" s="11">
        <v>341</v>
      </c>
      <c r="I8" s="11">
        <v>339</v>
      </c>
      <c r="J8" s="11">
        <v>335</v>
      </c>
      <c r="K8" s="11">
        <v>294</v>
      </c>
      <c r="L8" s="11">
        <v>408</v>
      </c>
      <c r="M8" s="11"/>
      <c r="N8" s="11">
        <v>543</v>
      </c>
      <c r="O8" s="11">
        <v>509</v>
      </c>
      <c r="P8" s="11">
        <v>462</v>
      </c>
      <c r="Q8" s="11">
        <v>473</v>
      </c>
      <c r="R8" s="11"/>
      <c r="S8" s="11">
        <v>290</v>
      </c>
      <c r="T8" s="11">
        <v>260</v>
      </c>
      <c r="U8" s="11">
        <v>181</v>
      </c>
      <c r="V8" s="11">
        <v>168</v>
      </c>
      <c r="W8" s="11">
        <v>126</v>
      </c>
      <c r="X8" s="11">
        <v>180</v>
      </c>
      <c r="Y8" s="11">
        <v>148</v>
      </c>
      <c r="Z8" s="11">
        <v>87</v>
      </c>
      <c r="AA8" s="11">
        <v>221</v>
      </c>
      <c r="AB8" s="11">
        <v>181</v>
      </c>
      <c r="AC8" s="11">
        <v>96</v>
      </c>
      <c r="AD8" s="11">
        <v>56</v>
      </c>
      <c r="AE8" s="11"/>
      <c r="AF8" s="11">
        <v>1530</v>
      </c>
      <c r="AG8" s="11">
        <v>168</v>
      </c>
      <c r="AH8" s="11">
        <v>90</v>
      </c>
      <c r="AI8" s="11">
        <v>56</v>
      </c>
      <c r="AJ8" s="11"/>
      <c r="AK8" s="11">
        <v>151</v>
      </c>
      <c r="AL8" s="11">
        <v>169</v>
      </c>
      <c r="AM8" s="11"/>
      <c r="AN8" s="11">
        <v>521</v>
      </c>
      <c r="AO8" s="11">
        <v>555</v>
      </c>
      <c r="AP8" s="11">
        <v>242</v>
      </c>
      <c r="AQ8" s="11">
        <v>355</v>
      </c>
      <c r="AR8" s="11">
        <v>231</v>
      </c>
      <c r="AS8" s="11">
        <v>90</v>
      </c>
      <c r="AT8" s="11"/>
      <c r="AU8" s="11">
        <v>1153</v>
      </c>
      <c r="AV8" s="11">
        <v>834</v>
      </c>
      <c r="AW8" s="11"/>
      <c r="AX8" s="11">
        <v>534</v>
      </c>
      <c r="AY8" s="11">
        <v>1435</v>
      </c>
      <c r="AZ8" s="11"/>
      <c r="BA8" s="11">
        <v>1665</v>
      </c>
      <c r="BB8" s="11">
        <v>330</v>
      </c>
      <c r="BC8" s="11"/>
      <c r="BD8" s="11">
        <v>1124</v>
      </c>
      <c r="BE8" s="11"/>
      <c r="BF8" s="11">
        <v>1032</v>
      </c>
      <c r="BG8" s="11"/>
      <c r="BH8" s="11">
        <v>139</v>
      </c>
      <c r="BI8" s="11"/>
      <c r="BJ8" s="11">
        <v>74</v>
      </c>
      <c r="BK8" s="11"/>
      <c r="BL8" s="11">
        <v>636</v>
      </c>
      <c r="BM8" s="11">
        <v>397</v>
      </c>
      <c r="BN8" s="11">
        <v>232</v>
      </c>
      <c r="BO8" s="11">
        <v>195</v>
      </c>
      <c r="BP8" s="11">
        <v>288</v>
      </c>
      <c r="BQ8" s="11"/>
      <c r="BR8" s="11">
        <v>452</v>
      </c>
      <c r="BS8" s="11">
        <v>342</v>
      </c>
      <c r="BT8" s="11">
        <v>439</v>
      </c>
      <c r="BU8" s="11">
        <v>217</v>
      </c>
      <c r="BV8" s="11">
        <v>140</v>
      </c>
      <c r="BW8" s="11">
        <v>149</v>
      </c>
      <c r="BX8" s="11"/>
      <c r="BY8" s="11">
        <v>336</v>
      </c>
      <c r="BZ8" s="11">
        <v>531</v>
      </c>
      <c r="CA8" s="11">
        <v>585</v>
      </c>
      <c r="CB8" s="11">
        <v>542</v>
      </c>
    </row>
    <row r="9" spans="2:80" x14ac:dyDescent="0.3">
      <c r="B9" s="15" t="s">
        <v>63</v>
      </c>
      <c r="C9" s="14">
        <v>3.8865386394027902E-2</v>
      </c>
      <c r="D9" s="14">
        <v>5.38015479256682E-2</v>
      </c>
      <c r="E9" s="14">
        <v>2.47237266241132E-2</v>
      </c>
      <c r="F9" s="14"/>
      <c r="G9" s="14">
        <v>3.0435591077435899E-2</v>
      </c>
      <c r="H9" s="14">
        <v>5.4033748437568398E-2</v>
      </c>
      <c r="I9" s="14">
        <v>5.15166725895587E-2</v>
      </c>
      <c r="J9" s="14">
        <v>2.8599079005947398E-2</v>
      </c>
      <c r="K9" s="14">
        <v>4.1246966394019501E-2</v>
      </c>
      <c r="L9" s="14">
        <v>2.8112302230941699E-2</v>
      </c>
      <c r="M9" s="14"/>
      <c r="N9" s="14">
        <v>3.8244655396171001E-2</v>
      </c>
      <c r="O9" s="14">
        <v>3.5609352501405803E-2</v>
      </c>
      <c r="P9" s="14">
        <v>4.5700297525735699E-2</v>
      </c>
      <c r="Q9" s="14">
        <v>3.7063810789263803E-2</v>
      </c>
      <c r="R9" s="14"/>
      <c r="S9" s="14">
        <v>5.5727737598979303E-2</v>
      </c>
      <c r="T9" s="14">
        <v>2.5862704524263098E-2</v>
      </c>
      <c r="U9" s="14">
        <v>4.05271589715053E-2</v>
      </c>
      <c r="V9" s="14">
        <v>5.9318052793599703E-2</v>
      </c>
      <c r="W9" s="14">
        <v>4.0683190853814E-2</v>
      </c>
      <c r="X9" s="14">
        <v>1.97962556932351E-2</v>
      </c>
      <c r="Y9" s="14">
        <v>5.9759319826244897E-2</v>
      </c>
      <c r="Z9" s="14">
        <v>1.29079832933774E-2</v>
      </c>
      <c r="AA9" s="14">
        <v>5.3157678725277997E-2</v>
      </c>
      <c r="AB9" s="14">
        <v>2.7135381596932E-2</v>
      </c>
      <c r="AC9" s="14">
        <v>2.0748849852710499E-2</v>
      </c>
      <c r="AD9" s="14">
        <v>0</v>
      </c>
      <c r="AE9" s="14"/>
      <c r="AF9" s="14">
        <v>4.1152773196071399E-2</v>
      </c>
      <c r="AG9" s="14">
        <v>1.7962541054643601E-2</v>
      </c>
      <c r="AH9" s="14">
        <v>2.1795406166655901E-2</v>
      </c>
      <c r="AI9" s="14">
        <v>1.59281531407705E-2</v>
      </c>
      <c r="AJ9" s="14"/>
      <c r="AK9" s="14">
        <v>5.7688769853661601E-2</v>
      </c>
      <c r="AL9" s="14">
        <v>4.5887333119821003E-2</v>
      </c>
      <c r="AM9" s="14"/>
      <c r="AN9" s="14">
        <v>5.3243562927203697E-2</v>
      </c>
      <c r="AO9" s="14">
        <v>3.6464728886778298E-2</v>
      </c>
      <c r="AP9" s="14">
        <v>2.8365038580348299E-2</v>
      </c>
      <c r="AQ9" s="14">
        <v>4.0691823747779299E-2</v>
      </c>
      <c r="AR9" s="14">
        <v>3.1080667072857698E-2</v>
      </c>
      <c r="AS9" s="14">
        <v>1.1448077559806201E-2</v>
      </c>
      <c r="AT9" s="14"/>
      <c r="AU9" s="14">
        <v>3.1940522578193402E-2</v>
      </c>
      <c r="AV9" s="14">
        <v>4.7460585800474603E-2</v>
      </c>
      <c r="AW9" s="14"/>
      <c r="AX9" s="14">
        <v>4.3799321610655202E-2</v>
      </c>
      <c r="AY9" s="14">
        <v>3.7742389714140297E-2</v>
      </c>
      <c r="AZ9" s="14"/>
      <c r="BA9" s="14">
        <v>3.5107170175637199E-2</v>
      </c>
      <c r="BB9" s="14">
        <v>5.7836516492277897E-2</v>
      </c>
      <c r="BC9" s="14"/>
      <c r="BD9" s="14">
        <v>4.5973422746145E-2</v>
      </c>
      <c r="BE9" s="14"/>
      <c r="BF9" s="14">
        <v>4.7489675978188803E-2</v>
      </c>
      <c r="BG9" s="14"/>
      <c r="BH9" s="14">
        <v>2.1687913922568702E-2</v>
      </c>
      <c r="BI9" s="14"/>
      <c r="BJ9" s="14">
        <v>2.68568839289491E-2</v>
      </c>
      <c r="BK9" s="14"/>
      <c r="BL9" s="14">
        <v>5.2333813915417998E-2</v>
      </c>
      <c r="BM9" s="14">
        <v>3.49157943674194E-2</v>
      </c>
      <c r="BN9" s="14">
        <v>6.6735833815966997E-2</v>
      </c>
      <c r="BO9" s="14">
        <v>5.3917477211502998E-3</v>
      </c>
      <c r="BP9" s="14">
        <v>3.3794355954275601E-2</v>
      </c>
      <c r="BQ9" s="14"/>
      <c r="BR9" s="14">
        <v>5.67311955618316E-2</v>
      </c>
      <c r="BS9" s="14">
        <v>3.5614173471593E-2</v>
      </c>
      <c r="BT9" s="14">
        <v>5.04638149169713E-2</v>
      </c>
      <c r="BU9" s="14">
        <v>2.2243667356363999E-2</v>
      </c>
      <c r="BV9" s="14">
        <v>4.3353607096799203E-2</v>
      </c>
      <c r="BW9" s="14">
        <v>1.91901949256802E-2</v>
      </c>
      <c r="BX9" s="14"/>
      <c r="BY9" s="14">
        <v>3.2170051883572498E-2</v>
      </c>
      <c r="BZ9" s="14">
        <v>6.5988839822077303E-2</v>
      </c>
      <c r="CA9" s="14">
        <v>3.8508849429132401E-2</v>
      </c>
      <c r="CB9" s="14">
        <v>1.68244271770524E-2</v>
      </c>
    </row>
    <row r="10" spans="2:80" x14ac:dyDescent="0.3">
      <c r="B10" s="15" t="s">
        <v>64</v>
      </c>
      <c r="C10" s="14">
        <v>9.8870694263690995E-2</v>
      </c>
      <c r="D10" s="14">
        <v>0.112908250740449</v>
      </c>
      <c r="E10" s="14">
        <v>8.4044742401425399E-2</v>
      </c>
      <c r="F10" s="14"/>
      <c r="G10" s="14">
        <v>0.17156590312540601</v>
      </c>
      <c r="H10" s="14">
        <v>0.115417889628434</v>
      </c>
      <c r="I10" s="14">
        <v>0.125145758774135</v>
      </c>
      <c r="J10" s="14">
        <v>7.4252264327400994E-2</v>
      </c>
      <c r="K10" s="14">
        <v>7.9041979416018995E-2</v>
      </c>
      <c r="L10" s="14">
        <v>4.8312494386989202E-2</v>
      </c>
      <c r="M10" s="14"/>
      <c r="N10" s="14">
        <v>0.109394539438547</v>
      </c>
      <c r="O10" s="14">
        <v>8.1572570708295294E-2</v>
      </c>
      <c r="P10" s="14">
        <v>0.131601697318042</v>
      </c>
      <c r="Q10" s="14">
        <v>7.2989793092630401E-2</v>
      </c>
      <c r="R10" s="14"/>
      <c r="S10" s="14">
        <v>0.107850425141649</v>
      </c>
      <c r="T10" s="14">
        <v>7.9201678110171495E-2</v>
      </c>
      <c r="U10" s="14">
        <v>6.8688124819983307E-2</v>
      </c>
      <c r="V10" s="14">
        <v>0.10443164110816799</v>
      </c>
      <c r="W10" s="14">
        <v>5.4879348754800501E-2</v>
      </c>
      <c r="X10" s="14">
        <v>0.107713498841238</v>
      </c>
      <c r="Y10" s="14">
        <v>0.13150123682368101</v>
      </c>
      <c r="Z10" s="14">
        <v>0.103871958049906</v>
      </c>
      <c r="AA10" s="14">
        <v>0.107257586263942</v>
      </c>
      <c r="AB10" s="14">
        <v>0.101999288289322</v>
      </c>
      <c r="AC10" s="14">
        <v>0.128059996366757</v>
      </c>
      <c r="AD10" s="14">
        <v>0.10782155424838601</v>
      </c>
      <c r="AE10" s="14"/>
      <c r="AF10" s="14">
        <v>0.10036237636055</v>
      </c>
      <c r="AG10" s="14">
        <v>0.111909623990244</v>
      </c>
      <c r="AH10" s="14">
        <v>0.14004047845774401</v>
      </c>
      <c r="AI10" s="14">
        <v>0.104624376889077</v>
      </c>
      <c r="AJ10" s="14"/>
      <c r="AK10" s="14">
        <v>4.2474970891646598E-2</v>
      </c>
      <c r="AL10" s="14">
        <v>0.128487150484068</v>
      </c>
      <c r="AM10" s="14"/>
      <c r="AN10" s="14">
        <v>0.117525459559173</v>
      </c>
      <c r="AO10" s="14">
        <v>0.101048082467626</v>
      </c>
      <c r="AP10" s="14">
        <v>8.3882649348760302E-2</v>
      </c>
      <c r="AQ10" s="14">
        <v>9.4764338942510795E-2</v>
      </c>
      <c r="AR10" s="14">
        <v>7.8915341014078697E-2</v>
      </c>
      <c r="AS10" s="14">
        <v>8.5188390567526195E-2</v>
      </c>
      <c r="AT10" s="14"/>
      <c r="AU10" s="14">
        <v>9.7264250840743596E-2</v>
      </c>
      <c r="AV10" s="14">
        <v>0.100896326284757</v>
      </c>
      <c r="AW10" s="14"/>
      <c r="AX10" s="14">
        <v>7.3330082111695297E-2</v>
      </c>
      <c r="AY10" s="14">
        <v>0.107819647877461</v>
      </c>
      <c r="AZ10" s="14"/>
      <c r="BA10" s="14">
        <v>9.4016190941241501E-2</v>
      </c>
      <c r="BB10" s="14">
        <v>0.123375780916745</v>
      </c>
      <c r="BC10" s="14"/>
      <c r="BD10" s="14">
        <v>9.2240610570933898E-2</v>
      </c>
      <c r="BE10" s="14"/>
      <c r="BF10" s="14">
        <v>8.1523144753666496E-2</v>
      </c>
      <c r="BG10" s="14"/>
      <c r="BH10" s="14">
        <v>0.11343228588830399</v>
      </c>
      <c r="BI10" s="14"/>
      <c r="BJ10" s="14">
        <v>9.0051311539674495E-2</v>
      </c>
      <c r="BK10" s="14"/>
      <c r="BL10" s="14">
        <v>0.103042163004361</v>
      </c>
      <c r="BM10" s="14">
        <v>0.108253332232497</v>
      </c>
      <c r="BN10" s="14">
        <v>0.10142540783843799</v>
      </c>
      <c r="BO10" s="14">
        <v>9.6292313299138801E-2</v>
      </c>
      <c r="BP10" s="14">
        <v>8.2883763072417294E-2</v>
      </c>
      <c r="BQ10" s="14"/>
      <c r="BR10" s="14">
        <v>0.118142420732588</v>
      </c>
      <c r="BS10" s="14">
        <v>0.110783381743288</v>
      </c>
      <c r="BT10" s="14">
        <v>0.10693651210897601</v>
      </c>
      <c r="BU10" s="14">
        <v>9.11060559041105E-2</v>
      </c>
      <c r="BV10" s="14">
        <v>8.2550060531021305E-2</v>
      </c>
      <c r="BW10" s="14">
        <v>6.0091787179676198E-2</v>
      </c>
      <c r="BX10" s="14"/>
      <c r="BY10" s="14">
        <v>9.9104086269470398E-2</v>
      </c>
      <c r="BZ10" s="14">
        <v>0.119961026392906</v>
      </c>
      <c r="CA10" s="14">
        <v>9.1672847078653294E-2</v>
      </c>
      <c r="CB10" s="14">
        <v>8.5827636276062796E-2</v>
      </c>
    </row>
    <row r="11" spans="2:80" x14ac:dyDescent="0.3">
      <c r="B11" s="15" t="s">
        <v>65</v>
      </c>
      <c r="C11" s="14">
        <v>0.190117380478245</v>
      </c>
      <c r="D11" s="14">
        <v>0.18385811116067199</v>
      </c>
      <c r="E11" s="14">
        <v>0.19631592693268099</v>
      </c>
      <c r="F11" s="14"/>
      <c r="G11" s="14">
        <v>7.3081923624479198E-2</v>
      </c>
      <c r="H11" s="14">
        <v>0.133477404080839</v>
      </c>
      <c r="I11" s="14">
        <v>0.19826867088244399</v>
      </c>
      <c r="J11" s="14">
        <v>0.19948956157943501</v>
      </c>
      <c r="K11" s="14">
        <v>0.228061949924448</v>
      </c>
      <c r="L11" s="14">
        <v>0.27515628939250197</v>
      </c>
      <c r="M11" s="14"/>
      <c r="N11" s="14">
        <v>0.18764696251437901</v>
      </c>
      <c r="O11" s="14">
        <v>0.18761715785945901</v>
      </c>
      <c r="P11" s="14">
        <v>0.18517320700128501</v>
      </c>
      <c r="Q11" s="14">
        <v>0.20367809281327401</v>
      </c>
      <c r="R11" s="14"/>
      <c r="S11" s="14">
        <v>0.134370082466965</v>
      </c>
      <c r="T11" s="14">
        <v>0.22285466072873</v>
      </c>
      <c r="U11" s="14">
        <v>0.16190747269008099</v>
      </c>
      <c r="V11" s="14">
        <v>0.25500736139664498</v>
      </c>
      <c r="W11" s="14">
        <v>0.218098340580721</v>
      </c>
      <c r="X11" s="14">
        <v>0.20086867979762499</v>
      </c>
      <c r="Y11" s="14">
        <v>0.17038862550767001</v>
      </c>
      <c r="Z11" s="14">
        <v>0.133594453812165</v>
      </c>
      <c r="AA11" s="14">
        <v>0.18816780398650301</v>
      </c>
      <c r="AB11" s="14">
        <v>0.245132954936849</v>
      </c>
      <c r="AC11" s="14">
        <v>0.16923824102631899</v>
      </c>
      <c r="AD11" s="14">
        <v>0.131835178001665</v>
      </c>
      <c r="AE11" s="14"/>
      <c r="AF11" s="14">
        <v>0.19364469532277101</v>
      </c>
      <c r="AG11" s="14">
        <v>0.24299489217763401</v>
      </c>
      <c r="AH11" s="14">
        <v>0.14924611658272799</v>
      </c>
      <c r="AI11" s="14">
        <v>0.11553424052368801</v>
      </c>
      <c r="AJ11" s="14"/>
      <c r="AK11" s="14">
        <v>0.147540715928073</v>
      </c>
      <c r="AL11" s="14">
        <v>0.21031503872658</v>
      </c>
      <c r="AM11" s="14"/>
      <c r="AN11" s="14">
        <v>0.14197177580567799</v>
      </c>
      <c r="AO11" s="14">
        <v>0.20786966646337099</v>
      </c>
      <c r="AP11" s="14">
        <v>0.18066657297741101</v>
      </c>
      <c r="AQ11" s="14">
        <v>0.20245836440509599</v>
      </c>
      <c r="AR11" s="14">
        <v>0.23937475284127999</v>
      </c>
      <c r="AS11" s="14">
        <v>0.209635499428797</v>
      </c>
      <c r="AT11" s="14"/>
      <c r="AU11" s="14">
        <v>0.19799040012682101</v>
      </c>
      <c r="AV11" s="14">
        <v>0.17780994811085399</v>
      </c>
      <c r="AW11" s="14"/>
      <c r="AX11" s="14">
        <v>0.17737651566958601</v>
      </c>
      <c r="AY11" s="14">
        <v>0.190827870084159</v>
      </c>
      <c r="AZ11" s="14"/>
      <c r="BA11" s="14">
        <v>0.19987709796717901</v>
      </c>
      <c r="BB11" s="14">
        <v>0.14085122349167101</v>
      </c>
      <c r="BC11" s="14"/>
      <c r="BD11" s="14">
        <v>0.17673769514007301</v>
      </c>
      <c r="BE11" s="14"/>
      <c r="BF11" s="14">
        <v>0.183837331070278</v>
      </c>
      <c r="BG11" s="14"/>
      <c r="BH11" s="14">
        <v>0.21234664665660399</v>
      </c>
      <c r="BI11" s="14"/>
      <c r="BJ11" s="14">
        <v>0.157694638701074</v>
      </c>
      <c r="BK11" s="14"/>
      <c r="BL11" s="14">
        <v>0.14615368071495499</v>
      </c>
      <c r="BM11" s="14">
        <v>0.22249048172027799</v>
      </c>
      <c r="BN11" s="14">
        <v>0.24003257636424299</v>
      </c>
      <c r="BO11" s="14">
        <v>0.152216151987944</v>
      </c>
      <c r="BP11" s="14">
        <v>0.205069763989914</v>
      </c>
      <c r="BQ11" s="14"/>
      <c r="BR11" s="14">
        <v>0.11671317308892901</v>
      </c>
      <c r="BS11" s="14">
        <v>0.18266809816093599</v>
      </c>
      <c r="BT11" s="14">
        <v>0.24077854945846</v>
      </c>
      <c r="BU11" s="14">
        <v>0.173910090822497</v>
      </c>
      <c r="BV11" s="14">
        <v>0.173215053774851</v>
      </c>
      <c r="BW11" s="14">
        <v>0.24301053352778401</v>
      </c>
      <c r="BX11" s="14"/>
      <c r="BY11" s="14">
        <v>0.29250088973829103</v>
      </c>
      <c r="BZ11" s="14">
        <v>8.2328104990450707E-2</v>
      </c>
      <c r="CA11" s="14">
        <v>0.25389049555584597</v>
      </c>
      <c r="CB11" s="14">
        <v>0.16338451770859699</v>
      </c>
    </row>
    <row r="12" spans="2:80" x14ac:dyDescent="0.3">
      <c r="B12" s="15" t="s">
        <v>89</v>
      </c>
      <c r="C12" s="14">
        <v>0.40573355100094999</v>
      </c>
      <c r="D12" s="14">
        <v>0.38395459027477702</v>
      </c>
      <c r="E12" s="14">
        <v>0.42716857176308398</v>
      </c>
      <c r="F12" s="14"/>
      <c r="G12" s="14">
        <v>0.41539156062860499</v>
      </c>
      <c r="H12" s="14">
        <v>0.40944698551154202</v>
      </c>
      <c r="I12" s="14">
        <v>0.395055047812714</v>
      </c>
      <c r="J12" s="14">
        <v>0.45109229212677399</v>
      </c>
      <c r="K12" s="14">
        <v>0.39384376654186098</v>
      </c>
      <c r="L12" s="14">
        <v>0.37628324467985003</v>
      </c>
      <c r="M12" s="14"/>
      <c r="N12" s="14">
        <v>0.36677282248187398</v>
      </c>
      <c r="O12" s="14">
        <v>0.48395333674604801</v>
      </c>
      <c r="P12" s="14">
        <v>0.36970444480952902</v>
      </c>
      <c r="Q12" s="14">
        <v>0.39965251486785203</v>
      </c>
      <c r="R12" s="14"/>
      <c r="S12" s="14">
        <v>0.36645501644817602</v>
      </c>
      <c r="T12" s="14">
        <v>0.42288023154388998</v>
      </c>
      <c r="U12" s="14">
        <v>0.45099828307043399</v>
      </c>
      <c r="V12" s="14">
        <v>0.354007282103593</v>
      </c>
      <c r="W12" s="14">
        <v>0.45388147004560297</v>
      </c>
      <c r="X12" s="14">
        <v>0.44719665862548302</v>
      </c>
      <c r="Y12" s="14">
        <v>0.417957913512505</v>
      </c>
      <c r="Z12" s="14">
        <v>0.38098929782193097</v>
      </c>
      <c r="AA12" s="14">
        <v>0.35509663498192401</v>
      </c>
      <c r="AB12" s="14">
        <v>0.39985993897152</v>
      </c>
      <c r="AC12" s="14">
        <v>0.425974338219343</v>
      </c>
      <c r="AD12" s="14">
        <v>0.48759109609470802</v>
      </c>
      <c r="AE12" s="14"/>
      <c r="AF12" s="14">
        <v>0.39278830566800299</v>
      </c>
      <c r="AG12" s="14">
        <v>0.42839760339982602</v>
      </c>
      <c r="AH12" s="14">
        <v>0.45258241382265701</v>
      </c>
      <c r="AI12" s="14">
        <v>0.43322215497710598</v>
      </c>
      <c r="AJ12" s="14"/>
      <c r="AK12" s="14">
        <v>0.47330430346017399</v>
      </c>
      <c r="AL12" s="14">
        <v>0.36502299786123699</v>
      </c>
      <c r="AM12" s="14"/>
      <c r="AN12" s="14">
        <v>0.34581042486678298</v>
      </c>
      <c r="AO12" s="14">
        <v>0.41362101139394902</v>
      </c>
      <c r="AP12" s="14">
        <v>0.49104158229936301</v>
      </c>
      <c r="AQ12" s="14">
        <v>0.42791045127510902</v>
      </c>
      <c r="AR12" s="14">
        <v>0.39701102848898701</v>
      </c>
      <c r="AS12" s="14">
        <v>0.40949095443320699</v>
      </c>
      <c r="AT12" s="14"/>
      <c r="AU12" s="14">
        <v>0.40224465681828397</v>
      </c>
      <c r="AV12" s="14">
        <v>0.41159787778114099</v>
      </c>
      <c r="AW12" s="14"/>
      <c r="AX12" s="14">
        <v>0.434942753834619</v>
      </c>
      <c r="AY12" s="14">
        <v>0.39743229910490002</v>
      </c>
      <c r="AZ12" s="14"/>
      <c r="BA12" s="14">
        <v>0.40173586553115798</v>
      </c>
      <c r="BB12" s="14">
        <v>0.42591349987354699</v>
      </c>
      <c r="BC12" s="14"/>
      <c r="BD12" s="14">
        <v>0.36057307496073898</v>
      </c>
      <c r="BE12" s="14"/>
      <c r="BF12" s="14">
        <v>0.37102632945370601</v>
      </c>
      <c r="BG12" s="14"/>
      <c r="BH12" s="14">
        <v>0.42502887151269497</v>
      </c>
      <c r="BI12" s="14"/>
      <c r="BJ12" s="14">
        <v>0.42236115572517902</v>
      </c>
      <c r="BK12" s="14"/>
      <c r="BL12" s="14">
        <v>0.41533080703445902</v>
      </c>
      <c r="BM12" s="14">
        <v>0.360754264714165</v>
      </c>
      <c r="BN12" s="14">
        <v>0.38488460330615898</v>
      </c>
      <c r="BO12" s="14">
        <v>0.34937444859630701</v>
      </c>
      <c r="BP12" s="14">
        <v>0.42606054562768703</v>
      </c>
      <c r="BQ12" s="14"/>
      <c r="BR12" s="14">
        <v>0.407733924135943</v>
      </c>
      <c r="BS12" s="14">
        <v>0.38262126528268697</v>
      </c>
      <c r="BT12" s="14">
        <v>0.36129150874896598</v>
      </c>
      <c r="BU12" s="14">
        <v>0.37228557435120402</v>
      </c>
      <c r="BV12" s="14">
        <v>0.46194828503976898</v>
      </c>
      <c r="BW12" s="14">
        <v>0.411767774351747</v>
      </c>
      <c r="BX12" s="14"/>
      <c r="BY12" s="14">
        <v>0.42300294224782597</v>
      </c>
      <c r="BZ12" s="14">
        <v>0.293593585826249</v>
      </c>
      <c r="CA12" s="14">
        <v>0.42149948248927899</v>
      </c>
      <c r="CB12" s="14">
        <v>0.48789359585581099</v>
      </c>
    </row>
    <row r="13" spans="2:80" x14ac:dyDescent="0.3">
      <c r="B13" s="15" t="s">
        <v>90</v>
      </c>
      <c r="C13" s="20">
        <v>0.26641298786308698</v>
      </c>
      <c r="D13" s="20">
        <v>0.265477499898434</v>
      </c>
      <c r="E13" s="20">
        <v>0.26774703227869601</v>
      </c>
      <c r="F13" s="20"/>
      <c r="G13" s="20">
        <v>0.30952502154407402</v>
      </c>
      <c r="H13" s="20">
        <v>0.28762397234161702</v>
      </c>
      <c r="I13" s="20">
        <v>0.23001384994114901</v>
      </c>
      <c r="J13" s="20">
        <v>0.24656680296044201</v>
      </c>
      <c r="K13" s="20">
        <v>0.25780533772365299</v>
      </c>
      <c r="L13" s="20">
        <v>0.272135669309718</v>
      </c>
      <c r="M13" s="20"/>
      <c r="N13" s="20">
        <v>0.29794102016902901</v>
      </c>
      <c r="O13" s="20">
        <v>0.211247582184792</v>
      </c>
      <c r="P13" s="20">
        <v>0.26782035334540799</v>
      </c>
      <c r="Q13" s="20">
        <v>0.28661578843697999</v>
      </c>
      <c r="R13" s="20"/>
      <c r="S13" s="20">
        <v>0.33559673834423098</v>
      </c>
      <c r="T13" s="20">
        <v>0.249200725092945</v>
      </c>
      <c r="U13" s="20">
        <v>0.27787896044799698</v>
      </c>
      <c r="V13" s="20">
        <v>0.22723566259799399</v>
      </c>
      <c r="W13" s="20">
        <v>0.232457649765062</v>
      </c>
      <c r="X13" s="20">
        <v>0.22442490704241899</v>
      </c>
      <c r="Y13" s="20">
        <v>0.220392904329899</v>
      </c>
      <c r="Z13" s="20">
        <v>0.36863630702262001</v>
      </c>
      <c r="AA13" s="20">
        <v>0.29632029604235299</v>
      </c>
      <c r="AB13" s="20">
        <v>0.225872436205377</v>
      </c>
      <c r="AC13" s="20">
        <v>0.255978574534871</v>
      </c>
      <c r="AD13" s="20">
        <v>0.27275217165524102</v>
      </c>
      <c r="AE13" s="20"/>
      <c r="AF13" s="20">
        <v>0.27205184945260502</v>
      </c>
      <c r="AG13" s="20">
        <v>0.198735339377652</v>
      </c>
      <c r="AH13" s="20">
        <v>0.23633558497021401</v>
      </c>
      <c r="AI13" s="20">
        <v>0.33069107446935903</v>
      </c>
      <c r="AJ13" s="20"/>
      <c r="AK13" s="20">
        <v>0.27899123986644497</v>
      </c>
      <c r="AL13" s="20">
        <v>0.25028747980829402</v>
      </c>
      <c r="AM13" s="20"/>
      <c r="AN13" s="20">
        <v>0.34144877684116198</v>
      </c>
      <c r="AO13" s="20">
        <v>0.240996510788276</v>
      </c>
      <c r="AP13" s="20">
        <v>0.21604415679411801</v>
      </c>
      <c r="AQ13" s="20">
        <v>0.23417502162950499</v>
      </c>
      <c r="AR13" s="20">
        <v>0.25361821058279599</v>
      </c>
      <c r="AS13" s="20">
        <v>0.284237078010664</v>
      </c>
      <c r="AT13" s="20"/>
      <c r="AU13" s="20">
        <v>0.27056016963595803</v>
      </c>
      <c r="AV13" s="20">
        <v>0.26223526202277397</v>
      </c>
      <c r="AW13" s="20"/>
      <c r="AX13" s="20">
        <v>0.27055132677344501</v>
      </c>
      <c r="AY13" s="20">
        <v>0.26617779321933999</v>
      </c>
      <c r="AZ13" s="20"/>
      <c r="BA13" s="20">
        <v>0.26926367538478402</v>
      </c>
      <c r="BB13" s="20">
        <v>0.252022979225759</v>
      </c>
      <c r="BC13" s="20"/>
      <c r="BD13" s="20">
        <v>0.32447519658210899</v>
      </c>
      <c r="BE13" s="20"/>
      <c r="BF13" s="20">
        <v>0.316123518744161</v>
      </c>
      <c r="BG13" s="20"/>
      <c r="BH13" s="20">
        <v>0.227504282019828</v>
      </c>
      <c r="BI13" s="20"/>
      <c r="BJ13" s="20">
        <v>0.30303601010512299</v>
      </c>
      <c r="BK13" s="20"/>
      <c r="BL13" s="20">
        <v>0.28313953533080799</v>
      </c>
      <c r="BM13" s="20">
        <v>0.27358612696564</v>
      </c>
      <c r="BN13" s="20">
        <v>0.20692157867519301</v>
      </c>
      <c r="BO13" s="20">
        <v>0.39672533839545998</v>
      </c>
      <c r="BP13" s="20">
        <v>0.25219157135570502</v>
      </c>
      <c r="BQ13" s="20"/>
      <c r="BR13" s="20">
        <v>0.30067928648070802</v>
      </c>
      <c r="BS13" s="20">
        <v>0.28831308134149602</v>
      </c>
      <c r="BT13" s="20">
        <v>0.24052961476662699</v>
      </c>
      <c r="BU13" s="20">
        <v>0.34045461156582402</v>
      </c>
      <c r="BV13" s="20">
        <v>0.23893299355756001</v>
      </c>
      <c r="BW13" s="20">
        <v>0.26593971001511202</v>
      </c>
      <c r="BX13" s="20"/>
      <c r="BY13" s="20">
        <v>0.15322202986083999</v>
      </c>
      <c r="BZ13" s="20">
        <v>0.43812844296831699</v>
      </c>
      <c r="CA13" s="20">
        <v>0.19442832544708999</v>
      </c>
      <c r="CB13" s="20">
        <v>0.24606982298247801</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CB18"/>
  <sheetViews>
    <sheetView showGridLines="0" workbookViewId="0">
      <pane xSplit="2" topLeftCell="BK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106</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1995</v>
      </c>
      <c r="D7" s="10">
        <v>961</v>
      </c>
      <c r="E7" s="10">
        <v>1028</v>
      </c>
      <c r="F7" s="10"/>
      <c r="G7" s="10">
        <v>272</v>
      </c>
      <c r="H7" s="10">
        <v>309</v>
      </c>
      <c r="I7" s="10">
        <v>325</v>
      </c>
      <c r="J7" s="10">
        <v>341</v>
      </c>
      <c r="K7" s="10">
        <v>315</v>
      </c>
      <c r="L7" s="10">
        <v>433</v>
      </c>
      <c r="M7" s="10"/>
      <c r="N7" s="10">
        <v>566</v>
      </c>
      <c r="O7" s="10">
        <v>509</v>
      </c>
      <c r="P7" s="10">
        <v>448</v>
      </c>
      <c r="Q7" s="10">
        <v>464</v>
      </c>
      <c r="R7" s="10"/>
      <c r="S7" s="10">
        <v>292</v>
      </c>
      <c r="T7" s="10">
        <v>274</v>
      </c>
      <c r="U7" s="10">
        <v>166</v>
      </c>
      <c r="V7" s="10">
        <v>156</v>
      </c>
      <c r="W7" s="10">
        <v>126</v>
      </c>
      <c r="X7" s="10">
        <v>162</v>
      </c>
      <c r="Y7" s="10">
        <v>155</v>
      </c>
      <c r="Z7" s="10">
        <v>92</v>
      </c>
      <c r="AA7" s="10">
        <v>228</v>
      </c>
      <c r="AB7" s="10">
        <v>186</v>
      </c>
      <c r="AC7" s="10">
        <v>100</v>
      </c>
      <c r="AD7" s="10">
        <v>58</v>
      </c>
      <c r="AE7" s="10"/>
      <c r="AF7" s="10">
        <v>1521</v>
      </c>
      <c r="AG7" s="10">
        <v>174</v>
      </c>
      <c r="AH7" s="10">
        <v>94</v>
      </c>
      <c r="AI7" s="10">
        <v>58</v>
      </c>
      <c r="AJ7" s="10"/>
      <c r="AK7" s="10">
        <v>148</v>
      </c>
      <c r="AL7" s="10">
        <v>171</v>
      </c>
      <c r="AM7" s="10"/>
      <c r="AN7" s="10">
        <v>506</v>
      </c>
      <c r="AO7" s="10">
        <v>562</v>
      </c>
      <c r="AP7" s="10">
        <v>243</v>
      </c>
      <c r="AQ7" s="10">
        <v>357</v>
      </c>
      <c r="AR7" s="10">
        <v>237</v>
      </c>
      <c r="AS7" s="10">
        <v>90</v>
      </c>
      <c r="AT7" s="10"/>
      <c r="AU7" s="10">
        <v>1163</v>
      </c>
      <c r="AV7" s="10">
        <v>823</v>
      </c>
      <c r="AW7" s="10"/>
      <c r="AX7" s="10">
        <v>540</v>
      </c>
      <c r="AY7" s="10">
        <v>1429</v>
      </c>
      <c r="AZ7" s="10"/>
      <c r="BA7" s="10">
        <v>1675</v>
      </c>
      <c r="BB7" s="10">
        <v>320</v>
      </c>
      <c r="BC7" s="10"/>
      <c r="BD7" s="10">
        <v>1125</v>
      </c>
      <c r="BE7" s="10"/>
      <c r="BF7" s="10">
        <v>1030</v>
      </c>
      <c r="BG7" s="10"/>
      <c r="BH7" s="10">
        <v>144</v>
      </c>
      <c r="BI7" s="10"/>
      <c r="BJ7" s="10">
        <v>77</v>
      </c>
      <c r="BK7" s="10"/>
      <c r="BL7" s="10">
        <v>632</v>
      </c>
      <c r="BM7" s="10">
        <v>402</v>
      </c>
      <c r="BN7" s="10">
        <v>230</v>
      </c>
      <c r="BO7" s="10">
        <v>196</v>
      </c>
      <c r="BP7" s="10">
        <v>285</v>
      </c>
      <c r="BQ7" s="10"/>
      <c r="BR7" s="10">
        <v>447</v>
      </c>
      <c r="BS7" s="10">
        <v>343</v>
      </c>
      <c r="BT7" s="10">
        <v>439</v>
      </c>
      <c r="BU7" s="10">
        <v>217</v>
      </c>
      <c r="BV7" s="10">
        <v>139</v>
      </c>
      <c r="BW7" s="10">
        <v>149</v>
      </c>
      <c r="BX7" s="10"/>
      <c r="BY7" s="10">
        <v>338</v>
      </c>
      <c r="BZ7" s="10">
        <v>523</v>
      </c>
      <c r="CA7" s="10">
        <v>595</v>
      </c>
      <c r="CB7" s="10">
        <v>539</v>
      </c>
    </row>
    <row r="8" spans="2:80" ht="30" customHeight="1" x14ac:dyDescent="0.3">
      <c r="B8" s="11" t="s">
        <v>19</v>
      </c>
      <c r="C8" s="11">
        <v>1995</v>
      </c>
      <c r="D8" s="11">
        <v>975</v>
      </c>
      <c r="E8" s="11">
        <v>1014</v>
      </c>
      <c r="F8" s="11"/>
      <c r="G8" s="11">
        <v>277</v>
      </c>
      <c r="H8" s="11">
        <v>341</v>
      </c>
      <c r="I8" s="11">
        <v>339</v>
      </c>
      <c r="J8" s="11">
        <v>335</v>
      </c>
      <c r="K8" s="11">
        <v>294</v>
      </c>
      <c r="L8" s="11">
        <v>408</v>
      </c>
      <c r="M8" s="11"/>
      <c r="N8" s="11">
        <v>543</v>
      </c>
      <c r="O8" s="11">
        <v>509</v>
      </c>
      <c r="P8" s="11">
        <v>462</v>
      </c>
      <c r="Q8" s="11">
        <v>473</v>
      </c>
      <c r="R8" s="11"/>
      <c r="S8" s="11">
        <v>290</v>
      </c>
      <c r="T8" s="11">
        <v>260</v>
      </c>
      <c r="U8" s="11">
        <v>181</v>
      </c>
      <c r="V8" s="11">
        <v>168</v>
      </c>
      <c r="W8" s="11">
        <v>126</v>
      </c>
      <c r="X8" s="11">
        <v>180</v>
      </c>
      <c r="Y8" s="11">
        <v>148</v>
      </c>
      <c r="Z8" s="11">
        <v>87</v>
      </c>
      <c r="AA8" s="11">
        <v>221</v>
      </c>
      <c r="AB8" s="11">
        <v>181</v>
      </c>
      <c r="AC8" s="11">
        <v>96</v>
      </c>
      <c r="AD8" s="11">
        <v>56</v>
      </c>
      <c r="AE8" s="11"/>
      <c r="AF8" s="11">
        <v>1530</v>
      </c>
      <c r="AG8" s="11">
        <v>168</v>
      </c>
      <c r="AH8" s="11">
        <v>90</v>
      </c>
      <c r="AI8" s="11">
        <v>56</v>
      </c>
      <c r="AJ8" s="11"/>
      <c r="AK8" s="11">
        <v>151</v>
      </c>
      <c r="AL8" s="11">
        <v>169</v>
      </c>
      <c r="AM8" s="11"/>
      <c r="AN8" s="11">
        <v>521</v>
      </c>
      <c r="AO8" s="11">
        <v>555</v>
      </c>
      <c r="AP8" s="11">
        <v>242</v>
      </c>
      <c r="AQ8" s="11">
        <v>355</v>
      </c>
      <c r="AR8" s="11">
        <v>231</v>
      </c>
      <c r="AS8" s="11">
        <v>90</v>
      </c>
      <c r="AT8" s="11"/>
      <c r="AU8" s="11">
        <v>1153</v>
      </c>
      <c r="AV8" s="11">
        <v>834</v>
      </c>
      <c r="AW8" s="11"/>
      <c r="AX8" s="11">
        <v>534</v>
      </c>
      <c r="AY8" s="11">
        <v>1435</v>
      </c>
      <c r="AZ8" s="11"/>
      <c r="BA8" s="11">
        <v>1665</v>
      </c>
      <c r="BB8" s="11">
        <v>330</v>
      </c>
      <c r="BC8" s="11"/>
      <c r="BD8" s="11">
        <v>1124</v>
      </c>
      <c r="BE8" s="11"/>
      <c r="BF8" s="11">
        <v>1032</v>
      </c>
      <c r="BG8" s="11"/>
      <c r="BH8" s="11">
        <v>139</v>
      </c>
      <c r="BI8" s="11"/>
      <c r="BJ8" s="11">
        <v>74</v>
      </c>
      <c r="BK8" s="11"/>
      <c r="BL8" s="11">
        <v>636</v>
      </c>
      <c r="BM8" s="11">
        <v>397</v>
      </c>
      <c r="BN8" s="11">
        <v>232</v>
      </c>
      <c r="BO8" s="11">
        <v>195</v>
      </c>
      <c r="BP8" s="11">
        <v>288</v>
      </c>
      <c r="BQ8" s="11"/>
      <c r="BR8" s="11">
        <v>452</v>
      </c>
      <c r="BS8" s="11">
        <v>342</v>
      </c>
      <c r="BT8" s="11">
        <v>439</v>
      </c>
      <c r="BU8" s="11">
        <v>217</v>
      </c>
      <c r="BV8" s="11">
        <v>140</v>
      </c>
      <c r="BW8" s="11">
        <v>149</v>
      </c>
      <c r="BX8" s="11"/>
      <c r="BY8" s="11">
        <v>336</v>
      </c>
      <c r="BZ8" s="11">
        <v>531</v>
      </c>
      <c r="CA8" s="11">
        <v>585</v>
      </c>
      <c r="CB8" s="11">
        <v>542</v>
      </c>
    </row>
    <row r="9" spans="2:80" x14ac:dyDescent="0.3">
      <c r="B9" s="15" t="s">
        <v>63</v>
      </c>
      <c r="C9" s="14">
        <v>0.200045568382305</v>
      </c>
      <c r="D9" s="14">
        <v>0.200523414568646</v>
      </c>
      <c r="E9" s="14">
        <v>0.19982127558651699</v>
      </c>
      <c r="F9" s="14"/>
      <c r="G9" s="14">
        <v>0.24147273449620299</v>
      </c>
      <c r="H9" s="14">
        <v>0.245734862091079</v>
      </c>
      <c r="I9" s="14">
        <v>0.16370701548191299</v>
      </c>
      <c r="J9" s="14">
        <v>0.19163716198932601</v>
      </c>
      <c r="K9" s="14">
        <v>0.18223270349644399</v>
      </c>
      <c r="L9" s="14">
        <v>0.183647435150746</v>
      </c>
      <c r="M9" s="14"/>
      <c r="N9" s="14">
        <v>0.251783350133017</v>
      </c>
      <c r="O9" s="14">
        <v>0.16002641156724601</v>
      </c>
      <c r="P9" s="14">
        <v>0.16649783359957701</v>
      </c>
      <c r="Q9" s="14">
        <v>0.219841250535247</v>
      </c>
      <c r="R9" s="14"/>
      <c r="S9" s="14">
        <v>0.25345412783552401</v>
      </c>
      <c r="T9" s="14">
        <v>0.148161807883262</v>
      </c>
      <c r="U9" s="14">
        <v>0.22189961271453101</v>
      </c>
      <c r="V9" s="14">
        <v>0.159075272331792</v>
      </c>
      <c r="W9" s="14">
        <v>0.171752810992432</v>
      </c>
      <c r="X9" s="14">
        <v>0.150699295523121</v>
      </c>
      <c r="Y9" s="14">
        <v>0.15898036347223701</v>
      </c>
      <c r="Z9" s="14">
        <v>0.294184036146594</v>
      </c>
      <c r="AA9" s="14">
        <v>0.26051864650767498</v>
      </c>
      <c r="AB9" s="14">
        <v>0.16245618791059699</v>
      </c>
      <c r="AC9" s="14">
        <v>0.228512293295109</v>
      </c>
      <c r="AD9" s="14">
        <v>0.23488261638491001</v>
      </c>
      <c r="AE9" s="14"/>
      <c r="AF9" s="14">
        <v>0.20599804969664401</v>
      </c>
      <c r="AG9" s="14">
        <v>0.13721757410537799</v>
      </c>
      <c r="AH9" s="14">
        <v>0.21227513216831101</v>
      </c>
      <c r="AI9" s="14">
        <v>0.25934140500262198</v>
      </c>
      <c r="AJ9" s="14"/>
      <c r="AK9" s="14">
        <v>0.18055656014086999</v>
      </c>
      <c r="AL9" s="14">
        <v>0.216990688977934</v>
      </c>
      <c r="AM9" s="14"/>
      <c r="AN9" s="14">
        <v>0.27020789877252999</v>
      </c>
      <c r="AO9" s="14">
        <v>0.18066315158504501</v>
      </c>
      <c r="AP9" s="14">
        <v>0.16855460651273399</v>
      </c>
      <c r="AQ9" s="14">
        <v>0.17390865542935199</v>
      </c>
      <c r="AR9" s="14">
        <v>0.18433893820189201</v>
      </c>
      <c r="AS9" s="14">
        <v>0.141509176495767</v>
      </c>
      <c r="AT9" s="14"/>
      <c r="AU9" s="14">
        <v>0.19580502573202599</v>
      </c>
      <c r="AV9" s="14">
        <v>0.20661969454724399</v>
      </c>
      <c r="AW9" s="14"/>
      <c r="AX9" s="14">
        <v>0.18879046316672399</v>
      </c>
      <c r="AY9" s="14">
        <v>0.20503058883932601</v>
      </c>
      <c r="AZ9" s="14"/>
      <c r="BA9" s="14">
        <v>0.19999843410141099</v>
      </c>
      <c r="BB9" s="14">
        <v>0.20028349790071401</v>
      </c>
      <c r="BC9" s="14"/>
      <c r="BD9" s="14">
        <v>0.23775009687590701</v>
      </c>
      <c r="BE9" s="14"/>
      <c r="BF9" s="14">
        <v>0.23569242427914699</v>
      </c>
      <c r="BG9" s="14"/>
      <c r="BH9" s="14">
        <v>0.16612807002729699</v>
      </c>
      <c r="BI9" s="14"/>
      <c r="BJ9" s="14">
        <v>0.23696937400342799</v>
      </c>
      <c r="BK9" s="14"/>
      <c r="BL9" s="14">
        <v>0.23200310039198699</v>
      </c>
      <c r="BM9" s="14">
        <v>0.19808104670770799</v>
      </c>
      <c r="BN9" s="14">
        <v>0.18374616326298299</v>
      </c>
      <c r="BO9" s="14">
        <v>0.24567237454192101</v>
      </c>
      <c r="BP9" s="14">
        <v>0.17527513090122099</v>
      </c>
      <c r="BQ9" s="14"/>
      <c r="BR9" s="14">
        <v>0.23975736277499901</v>
      </c>
      <c r="BS9" s="14">
        <v>0.20055661530174601</v>
      </c>
      <c r="BT9" s="14">
        <v>0.19644693853661699</v>
      </c>
      <c r="BU9" s="14">
        <v>0.24851428270933701</v>
      </c>
      <c r="BV9" s="14">
        <v>0.18562304298031801</v>
      </c>
      <c r="BW9" s="14">
        <v>0.159361628225347</v>
      </c>
      <c r="BX9" s="14"/>
      <c r="BY9" s="14">
        <v>0.12721944646042199</v>
      </c>
      <c r="BZ9" s="14">
        <v>0.32960419787569001</v>
      </c>
      <c r="CA9" s="14">
        <v>0.16082272409986401</v>
      </c>
      <c r="CB9" s="14">
        <v>0.160606207218768</v>
      </c>
    </row>
    <row r="10" spans="2:80" x14ac:dyDescent="0.3">
      <c r="B10" s="15" t="s">
        <v>64</v>
      </c>
      <c r="C10" s="14">
        <v>0.38555298246361303</v>
      </c>
      <c r="D10" s="14">
        <v>0.37250538719332899</v>
      </c>
      <c r="E10" s="14">
        <v>0.396429095348584</v>
      </c>
      <c r="F10" s="14"/>
      <c r="G10" s="14">
        <v>0.42376259803569599</v>
      </c>
      <c r="H10" s="14">
        <v>0.39649955163679701</v>
      </c>
      <c r="I10" s="14">
        <v>0.41252399344282897</v>
      </c>
      <c r="J10" s="14">
        <v>0.40756873722778297</v>
      </c>
      <c r="K10" s="14">
        <v>0.37412716992768502</v>
      </c>
      <c r="L10" s="14">
        <v>0.31820296308402801</v>
      </c>
      <c r="M10" s="14"/>
      <c r="N10" s="14">
        <v>0.41357390229503699</v>
      </c>
      <c r="O10" s="14">
        <v>0.42991490341625999</v>
      </c>
      <c r="P10" s="14">
        <v>0.37658737922881003</v>
      </c>
      <c r="Q10" s="14">
        <v>0.31441280344026701</v>
      </c>
      <c r="R10" s="14"/>
      <c r="S10" s="14">
        <v>0.39008411644104202</v>
      </c>
      <c r="T10" s="14">
        <v>0.39080616110111599</v>
      </c>
      <c r="U10" s="14">
        <v>0.31824417460786703</v>
      </c>
      <c r="V10" s="14">
        <v>0.402815687658029</v>
      </c>
      <c r="W10" s="14">
        <v>0.37954006791068001</v>
      </c>
      <c r="X10" s="14">
        <v>0.36083007707415699</v>
      </c>
      <c r="Y10" s="14">
        <v>0.46127792489359998</v>
      </c>
      <c r="Z10" s="14">
        <v>0.35166670103016501</v>
      </c>
      <c r="AA10" s="14">
        <v>0.36085269437421702</v>
      </c>
      <c r="AB10" s="14">
        <v>0.43411918626774898</v>
      </c>
      <c r="AC10" s="14">
        <v>0.33852517062991899</v>
      </c>
      <c r="AD10" s="14">
        <v>0.46966520656011901</v>
      </c>
      <c r="AE10" s="14"/>
      <c r="AF10" s="14">
        <v>0.37588279992616302</v>
      </c>
      <c r="AG10" s="14">
        <v>0.47635528355989698</v>
      </c>
      <c r="AH10" s="14">
        <v>0.38019528660185498</v>
      </c>
      <c r="AI10" s="14">
        <v>0.42984136758472002</v>
      </c>
      <c r="AJ10" s="14"/>
      <c r="AK10" s="14">
        <v>0.369139343710431</v>
      </c>
      <c r="AL10" s="14">
        <v>0.39733184431035201</v>
      </c>
      <c r="AM10" s="14"/>
      <c r="AN10" s="14">
        <v>0.37580357526526398</v>
      </c>
      <c r="AO10" s="14">
        <v>0.39141543266084999</v>
      </c>
      <c r="AP10" s="14">
        <v>0.38671016926277801</v>
      </c>
      <c r="AQ10" s="14">
        <v>0.38165140477864601</v>
      </c>
      <c r="AR10" s="14">
        <v>0.41815146073385601</v>
      </c>
      <c r="AS10" s="14">
        <v>0.33442728590397203</v>
      </c>
      <c r="AT10" s="14"/>
      <c r="AU10" s="14">
        <v>0.37829233794513201</v>
      </c>
      <c r="AV10" s="14">
        <v>0.39642024530641701</v>
      </c>
      <c r="AW10" s="14"/>
      <c r="AX10" s="14">
        <v>0.35396638558684801</v>
      </c>
      <c r="AY10" s="14">
        <v>0.39864655106002</v>
      </c>
      <c r="AZ10" s="14"/>
      <c r="BA10" s="14">
        <v>0.38788455465813898</v>
      </c>
      <c r="BB10" s="14">
        <v>0.37378342029223699</v>
      </c>
      <c r="BC10" s="14"/>
      <c r="BD10" s="14">
        <v>0.35259577390851199</v>
      </c>
      <c r="BE10" s="14"/>
      <c r="BF10" s="14">
        <v>0.34044283377099699</v>
      </c>
      <c r="BG10" s="14"/>
      <c r="BH10" s="14">
        <v>0.43705917267777</v>
      </c>
      <c r="BI10" s="14"/>
      <c r="BJ10" s="14">
        <v>0.356577831513817</v>
      </c>
      <c r="BK10" s="14"/>
      <c r="BL10" s="14">
        <v>0.41146764743625702</v>
      </c>
      <c r="BM10" s="14">
        <v>0.37839587244664502</v>
      </c>
      <c r="BN10" s="14">
        <v>0.300845216277072</v>
      </c>
      <c r="BO10" s="14">
        <v>0.40198119342295802</v>
      </c>
      <c r="BP10" s="14">
        <v>0.37152386755044398</v>
      </c>
      <c r="BQ10" s="14"/>
      <c r="BR10" s="14">
        <v>0.41807240753902802</v>
      </c>
      <c r="BS10" s="14">
        <v>0.37345917202656898</v>
      </c>
      <c r="BT10" s="14">
        <v>0.324448370056446</v>
      </c>
      <c r="BU10" s="14">
        <v>0.37952191781696698</v>
      </c>
      <c r="BV10" s="14">
        <v>0.452362427426659</v>
      </c>
      <c r="BW10" s="14">
        <v>0.39325961459430903</v>
      </c>
      <c r="BX10" s="14"/>
      <c r="BY10" s="14">
        <v>0.38890965844788</v>
      </c>
      <c r="BZ10" s="14">
        <v>0.358115006039744</v>
      </c>
      <c r="CA10" s="14">
        <v>0.35280910469739601</v>
      </c>
      <c r="CB10" s="14">
        <v>0.445702851946573</v>
      </c>
    </row>
    <row r="11" spans="2:80" x14ac:dyDescent="0.3">
      <c r="B11" s="15" t="s">
        <v>65</v>
      </c>
      <c r="C11" s="14">
        <v>0.20041293154803799</v>
      </c>
      <c r="D11" s="14">
        <v>0.19813544074338599</v>
      </c>
      <c r="E11" s="14">
        <v>0.203765988350113</v>
      </c>
      <c r="F11" s="14"/>
      <c r="G11" s="14">
        <v>0.15410399155131399</v>
      </c>
      <c r="H11" s="14">
        <v>0.150171201208607</v>
      </c>
      <c r="I11" s="14">
        <v>0.209864828322263</v>
      </c>
      <c r="J11" s="14">
        <v>0.22141803838284299</v>
      </c>
      <c r="K11" s="14">
        <v>0.22893141808057901</v>
      </c>
      <c r="L11" s="14">
        <v>0.22823035319552501</v>
      </c>
      <c r="M11" s="14"/>
      <c r="N11" s="14">
        <v>0.17258960007145399</v>
      </c>
      <c r="O11" s="14">
        <v>0.19990283630574099</v>
      </c>
      <c r="P11" s="14">
        <v>0.20102309116632699</v>
      </c>
      <c r="Q11" s="14">
        <v>0.23156422006785801</v>
      </c>
      <c r="R11" s="14"/>
      <c r="S11" s="14">
        <v>0.17549797371397299</v>
      </c>
      <c r="T11" s="14">
        <v>0.21385481881611099</v>
      </c>
      <c r="U11" s="14">
        <v>0.186549021450826</v>
      </c>
      <c r="V11" s="14">
        <v>0.234423472312043</v>
      </c>
      <c r="W11" s="14">
        <v>0.183357188167977</v>
      </c>
      <c r="X11" s="14">
        <v>0.22661148982732299</v>
      </c>
      <c r="Y11" s="14">
        <v>0.167822099096608</v>
      </c>
      <c r="Z11" s="14">
        <v>0.17900000322117501</v>
      </c>
      <c r="AA11" s="14">
        <v>0.20403038742377799</v>
      </c>
      <c r="AB11" s="14">
        <v>0.213756380674747</v>
      </c>
      <c r="AC11" s="14">
        <v>0.233310507619196</v>
      </c>
      <c r="AD11" s="14">
        <v>0.16989473934577001</v>
      </c>
      <c r="AE11" s="14"/>
      <c r="AF11" s="14">
        <v>0.20399166137678401</v>
      </c>
      <c r="AG11" s="14">
        <v>0.20710588422950099</v>
      </c>
      <c r="AH11" s="14">
        <v>0.21577852454965399</v>
      </c>
      <c r="AI11" s="14">
        <v>0.16930737251077699</v>
      </c>
      <c r="AJ11" s="14"/>
      <c r="AK11" s="14">
        <v>0.15902628569048799</v>
      </c>
      <c r="AL11" s="14">
        <v>0.19880603531362301</v>
      </c>
      <c r="AM11" s="14"/>
      <c r="AN11" s="14">
        <v>0.15442832159154399</v>
      </c>
      <c r="AO11" s="14">
        <v>0.21906273085039099</v>
      </c>
      <c r="AP11" s="14">
        <v>0.233636642388241</v>
      </c>
      <c r="AQ11" s="14">
        <v>0.175157473266178</v>
      </c>
      <c r="AR11" s="14">
        <v>0.219351231674554</v>
      </c>
      <c r="AS11" s="14">
        <v>0.31330158714760298</v>
      </c>
      <c r="AT11" s="14"/>
      <c r="AU11" s="14">
        <v>0.19328693000932001</v>
      </c>
      <c r="AV11" s="14">
        <v>0.20771485449315499</v>
      </c>
      <c r="AW11" s="14"/>
      <c r="AX11" s="14">
        <v>0.21208226130077201</v>
      </c>
      <c r="AY11" s="14">
        <v>0.19337837261308799</v>
      </c>
      <c r="AZ11" s="14"/>
      <c r="BA11" s="14">
        <v>0.20659996704918299</v>
      </c>
      <c r="BB11" s="14">
        <v>0.16918134491384201</v>
      </c>
      <c r="BC11" s="14"/>
      <c r="BD11" s="14">
        <v>0.18209630224086301</v>
      </c>
      <c r="BE11" s="14"/>
      <c r="BF11" s="14">
        <v>0.18507329639895101</v>
      </c>
      <c r="BG11" s="14"/>
      <c r="BH11" s="14">
        <v>0.209659485234194</v>
      </c>
      <c r="BI11" s="14"/>
      <c r="BJ11" s="14">
        <v>0.197964021680998</v>
      </c>
      <c r="BK11" s="14"/>
      <c r="BL11" s="14">
        <v>0.149485081117394</v>
      </c>
      <c r="BM11" s="14">
        <v>0.184873472909208</v>
      </c>
      <c r="BN11" s="14">
        <v>0.28105771830981602</v>
      </c>
      <c r="BO11" s="14">
        <v>0.169910109507833</v>
      </c>
      <c r="BP11" s="14">
        <v>0.236734069726868</v>
      </c>
      <c r="BQ11" s="14"/>
      <c r="BR11" s="14">
        <v>0.156752711235075</v>
      </c>
      <c r="BS11" s="14">
        <v>0.17139633601993801</v>
      </c>
      <c r="BT11" s="14">
        <v>0.22461385696768299</v>
      </c>
      <c r="BU11" s="14">
        <v>0.17293902617249399</v>
      </c>
      <c r="BV11" s="14">
        <v>0.205688345590749</v>
      </c>
      <c r="BW11" s="14">
        <v>0.25551156256597601</v>
      </c>
      <c r="BX11" s="14"/>
      <c r="BY11" s="14">
        <v>0.28250088840499998</v>
      </c>
      <c r="BZ11" s="14">
        <v>7.7108821435883101E-2</v>
      </c>
      <c r="CA11" s="14">
        <v>0.251837965972667</v>
      </c>
      <c r="CB11" s="14">
        <v>0.21480526806905101</v>
      </c>
    </row>
    <row r="12" spans="2:80" x14ac:dyDescent="0.3">
      <c r="B12" s="15" t="s">
        <v>89</v>
      </c>
      <c r="C12" s="14">
        <v>0.153879817661454</v>
      </c>
      <c r="D12" s="14">
        <v>0.17264923162326701</v>
      </c>
      <c r="E12" s="14">
        <v>0.13575359346947299</v>
      </c>
      <c r="F12" s="14"/>
      <c r="G12" s="14">
        <v>0.127094507067368</v>
      </c>
      <c r="H12" s="14">
        <v>0.15755396573667901</v>
      </c>
      <c r="I12" s="14">
        <v>0.16425300464533099</v>
      </c>
      <c r="J12" s="14">
        <v>0.141506097517724</v>
      </c>
      <c r="K12" s="14">
        <v>0.13671901604059</v>
      </c>
      <c r="L12" s="14">
        <v>0.18288620041103301</v>
      </c>
      <c r="M12" s="14"/>
      <c r="N12" s="14">
        <v>0.103639719324642</v>
      </c>
      <c r="O12" s="14">
        <v>0.16575717446164301</v>
      </c>
      <c r="P12" s="14">
        <v>0.19891469368465101</v>
      </c>
      <c r="Q12" s="14">
        <v>0.15112521938840701</v>
      </c>
      <c r="R12" s="14"/>
      <c r="S12" s="14">
        <v>0.137996389474556</v>
      </c>
      <c r="T12" s="14">
        <v>0.17804625418768799</v>
      </c>
      <c r="U12" s="14">
        <v>0.17975435855702601</v>
      </c>
      <c r="V12" s="14">
        <v>0.15539959259663899</v>
      </c>
      <c r="W12" s="14">
        <v>0.16433785913550999</v>
      </c>
      <c r="X12" s="14">
        <v>0.197375972154966</v>
      </c>
      <c r="Y12" s="14">
        <v>0.15005104405066</v>
      </c>
      <c r="Z12" s="14">
        <v>0.102014783692817</v>
      </c>
      <c r="AA12" s="14">
        <v>0.13363280480068301</v>
      </c>
      <c r="AB12" s="14">
        <v>0.136615907027447</v>
      </c>
      <c r="AC12" s="14">
        <v>0.15870584215498301</v>
      </c>
      <c r="AD12" s="14">
        <v>9.0959648982044602E-2</v>
      </c>
      <c r="AE12" s="14"/>
      <c r="AF12" s="14">
        <v>0.15296160532970501</v>
      </c>
      <c r="AG12" s="14">
        <v>0.14503253316324199</v>
      </c>
      <c r="AH12" s="14">
        <v>0.13756280386703901</v>
      </c>
      <c r="AI12" s="14">
        <v>0.10742180127049</v>
      </c>
      <c r="AJ12" s="14"/>
      <c r="AK12" s="14">
        <v>0.199955362895684</v>
      </c>
      <c r="AL12" s="14">
        <v>0.134339523111103</v>
      </c>
      <c r="AM12" s="14"/>
      <c r="AN12" s="14">
        <v>0.134342396526409</v>
      </c>
      <c r="AO12" s="14">
        <v>0.16107110899146199</v>
      </c>
      <c r="AP12" s="14">
        <v>0.15861792259714999</v>
      </c>
      <c r="AQ12" s="14">
        <v>0.185238268714572</v>
      </c>
      <c r="AR12" s="14">
        <v>0.12923491774151799</v>
      </c>
      <c r="AS12" s="14">
        <v>0.149455158871135</v>
      </c>
      <c r="AT12" s="14"/>
      <c r="AU12" s="14">
        <v>0.16266423273960101</v>
      </c>
      <c r="AV12" s="14">
        <v>0.14334991429652699</v>
      </c>
      <c r="AW12" s="14"/>
      <c r="AX12" s="14">
        <v>0.17592514400406001</v>
      </c>
      <c r="AY12" s="14">
        <v>0.145129537581692</v>
      </c>
      <c r="AZ12" s="14"/>
      <c r="BA12" s="14">
        <v>0.14739585886463299</v>
      </c>
      <c r="BB12" s="14">
        <v>0.18661024580559399</v>
      </c>
      <c r="BC12" s="14"/>
      <c r="BD12" s="14">
        <v>0.15956836479311001</v>
      </c>
      <c r="BE12" s="14"/>
      <c r="BF12" s="14">
        <v>0.163191896892453</v>
      </c>
      <c r="BG12" s="14"/>
      <c r="BH12" s="14">
        <v>0.13898647947683301</v>
      </c>
      <c r="BI12" s="14"/>
      <c r="BJ12" s="14">
        <v>0.15476648600096499</v>
      </c>
      <c r="BK12" s="14"/>
      <c r="BL12" s="14">
        <v>0.15094685163775101</v>
      </c>
      <c r="BM12" s="14">
        <v>0.16665446299082501</v>
      </c>
      <c r="BN12" s="14">
        <v>0.14589087519815599</v>
      </c>
      <c r="BO12" s="14">
        <v>0.140552469289737</v>
      </c>
      <c r="BP12" s="14">
        <v>0.160307454397392</v>
      </c>
      <c r="BQ12" s="14"/>
      <c r="BR12" s="14">
        <v>0.13139020412697899</v>
      </c>
      <c r="BS12" s="14">
        <v>0.18791170545994201</v>
      </c>
      <c r="BT12" s="14">
        <v>0.16664436589651299</v>
      </c>
      <c r="BU12" s="14">
        <v>0.17056426731416499</v>
      </c>
      <c r="BV12" s="14">
        <v>0.120965061376065</v>
      </c>
      <c r="BW12" s="14">
        <v>0.109696063043016</v>
      </c>
      <c r="BX12" s="14"/>
      <c r="BY12" s="14">
        <v>0.14158757150825699</v>
      </c>
      <c r="BZ12" s="14">
        <v>0.16279617176300301</v>
      </c>
      <c r="CA12" s="14">
        <v>0.16243421753066001</v>
      </c>
      <c r="CB12" s="14">
        <v>0.14353514253932301</v>
      </c>
    </row>
    <row r="13" spans="2:80" x14ac:dyDescent="0.3">
      <c r="B13" s="15" t="s">
        <v>90</v>
      </c>
      <c r="C13" s="20">
        <v>6.0108699944590199E-2</v>
      </c>
      <c r="D13" s="20">
        <v>5.6186525871372101E-2</v>
      </c>
      <c r="E13" s="20">
        <v>6.4230047245312893E-2</v>
      </c>
      <c r="F13" s="20"/>
      <c r="G13" s="20">
        <v>5.3566168849420399E-2</v>
      </c>
      <c r="H13" s="20">
        <v>5.0040419326839503E-2</v>
      </c>
      <c r="I13" s="20">
        <v>4.9651158107664302E-2</v>
      </c>
      <c r="J13" s="20">
        <v>3.78699648823232E-2</v>
      </c>
      <c r="K13" s="20">
        <v>7.7989692454702095E-2</v>
      </c>
      <c r="L13" s="20">
        <v>8.7033048158668205E-2</v>
      </c>
      <c r="M13" s="20"/>
      <c r="N13" s="20">
        <v>5.84134281758499E-2</v>
      </c>
      <c r="O13" s="20">
        <v>4.4398674249110301E-2</v>
      </c>
      <c r="P13" s="20">
        <v>5.6977002320634303E-2</v>
      </c>
      <c r="Q13" s="20">
        <v>8.3056506568221999E-2</v>
      </c>
      <c r="R13" s="20"/>
      <c r="S13" s="20">
        <v>4.2967392534905502E-2</v>
      </c>
      <c r="T13" s="20">
        <v>6.9130958011822397E-2</v>
      </c>
      <c r="U13" s="20">
        <v>9.3552832669749605E-2</v>
      </c>
      <c r="V13" s="20">
        <v>4.8285975101496702E-2</v>
      </c>
      <c r="W13" s="20">
        <v>0.10101207379340101</v>
      </c>
      <c r="X13" s="20">
        <v>6.4483165420432406E-2</v>
      </c>
      <c r="Y13" s="20">
        <v>6.1868568486894697E-2</v>
      </c>
      <c r="Z13" s="20">
        <v>7.3134475909249305E-2</v>
      </c>
      <c r="AA13" s="20">
        <v>4.0965466893646899E-2</v>
      </c>
      <c r="AB13" s="20">
        <v>5.3052338119459599E-2</v>
      </c>
      <c r="AC13" s="20">
        <v>4.0946186300792699E-2</v>
      </c>
      <c r="AD13" s="20">
        <v>3.4597788727155999E-2</v>
      </c>
      <c r="AE13" s="20"/>
      <c r="AF13" s="20">
        <v>6.1165883670703997E-2</v>
      </c>
      <c r="AG13" s="20">
        <v>3.4288724941981603E-2</v>
      </c>
      <c r="AH13" s="20">
        <v>5.4188252813141602E-2</v>
      </c>
      <c r="AI13" s="20">
        <v>3.4088053631390398E-2</v>
      </c>
      <c r="AJ13" s="20"/>
      <c r="AK13" s="20">
        <v>9.1322447562526596E-2</v>
      </c>
      <c r="AL13" s="20">
        <v>5.2531908286988602E-2</v>
      </c>
      <c r="AM13" s="20"/>
      <c r="AN13" s="20">
        <v>6.5217807844252504E-2</v>
      </c>
      <c r="AO13" s="20">
        <v>4.7787575912252002E-2</v>
      </c>
      <c r="AP13" s="20">
        <v>5.2480659239097498E-2</v>
      </c>
      <c r="AQ13" s="20">
        <v>8.4044197811251498E-2</v>
      </c>
      <c r="AR13" s="20">
        <v>4.8923451648180197E-2</v>
      </c>
      <c r="AS13" s="20">
        <v>6.1306791581522302E-2</v>
      </c>
      <c r="AT13" s="20"/>
      <c r="AU13" s="20">
        <v>6.9951473573921397E-2</v>
      </c>
      <c r="AV13" s="20">
        <v>4.5895291356656501E-2</v>
      </c>
      <c r="AW13" s="20"/>
      <c r="AX13" s="20">
        <v>6.9235745941595497E-2</v>
      </c>
      <c r="AY13" s="20">
        <v>5.7814949905874602E-2</v>
      </c>
      <c r="AZ13" s="20"/>
      <c r="BA13" s="20">
        <v>5.8121185326633497E-2</v>
      </c>
      <c r="BB13" s="20">
        <v>7.0141491087611904E-2</v>
      </c>
      <c r="BC13" s="20"/>
      <c r="BD13" s="20">
        <v>6.7989462181607799E-2</v>
      </c>
      <c r="BE13" s="20"/>
      <c r="BF13" s="20">
        <v>7.5599548658451796E-2</v>
      </c>
      <c r="BG13" s="20"/>
      <c r="BH13" s="20">
        <v>4.8166792583905098E-2</v>
      </c>
      <c r="BI13" s="20"/>
      <c r="BJ13" s="20">
        <v>5.3722286800790699E-2</v>
      </c>
      <c r="BK13" s="20"/>
      <c r="BL13" s="20">
        <v>5.6097319416610503E-2</v>
      </c>
      <c r="BM13" s="20">
        <v>7.1995144945613099E-2</v>
      </c>
      <c r="BN13" s="20">
        <v>8.84600269519729E-2</v>
      </c>
      <c r="BO13" s="20">
        <v>4.1883853237551498E-2</v>
      </c>
      <c r="BP13" s="20">
        <v>5.6159477424074601E-2</v>
      </c>
      <c r="BQ13" s="20"/>
      <c r="BR13" s="20">
        <v>5.4027314323920002E-2</v>
      </c>
      <c r="BS13" s="20">
        <v>6.6676171191804995E-2</v>
      </c>
      <c r="BT13" s="20">
        <v>8.7846468542741002E-2</v>
      </c>
      <c r="BU13" s="20">
        <v>2.8460505987037098E-2</v>
      </c>
      <c r="BV13" s="20">
        <v>3.5361122626207997E-2</v>
      </c>
      <c r="BW13" s="20">
        <v>8.2171131571351294E-2</v>
      </c>
      <c r="BX13" s="20"/>
      <c r="BY13" s="20">
        <v>5.9782435178440799E-2</v>
      </c>
      <c r="BZ13" s="20">
        <v>7.2375802885679894E-2</v>
      </c>
      <c r="CA13" s="20">
        <v>7.2095987699412806E-2</v>
      </c>
      <c r="CB13" s="20">
        <v>3.5350530226285003E-2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CB18"/>
  <sheetViews>
    <sheetView showGridLines="0" workbookViewId="0">
      <pane xSplit="2" topLeftCell="BN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107</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1995</v>
      </c>
      <c r="D7" s="10">
        <v>961</v>
      </c>
      <c r="E7" s="10">
        <v>1028</v>
      </c>
      <c r="F7" s="10"/>
      <c r="G7" s="10">
        <v>272</v>
      </c>
      <c r="H7" s="10">
        <v>309</v>
      </c>
      <c r="I7" s="10">
        <v>325</v>
      </c>
      <c r="J7" s="10">
        <v>341</v>
      </c>
      <c r="K7" s="10">
        <v>315</v>
      </c>
      <c r="L7" s="10">
        <v>433</v>
      </c>
      <c r="M7" s="10"/>
      <c r="N7" s="10">
        <v>566</v>
      </c>
      <c r="O7" s="10">
        <v>509</v>
      </c>
      <c r="P7" s="10">
        <v>448</v>
      </c>
      <c r="Q7" s="10">
        <v>464</v>
      </c>
      <c r="R7" s="10"/>
      <c r="S7" s="10">
        <v>292</v>
      </c>
      <c r="T7" s="10">
        <v>274</v>
      </c>
      <c r="U7" s="10">
        <v>166</v>
      </c>
      <c r="V7" s="10">
        <v>156</v>
      </c>
      <c r="W7" s="10">
        <v>126</v>
      </c>
      <c r="X7" s="10">
        <v>162</v>
      </c>
      <c r="Y7" s="10">
        <v>155</v>
      </c>
      <c r="Z7" s="10">
        <v>92</v>
      </c>
      <c r="AA7" s="10">
        <v>228</v>
      </c>
      <c r="AB7" s="10">
        <v>186</v>
      </c>
      <c r="AC7" s="10">
        <v>100</v>
      </c>
      <c r="AD7" s="10">
        <v>58</v>
      </c>
      <c r="AE7" s="10"/>
      <c r="AF7" s="10">
        <v>1521</v>
      </c>
      <c r="AG7" s="10">
        <v>174</v>
      </c>
      <c r="AH7" s="10">
        <v>94</v>
      </c>
      <c r="AI7" s="10">
        <v>58</v>
      </c>
      <c r="AJ7" s="10"/>
      <c r="AK7" s="10">
        <v>148</v>
      </c>
      <c r="AL7" s="10">
        <v>171</v>
      </c>
      <c r="AM7" s="10"/>
      <c r="AN7" s="10">
        <v>506</v>
      </c>
      <c r="AO7" s="10">
        <v>562</v>
      </c>
      <c r="AP7" s="10">
        <v>243</v>
      </c>
      <c r="AQ7" s="10">
        <v>357</v>
      </c>
      <c r="AR7" s="10">
        <v>237</v>
      </c>
      <c r="AS7" s="10">
        <v>90</v>
      </c>
      <c r="AT7" s="10"/>
      <c r="AU7" s="10">
        <v>1163</v>
      </c>
      <c r="AV7" s="10">
        <v>823</v>
      </c>
      <c r="AW7" s="10"/>
      <c r="AX7" s="10">
        <v>540</v>
      </c>
      <c r="AY7" s="10">
        <v>1429</v>
      </c>
      <c r="AZ7" s="10"/>
      <c r="BA7" s="10">
        <v>1675</v>
      </c>
      <c r="BB7" s="10">
        <v>320</v>
      </c>
      <c r="BC7" s="10"/>
      <c r="BD7" s="10">
        <v>1125</v>
      </c>
      <c r="BE7" s="10"/>
      <c r="BF7" s="10">
        <v>1030</v>
      </c>
      <c r="BG7" s="10"/>
      <c r="BH7" s="10">
        <v>144</v>
      </c>
      <c r="BI7" s="10"/>
      <c r="BJ7" s="10">
        <v>77</v>
      </c>
      <c r="BK7" s="10"/>
      <c r="BL7" s="10">
        <v>632</v>
      </c>
      <c r="BM7" s="10">
        <v>402</v>
      </c>
      <c r="BN7" s="10">
        <v>230</v>
      </c>
      <c r="BO7" s="10">
        <v>196</v>
      </c>
      <c r="BP7" s="10">
        <v>285</v>
      </c>
      <c r="BQ7" s="10"/>
      <c r="BR7" s="10">
        <v>447</v>
      </c>
      <c r="BS7" s="10">
        <v>343</v>
      </c>
      <c r="BT7" s="10">
        <v>439</v>
      </c>
      <c r="BU7" s="10">
        <v>217</v>
      </c>
      <c r="BV7" s="10">
        <v>139</v>
      </c>
      <c r="BW7" s="10">
        <v>149</v>
      </c>
      <c r="BX7" s="10"/>
      <c r="BY7" s="10">
        <v>338</v>
      </c>
      <c r="BZ7" s="10">
        <v>523</v>
      </c>
      <c r="CA7" s="10">
        <v>595</v>
      </c>
      <c r="CB7" s="10">
        <v>539</v>
      </c>
    </row>
    <row r="8" spans="2:80" ht="30" customHeight="1" x14ac:dyDescent="0.3">
      <c r="B8" s="11" t="s">
        <v>19</v>
      </c>
      <c r="C8" s="11">
        <v>1995</v>
      </c>
      <c r="D8" s="11">
        <v>975</v>
      </c>
      <c r="E8" s="11">
        <v>1014</v>
      </c>
      <c r="F8" s="11"/>
      <c r="G8" s="11">
        <v>277</v>
      </c>
      <c r="H8" s="11">
        <v>341</v>
      </c>
      <c r="I8" s="11">
        <v>339</v>
      </c>
      <c r="J8" s="11">
        <v>335</v>
      </c>
      <c r="K8" s="11">
        <v>294</v>
      </c>
      <c r="L8" s="11">
        <v>408</v>
      </c>
      <c r="M8" s="11"/>
      <c r="N8" s="11">
        <v>543</v>
      </c>
      <c r="O8" s="11">
        <v>509</v>
      </c>
      <c r="P8" s="11">
        <v>462</v>
      </c>
      <c r="Q8" s="11">
        <v>473</v>
      </c>
      <c r="R8" s="11"/>
      <c r="S8" s="11">
        <v>290</v>
      </c>
      <c r="T8" s="11">
        <v>260</v>
      </c>
      <c r="U8" s="11">
        <v>181</v>
      </c>
      <c r="V8" s="11">
        <v>168</v>
      </c>
      <c r="W8" s="11">
        <v>126</v>
      </c>
      <c r="X8" s="11">
        <v>180</v>
      </c>
      <c r="Y8" s="11">
        <v>148</v>
      </c>
      <c r="Z8" s="11">
        <v>87</v>
      </c>
      <c r="AA8" s="11">
        <v>221</v>
      </c>
      <c r="AB8" s="11">
        <v>181</v>
      </c>
      <c r="AC8" s="11">
        <v>96</v>
      </c>
      <c r="AD8" s="11">
        <v>56</v>
      </c>
      <c r="AE8" s="11"/>
      <c r="AF8" s="11">
        <v>1530</v>
      </c>
      <c r="AG8" s="11">
        <v>168</v>
      </c>
      <c r="AH8" s="11">
        <v>90</v>
      </c>
      <c r="AI8" s="11">
        <v>56</v>
      </c>
      <c r="AJ8" s="11"/>
      <c r="AK8" s="11">
        <v>151</v>
      </c>
      <c r="AL8" s="11">
        <v>169</v>
      </c>
      <c r="AM8" s="11"/>
      <c r="AN8" s="11">
        <v>521</v>
      </c>
      <c r="AO8" s="11">
        <v>555</v>
      </c>
      <c r="AP8" s="11">
        <v>242</v>
      </c>
      <c r="AQ8" s="11">
        <v>355</v>
      </c>
      <c r="AR8" s="11">
        <v>231</v>
      </c>
      <c r="AS8" s="11">
        <v>90</v>
      </c>
      <c r="AT8" s="11"/>
      <c r="AU8" s="11">
        <v>1153</v>
      </c>
      <c r="AV8" s="11">
        <v>834</v>
      </c>
      <c r="AW8" s="11"/>
      <c r="AX8" s="11">
        <v>534</v>
      </c>
      <c r="AY8" s="11">
        <v>1435</v>
      </c>
      <c r="AZ8" s="11"/>
      <c r="BA8" s="11">
        <v>1665</v>
      </c>
      <c r="BB8" s="11">
        <v>330</v>
      </c>
      <c r="BC8" s="11"/>
      <c r="BD8" s="11">
        <v>1124</v>
      </c>
      <c r="BE8" s="11"/>
      <c r="BF8" s="11">
        <v>1032</v>
      </c>
      <c r="BG8" s="11"/>
      <c r="BH8" s="11">
        <v>139</v>
      </c>
      <c r="BI8" s="11"/>
      <c r="BJ8" s="11">
        <v>74</v>
      </c>
      <c r="BK8" s="11"/>
      <c r="BL8" s="11">
        <v>636</v>
      </c>
      <c r="BM8" s="11">
        <v>397</v>
      </c>
      <c r="BN8" s="11">
        <v>232</v>
      </c>
      <c r="BO8" s="11">
        <v>195</v>
      </c>
      <c r="BP8" s="11">
        <v>288</v>
      </c>
      <c r="BQ8" s="11"/>
      <c r="BR8" s="11">
        <v>452</v>
      </c>
      <c r="BS8" s="11">
        <v>342</v>
      </c>
      <c r="BT8" s="11">
        <v>439</v>
      </c>
      <c r="BU8" s="11">
        <v>217</v>
      </c>
      <c r="BV8" s="11">
        <v>140</v>
      </c>
      <c r="BW8" s="11">
        <v>149</v>
      </c>
      <c r="BX8" s="11"/>
      <c r="BY8" s="11">
        <v>336</v>
      </c>
      <c r="BZ8" s="11">
        <v>531</v>
      </c>
      <c r="CA8" s="11">
        <v>585</v>
      </c>
      <c r="CB8" s="11">
        <v>542</v>
      </c>
    </row>
    <row r="9" spans="2:80" x14ac:dyDescent="0.3">
      <c r="B9" s="15" t="s">
        <v>63</v>
      </c>
      <c r="C9" s="14">
        <v>0.11942339253563999</v>
      </c>
      <c r="D9" s="14">
        <v>0.14112315800752301</v>
      </c>
      <c r="E9" s="14">
        <v>9.9243048673258893E-2</v>
      </c>
      <c r="F9" s="14"/>
      <c r="G9" s="14">
        <v>0.214235334589538</v>
      </c>
      <c r="H9" s="14">
        <v>0.165499145883099</v>
      </c>
      <c r="I9" s="14">
        <v>0.12164425992153199</v>
      </c>
      <c r="J9" s="14">
        <v>7.9350372578389006E-2</v>
      </c>
      <c r="K9" s="14">
        <v>7.4396263306122104E-2</v>
      </c>
      <c r="L9" s="14">
        <v>7.9976142321105698E-2</v>
      </c>
      <c r="M9" s="14"/>
      <c r="N9" s="14">
        <v>0.15517692184440501</v>
      </c>
      <c r="O9" s="14">
        <v>8.7114141307138002E-2</v>
      </c>
      <c r="P9" s="14">
        <v>0.102142434666878</v>
      </c>
      <c r="Q9" s="14">
        <v>0.12999552875753501</v>
      </c>
      <c r="R9" s="14"/>
      <c r="S9" s="14">
        <v>0.202707507552156</v>
      </c>
      <c r="T9" s="14">
        <v>8.1026687028137603E-2</v>
      </c>
      <c r="U9" s="14">
        <v>0.11475047690066301</v>
      </c>
      <c r="V9" s="14">
        <v>7.5796598221200301E-2</v>
      </c>
      <c r="W9" s="14">
        <v>7.4272757970402406E-2</v>
      </c>
      <c r="X9" s="14">
        <v>0.102600932720955</v>
      </c>
      <c r="Y9" s="14">
        <v>0.105890176602858</v>
      </c>
      <c r="Z9" s="14">
        <v>0.165170231181829</v>
      </c>
      <c r="AA9" s="14">
        <v>0.17291617294286599</v>
      </c>
      <c r="AB9" s="14">
        <v>9.5007521957119201E-2</v>
      </c>
      <c r="AC9" s="14">
        <v>6.9829350600267195E-2</v>
      </c>
      <c r="AD9" s="14">
        <v>8.4917243356621805E-2</v>
      </c>
      <c r="AE9" s="14"/>
      <c r="AF9" s="14">
        <v>0.127649869960728</v>
      </c>
      <c r="AG9" s="14">
        <v>8.9087296441027294E-2</v>
      </c>
      <c r="AH9" s="14">
        <v>7.3697112620363506E-2</v>
      </c>
      <c r="AI9" s="14">
        <v>4.9496832935639001E-2</v>
      </c>
      <c r="AJ9" s="14"/>
      <c r="AK9" s="14">
        <v>0.123157389602098</v>
      </c>
      <c r="AL9" s="14">
        <v>0.122203761908303</v>
      </c>
      <c r="AM9" s="14"/>
      <c r="AN9" s="14">
        <v>0.209122671705853</v>
      </c>
      <c r="AO9" s="14">
        <v>0.10676104015287601</v>
      </c>
      <c r="AP9" s="14">
        <v>8.1229084727225995E-2</v>
      </c>
      <c r="AQ9" s="14">
        <v>7.1350744913653799E-2</v>
      </c>
      <c r="AR9" s="14">
        <v>6.0710495903313198E-2</v>
      </c>
      <c r="AS9" s="14">
        <v>0.12133418260380401</v>
      </c>
      <c r="AT9" s="14"/>
      <c r="AU9" s="14">
        <v>0.12448820315364501</v>
      </c>
      <c r="AV9" s="14">
        <v>0.11367400727645301</v>
      </c>
      <c r="AW9" s="14"/>
      <c r="AX9" s="14">
        <v>0.100089115025286</v>
      </c>
      <c r="AY9" s="14">
        <v>0.12809069870586201</v>
      </c>
      <c r="AZ9" s="14"/>
      <c r="BA9" s="14">
        <v>0.109562647231755</v>
      </c>
      <c r="BB9" s="14">
        <v>0.16919952864784299</v>
      </c>
      <c r="BC9" s="14"/>
      <c r="BD9" s="14">
        <v>0.15884880823094999</v>
      </c>
      <c r="BE9" s="14"/>
      <c r="BF9" s="14">
        <v>0.15946279008811801</v>
      </c>
      <c r="BG9" s="14"/>
      <c r="BH9" s="14">
        <v>0.106073898498973</v>
      </c>
      <c r="BI9" s="14"/>
      <c r="BJ9" s="14">
        <v>7.6660469040891493E-2</v>
      </c>
      <c r="BK9" s="14"/>
      <c r="BL9" s="14">
        <v>0.142064157619503</v>
      </c>
      <c r="BM9" s="14">
        <v>0.124716657630315</v>
      </c>
      <c r="BN9" s="14">
        <v>7.1970805146678904E-2</v>
      </c>
      <c r="BO9" s="14">
        <v>0.19562663529065499</v>
      </c>
      <c r="BP9" s="14">
        <v>8.8581785478093797E-2</v>
      </c>
      <c r="BQ9" s="14"/>
      <c r="BR9" s="14">
        <v>0.181001119565249</v>
      </c>
      <c r="BS9" s="14">
        <v>0.13310966945716099</v>
      </c>
      <c r="BT9" s="14">
        <v>9.1642260177093496E-2</v>
      </c>
      <c r="BU9" s="14">
        <v>0.18464809125361401</v>
      </c>
      <c r="BV9" s="14">
        <v>9.2272976927071093E-2</v>
      </c>
      <c r="BW9" s="14">
        <v>5.9541549960677002E-2</v>
      </c>
      <c r="BX9" s="14"/>
      <c r="BY9" s="14">
        <v>3.3963021964073498E-2</v>
      </c>
      <c r="BZ9" s="14">
        <v>0.309657425729568</v>
      </c>
      <c r="CA9" s="14">
        <v>3.43370508038102E-2</v>
      </c>
      <c r="CB9" s="14">
        <v>7.7869302030395895E-2</v>
      </c>
    </row>
    <row r="10" spans="2:80" x14ac:dyDescent="0.3">
      <c r="B10" s="15" t="s">
        <v>64</v>
      </c>
      <c r="C10" s="14">
        <v>0.26615096157677198</v>
      </c>
      <c r="D10" s="14">
        <v>0.26673860953489797</v>
      </c>
      <c r="E10" s="14">
        <v>0.26616489072606098</v>
      </c>
      <c r="F10" s="14"/>
      <c r="G10" s="14">
        <v>0.35746988583998002</v>
      </c>
      <c r="H10" s="14">
        <v>0.36672956044185401</v>
      </c>
      <c r="I10" s="14">
        <v>0.30084694669234602</v>
      </c>
      <c r="J10" s="14">
        <v>0.27432909145144801</v>
      </c>
      <c r="K10" s="14">
        <v>0.21680948017571</v>
      </c>
      <c r="L10" s="14">
        <v>0.12005825096020301</v>
      </c>
      <c r="M10" s="14"/>
      <c r="N10" s="14">
        <v>0.28188901939450001</v>
      </c>
      <c r="O10" s="14">
        <v>0.29569919563715003</v>
      </c>
      <c r="P10" s="14">
        <v>0.26337155556152603</v>
      </c>
      <c r="Q10" s="14">
        <v>0.21912722655751299</v>
      </c>
      <c r="R10" s="14"/>
      <c r="S10" s="14">
        <v>0.30710887471370102</v>
      </c>
      <c r="T10" s="14">
        <v>0.229551251437526</v>
      </c>
      <c r="U10" s="14">
        <v>0.23678940925776101</v>
      </c>
      <c r="V10" s="14">
        <v>0.240476083041825</v>
      </c>
      <c r="W10" s="14">
        <v>0.247794673050071</v>
      </c>
      <c r="X10" s="14">
        <v>0.29558841215542397</v>
      </c>
      <c r="Y10" s="14">
        <v>0.274012879645888</v>
      </c>
      <c r="Z10" s="14">
        <v>0.33501309335590401</v>
      </c>
      <c r="AA10" s="14">
        <v>0.28646149199341098</v>
      </c>
      <c r="AB10" s="14">
        <v>0.25799502955352399</v>
      </c>
      <c r="AC10" s="14">
        <v>0.19466776831212701</v>
      </c>
      <c r="AD10" s="14">
        <v>0.28269420649371002</v>
      </c>
      <c r="AE10" s="14"/>
      <c r="AF10" s="14">
        <v>0.25815712228418403</v>
      </c>
      <c r="AG10" s="14">
        <v>0.25852199186844999</v>
      </c>
      <c r="AH10" s="14">
        <v>0.27773764405998602</v>
      </c>
      <c r="AI10" s="14">
        <v>0.26679047282734297</v>
      </c>
      <c r="AJ10" s="14"/>
      <c r="AK10" s="14">
        <v>0.34837911819633599</v>
      </c>
      <c r="AL10" s="14">
        <v>0.24054129117717599</v>
      </c>
      <c r="AM10" s="14"/>
      <c r="AN10" s="14">
        <v>0.334833437511321</v>
      </c>
      <c r="AO10" s="14">
        <v>0.24510647720089301</v>
      </c>
      <c r="AP10" s="14">
        <v>0.277811053776363</v>
      </c>
      <c r="AQ10" s="14">
        <v>0.24191391973370999</v>
      </c>
      <c r="AR10" s="14">
        <v>0.20654179631441599</v>
      </c>
      <c r="AS10" s="14">
        <v>0.21561019213916099</v>
      </c>
      <c r="AT10" s="14"/>
      <c r="AU10" s="14">
        <v>0.253917319897</v>
      </c>
      <c r="AV10" s="14">
        <v>0.28477900231821601</v>
      </c>
      <c r="AW10" s="14"/>
      <c r="AX10" s="14">
        <v>0.23232893639792701</v>
      </c>
      <c r="AY10" s="14">
        <v>0.28213982503630303</v>
      </c>
      <c r="AZ10" s="14"/>
      <c r="BA10" s="14">
        <v>0.25411838525001001</v>
      </c>
      <c r="BB10" s="14">
        <v>0.32689030110574702</v>
      </c>
      <c r="BC10" s="14"/>
      <c r="BD10" s="14">
        <v>0.25500119643043201</v>
      </c>
      <c r="BE10" s="14"/>
      <c r="BF10" s="14">
        <v>0.24534433331212499</v>
      </c>
      <c r="BG10" s="14"/>
      <c r="BH10" s="14">
        <v>0.27054532641416001</v>
      </c>
      <c r="BI10" s="14"/>
      <c r="BJ10" s="14">
        <v>0.237047187586227</v>
      </c>
      <c r="BK10" s="14"/>
      <c r="BL10" s="14">
        <v>0.31613506230662602</v>
      </c>
      <c r="BM10" s="14">
        <v>0.23153553238820401</v>
      </c>
      <c r="BN10" s="14">
        <v>0.18731458022351599</v>
      </c>
      <c r="BO10" s="14">
        <v>0.21119177522424901</v>
      </c>
      <c r="BP10" s="14">
        <v>0.30872666679892302</v>
      </c>
      <c r="BQ10" s="14"/>
      <c r="BR10" s="14">
        <v>0.32736144925982202</v>
      </c>
      <c r="BS10" s="14">
        <v>0.24593254980403301</v>
      </c>
      <c r="BT10" s="14">
        <v>0.23167565639026999</v>
      </c>
      <c r="BU10" s="14">
        <v>0.23368631937269199</v>
      </c>
      <c r="BV10" s="14">
        <v>0.32867722363436003</v>
      </c>
      <c r="BW10" s="14">
        <v>0.28709240476179598</v>
      </c>
      <c r="BX10" s="14"/>
      <c r="BY10" s="14">
        <v>0.187222251081747</v>
      </c>
      <c r="BZ10" s="14">
        <v>0.39680582969287198</v>
      </c>
      <c r="CA10" s="14">
        <v>0.13261266288183701</v>
      </c>
      <c r="CB10" s="14">
        <v>0.33122955843052099</v>
      </c>
    </row>
    <row r="11" spans="2:80" x14ac:dyDescent="0.3">
      <c r="B11" s="15" t="s">
        <v>65</v>
      </c>
      <c r="C11" s="14">
        <v>0.32876334949206598</v>
      </c>
      <c r="D11" s="14">
        <v>0.28982181706347598</v>
      </c>
      <c r="E11" s="14">
        <v>0.36623121139827902</v>
      </c>
      <c r="F11" s="14"/>
      <c r="G11" s="14">
        <v>0.216787307168848</v>
      </c>
      <c r="H11" s="14">
        <v>0.26066795083053401</v>
      </c>
      <c r="I11" s="14">
        <v>0.32184984155562901</v>
      </c>
      <c r="J11" s="14">
        <v>0.33017815033488201</v>
      </c>
      <c r="K11" s="14">
        <v>0.39035286965191202</v>
      </c>
      <c r="L11" s="14">
        <v>0.42196739349401802</v>
      </c>
      <c r="M11" s="14"/>
      <c r="N11" s="14">
        <v>0.30063660925859598</v>
      </c>
      <c r="O11" s="14">
        <v>0.34306690429588099</v>
      </c>
      <c r="P11" s="14">
        <v>0.32289808211071203</v>
      </c>
      <c r="Q11" s="14">
        <v>0.35492864206749702</v>
      </c>
      <c r="R11" s="14"/>
      <c r="S11" s="14">
        <v>0.26052607629597502</v>
      </c>
      <c r="T11" s="14">
        <v>0.37259964301753001</v>
      </c>
      <c r="U11" s="14">
        <v>0.37849715400606498</v>
      </c>
      <c r="V11" s="14">
        <v>0.40143619336773101</v>
      </c>
      <c r="W11" s="14">
        <v>0.34289467218831998</v>
      </c>
      <c r="X11" s="14">
        <v>0.33166574387880998</v>
      </c>
      <c r="Y11" s="14">
        <v>0.25133509018310701</v>
      </c>
      <c r="Z11" s="14">
        <v>0.27754346546532699</v>
      </c>
      <c r="AA11" s="14">
        <v>0.24203131865334601</v>
      </c>
      <c r="AB11" s="14">
        <v>0.34213145155998298</v>
      </c>
      <c r="AC11" s="14">
        <v>0.43414436075794399</v>
      </c>
      <c r="AD11" s="14">
        <v>0.46143006581269302</v>
      </c>
      <c r="AE11" s="14"/>
      <c r="AF11" s="14">
        <v>0.320101916532326</v>
      </c>
      <c r="AG11" s="14">
        <v>0.332816933440924</v>
      </c>
      <c r="AH11" s="14">
        <v>0.37250794382067998</v>
      </c>
      <c r="AI11" s="14">
        <v>0.47824680097767602</v>
      </c>
      <c r="AJ11" s="14"/>
      <c r="AK11" s="14">
        <v>0.33050872911509099</v>
      </c>
      <c r="AL11" s="14">
        <v>0.28932737206046799</v>
      </c>
      <c r="AM11" s="14"/>
      <c r="AN11" s="14">
        <v>0.26529396619854501</v>
      </c>
      <c r="AO11" s="14">
        <v>0.35683698300229499</v>
      </c>
      <c r="AP11" s="14">
        <v>0.35762552049466401</v>
      </c>
      <c r="AQ11" s="14">
        <v>0.32148123273441198</v>
      </c>
      <c r="AR11" s="14">
        <v>0.36588878144546899</v>
      </c>
      <c r="AS11" s="14">
        <v>0.378884577844393</v>
      </c>
      <c r="AT11" s="14"/>
      <c r="AU11" s="14">
        <v>0.33139797180373798</v>
      </c>
      <c r="AV11" s="14">
        <v>0.32397996384155098</v>
      </c>
      <c r="AW11" s="14"/>
      <c r="AX11" s="14">
        <v>0.347757814310165</v>
      </c>
      <c r="AY11" s="14">
        <v>0.31628183082268502</v>
      </c>
      <c r="AZ11" s="14"/>
      <c r="BA11" s="14">
        <v>0.34238783556880797</v>
      </c>
      <c r="BB11" s="14">
        <v>0.25998819583836003</v>
      </c>
      <c r="BC11" s="14"/>
      <c r="BD11" s="14">
        <v>0.31423167231674698</v>
      </c>
      <c r="BE11" s="14"/>
      <c r="BF11" s="14">
        <v>0.32370413160533401</v>
      </c>
      <c r="BG11" s="14"/>
      <c r="BH11" s="14">
        <v>0.33594747174142298</v>
      </c>
      <c r="BI11" s="14"/>
      <c r="BJ11" s="14">
        <v>0.40244468131601002</v>
      </c>
      <c r="BK11" s="14"/>
      <c r="BL11" s="14">
        <v>0.30119180481184199</v>
      </c>
      <c r="BM11" s="14">
        <v>0.33705862168881401</v>
      </c>
      <c r="BN11" s="14">
        <v>0.33654272234314297</v>
      </c>
      <c r="BO11" s="14">
        <v>0.27249651631692001</v>
      </c>
      <c r="BP11" s="14">
        <v>0.34635342499066701</v>
      </c>
      <c r="BQ11" s="14"/>
      <c r="BR11" s="14">
        <v>0.275683055165242</v>
      </c>
      <c r="BS11" s="14">
        <v>0.35029472474647699</v>
      </c>
      <c r="BT11" s="14">
        <v>0.30797839266626498</v>
      </c>
      <c r="BU11" s="14">
        <v>0.281392832922505</v>
      </c>
      <c r="BV11" s="14">
        <v>0.38123117582528898</v>
      </c>
      <c r="BW11" s="14">
        <v>0.35329708582844499</v>
      </c>
      <c r="BX11" s="14"/>
      <c r="BY11" s="14">
        <v>0.29410808903704</v>
      </c>
      <c r="BZ11" s="14">
        <v>0.220503623041301</v>
      </c>
      <c r="CA11" s="14">
        <v>0.39325695677251499</v>
      </c>
      <c r="CB11" s="14">
        <v>0.38674030617944699</v>
      </c>
    </row>
    <row r="12" spans="2:80" x14ac:dyDescent="0.3">
      <c r="B12" s="15" t="s">
        <v>89</v>
      </c>
      <c r="C12" s="14">
        <v>0.18051167349681899</v>
      </c>
      <c r="D12" s="14">
        <v>0.17757934916882101</v>
      </c>
      <c r="E12" s="14">
        <v>0.18236541238578899</v>
      </c>
      <c r="F12" s="14"/>
      <c r="G12" s="14">
        <v>0.19725101942244899</v>
      </c>
      <c r="H12" s="14">
        <v>0.13193058996593199</v>
      </c>
      <c r="I12" s="14">
        <v>0.17625635775512799</v>
      </c>
      <c r="J12" s="14">
        <v>0.20655927454081699</v>
      </c>
      <c r="K12" s="14">
        <v>0.172524383405598</v>
      </c>
      <c r="L12" s="14">
        <v>0.19765119026515099</v>
      </c>
      <c r="M12" s="14"/>
      <c r="N12" s="14">
        <v>0.159357605126493</v>
      </c>
      <c r="O12" s="14">
        <v>0.18960427827149101</v>
      </c>
      <c r="P12" s="14">
        <v>0.19673137453290701</v>
      </c>
      <c r="Q12" s="14">
        <v>0.175846350459679</v>
      </c>
      <c r="R12" s="14"/>
      <c r="S12" s="14">
        <v>0.16029606130058799</v>
      </c>
      <c r="T12" s="14">
        <v>0.18194060273607199</v>
      </c>
      <c r="U12" s="14">
        <v>0.14861478354656399</v>
      </c>
      <c r="V12" s="14">
        <v>0.17734257515063201</v>
      </c>
      <c r="W12" s="14">
        <v>0.20572608223119099</v>
      </c>
      <c r="X12" s="14">
        <v>0.20594428403363199</v>
      </c>
      <c r="Y12" s="14">
        <v>0.24968005720922301</v>
      </c>
      <c r="Z12" s="14">
        <v>0.12778822732876499</v>
      </c>
      <c r="AA12" s="14">
        <v>0.186193277847128</v>
      </c>
      <c r="AB12" s="14">
        <v>0.19919453540579901</v>
      </c>
      <c r="AC12" s="14">
        <v>0.16058457113444799</v>
      </c>
      <c r="AD12" s="14">
        <v>0.10389487105749599</v>
      </c>
      <c r="AE12" s="14"/>
      <c r="AF12" s="14">
        <v>0.186414726655561</v>
      </c>
      <c r="AG12" s="14">
        <v>0.22254134610641599</v>
      </c>
      <c r="AH12" s="14">
        <v>0.138087025767796</v>
      </c>
      <c r="AI12" s="14">
        <v>0.104631202299691</v>
      </c>
      <c r="AJ12" s="14"/>
      <c r="AK12" s="14">
        <v>0.12738196050942099</v>
      </c>
      <c r="AL12" s="14">
        <v>0.23327667411474601</v>
      </c>
      <c r="AM12" s="14"/>
      <c r="AN12" s="14">
        <v>0.13133918233445299</v>
      </c>
      <c r="AO12" s="14">
        <v>0.181193825516093</v>
      </c>
      <c r="AP12" s="14">
        <v>0.19633621956960101</v>
      </c>
      <c r="AQ12" s="14">
        <v>0.206225299634823</v>
      </c>
      <c r="AR12" s="14">
        <v>0.243871419478256</v>
      </c>
      <c r="AS12" s="14">
        <v>0.15429679813063399</v>
      </c>
      <c r="AT12" s="14"/>
      <c r="AU12" s="14">
        <v>0.17211271261974301</v>
      </c>
      <c r="AV12" s="14">
        <v>0.19294776474459199</v>
      </c>
      <c r="AW12" s="14"/>
      <c r="AX12" s="14">
        <v>0.206906969057296</v>
      </c>
      <c r="AY12" s="14">
        <v>0.17063312346193399</v>
      </c>
      <c r="AZ12" s="14"/>
      <c r="BA12" s="14">
        <v>0.17875513795126899</v>
      </c>
      <c r="BB12" s="14">
        <v>0.18937850350882299</v>
      </c>
      <c r="BC12" s="14"/>
      <c r="BD12" s="14">
        <v>0.15691294975577799</v>
      </c>
      <c r="BE12" s="14"/>
      <c r="BF12" s="14">
        <v>0.15108739085631701</v>
      </c>
      <c r="BG12" s="14"/>
      <c r="BH12" s="14">
        <v>0.190196999483668</v>
      </c>
      <c r="BI12" s="14"/>
      <c r="BJ12" s="14">
        <v>0.14170090601225999</v>
      </c>
      <c r="BK12" s="14"/>
      <c r="BL12" s="14">
        <v>0.15984259912388099</v>
      </c>
      <c r="BM12" s="14">
        <v>0.18549867999317701</v>
      </c>
      <c r="BN12" s="14">
        <v>0.19021811725700899</v>
      </c>
      <c r="BO12" s="14">
        <v>0.228741435961589</v>
      </c>
      <c r="BP12" s="14">
        <v>0.168424773353684</v>
      </c>
      <c r="BQ12" s="14"/>
      <c r="BR12" s="14">
        <v>0.155327574941241</v>
      </c>
      <c r="BS12" s="14">
        <v>0.169731109270023</v>
      </c>
      <c r="BT12" s="14">
        <v>0.18883264842054301</v>
      </c>
      <c r="BU12" s="14">
        <v>0.22165281251751701</v>
      </c>
      <c r="BV12" s="14">
        <v>0.158602102122051</v>
      </c>
      <c r="BW12" s="14">
        <v>0.168278189842933</v>
      </c>
      <c r="BX12" s="14"/>
      <c r="BY12" s="14">
        <v>0.28978731705250199</v>
      </c>
      <c r="BZ12" s="14">
        <v>5.1311775293888799E-2</v>
      </c>
      <c r="CA12" s="14">
        <v>0.24099247650198399</v>
      </c>
      <c r="CB12" s="14">
        <v>0.174037938700079</v>
      </c>
    </row>
    <row r="13" spans="2:80" x14ac:dyDescent="0.3">
      <c r="B13" s="15" t="s">
        <v>90</v>
      </c>
      <c r="C13" s="20">
        <v>0.105150622898703</v>
      </c>
      <c r="D13" s="20">
        <v>0.124737066225281</v>
      </c>
      <c r="E13" s="20">
        <v>8.5995436816612203E-2</v>
      </c>
      <c r="F13" s="20"/>
      <c r="G13" s="20">
        <v>1.42564529791845E-2</v>
      </c>
      <c r="H13" s="20">
        <v>7.5172752878582105E-2</v>
      </c>
      <c r="I13" s="20">
        <v>7.9402594075366303E-2</v>
      </c>
      <c r="J13" s="20">
        <v>0.109583111094463</v>
      </c>
      <c r="K13" s="20">
        <v>0.145917003460657</v>
      </c>
      <c r="L13" s="20">
        <v>0.18034702295952301</v>
      </c>
      <c r="M13" s="20"/>
      <c r="N13" s="20">
        <v>0.10293984437600601</v>
      </c>
      <c r="O13" s="20">
        <v>8.4515480488339303E-2</v>
      </c>
      <c r="P13" s="20">
        <v>0.114856553127976</v>
      </c>
      <c r="Q13" s="20">
        <v>0.12010225215777599</v>
      </c>
      <c r="R13" s="20"/>
      <c r="S13" s="20">
        <v>6.9361480137579701E-2</v>
      </c>
      <c r="T13" s="20">
        <v>0.13488181578073499</v>
      </c>
      <c r="U13" s="20">
        <v>0.12134817628894599</v>
      </c>
      <c r="V13" s="20">
        <v>0.10494855021861201</v>
      </c>
      <c r="W13" s="20">
        <v>0.129311814560016</v>
      </c>
      <c r="X13" s="20">
        <v>6.4200627211178599E-2</v>
      </c>
      <c r="Y13" s="20">
        <v>0.11908179635892301</v>
      </c>
      <c r="Z13" s="20">
        <v>9.4484982668174594E-2</v>
      </c>
      <c r="AA13" s="20">
        <v>0.112397738563249</v>
      </c>
      <c r="AB13" s="20">
        <v>0.105671461523575</v>
      </c>
      <c r="AC13" s="20">
        <v>0.14077394919521399</v>
      </c>
      <c r="AD13" s="20">
        <v>6.7063613279479503E-2</v>
      </c>
      <c r="AE13" s="20"/>
      <c r="AF13" s="20">
        <v>0.10767636456720101</v>
      </c>
      <c r="AG13" s="20">
        <v>9.7032432143183897E-2</v>
      </c>
      <c r="AH13" s="20">
        <v>0.13797027373117501</v>
      </c>
      <c r="AI13" s="20">
        <v>0.10083469095965</v>
      </c>
      <c r="AJ13" s="20"/>
      <c r="AK13" s="20">
        <v>7.0572802577054602E-2</v>
      </c>
      <c r="AL13" s="20">
        <v>0.114650900739307</v>
      </c>
      <c r="AM13" s="20"/>
      <c r="AN13" s="20">
        <v>5.9410742249828501E-2</v>
      </c>
      <c r="AO13" s="20">
        <v>0.110101674127842</v>
      </c>
      <c r="AP13" s="20">
        <v>8.69981214321459E-2</v>
      </c>
      <c r="AQ13" s="20">
        <v>0.159028802983401</v>
      </c>
      <c r="AR13" s="20">
        <v>0.12298750685854699</v>
      </c>
      <c r="AS13" s="20">
        <v>0.129874249282007</v>
      </c>
      <c r="AT13" s="20"/>
      <c r="AU13" s="20">
        <v>0.118083792525874</v>
      </c>
      <c r="AV13" s="20">
        <v>8.4619261819188496E-2</v>
      </c>
      <c r="AW13" s="20"/>
      <c r="AX13" s="20">
        <v>0.112917165209327</v>
      </c>
      <c r="AY13" s="20">
        <v>0.102854521973215</v>
      </c>
      <c r="AZ13" s="20"/>
      <c r="BA13" s="20">
        <v>0.115175993998158</v>
      </c>
      <c r="BB13" s="20">
        <v>5.45434708992266E-2</v>
      </c>
      <c r="BC13" s="20"/>
      <c r="BD13" s="20">
        <v>0.115005373266093</v>
      </c>
      <c r="BE13" s="20"/>
      <c r="BF13" s="20">
        <v>0.120401354138106</v>
      </c>
      <c r="BG13" s="20"/>
      <c r="BH13" s="20">
        <v>9.7236303861777298E-2</v>
      </c>
      <c r="BI13" s="20"/>
      <c r="BJ13" s="20">
        <v>0.14214675604461199</v>
      </c>
      <c r="BK13" s="20"/>
      <c r="BL13" s="20">
        <v>8.0766376138148493E-2</v>
      </c>
      <c r="BM13" s="20">
        <v>0.12119050829949</v>
      </c>
      <c r="BN13" s="20">
        <v>0.21395377502965299</v>
      </c>
      <c r="BO13" s="20">
        <v>9.1943637206587395E-2</v>
      </c>
      <c r="BP13" s="20">
        <v>8.7913349378632599E-2</v>
      </c>
      <c r="BQ13" s="20"/>
      <c r="BR13" s="20">
        <v>6.0626801068445799E-2</v>
      </c>
      <c r="BS13" s="20">
        <v>0.100931946722306</v>
      </c>
      <c r="BT13" s="20">
        <v>0.17987104234582801</v>
      </c>
      <c r="BU13" s="20">
        <v>7.8619943933671596E-2</v>
      </c>
      <c r="BV13" s="20">
        <v>3.92165214912292E-2</v>
      </c>
      <c r="BW13" s="20">
        <v>0.13179076960614799</v>
      </c>
      <c r="BX13" s="20"/>
      <c r="BY13" s="20">
        <v>0.19491932086463701</v>
      </c>
      <c r="BZ13" s="20">
        <v>2.1721346242370699E-2</v>
      </c>
      <c r="CA13" s="20">
        <v>0.19880085303985301</v>
      </c>
      <c r="CB13" s="20">
        <v>3.0122894659557399E-2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CB18"/>
  <sheetViews>
    <sheetView showGridLines="0" topLeftCell="A4" workbookViewId="0">
      <pane xSplit="2" topLeftCell="BM1" activePane="topRight" state="frozen"/>
      <selection pane="topRight" activeCell="BP4"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108</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1995</v>
      </c>
      <c r="D7" s="10">
        <v>961</v>
      </c>
      <c r="E7" s="10">
        <v>1028</v>
      </c>
      <c r="F7" s="10"/>
      <c r="G7" s="10">
        <v>272</v>
      </c>
      <c r="H7" s="10">
        <v>309</v>
      </c>
      <c r="I7" s="10">
        <v>325</v>
      </c>
      <c r="J7" s="10">
        <v>341</v>
      </c>
      <c r="K7" s="10">
        <v>315</v>
      </c>
      <c r="L7" s="10">
        <v>433</v>
      </c>
      <c r="M7" s="10"/>
      <c r="N7" s="10">
        <v>566</v>
      </c>
      <c r="O7" s="10">
        <v>509</v>
      </c>
      <c r="P7" s="10">
        <v>448</v>
      </c>
      <c r="Q7" s="10">
        <v>464</v>
      </c>
      <c r="R7" s="10"/>
      <c r="S7" s="10">
        <v>292</v>
      </c>
      <c r="T7" s="10">
        <v>274</v>
      </c>
      <c r="U7" s="10">
        <v>166</v>
      </c>
      <c r="V7" s="10">
        <v>156</v>
      </c>
      <c r="W7" s="10">
        <v>126</v>
      </c>
      <c r="X7" s="10">
        <v>162</v>
      </c>
      <c r="Y7" s="10">
        <v>155</v>
      </c>
      <c r="Z7" s="10">
        <v>92</v>
      </c>
      <c r="AA7" s="10">
        <v>228</v>
      </c>
      <c r="AB7" s="10">
        <v>186</v>
      </c>
      <c r="AC7" s="10">
        <v>100</v>
      </c>
      <c r="AD7" s="10">
        <v>58</v>
      </c>
      <c r="AE7" s="10"/>
      <c r="AF7" s="10">
        <v>1521</v>
      </c>
      <c r="AG7" s="10">
        <v>174</v>
      </c>
      <c r="AH7" s="10">
        <v>94</v>
      </c>
      <c r="AI7" s="10">
        <v>58</v>
      </c>
      <c r="AJ7" s="10"/>
      <c r="AK7" s="10">
        <v>148</v>
      </c>
      <c r="AL7" s="10">
        <v>171</v>
      </c>
      <c r="AM7" s="10"/>
      <c r="AN7" s="10">
        <v>506</v>
      </c>
      <c r="AO7" s="10">
        <v>562</v>
      </c>
      <c r="AP7" s="10">
        <v>243</v>
      </c>
      <c r="AQ7" s="10">
        <v>357</v>
      </c>
      <c r="AR7" s="10">
        <v>237</v>
      </c>
      <c r="AS7" s="10">
        <v>90</v>
      </c>
      <c r="AT7" s="10"/>
      <c r="AU7" s="10">
        <v>1163</v>
      </c>
      <c r="AV7" s="10">
        <v>823</v>
      </c>
      <c r="AW7" s="10"/>
      <c r="AX7" s="10">
        <v>540</v>
      </c>
      <c r="AY7" s="10">
        <v>1429</v>
      </c>
      <c r="AZ7" s="10"/>
      <c r="BA7" s="10">
        <v>1675</v>
      </c>
      <c r="BB7" s="10">
        <v>320</v>
      </c>
      <c r="BC7" s="10"/>
      <c r="BD7" s="10">
        <v>1125</v>
      </c>
      <c r="BE7" s="10"/>
      <c r="BF7" s="10">
        <v>1030</v>
      </c>
      <c r="BG7" s="10"/>
      <c r="BH7" s="10">
        <v>144</v>
      </c>
      <c r="BI7" s="10"/>
      <c r="BJ7" s="10">
        <v>77</v>
      </c>
      <c r="BK7" s="10"/>
      <c r="BL7" s="10">
        <v>632</v>
      </c>
      <c r="BM7" s="10">
        <v>402</v>
      </c>
      <c r="BN7" s="10">
        <v>230</v>
      </c>
      <c r="BO7" s="10">
        <v>196</v>
      </c>
      <c r="BP7" s="10">
        <v>285</v>
      </c>
      <c r="BQ7" s="10"/>
      <c r="BR7" s="10">
        <v>447</v>
      </c>
      <c r="BS7" s="10">
        <v>343</v>
      </c>
      <c r="BT7" s="10">
        <v>439</v>
      </c>
      <c r="BU7" s="10">
        <v>217</v>
      </c>
      <c r="BV7" s="10">
        <v>139</v>
      </c>
      <c r="BW7" s="10">
        <v>149</v>
      </c>
      <c r="BX7" s="10"/>
      <c r="BY7" s="10">
        <v>338</v>
      </c>
      <c r="BZ7" s="10">
        <v>523</v>
      </c>
      <c r="CA7" s="10">
        <v>595</v>
      </c>
      <c r="CB7" s="10">
        <v>539</v>
      </c>
    </row>
    <row r="8" spans="2:80" ht="30" customHeight="1" x14ac:dyDescent="0.3">
      <c r="B8" s="11" t="s">
        <v>19</v>
      </c>
      <c r="C8" s="11">
        <v>1995</v>
      </c>
      <c r="D8" s="11">
        <v>975</v>
      </c>
      <c r="E8" s="11">
        <v>1014</v>
      </c>
      <c r="F8" s="11"/>
      <c r="G8" s="11">
        <v>277</v>
      </c>
      <c r="H8" s="11">
        <v>341</v>
      </c>
      <c r="I8" s="11">
        <v>339</v>
      </c>
      <c r="J8" s="11">
        <v>335</v>
      </c>
      <c r="K8" s="11">
        <v>294</v>
      </c>
      <c r="L8" s="11">
        <v>408</v>
      </c>
      <c r="M8" s="11"/>
      <c r="N8" s="11">
        <v>543</v>
      </c>
      <c r="O8" s="11">
        <v>509</v>
      </c>
      <c r="P8" s="11">
        <v>462</v>
      </c>
      <c r="Q8" s="11">
        <v>473</v>
      </c>
      <c r="R8" s="11"/>
      <c r="S8" s="11">
        <v>290</v>
      </c>
      <c r="T8" s="11">
        <v>260</v>
      </c>
      <c r="U8" s="11">
        <v>181</v>
      </c>
      <c r="V8" s="11">
        <v>168</v>
      </c>
      <c r="W8" s="11">
        <v>126</v>
      </c>
      <c r="X8" s="11">
        <v>180</v>
      </c>
      <c r="Y8" s="11">
        <v>148</v>
      </c>
      <c r="Z8" s="11">
        <v>87</v>
      </c>
      <c r="AA8" s="11">
        <v>221</v>
      </c>
      <c r="AB8" s="11">
        <v>181</v>
      </c>
      <c r="AC8" s="11">
        <v>96</v>
      </c>
      <c r="AD8" s="11">
        <v>56</v>
      </c>
      <c r="AE8" s="11"/>
      <c r="AF8" s="11">
        <v>1530</v>
      </c>
      <c r="AG8" s="11">
        <v>168</v>
      </c>
      <c r="AH8" s="11">
        <v>90</v>
      </c>
      <c r="AI8" s="11">
        <v>56</v>
      </c>
      <c r="AJ8" s="11"/>
      <c r="AK8" s="11">
        <v>151</v>
      </c>
      <c r="AL8" s="11">
        <v>169</v>
      </c>
      <c r="AM8" s="11"/>
      <c r="AN8" s="11">
        <v>521</v>
      </c>
      <c r="AO8" s="11">
        <v>555</v>
      </c>
      <c r="AP8" s="11">
        <v>242</v>
      </c>
      <c r="AQ8" s="11">
        <v>355</v>
      </c>
      <c r="AR8" s="11">
        <v>231</v>
      </c>
      <c r="AS8" s="11">
        <v>90</v>
      </c>
      <c r="AT8" s="11"/>
      <c r="AU8" s="11">
        <v>1153</v>
      </c>
      <c r="AV8" s="11">
        <v>834</v>
      </c>
      <c r="AW8" s="11"/>
      <c r="AX8" s="11">
        <v>534</v>
      </c>
      <c r="AY8" s="11">
        <v>1435</v>
      </c>
      <c r="AZ8" s="11"/>
      <c r="BA8" s="11">
        <v>1665</v>
      </c>
      <c r="BB8" s="11">
        <v>330</v>
      </c>
      <c r="BC8" s="11"/>
      <c r="BD8" s="11">
        <v>1124</v>
      </c>
      <c r="BE8" s="11"/>
      <c r="BF8" s="11">
        <v>1032</v>
      </c>
      <c r="BG8" s="11"/>
      <c r="BH8" s="11">
        <v>139</v>
      </c>
      <c r="BI8" s="11"/>
      <c r="BJ8" s="11">
        <v>74</v>
      </c>
      <c r="BK8" s="11"/>
      <c r="BL8" s="11">
        <v>636</v>
      </c>
      <c r="BM8" s="11">
        <v>397</v>
      </c>
      <c r="BN8" s="11">
        <v>232</v>
      </c>
      <c r="BO8" s="11">
        <v>195</v>
      </c>
      <c r="BP8" s="11">
        <v>288</v>
      </c>
      <c r="BQ8" s="11"/>
      <c r="BR8" s="11">
        <v>452</v>
      </c>
      <c r="BS8" s="11">
        <v>342</v>
      </c>
      <c r="BT8" s="11">
        <v>439</v>
      </c>
      <c r="BU8" s="11">
        <v>217</v>
      </c>
      <c r="BV8" s="11">
        <v>140</v>
      </c>
      <c r="BW8" s="11">
        <v>149</v>
      </c>
      <c r="BX8" s="11"/>
      <c r="BY8" s="11">
        <v>336</v>
      </c>
      <c r="BZ8" s="11">
        <v>531</v>
      </c>
      <c r="CA8" s="11">
        <v>585</v>
      </c>
      <c r="CB8" s="11">
        <v>542</v>
      </c>
    </row>
    <row r="9" spans="2:80" x14ac:dyDescent="0.3">
      <c r="B9" s="15" t="s">
        <v>63</v>
      </c>
      <c r="C9" s="14">
        <v>0.17793308903373201</v>
      </c>
      <c r="D9" s="14">
        <v>0.191729068700595</v>
      </c>
      <c r="E9" s="14">
        <v>0.164583799290555</v>
      </c>
      <c r="F9" s="14"/>
      <c r="G9" s="14">
        <v>0.23345053699634999</v>
      </c>
      <c r="H9" s="14">
        <v>0.21662807163752801</v>
      </c>
      <c r="I9" s="14">
        <v>0.16201311223574799</v>
      </c>
      <c r="J9" s="14">
        <v>0.163868179634373</v>
      </c>
      <c r="K9" s="14">
        <v>0.156170233032145</v>
      </c>
      <c r="L9" s="14">
        <v>0.148328045665541</v>
      </c>
      <c r="M9" s="14"/>
      <c r="N9" s="14">
        <v>0.20671470115815099</v>
      </c>
      <c r="O9" s="14">
        <v>0.13822361246626799</v>
      </c>
      <c r="P9" s="14">
        <v>0.17288892808556</v>
      </c>
      <c r="Q9" s="14">
        <v>0.193522410523606</v>
      </c>
      <c r="R9" s="14"/>
      <c r="S9" s="14">
        <v>0.24076211540131301</v>
      </c>
      <c r="T9" s="14">
        <v>0.17169690474871499</v>
      </c>
      <c r="U9" s="14">
        <v>0.19620073255459899</v>
      </c>
      <c r="V9" s="14">
        <v>0.14555255773442999</v>
      </c>
      <c r="W9" s="14">
        <v>0.155918600681581</v>
      </c>
      <c r="X9" s="14">
        <v>0.13805801535905801</v>
      </c>
      <c r="Y9" s="14">
        <v>0.14614822717686801</v>
      </c>
      <c r="Z9" s="14">
        <v>0.240940389149878</v>
      </c>
      <c r="AA9" s="14">
        <v>0.189309200614697</v>
      </c>
      <c r="AB9" s="14">
        <v>0.13562378346290899</v>
      </c>
      <c r="AC9" s="14">
        <v>0.17032255922303599</v>
      </c>
      <c r="AD9" s="14">
        <v>0.18767409823714801</v>
      </c>
      <c r="AE9" s="14"/>
      <c r="AF9" s="14">
        <v>0.184207807125323</v>
      </c>
      <c r="AG9" s="14">
        <v>0.12075452659045501</v>
      </c>
      <c r="AH9" s="14">
        <v>0.16822809139021</v>
      </c>
      <c r="AI9" s="14">
        <v>0.222541313179797</v>
      </c>
      <c r="AJ9" s="14"/>
      <c r="AK9" s="14">
        <v>0.167448528714396</v>
      </c>
      <c r="AL9" s="14">
        <v>0.18295746865056001</v>
      </c>
      <c r="AM9" s="14"/>
      <c r="AN9" s="14">
        <v>0.236451029136024</v>
      </c>
      <c r="AO9" s="14">
        <v>0.16560067716184099</v>
      </c>
      <c r="AP9" s="14">
        <v>0.173910149272169</v>
      </c>
      <c r="AQ9" s="14">
        <v>0.14310032657095201</v>
      </c>
      <c r="AR9" s="14">
        <v>0.14060629257263799</v>
      </c>
      <c r="AS9" s="14">
        <v>0.15928582773255401</v>
      </c>
      <c r="AT9" s="14"/>
      <c r="AU9" s="14">
        <v>0.175251479167264</v>
      </c>
      <c r="AV9" s="14">
        <v>0.181194880526381</v>
      </c>
      <c r="AW9" s="14"/>
      <c r="AX9" s="14">
        <v>0.18387056415613701</v>
      </c>
      <c r="AY9" s="14">
        <v>0.175980203160679</v>
      </c>
      <c r="AZ9" s="14"/>
      <c r="BA9" s="14">
        <v>0.17693934629246599</v>
      </c>
      <c r="BB9" s="14">
        <v>0.18294941106877199</v>
      </c>
      <c r="BC9" s="14"/>
      <c r="BD9" s="14">
        <v>0.22751839582588801</v>
      </c>
      <c r="BE9" s="14"/>
      <c r="BF9" s="14">
        <v>0.21183404840574899</v>
      </c>
      <c r="BG9" s="14"/>
      <c r="BH9" s="14">
        <v>0.15388511000743399</v>
      </c>
      <c r="BI9" s="14"/>
      <c r="BJ9" s="14">
        <v>0.18967267490755199</v>
      </c>
      <c r="BK9" s="14"/>
      <c r="BL9" s="14">
        <v>0.20178449827263001</v>
      </c>
      <c r="BM9" s="14">
        <v>0.18073111035650399</v>
      </c>
      <c r="BN9" s="14">
        <v>0.126061941767243</v>
      </c>
      <c r="BO9" s="14">
        <v>0.25218880079114903</v>
      </c>
      <c r="BP9" s="14">
        <v>0.16660462957202199</v>
      </c>
      <c r="BQ9" s="14"/>
      <c r="BR9" s="14">
        <v>0.214417181464644</v>
      </c>
      <c r="BS9" s="14">
        <v>0.19267076404925401</v>
      </c>
      <c r="BT9" s="14">
        <v>0.14796146165082499</v>
      </c>
      <c r="BU9" s="14">
        <v>0.260138839480135</v>
      </c>
      <c r="BV9" s="14">
        <v>0.12634209270130201</v>
      </c>
      <c r="BW9" s="14">
        <v>0.149324347118304</v>
      </c>
      <c r="BX9" s="14"/>
      <c r="BY9" s="14">
        <v>0.12251132399238999</v>
      </c>
      <c r="BZ9" s="14">
        <v>0.338794141997381</v>
      </c>
      <c r="CA9" s="14">
        <v>0.11422407146069299</v>
      </c>
      <c r="CB9" s="14">
        <v>0.12345071462381201</v>
      </c>
    </row>
    <row r="10" spans="2:80" x14ac:dyDescent="0.3">
      <c r="B10" s="15" t="s">
        <v>64</v>
      </c>
      <c r="C10" s="14">
        <v>0.35169695763668601</v>
      </c>
      <c r="D10" s="14">
        <v>0.33703457318061902</v>
      </c>
      <c r="E10" s="14">
        <v>0.36784043040854197</v>
      </c>
      <c r="F10" s="14"/>
      <c r="G10" s="14">
        <v>0.363115952982072</v>
      </c>
      <c r="H10" s="14">
        <v>0.350163899313508</v>
      </c>
      <c r="I10" s="14">
        <v>0.37121765762067199</v>
      </c>
      <c r="J10" s="14">
        <v>0.39451128956905002</v>
      </c>
      <c r="K10" s="14">
        <v>0.36467782221413297</v>
      </c>
      <c r="L10" s="14">
        <v>0.28452713467693103</v>
      </c>
      <c r="M10" s="14"/>
      <c r="N10" s="14">
        <v>0.35155568030222001</v>
      </c>
      <c r="O10" s="14">
        <v>0.40651419088944202</v>
      </c>
      <c r="P10" s="14">
        <v>0.34131728234381098</v>
      </c>
      <c r="Q10" s="14">
        <v>0.30252585110276797</v>
      </c>
      <c r="R10" s="14"/>
      <c r="S10" s="14">
        <v>0.30567706387020099</v>
      </c>
      <c r="T10" s="14">
        <v>0.36388980619734701</v>
      </c>
      <c r="U10" s="14">
        <v>0.37875595551821101</v>
      </c>
      <c r="V10" s="14">
        <v>0.35187633869884</v>
      </c>
      <c r="W10" s="14">
        <v>0.35415629794950798</v>
      </c>
      <c r="X10" s="14">
        <v>0.34131896399385298</v>
      </c>
      <c r="Y10" s="14">
        <v>0.36317294436312803</v>
      </c>
      <c r="Z10" s="14">
        <v>0.29949501116764299</v>
      </c>
      <c r="AA10" s="14">
        <v>0.34507645910944301</v>
      </c>
      <c r="AB10" s="14">
        <v>0.41910145972456397</v>
      </c>
      <c r="AC10" s="14">
        <v>0.301428557247852</v>
      </c>
      <c r="AD10" s="14">
        <v>0.41824674557621899</v>
      </c>
      <c r="AE10" s="14"/>
      <c r="AF10" s="14">
        <v>0.342200777596054</v>
      </c>
      <c r="AG10" s="14">
        <v>0.41688069604762201</v>
      </c>
      <c r="AH10" s="14">
        <v>0.37777527696049601</v>
      </c>
      <c r="AI10" s="14">
        <v>0.41474512272236502</v>
      </c>
      <c r="AJ10" s="14"/>
      <c r="AK10" s="14">
        <v>0.33630502284528402</v>
      </c>
      <c r="AL10" s="14">
        <v>0.351384330344434</v>
      </c>
      <c r="AM10" s="14"/>
      <c r="AN10" s="14">
        <v>0.34004649905275502</v>
      </c>
      <c r="AO10" s="14">
        <v>0.343127177665625</v>
      </c>
      <c r="AP10" s="14">
        <v>0.358868507593674</v>
      </c>
      <c r="AQ10" s="14">
        <v>0.36133379686158201</v>
      </c>
      <c r="AR10" s="14">
        <v>0.39081602711923702</v>
      </c>
      <c r="AS10" s="14">
        <v>0.31424455473951202</v>
      </c>
      <c r="AT10" s="14"/>
      <c r="AU10" s="14">
        <v>0.353044801333883</v>
      </c>
      <c r="AV10" s="14">
        <v>0.35244769873320397</v>
      </c>
      <c r="AW10" s="14"/>
      <c r="AX10" s="14">
        <v>0.35104838101889502</v>
      </c>
      <c r="AY10" s="14">
        <v>0.35412826971586298</v>
      </c>
      <c r="AZ10" s="14"/>
      <c r="BA10" s="14">
        <v>0.352561057423046</v>
      </c>
      <c r="BB10" s="14">
        <v>0.34733506132410003</v>
      </c>
      <c r="BC10" s="14"/>
      <c r="BD10" s="14">
        <v>0.32066865822225699</v>
      </c>
      <c r="BE10" s="14"/>
      <c r="BF10" s="14">
        <v>0.32624068289425301</v>
      </c>
      <c r="BG10" s="14"/>
      <c r="BH10" s="14">
        <v>0.40537077942084498</v>
      </c>
      <c r="BI10" s="14"/>
      <c r="BJ10" s="14">
        <v>0.34159035492339102</v>
      </c>
      <c r="BK10" s="14"/>
      <c r="BL10" s="14">
        <v>0.362812430966578</v>
      </c>
      <c r="BM10" s="14">
        <v>0.34630315591716898</v>
      </c>
      <c r="BN10" s="14">
        <v>0.30632864715628999</v>
      </c>
      <c r="BO10" s="14">
        <v>0.30283477909839501</v>
      </c>
      <c r="BP10" s="14">
        <v>0.37716316495121599</v>
      </c>
      <c r="BQ10" s="14"/>
      <c r="BR10" s="14">
        <v>0.36056715855559801</v>
      </c>
      <c r="BS10" s="14">
        <v>0.35118278731482599</v>
      </c>
      <c r="BT10" s="14">
        <v>0.33539564091543</v>
      </c>
      <c r="BU10" s="14">
        <v>0.32081127345331301</v>
      </c>
      <c r="BV10" s="14">
        <v>0.351256037651278</v>
      </c>
      <c r="BW10" s="14">
        <v>0.347131221881192</v>
      </c>
      <c r="BX10" s="14"/>
      <c r="BY10" s="14">
        <v>0.32298790706365998</v>
      </c>
      <c r="BZ10" s="14">
        <v>0.35798704794418301</v>
      </c>
      <c r="CA10" s="14">
        <v>0.28053308823093698</v>
      </c>
      <c r="CB10" s="14">
        <v>0.440161198192209</v>
      </c>
    </row>
    <row r="11" spans="2:80" x14ac:dyDescent="0.3">
      <c r="B11" s="15" t="s">
        <v>65</v>
      </c>
      <c r="C11" s="14">
        <v>0.24127243183892899</v>
      </c>
      <c r="D11" s="14">
        <v>0.217840147473605</v>
      </c>
      <c r="E11" s="14">
        <v>0.26235013099077398</v>
      </c>
      <c r="F11" s="14"/>
      <c r="G11" s="14">
        <v>0.16025885631763401</v>
      </c>
      <c r="H11" s="14">
        <v>0.168111935505522</v>
      </c>
      <c r="I11" s="14">
        <v>0.23784588488809999</v>
      </c>
      <c r="J11" s="14">
        <v>0.23766911650502101</v>
      </c>
      <c r="K11" s="14">
        <v>0.26415346968692899</v>
      </c>
      <c r="L11" s="14">
        <v>0.34676284074595698</v>
      </c>
      <c r="M11" s="14"/>
      <c r="N11" s="14">
        <v>0.20742416593565199</v>
      </c>
      <c r="O11" s="14">
        <v>0.243361826052751</v>
      </c>
      <c r="P11" s="14">
        <v>0.24285712825899999</v>
      </c>
      <c r="Q11" s="14">
        <v>0.27645071591068099</v>
      </c>
      <c r="R11" s="14"/>
      <c r="S11" s="14">
        <v>0.19235887557310499</v>
      </c>
      <c r="T11" s="14">
        <v>0.28610170627418802</v>
      </c>
      <c r="U11" s="14">
        <v>0.23389874861872101</v>
      </c>
      <c r="V11" s="14">
        <v>0.31475637291008501</v>
      </c>
      <c r="W11" s="14">
        <v>0.24087246267635401</v>
      </c>
      <c r="X11" s="14">
        <v>0.24104171227103499</v>
      </c>
      <c r="Y11" s="14">
        <v>0.22468788688001001</v>
      </c>
      <c r="Z11" s="14">
        <v>0.22824201161000501</v>
      </c>
      <c r="AA11" s="14">
        <v>0.22081185468264</v>
      </c>
      <c r="AB11" s="14">
        <v>0.225853476031317</v>
      </c>
      <c r="AC11" s="14">
        <v>0.30803403169687699</v>
      </c>
      <c r="AD11" s="14">
        <v>0.172087047700232</v>
      </c>
      <c r="AE11" s="14"/>
      <c r="AF11" s="14">
        <v>0.239184613281722</v>
      </c>
      <c r="AG11" s="14">
        <v>0.24609324878059899</v>
      </c>
      <c r="AH11" s="14">
        <v>0.23295558327841401</v>
      </c>
      <c r="AI11" s="14">
        <v>0.16122688569037499</v>
      </c>
      <c r="AJ11" s="14"/>
      <c r="AK11" s="14">
        <v>0.291576635946732</v>
      </c>
      <c r="AL11" s="14">
        <v>0.23594556186353399</v>
      </c>
      <c r="AM11" s="14"/>
      <c r="AN11" s="14">
        <v>0.17078239955924601</v>
      </c>
      <c r="AO11" s="14">
        <v>0.26966157977038602</v>
      </c>
      <c r="AP11" s="14">
        <v>0.25898612961152601</v>
      </c>
      <c r="AQ11" s="14">
        <v>0.26540110029675101</v>
      </c>
      <c r="AR11" s="14">
        <v>0.26043873482810498</v>
      </c>
      <c r="AS11" s="14">
        <v>0.28225638909414702</v>
      </c>
      <c r="AT11" s="14"/>
      <c r="AU11" s="14">
        <v>0.245963894041416</v>
      </c>
      <c r="AV11" s="14">
        <v>0.233801345003366</v>
      </c>
      <c r="AW11" s="14"/>
      <c r="AX11" s="14">
        <v>0.225263573742982</v>
      </c>
      <c r="AY11" s="14">
        <v>0.244017969452554</v>
      </c>
      <c r="AZ11" s="14"/>
      <c r="BA11" s="14">
        <v>0.247121974027841</v>
      </c>
      <c r="BB11" s="14">
        <v>0.21174448042996</v>
      </c>
      <c r="BC11" s="14"/>
      <c r="BD11" s="14">
        <v>0.217426761740795</v>
      </c>
      <c r="BE11" s="14"/>
      <c r="BF11" s="14">
        <v>0.23097051423656501</v>
      </c>
      <c r="BG11" s="14"/>
      <c r="BH11" s="14">
        <v>0.20883540338354001</v>
      </c>
      <c r="BI11" s="14"/>
      <c r="BJ11" s="14">
        <v>0.24716807977413699</v>
      </c>
      <c r="BK11" s="14"/>
      <c r="BL11" s="14">
        <v>0.20972781929609899</v>
      </c>
      <c r="BM11" s="14">
        <v>0.22680637735671599</v>
      </c>
      <c r="BN11" s="14">
        <v>0.30704387042310699</v>
      </c>
      <c r="BO11" s="14">
        <v>0.215342693805671</v>
      </c>
      <c r="BP11" s="14">
        <v>0.27882726913623002</v>
      </c>
      <c r="BQ11" s="14"/>
      <c r="BR11" s="14">
        <v>0.17910709593295501</v>
      </c>
      <c r="BS11" s="14">
        <v>0.21227566601466399</v>
      </c>
      <c r="BT11" s="14">
        <v>0.28747038241467199</v>
      </c>
      <c r="BU11" s="14">
        <v>0.19545005681438901</v>
      </c>
      <c r="BV11" s="14">
        <v>0.30006004786524798</v>
      </c>
      <c r="BW11" s="14">
        <v>0.31935539061466101</v>
      </c>
      <c r="BX11" s="14"/>
      <c r="BY11" s="14">
        <v>0.29526652412056598</v>
      </c>
      <c r="BZ11" s="14">
        <v>0.107810001972224</v>
      </c>
      <c r="CA11" s="14">
        <v>0.33078505269747299</v>
      </c>
      <c r="CB11" s="14">
        <v>0.241938100706799</v>
      </c>
    </row>
    <row r="12" spans="2:80" x14ac:dyDescent="0.3">
      <c r="B12" s="15" t="s">
        <v>89</v>
      </c>
      <c r="C12" s="14">
        <v>0.15957743370548</v>
      </c>
      <c r="D12" s="14">
        <v>0.17325960303791299</v>
      </c>
      <c r="E12" s="14">
        <v>0.14734208500888299</v>
      </c>
      <c r="F12" s="14"/>
      <c r="G12" s="14">
        <v>0.199369593033805</v>
      </c>
      <c r="H12" s="14">
        <v>0.188356083489918</v>
      </c>
      <c r="I12" s="14">
        <v>0.16824953811410301</v>
      </c>
      <c r="J12" s="14">
        <v>0.151896457974592</v>
      </c>
      <c r="K12" s="14">
        <v>0.12931320737933899</v>
      </c>
      <c r="L12" s="14">
        <v>0.12938434857433501</v>
      </c>
      <c r="M12" s="14"/>
      <c r="N12" s="14">
        <v>0.16804497556194101</v>
      </c>
      <c r="O12" s="14">
        <v>0.14838534528662201</v>
      </c>
      <c r="P12" s="14">
        <v>0.15853496420296501</v>
      </c>
      <c r="Q12" s="14">
        <v>0.161132706034847</v>
      </c>
      <c r="R12" s="14"/>
      <c r="S12" s="14">
        <v>0.19134356612848699</v>
      </c>
      <c r="T12" s="14">
        <v>0.12039084575226799</v>
      </c>
      <c r="U12" s="14">
        <v>0.15469535427530101</v>
      </c>
      <c r="V12" s="14">
        <v>0.128932978710289</v>
      </c>
      <c r="W12" s="14">
        <v>0.14867068191916699</v>
      </c>
      <c r="X12" s="14">
        <v>0.19930014119710701</v>
      </c>
      <c r="Y12" s="14">
        <v>0.20070382315297999</v>
      </c>
      <c r="Z12" s="14">
        <v>0.145144685786808</v>
      </c>
      <c r="AA12" s="14">
        <v>0.14703803222072401</v>
      </c>
      <c r="AB12" s="14">
        <v>0.16243162855172899</v>
      </c>
      <c r="AC12" s="14">
        <v>0.139295817128678</v>
      </c>
      <c r="AD12" s="14">
        <v>0.170167784246507</v>
      </c>
      <c r="AE12" s="14"/>
      <c r="AF12" s="14">
        <v>0.16259221175706701</v>
      </c>
      <c r="AG12" s="14">
        <v>0.16667341653794099</v>
      </c>
      <c r="AH12" s="14">
        <v>0.13705273148518099</v>
      </c>
      <c r="AI12" s="14">
        <v>0.151899678435747</v>
      </c>
      <c r="AJ12" s="14"/>
      <c r="AK12" s="14">
        <v>0.13748417562214299</v>
      </c>
      <c r="AL12" s="14">
        <v>0.16355056502797699</v>
      </c>
      <c r="AM12" s="14"/>
      <c r="AN12" s="14">
        <v>0.18184506696607899</v>
      </c>
      <c r="AO12" s="14">
        <v>0.15486393893032999</v>
      </c>
      <c r="AP12" s="14">
        <v>0.14883659828895601</v>
      </c>
      <c r="AQ12" s="14">
        <v>0.17186213693691599</v>
      </c>
      <c r="AR12" s="14">
        <v>0.11834720538769</v>
      </c>
      <c r="AS12" s="14">
        <v>0.14600443498280399</v>
      </c>
      <c r="AT12" s="14"/>
      <c r="AU12" s="14">
        <v>0.14901564875717699</v>
      </c>
      <c r="AV12" s="14">
        <v>0.17471640786503301</v>
      </c>
      <c r="AW12" s="14"/>
      <c r="AX12" s="14">
        <v>0.160060863682118</v>
      </c>
      <c r="AY12" s="14">
        <v>0.16038595332554201</v>
      </c>
      <c r="AZ12" s="14"/>
      <c r="BA12" s="14">
        <v>0.152694405618994</v>
      </c>
      <c r="BB12" s="14">
        <v>0.19432232695021801</v>
      </c>
      <c r="BC12" s="14"/>
      <c r="BD12" s="14">
        <v>0.16126334409991699</v>
      </c>
      <c r="BE12" s="14"/>
      <c r="BF12" s="14">
        <v>0.15008367313968701</v>
      </c>
      <c r="BG12" s="14"/>
      <c r="BH12" s="14">
        <v>0.16473134090845701</v>
      </c>
      <c r="BI12" s="14"/>
      <c r="BJ12" s="14">
        <v>0.12936600122970901</v>
      </c>
      <c r="BK12" s="14"/>
      <c r="BL12" s="14">
        <v>0.15617412165827699</v>
      </c>
      <c r="BM12" s="14">
        <v>0.16832952219914599</v>
      </c>
      <c r="BN12" s="14">
        <v>0.13707156395071199</v>
      </c>
      <c r="BO12" s="14">
        <v>0.18844584507647799</v>
      </c>
      <c r="BP12" s="14">
        <v>0.12817573925756001</v>
      </c>
      <c r="BQ12" s="14"/>
      <c r="BR12" s="14">
        <v>0.17119100919649</v>
      </c>
      <c r="BS12" s="14">
        <v>0.187854061954003</v>
      </c>
      <c r="BT12" s="14">
        <v>0.123575888761342</v>
      </c>
      <c r="BU12" s="14">
        <v>0.18702540750105201</v>
      </c>
      <c r="BV12" s="14">
        <v>0.15215838970388401</v>
      </c>
      <c r="BW12" s="14">
        <v>0.109210675669135</v>
      </c>
      <c r="BX12" s="14"/>
      <c r="BY12" s="14">
        <v>0.173268978797328</v>
      </c>
      <c r="BZ12" s="14">
        <v>0.121434634592907</v>
      </c>
      <c r="CA12" s="14">
        <v>0.19212207747542201</v>
      </c>
      <c r="CB12" s="14">
        <v>0.153331663084596</v>
      </c>
    </row>
    <row r="13" spans="2:80" x14ac:dyDescent="0.3">
      <c r="B13" s="15" t="s">
        <v>90</v>
      </c>
      <c r="C13" s="20">
        <v>6.9520087785172394E-2</v>
      </c>
      <c r="D13" s="20">
        <v>8.0136607607267998E-2</v>
      </c>
      <c r="E13" s="20">
        <v>5.7883554301245102E-2</v>
      </c>
      <c r="F13" s="20"/>
      <c r="G13" s="20">
        <v>4.3805060670138403E-2</v>
      </c>
      <c r="H13" s="20">
        <v>7.6740010053524293E-2</v>
      </c>
      <c r="I13" s="20">
        <v>6.06738071413764E-2</v>
      </c>
      <c r="J13" s="20">
        <v>5.2054956316964003E-2</v>
      </c>
      <c r="K13" s="20">
        <v>8.56852676874547E-2</v>
      </c>
      <c r="L13" s="20">
        <v>9.0997630337235805E-2</v>
      </c>
      <c r="M13" s="20"/>
      <c r="N13" s="20">
        <v>6.6260477042035304E-2</v>
      </c>
      <c r="O13" s="20">
        <v>6.35150253049169E-2</v>
      </c>
      <c r="P13" s="20">
        <v>8.4401697108665005E-2</v>
      </c>
      <c r="Q13" s="20">
        <v>6.6368316428097401E-2</v>
      </c>
      <c r="R13" s="20"/>
      <c r="S13" s="20">
        <v>6.9858379026893097E-2</v>
      </c>
      <c r="T13" s="20">
        <v>5.7920737027481697E-2</v>
      </c>
      <c r="U13" s="20">
        <v>3.6449209033168103E-2</v>
      </c>
      <c r="V13" s="20">
        <v>5.88817519463549E-2</v>
      </c>
      <c r="W13" s="20">
        <v>0.10038195677339</v>
      </c>
      <c r="X13" s="20">
        <v>8.0281167178947302E-2</v>
      </c>
      <c r="Y13" s="20">
        <v>6.5287118427013194E-2</v>
      </c>
      <c r="Z13" s="20">
        <v>8.6177902285666394E-2</v>
      </c>
      <c r="AA13" s="20">
        <v>9.7764453372496701E-2</v>
      </c>
      <c r="AB13" s="20">
        <v>5.69896522294802E-2</v>
      </c>
      <c r="AC13" s="20">
        <v>8.0919034703556603E-2</v>
      </c>
      <c r="AD13" s="20">
        <v>5.1824324239894498E-2</v>
      </c>
      <c r="AE13" s="20"/>
      <c r="AF13" s="20">
        <v>7.1814590239834206E-2</v>
      </c>
      <c r="AG13" s="20">
        <v>4.9598112043383699E-2</v>
      </c>
      <c r="AH13" s="20">
        <v>8.3988316885699896E-2</v>
      </c>
      <c r="AI13" s="20">
        <v>4.9586999971716297E-2</v>
      </c>
      <c r="AJ13" s="20"/>
      <c r="AK13" s="20">
        <v>6.7185636871445506E-2</v>
      </c>
      <c r="AL13" s="20">
        <v>6.6162074113495201E-2</v>
      </c>
      <c r="AM13" s="20"/>
      <c r="AN13" s="20">
        <v>7.0875005285895798E-2</v>
      </c>
      <c r="AO13" s="20">
        <v>6.6746626471817699E-2</v>
      </c>
      <c r="AP13" s="20">
        <v>5.9398615233674498E-2</v>
      </c>
      <c r="AQ13" s="20">
        <v>5.8302639333799901E-2</v>
      </c>
      <c r="AR13" s="20">
        <v>8.97917400923295E-2</v>
      </c>
      <c r="AS13" s="20">
        <v>9.8208793450984294E-2</v>
      </c>
      <c r="AT13" s="20"/>
      <c r="AU13" s="20">
        <v>7.6724176700259994E-2</v>
      </c>
      <c r="AV13" s="20">
        <v>5.7839667872016103E-2</v>
      </c>
      <c r="AW13" s="20"/>
      <c r="AX13" s="20">
        <v>7.9756617399867794E-2</v>
      </c>
      <c r="AY13" s="20">
        <v>6.5487604345362604E-2</v>
      </c>
      <c r="AZ13" s="20"/>
      <c r="BA13" s="20">
        <v>7.0683216637653604E-2</v>
      </c>
      <c r="BB13" s="20">
        <v>6.3648720226949201E-2</v>
      </c>
      <c r="BC13" s="20"/>
      <c r="BD13" s="20">
        <v>7.31228401111432E-2</v>
      </c>
      <c r="BE13" s="20"/>
      <c r="BF13" s="20">
        <v>8.0871081323746499E-2</v>
      </c>
      <c r="BG13" s="20"/>
      <c r="BH13" s="20">
        <v>6.7177366279723094E-2</v>
      </c>
      <c r="BI13" s="20"/>
      <c r="BJ13" s="20">
        <v>9.2202889165209898E-2</v>
      </c>
      <c r="BK13" s="20"/>
      <c r="BL13" s="20">
        <v>6.9501129806416206E-2</v>
      </c>
      <c r="BM13" s="20">
        <v>7.7829834170464698E-2</v>
      </c>
      <c r="BN13" s="20">
        <v>0.123493976702647</v>
      </c>
      <c r="BO13" s="20">
        <v>4.1187881228307903E-2</v>
      </c>
      <c r="BP13" s="20">
        <v>4.9229197082972097E-2</v>
      </c>
      <c r="BQ13" s="20"/>
      <c r="BR13" s="20">
        <v>7.4717554850313395E-2</v>
      </c>
      <c r="BS13" s="20">
        <v>5.6016720667253397E-2</v>
      </c>
      <c r="BT13" s="20">
        <v>0.105596626257731</v>
      </c>
      <c r="BU13" s="20">
        <v>3.6574422751111099E-2</v>
      </c>
      <c r="BV13" s="20">
        <v>7.0183432078287394E-2</v>
      </c>
      <c r="BW13" s="20">
        <v>7.4978364716708101E-2</v>
      </c>
      <c r="BX13" s="20"/>
      <c r="BY13" s="20">
        <v>8.5965266026055004E-2</v>
      </c>
      <c r="BZ13" s="20">
        <v>7.3974173493305304E-2</v>
      </c>
      <c r="CA13" s="20">
        <v>8.2335710135476303E-2</v>
      </c>
      <c r="CB13" s="20">
        <v>4.1118323392584602E-2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18"/>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9" width="20.77734375" customWidth="1"/>
  </cols>
  <sheetData>
    <row r="2" spans="2:9" ht="40.049999999999997" customHeight="1" x14ac:dyDescent="0.3">
      <c r="D2" s="26" t="s">
        <v>109</v>
      </c>
      <c r="E2" s="23"/>
      <c r="F2" s="23"/>
      <c r="G2" s="23"/>
      <c r="H2" s="23"/>
      <c r="I2" s="23"/>
    </row>
    <row r="6" spans="2:9" ht="49.95" customHeight="1" x14ac:dyDescent="0.3">
      <c r="B6" s="17" t="s">
        <v>14</v>
      </c>
      <c r="C6" s="17" t="s">
        <v>85</v>
      </c>
      <c r="D6" s="17" t="s">
        <v>86</v>
      </c>
      <c r="E6" s="17" t="s">
        <v>84</v>
      </c>
      <c r="F6" s="17" t="s">
        <v>87</v>
      </c>
      <c r="G6" s="17" t="s">
        <v>88</v>
      </c>
      <c r="H6" s="17" t="s">
        <v>83</v>
      </c>
    </row>
    <row r="7" spans="2:9" x14ac:dyDescent="0.3">
      <c r="B7" s="15" t="s">
        <v>63</v>
      </c>
      <c r="C7" s="14">
        <v>0.280920170003505</v>
      </c>
      <c r="D7" s="14">
        <v>0.204716684909728</v>
      </c>
      <c r="E7" s="14">
        <v>0.13942089575813599</v>
      </c>
      <c r="F7" s="14">
        <v>0.20308898454520199</v>
      </c>
      <c r="G7" s="14">
        <v>0.176162563780139</v>
      </c>
      <c r="H7" s="14">
        <v>4.7773086369187097E-2</v>
      </c>
    </row>
    <row r="8" spans="2:9" x14ac:dyDescent="0.3">
      <c r="B8" s="15" t="s">
        <v>64</v>
      </c>
      <c r="C8" s="14">
        <v>0.41149073486100302</v>
      </c>
      <c r="D8" s="14">
        <v>0.32283071372487099</v>
      </c>
      <c r="E8" s="14">
        <v>0.23790030863525499</v>
      </c>
      <c r="F8" s="14">
        <v>0.35840251046006899</v>
      </c>
      <c r="G8" s="14">
        <v>0.31853567262625798</v>
      </c>
      <c r="H8" s="14">
        <v>0.112890964931149</v>
      </c>
    </row>
    <row r="9" spans="2:9" x14ac:dyDescent="0.3">
      <c r="B9" s="15" t="s">
        <v>65</v>
      </c>
      <c r="C9" s="14">
        <v>0.16655045033943999</v>
      </c>
      <c r="D9" s="14">
        <v>0.235018302744885</v>
      </c>
      <c r="E9" s="14">
        <v>0.206855169714733</v>
      </c>
      <c r="F9" s="14">
        <v>0.228001077859387</v>
      </c>
      <c r="G9" s="14">
        <v>0.27570542347083599</v>
      </c>
      <c r="H9" s="14">
        <v>0.17530414696378999</v>
      </c>
    </row>
    <row r="10" spans="2:9" x14ac:dyDescent="0.3">
      <c r="B10" s="15" t="s">
        <v>89</v>
      </c>
      <c r="C10" s="14">
        <v>8.0037201034262498E-2</v>
      </c>
      <c r="D10" s="14">
        <v>0.15241648463694901</v>
      </c>
      <c r="E10" s="14">
        <v>0.25189621367890103</v>
      </c>
      <c r="F10" s="14">
        <v>0.14283668458256399</v>
      </c>
      <c r="G10" s="14">
        <v>0.13944965607364601</v>
      </c>
      <c r="H10" s="14">
        <v>0.383531427693664</v>
      </c>
    </row>
    <row r="11" spans="2:9" x14ac:dyDescent="0.3">
      <c r="B11" s="15" t="s">
        <v>90</v>
      </c>
      <c r="C11" s="14">
        <v>6.1001443761789599E-2</v>
      </c>
      <c r="D11" s="14">
        <v>8.5017813983566407E-2</v>
      </c>
      <c r="E11" s="14">
        <v>0.16392741221297399</v>
      </c>
      <c r="F11" s="14">
        <v>6.7670742552778398E-2</v>
      </c>
      <c r="G11" s="14">
        <v>9.0146684049120199E-2</v>
      </c>
      <c r="H11" s="14">
        <v>0.28050037404221001</v>
      </c>
    </row>
    <row r="12" spans="2:9" x14ac:dyDescent="0.3">
      <c r="B12" s="16" t="s">
        <v>94</v>
      </c>
      <c r="C12" s="16"/>
      <c r="D12" s="16"/>
      <c r="E12" s="16"/>
      <c r="F12" s="16"/>
      <c r="G12" s="16"/>
      <c r="H12" s="16"/>
    </row>
    <row r="13" spans="2:9" x14ac:dyDescent="0.3">
      <c r="B13" t="s">
        <v>92</v>
      </c>
    </row>
    <row r="14" spans="2:9" x14ac:dyDescent="0.3">
      <c r="B14" t="s">
        <v>93</v>
      </c>
    </row>
    <row r="18" spans="2:2" x14ac:dyDescent="0.3">
      <c r="B18"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CB18"/>
  <sheetViews>
    <sheetView showGridLines="0" topLeftCell="A2" workbookViewId="0">
      <pane xSplit="2" topLeftCell="BJ1" activePane="topRight" state="frozen"/>
      <selection pane="topRight" activeCell="BP2"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110</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1911</v>
      </c>
      <c r="D7" s="10">
        <v>935</v>
      </c>
      <c r="E7" s="10">
        <v>970</v>
      </c>
      <c r="F7" s="10"/>
      <c r="G7" s="10">
        <v>245</v>
      </c>
      <c r="H7" s="10">
        <v>285</v>
      </c>
      <c r="I7" s="10">
        <v>312</v>
      </c>
      <c r="J7" s="10">
        <v>335</v>
      </c>
      <c r="K7" s="10">
        <v>296</v>
      </c>
      <c r="L7" s="10">
        <v>438</v>
      </c>
      <c r="M7" s="10"/>
      <c r="N7" s="10">
        <v>540</v>
      </c>
      <c r="O7" s="10">
        <v>480</v>
      </c>
      <c r="P7" s="10">
        <v>414</v>
      </c>
      <c r="Q7" s="10">
        <v>467</v>
      </c>
      <c r="R7" s="10"/>
      <c r="S7" s="10">
        <v>260</v>
      </c>
      <c r="T7" s="10">
        <v>285</v>
      </c>
      <c r="U7" s="10">
        <v>147</v>
      </c>
      <c r="V7" s="10">
        <v>167</v>
      </c>
      <c r="W7" s="10">
        <v>133</v>
      </c>
      <c r="X7" s="10">
        <v>159</v>
      </c>
      <c r="Y7" s="10">
        <v>169</v>
      </c>
      <c r="Z7" s="10">
        <v>78</v>
      </c>
      <c r="AA7" s="10">
        <v>202</v>
      </c>
      <c r="AB7" s="10">
        <v>176</v>
      </c>
      <c r="AC7" s="10">
        <v>94</v>
      </c>
      <c r="AD7" s="10">
        <v>41</v>
      </c>
      <c r="AE7" s="10"/>
      <c r="AF7" s="10">
        <v>1492</v>
      </c>
      <c r="AG7" s="10">
        <v>155</v>
      </c>
      <c r="AH7" s="10">
        <v>82</v>
      </c>
      <c r="AI7" s="10">
        <v>43</v>
      </c>
      <c r="AJ7" s="10"/>
      <c r="AK7" s="10">
        <v>139</v>
      </c>
      <c r="AL7" s="10">
        <v>164</v>
      </c>
      <c r="AM7" s="10"/>
      <c r="AN7" s="10">
        <v>474</v>
      </c>
      <c r="AO7" s="10">
        <v>534</v>
      </c>
      <c r="AP7" s="10">
        <v>222</v>
      </c>
      <c r="AQ7" s="10">
        <v>377</v>
      </c>
      <c r="AR7" s="10">
        <v>218</v>
      </c>
      <c r="AS7" s="10">
        <v>85</v>
      </c>
      <c r="AT7" s="10"/>
      <c r="AU7" s="10">
        <v>1114</v>
      </c>
      <c r="AV7" s="10">
        <v>792</v>
      </c>
      <c r="AW7" s="10"/>
      <c r="AX7" s="10">
        <v>530</v>
      </c>
      <c r="AY7" s="10">
        <v>1351</v>
      </c>
      <c r="AZ7" s="10"/>
      <c r="BA7" s="10">
        <v>1615</v>
      </c>
      <c r="BB7" s="10">
        <v>296</v>
      </c>
      <c r="BC7" s="10"/>
      <c r="BD7" s="10">
        <v>1130</v>
      </c>
      <c r="BE7" s="10"/>
      <c r="BF7" s="10">
        <v>1037</v>
      </c>
      <c r="BG7" s="10"/>
      <c r="BH7" s="10">
        <v>131</v>
      </c>
      <c r="BI7" s="10"/>
      <c r="BJ7" s="10">
        <v>66</v>
      </c>
      <c r="BK7" s="10"/>
      <c r="BL7" s="10">
        <v>596</v>
      </c>
      <c r="BM7" s="10">
        <v>402</v>
      </c>
      <c r="BN7" s="10">
        <v>240</v>
      </c>
      <c r="BO7" s="10">
        <v>172</v>
      </c>
      <c r="BP7" s="10">
        <v>278</v>
      </c>
      <c r="BQ7" s="10"/>
      <c r="BR7" s="10">
        <v>418</v>
      </c>
      <c r="BS7" s="10">
        <v>319</v>
      </c>
      <c r="BT7" s="10">
        <v>437</v>
      </c>
      <c r="BU7" s="10">
        <v>192</v>
      </c>
      <c r="BV7" s="10">
        <v>130</v>
      </c>
      <c r="BW7" s="10">
        <v>141</v>
      </c>
      <c r="BX7" s="10"/>
      <c r="BY7" s="10">
        <v>305</v>
      </c>
      <c r="BZ7" s="10">
        <v>518</v>
      </c>
      <c r="CA7" s="10">
        <v>584</v>
      </c>
      <c r="CB7" s="10">
        <v>504</v>
      </c>
    </row>
    <row r="8" spans="2:80" ht="30" customHeight="1" x14ac:dyDescent="0.3">
      <c r="B8" s="11" t="s">
        <v>19</v>
      </c>
      <c r="C8" s="11">
        <v>1907</v>
      </c>
      <c r="D8" s="11">
        <v>944</v>
      </c>
      <c r="E8" s="11">
        <v>958</v>
      </c>
      <c r="F8" s="11"/>
      <c r="G8" s="11">
        <v>251</v>
      </c>
      <c r="H8" s="11">
        <v>315</v>
      </c>
      <c r="I8" s="11">
        <v>323</v>
      </c>
      <c r="J8" s="11">
        <v>329</v>
      </c>
      <c r="K8" s="11">
        <v>277</v>
      </c>
      <c r="L8" s="11">
        <v>412</v>
      </c>
      <c r="M8" s="11"/>
      <c r="N8" s="11">
        <v>519</v>
      </c>
      <c r="O8" s="11">
        <v>478</v>
      </c>
      <c r="P8" s="11">
        <v>425</v>
      </c>
      <c r="Q8" s="11">
        <v>476</v>
      </c>
      <c r="R8" s="11"/>
      <c r="S8" s="11">
        <v>259</v>
      </c>
      <c r="T8" s="11">
        <v>269</v>
      </c>
      <c r="U8" s="11">
        <v>159</v>
      </c>
      <c r="V8" s="11">
        <v>180</v>
      </c>
      <c r="W8" s="11">
        <v>133</v>
      </c>
      <c r="X8" s="11">
        <v>174</v>
      </c>
      <c r="Y8" s="11">
        <v>162</v>
      </c>
      <c r="Z8" s="11">
        <v>73</v>
      </c>
      <c r="AA8" s="11">
        <v>197</v>
      </c>
      <c r="AB8" s="11">
        <v>170</v>
      </c>
      <c r="AC8" s="11">
        <v>91</v>
      </c>
      <c r="AD8" s="11">
        <v>40</v>
      </c>
      <c r="AE8" s="11"/>
      <c r="AF8" s="11">
        <v>1498</v>
      </c>
      <c r="AG8" s="11">
        <v>149</v>
      </c>
      <c r="AH8" s="11">
        <v>80</v>
      </c>
      <c r="AI8" s="11">
        <v>41</v>
      </c>
      <c r="AJ8" s="11"/>
      <c r="AK8" s="11">
        <v>140</v>
      </c>
      <c r="AL8" s="11">
        <v>163</v>
      </c>
      <c r="AM8" s="11"/>
      <c r="AN8" s="11">
        <v>486</v>
      </c>
      <c r="AO8" s="11">
        <v>526</v>
      </c>
      <c r="AP8" s="11">
        <v>222</v>
      </c>
      <c r="AQ8" s="11">
        <v>374</v>
      </c>
      <c r="AR8" s="11">
        <v>213</v>
      </c>
      <c r="AS8" s="11">
        <v>84</v>
      </c>
      <c r="AT8" s="11"/>
      <c r="AU8" s="11">
        <v>1101</v>
      </c>
      <c r="AV8" s="11">
        <v>801</v>
      </c>
      <c r="AW8" s="11"/>
      <c r="AX8" s="11">
        <v>524</v>
      </c>
      <c r="AY8" s="11">
        <v>1352</v>
      </c>
      <c r="AZ8" s="11"/>
      <c r="BA8" s="11">
        <v>1602</v>
      </c>
      <c r="BB8" s="11">
        <v>306</v>
      </c>
      <c r="BC8" s="11"/>
      <c r="BD8" s="11">
        <v>1128</v>
      </c>
      <c r="BE8" s="11"/>
      <c r="BF8" s="11">
        <v>1037</v>
      </c>
      <c r="BG8" s="11"/>
      <c r="BH8" s="11">
        <v>126</v>
      </c>
      <c r="BI8" s="11"/>
      <c r="BJ8" s="11">
        <v>64</v>
      </c>
      <c r="BK8" s="11"/>
      <c r="BL8" s="11">
        <v>601</v>
      </c>
      <c r="BM8" s="11">
        <v>396</v>
      </c>
      <c r="BN8" s="11">
        <v>240</v>
      </c>
      <c r="BO8" s="11">
        <v>170</v>
      </c>
      <c r="BP8" s="11">
        <v>280</v>
      </c>
      <c r="BQ8" s="11"/>
      <c r="BR8" s="11">
        <v>424</v>
      </c>
      <c r="BS8" s="11">
        <v>318</v>
      </c>
      <c r="BT8" s="11">
        <v>434</v>
      </c>
      <c r="BU8" s="11">
        <v>191</v>
      </c>
      <c r="BV8" s="11">
        <v>131</v>
      </c>
      <c r="BW8" s="11">
        <v>142</v>
      </c>
      <c r="BX8" s="11"/>
      <c r="BY8" s="11">
        <v>301</v>
      </c>
      <c r="BZ8" s="11">
        <v>526</v>
      </c>
      <c r="CA8" s="11">
        <v>573</v>
      </c>
      <c r="CB8" s="11">
        <v>507</v>
      </c>
    </row>
    <row r="9" spans="2:80" x14ac:dyDescent="0.3">
      <c r="B9" s="15" t="s">
        <v>63</v>
      </c>
      <c r="C9" s="14">
        <v>0.280920170003505</v>
      </c>
      <c r="D9" s="14">
        <v>0.31168230698393501</v>
      </c>
      <c r="E9" s="14">
        <v>0.25136360974984001</v>
      </c>
      <c r="F9" s="14"/>
      <c r="G9" s="14">
        <v>0.33571627618948302</v>
      </c>
      <c r="H9" s="14">
        <v>0.29119653150988301</v>
      </c>
      <c r="I9" s="14">
        <v>0.25878712080226601</v>
      </c>
      <c r="J9" s="14">
        <v>0.27295839064956201</v>
      </c>
      <c r="K9" s="14">
        <v>0.24280090123400699</v>
      </c>
      <c r="L9" s="14">
        <v>0.28899772020614101</v>
      </c>
      <c r="M9" s="14"/>
      <c r="N9" s="14">
        <v>0.32288671944796998</v>
      </c>
      <c r="O9" s="14">
        <v>0.26276609566078302</v>
      </c>
      <c r="P9" s="14">
        <v>0.238934484534298</v>
      </c>
      <c r="Q9" s="14">
        <v>0.29024261037784299</v>
      </c>
      <c r="R9" s="14"/>
      <c r="S9" s="14">
        <v>0.43637210173846502</v>
      </c>
      <c r="T9" s="14">
        <v>0.21986201293902299</v>
      </c>
      <c r="U9" s="14">
        <v>0.25470607586985999</v>
      </c>
      <c r="V9" s="14">
        <v>0.27816461849611401</v>
      </c>
      <c r="W9" s="14">
        <v>0.28553356711521299</v>
      </c>
      <c r="X9" s="14">
        <v>0.205172425835321</v>
      </c>
      <c r="Y9" s="14">
        <v>0.30406718697829199</v>
      </c>
      <c r="Z9" s="14">
        <v>0.345493982444602</v>
      </c>
      <c r="AA9" s="14">
        <v>0.29944190157897299</v>
      </c>
      <c r="AB9" s="14">
        <v>0.19268976936090901</v>
      </c>
      <c r="AC9" s="14">
        <v>0.23879981021442301</v>
      </c>
      <c r="AD9" s="14">
        <v>0.28605318958965398</v>
      </c>
      <c r="AE9" s="14"/>
      <c r="AF9" s="14">
        <v>0.28903549942560203</v>
      </c>
      <c r="AG9" s="14">
        <v>0.197376846691382</v>
      </c>
      <c r="AH9" s="14">
        <v>0.17195913906781801</v>
      </c>
      <c r="AI9" s="14">
        <v>0.29898758423800997</v>
      </c>
      <c r="AJ9" s="14"/>
      <c r="AK9" s="14">
        <v>0.339522018948959</v>
      </c>
      <c r="AL9" s="14">
        <v>0.29624335054032502</v>
      </c>
      <c r="AM9" s="14"/>
      <c r="AN9" s="14">
        <v>0.37230634008778501</v>
      </c>
      <c r="AO9" s="14">
        <v>0.29476698694129</v>
      </c>
      <c r="AP9" s="14">
        <v>0.23326990120639801</v>
      </c>
      <c r="AQ9" s="14">
        <v>0.21332217086298</v>
      </c>
      <c r="AR9" s="14">
        <v>0.198756697474511</v>
      </c>
      <c r="AS9" s="14">
        <v>0.304280118436349</v>
      </c>
      <c r="AT9" s="14"/>
      <c r="AU9" s="14">
        <v>0.31029251752277898</v>
      </c>
      <c r="AV9" s="14">
        <v>0.242180456730238</v>
      </c>
      <c r="AW9" s="14"/>
      <c r="AX9" s="14">
        <v>0.22803949574190199</v>
      </c>
      <c r="AY9" s="14">
        <v>0.30394061022623697</v>
      </c>
      <c r="AZ9" s="14"/>
      <c r="BA9" s="14">
        <v>0.26867885230531002</v>
      </c>
      <c r="BB9" s="14">
        <v>0.34508902063841801</v>
      </c>
      <c r="BC9" s="14"/>
      <c r="BD9" s="14">
        <v>0.34818197366174702</v>
      </c>
      <c r="BE9" s="14"/>
      <c r="BF9" s="14">
        <v>0.34852196209946501</v>
      </c>
      <c r="BG9" s="14"/>
      <c r="BH9" s="14">
        <v>0.19570649565790699</v>
      </c>
      <c r="BI9" s="14"/>
      <c r="BJ9" s="14">
        <v>0.18549412319252301</v>
      </c>
      <c r="BK9" s="14"/>
      <c r="BL9" s="14">
        <v>0.29274103209104901</v>
      </c>
      <c r="BM9" s="14">
        <v>0.34023962370639599</v>
      </c>
      <c r="BN9" s="14">
        <v>0.314359347786341</v>
      </c>
      <c r="BO9" s="14">
        <v>0.28468223136431697</v>
      </c>
      <c r="BP9" s="14">
        <v>0.19808586326533201</v>
      </c>
      <c r="BQ9" s="14"/>
      <c r="BR9" s="14">
        <v>0.30250682767839698</v>
      </c>
      <c r="BS9" s="14">
        <v>0.31196398219947702</v>
      </c>
      <c r="BT9" s="14">
        <v>0.32061244217747598</v>
      </c>
      <c r="BU9" s="14">
        <v>0.31484067652353498</v>
      </c>
      <c r="BV9" s="14">
        <v>0.19436498936928701</v>
      </c>
      <c r="BW9" s="14">
        <v>0.168951359110178</v>
      </c>
      <c r="BX9" s="14"/>
      <c r="BY9" s="14">
        <v>8.5942068049327594E-2</v>
      </c>
      <c r="BZ9" s="14">
        <v>0.50097062878401399</v>
      </c>
      <c r="CA9" s="14">
        <v>0.23964434528617901</v>
      </c>
      <c r="CB9" s="14">
        <v>0.21518612724793301</v>
      </c>
    </row>
    <row r="10" spans="2:80" x14ac:dyDescent="0.3">
      <c r="B10" s="15" t="s">
        <v>64</v>
      </c>
      <c r="C10" s="14">
        <v>0.41149073486100302</v>
      </c>
      <c r="D10" s="14">
        <v>0.39897351648793999</v>
      </c>
      <c r="E10" s="14">
        <v>0.42309321477397099</v>
      </c>
      <c r="F10" s="14"/>
      <c r="G10" s="14">
        <v>0.39671592948539702</v>
      </c>
      <c r="H10" s="14">
        <v>0.43755314343046697</v>
      </c>
      <c r="I10" s="14">
        <v>0.44476234565937001</v>
      </c>
      <c r="J10" s="14">
        <v>0.45363605213817598</v>
      </c>
      <c r="K10" s="14">
        <v>0.360993799819534</v>
      </c>
      <c r="L10" s="14">
        <v>0.374803509770117</v>
      </c>
      <c r="M10" s="14"/>
      <c r="N10" s="14">
        <v>0.39506899091537301</v>
      </c>
      <c r="O10" s="14">
        <v>0.43517006717764001</v>
      </c>
      <c r="P10" s="14">
        <v>0.47398509880718098</v>
      </c>
      <c r="Q10" s="14">
        <v>0.34992341765077201</v>
      </c>
      <c r="R10" s="14"/>
      <c r="S10" s="14">
        <v>0.33102575042920102</v>
      </c>
      <c r="T10" s="14">
        <v>0.45450156178357898</v>
      </c>
      <c r="U10" s="14">
        <v>0.42520899989219801</v>
      </c>
      <c r="V10" s="14">
        <v>0.41469260552716702</v>
      </c>
      <c r="W10" s="14">
        <v>0.39237668828549399</v>
      </c>
      <c r="X10" s="14">
        <v>0.44270163708715998</v>
      </c>
      <c r="Y10" s="14">
        <v>0.41045657479832598</v>
      </c>
      <c r="Z10" s="14">
        <v>0.388151713712721</v>
      </c>
      <c r="AA10" s="14">
        <v>0.38518759646115702</v>
      </c>
      <c r="AB10" s="14">
        <v>0.44728042396724199</v>
      </c>
      <c r="AC10" s="14">
        <v>0.42497710413753698</v>
      </c>
      <c r="AD10" s="14">
        <v>0.49584459612876702</v>
      </c>
      <c r="AE10" s="14"/>
      <c r="AF10" s="14">
        <v>0.404542877957216</v>
      </c>
      <c r="AG10" s="14">
        <v>0.47446907217048301</v>
      </c>
      <c r="AH10" s="14">
        <v>0.47654582704940401</v>
      </c>
      <c r="AI10" s="14">
        <v>0.444930396413728</v>
      </c>
      <c r="AJ10" s="14"/>
      <c r="AK10" s="14">
        <v>0.372176986708258</v>
      </c>
      <c r="AL10" s="14">
        <v>0.44636091483017498</v>
      </c>
      <c r="AM10" s="14"/>
      <c r="AN10" s="14">
        <v>0.38660669392430402</v>
      </c>
      <c r="AO10" s="14">
        <v>0.39647890200855701</v>
      </c>
      <c r="AP10" s="14">
        <v>0.474097313750803</v>
      </c>
      <c r="AQ10" s="14">
        <v>0.40103059641384098</v>
      </c>
      <c r="AR10" s="14">
        <v>0.47319540780428698</v>
      </c>
      <c r="AS10" s="14">
        <v>0.36678353425508597</v>
      </c>
      <c r="AT10" s="14"/>
      <c r="AU10" s="14">
        <v>0.40154053251584798</v>
      </c>
      <c r="AV10" s="14">
        <v>0.42535872850971801</v>
      </c>
      <c r="AW10" s="14"/>
      <c r="AX10" s="14">
        <v>0.383411098587285</v>
      </c>
      <c r="AY10" s="14">
        <v>0.419381371676604</v>
      </c>
      <c r="AZ10" s="14"/>
      <c r="BA10" s="14">
        <v>0.41587451536800901</v>
      </c>
      <c r="BB10" s="14">
        <v>0.38851100641136099</v>
      </c>
      <c r="BC10" s="14"/>
      <c r="BD10" s="14">
        <v>0.38914011111320801</v>
      </c>
      <c r="BE10" s="14"/>
      <c r="BF10" s="14">
        <v>0.37923079855946101</v>
      </c>
      <c r="BG10" s="14"/>
      <c r="BH10" s="14">
        <v>0.47584611059242699</v>
      </c>
      <c r="BI10" s="14"/>
      <c r="BJ10" s="14">
        <v>0.46610184311744002</v>
      </c>
      <c r="BK10" s="14"/>
      <c r="BL10" s="14">
        <v>0.43265643580457502</v>
      </c>
      <c r="BM10" s="14">
        <v>0.39467997874980398</v>
      </c>
      <c r="BN10" s="14">
        <v>0.37956823225904301</v>
      </c>
      <c r="BO10" s="14">
        <v>0.39968542940548801</v>
      </c>
      <c r="BP10" s="14">
        <v>0.44251125374327499</v>
      </c>
      <c r="BQ10" s="14"/>
      <c r="BR10" s="14">
        <v>0.45961167733580299</v>
      </c>
      <c r="BS10" s="14">
        <v>0.42998747995171399</v>
      </c>
      <c r="BT10" s="14">
        <v>0.40843697759033898</v>
      </c>
      <c r="BU10" s="14">
        <v>0.374856762810167</v>
      </c>
      <c r="BV10" s="14">
        <v>0.42342887023109599</v>
      </c>
      <c r="BW10" s="14">
        <v>0.36303215401294597</v>
      </c>
      <c r="BX10" s="14"/>
      <c r="BY10" s="14">
        <v>0.30671506028592699</v>
      </c>
      <c r="BZ10" s="14">
        <v>0.37963252435407002</v>
      </c>
      <c r="CA10" s="14">
        <v>0.407393517307574</v>
      </c>
      <c r="CB10" s="14">
        <v>0.51137626530370395</v>
      </c>
    </row>
    <row r="11" spans="2:80" x14ac:dyDescent="0.3">
      <c r="B11" s="15" t="s">
        <v>65</v>
      </c>
      <c r="C11" s="14">
        <v>0.16655045033943999</v>
      </c>
      <c r="D11" s="14">
        <v>0.151131008589242</v>
      </c>
      <c r="E11" s="14">
        <v>0.18278974711351501</v>
      </c>
      <c r="F11" s="14"/>
      <c r="G11" s="14">
        <v>0.12668158408868499</v>
      </c>
      <c r="H11" s="14">
        <v>0.140254148420804</v>
      </c>
      <c r="I11" s="14">
        <v>0.17197279533736701</v>
      </c>
      <c r="J11" s="14">
        <v>0.143978468935167</v>
      </c>
      <c r="K11" s="14">
        <v>0.24235748641990301</v>
      </c>
      <c r="L11" s="14">
        <v>0.17376094042144299</v>
      </c>
      <c r="M11" s="14"/>
      <c r="N11" s="14">
        <v>0.157205158565735</v>
      </c>
      <c r="O11" s="14">
        <v>0.17694146956192999</v>
      </c>
      <c r="P11" s="14">
        <v>0.16683143767633399</v>
      </c>
      <c r="Q11" s="14">
        <v>0.16744527687816399</v>
      </c>
      <c r="R11" s="14"/>
      <c r="S11" s="14">
        <v>0.140345864355929</v>
      </c>
      <c r="T11" s="14">
        <v>0.150685704691297</v>
      </c>
      <c r="U11" s="14">
        <v>0.187363241222777</v>
      </c>
      <c r="V11" s="14">
        <v>0.14569901848422701</v>
      </c>
      <c r="W11" s="14">
        <v>0.17709281061967</v>
      </c>
      <c r="X11" s="14">
        <v>0.22188500483774301</v>
      </c>
      <c r="Y11" s="14">
        <v>0.12816039109764199</v>
      </c>
      <c r="Z11" s="14">
        <v>0.151422465909784</v>
      </c>
      <c r="AA11" s="14">
        <v>0.16229954182659501</v>
      </c>
      <c r="AB11" s="14">
        <v>0.21027687354574601</v>
      </c>
      <c r="AC11" s="14">
        <v>0.178531578827406</v>
      </c>
      <c r="AD11" s="14">
        <v>0.16848056426573299</v>
      </c>
      <c r="AE11" s="14"/>
      <c r="AF11" s="14">
        <v>0.16595864840914101</v>
      </c>
      <c r="AG11" s="14">
        <v>0.16930228918467199</v>
      </c>
      <c r="AH11" s="14">
        <v>0.13326654545003899</v>
      </c>
      <c r="AI11" s="14">
        <v>0.14045488965026501</v>
      </c>
      <c r="AJ11" s="14"/>
      <c r="AK11" s="14">
        <v>0.19649786780685999</v>
      </c>
      <c r="AL11" s="14">
        <v>0.15649853131868499</v>
      </c>
      <c r="AM11" s="14"/>
      <c r="AN11" s="14">
        <v>0.11795914030684899</v>
      </c>
      <c r="AO11" s="14">
        <v>0.18095374927560601</v>
      </c>
      <c r="AP11" s="14">
        <v>0.176920096041353</v>
      </c>
      <c r="AQ11" s="14">
        <v>0.19927442980153801</v>
      </c>
      <c r="AR11" s="14">
        <v>0.17428350911299101</v>
      </c>
      <c r="AS11" s="14">
        <v>0.16695808155955799</v>
      </c>
      <c r="AT11" s="14"/>
      <c r="AU11" s="14">
        <v>0.16089875964615399</v>
      </c>
      <c r="AV11" s="14">
        <v>0.17412073118553001</v>
      </c>
      <c r="AW11" s="14"/>
      <c r="AX11" s="14">
        <v>0.19167675545665799</v>
      </c>
      <c r="AY11" s="14">
        <v>0.15637990561767801</v>
      </c>
      <c r="AZ11" s="14"/>
      <c r="BA11" s="14">
        <v>0.170465324474981</v>
      </c>
      <c r="BB11" s="14">
        <v>0.146028723851199</v>
      </c>
      <c r="BC11" s="14"/>
      <c r="BD11" s="14">
        <v>0.126895083084092</v>
      </c>
      <c r="BE11" s="14"/>
      <c r="BF11" s="14">
        <v>0.14693208051163301</v>
      </c>
      <c r="BG11" s="14"/>
      <c r="BH11" s="14">
        <v>0.178186730250598</v>
      </c>
      <c r="BI11" s="14"/>
      <c r="BJ11" s="14">
        <v>0.136995644825292</v>
      </c>
      <c r="BK11" s="14"/>
      <c r="BL11" s="14">
        <v>0.15464564216841301</v>
      </c>
      <c r="BM11" s="14">
        <v>0.13522435986968501</v>
      </c>
      <c r="BN11" s="14">
        <v>0.14222354921567601</v>
      </c>
      <c r="BO11" s="14">
        <v>0.19524839032963001</v>
      </c>
      <c r="BP11" s="14">
        <v>0.18851279820693301</v>
      </c>
      <c r="BQ11" s="14"/>
      <c r="BR11" s="14">
        <v>0.14180700969083199</v>
      </c>
      <c r="BS11" s="14">
        <v>0.113962930456161</v>
      </c>
      <c r="BT11" s="14">
        <v>0.14129811911104401</v>
      </c>
      <c r="BU11" s="14">
        <v>0.17413467499697199</v>
      </c>
      <c r="BV11" s="14">
        <v>0.20614263970768901</v>
      </c>
      <c r="BW11" s="14">
        <v>0.23540930969561599</v>
      </c>
      <c r="BX11" s="14"/>
      <c r="BY11" s="14">
        <v>0.272231335088571</v>
      </c>
      <c r="BZ11" s="14">
        <v>7.4037109178288096E-2</v>
      </c>
      <c r="CA11" s="14">
        <v>0.193549957681629</v>
      </c>
      <c r="CB11" s="14">
        <v>0.169204586308739</v>
      </c>
    </row>
    <row r="12" spans="2:80" x14ac:dyDescent="0.3">
      <c r="B12" s="15" t="s">
        <v>89</v>
      </c>
      <c r="C12" s="14">
        <v>8.0037201034262498E-2</v>
      </c>
      <c r="D12" s="14">
        <v>7.2522833285731295E-2</v>
      </c>
      <c r="E12" s="14">
        <v>8.7944029106814897E-2</v>
      </c>
      <c r="F12" s="14"/>
      <c r="G12" s="14">
        <v>9.0473332351133001E-2</v>
      </c>
      <c r="H12" s="14">
        <v>8.6282667897358306E-2</v>
      </c>
      <c r="I12" s="14">
        <v>7.2226138840477197E-2</v>
      </c>
      <c r="J12" s="14">
        <v>6.8073337970166098E-2</v>
      </c>
      <c r="K12" s="14">
        <v>8.2326377034836196E-2</v>
      </c>
      <c r="L12" s="14">
        <v>8.3047886946060703E-2</v>
      </c>
      <c r="M12" s="14"/>
      <c r="N12" s="14">
        <v>7.6787092844796706E-2</v>
      </c>
      <c r="O12" s="14">
        <v>8.07685010415891E-2</v>
      </c>
      <c r="P12" s="14">
        <v>6.2072460851584597E-2</v>
      </c>
      <c r="Q12" s="14">
        <v>9.8611889200436606E-2</v>
      </c>
      <c r="R12" s="14"/>
      <c r="S12" s="14">
        <v>4.1374865727908501E-2</v>
      </c>
      <c r="T12" s="14">
        <v>0.115217337861686</v>
      </c>
      <c r="U12" s="14">
        <v>3.8505635575103003E-2</v>
      </c>
      <c r="V12" s="14">
        <v>8.4248526107537303E-2</v>
      </c>
      <c r="W12" s="14">
        <v>8.7211092206872204E-2</v>
      </c>
      <c r="X12" s="14">
        <v>7.6337913990013204E-2</v>
      </c>
      <c r="Y12" s="14">
        <v>0.111208757759827</v>
      </c>
      <c r="Z12" s="14">
        <v>4.0776412930489801E-2</v>
      </c>
      <c r="AA12" s="14">
        <v>0.101204020000767</v>
      </c>
      <c r="AB12" s="14">
        <v>7.8167583090422502E-2</v>
      </c>
      <c r="AC12" s="14">
        <v>9.3530577502479798E-2</v>
      </c>
      <c r="AD12" s="14">
        <v>4.9621650015845599E-2</v>
      </c>
      <c r="AE12" s="14"/>
      <c r="AF12" s="14">
        <v>7.8859040755202503E-2</v>
      </c>
      <c r="AG12" s="14">
        <v>7.5913313784808395E-2</v>
      </c>
      <c r="AH12" s="14">
        <v>0.120693248645438</v>
      </c>
      <c r="AI12" s="14">
        <v>6.9534987540260301E-2</v>
      </c>
      <c r="AJ12" s="14"/>
      <c r="AK12" s="14">
        <v>7.6950724276384205E-2</v>
      </c>
      <c r="AL12" s="14">
        <v>6.5692508985614406E-2</v>
      </c>
      <c r="AM12" s="14"/>
      <c r="AN12" s="14">
        <v>7.4820235642076904E-2</v>
      </c>
      <c r="AO12" s="14">
        <v>7.7143472557651097E-2</v>
      </c>
      <c r="AP12" s="14">
        <v>6.6812268592046697E-2</v>
      </c>
      <c r="AQ12" s="14">
        <v>0.108142422318385</v>
      </c>
      <c r="AR12" s="14">
        <v>6.0258791163874302E-2</v>
      </c>
      <c r="AS12" s="14">
        <v>8.9295398714447097E-2</v>
      </c>
      <c r="AT12" s="14"/>
      <c r="AU12" s="14">
        <v>7.3882910262628998E-2</v>
      </c>
      <c r="AV12" s="14">
        <v>8.6507031141135005E-2</v>
      </c>
      <c r="AW12" s="14"/>
      <c r="AX12" s="14">
        <v>0.102600625948311</v>
      </c>
      <c r="AY12" s="14">
        <v>7.1623823398530406E-2</v>
      </c>
      <c r="AZ12" s="14"/>
      <c r="BA12" s="14">
        <v>7.9373588512303403E-2</v>
      </c>
      <c r="BB12" s="14">
        <v>8.3515850461629904E-2</v>
      </c>
      <c r="BC12" s="14"/>
      <c r="BD12" s="14">
        <v>7.4611675366730204E-2</v>
      </c>
      <c r="BE12" s="14"/>
      <c r="BF12" s="14">
        <v>6.5250598234855003E-2</v>
      </c>
      <c r="BG12" s="14"/>
      <c r="BH12" s="14">
        <v>6.8042571109204503E-2</v>
      </c>
      <c r="BI12" s="14"/>
      <c r="BJ12" s="14">
        <v>0.11864259275900101</v>
      </c>
      <c r="BK12" s="14"/>
      <c r="BL12" s="14">
        <v>6.7381418565536796E-2</v>
      </c>
      <c r="BM12" s="14">
        <v>8.1847446124778706E-2</v>
      </c>
      <c r="BN12" s="14">
        <v>7.7814663583810798E-2</v>
      </c>
      <c r="BO12" s="14">
        <v>6.2341432240284697E-2</v>
      </c>
      <c r="BP12" s="14">
        <v>8.8148475040867605E-2</v>
      </c>
      <c r="BQ12" s="14"/>
      <c r="BR12" s="14">
        <v>5.4734624990148702E-2</v>
      </c>
      <c r="BS12" s="14">
        <v>0.107186261125681</v>
      </c>
      <c r="BT12" s="14">
        <v>5.5214178091981897E-2</v>
      </c>
      <c r="BU12" s="14">
        <v>7.6224067463447606E-2</v>
      </c>
      <c r="BV12" s="14">
        <v>9.9089024013858398E-2</v>
      </c>
      <c r="BW12" s="14">
        <v>0.106109552648466</v>
      </c>
      <c r="BX12" s="14"/>
      <c r="BY12" s="14">
        <v>0.16178932526378101</v>
      </c>
      <c r="BZ12" s="14">
        <v>2.8556492700366101E-2</v>
      </c>
      <c r="CA12" s="14">
        <v>9.5957788901024202E-2</v>
      </c>
      <c r="CB12" s="14">
        <v>6.6875914054701904E-2</v>
      </c>
    </row>
    <row r="13" spans="2:80" x14ac:dyDescent="0.3">
      <c r="B13" s="15" t="s">
        <v>90</v>
      </c>
      <c r="C13" s="20">
        <v>6.1001443761789599E-2</v>
      </c>
      <c r="D13" s="20">
        <v>6.5690334653151994E-2</v>
      </c>
      <c r="E13" s="20">
        <v>5.4809399255858197E-2</v>
      </c>
      <c r="F13" s="20"/>
      <c r="G13" s="20">
        <v>5.0412877885301702E-2</v>
      </c>
      <c r="H13" s="20">
        <v>4.4713508741487197E-2</v>
      </c>
      <c r="I13" s="20">
        <v>5.22515993605202E-2</v>
      </c>
      <c r="J13" s="20">
        <v>6.1353750306929501E-2</v>
      </c>
      <c r="K13" s="20">
        <v>7.1521435491719104E-2</v>
      </c>
      <c r="L13" s="20">
        <v>7.9389942656237694E-2</v>
      </c>
      <c r="M13" s="20"/>
      <c r="N13" s="20">
        <v>4.8052038226125901E-2</v>
      </c>
      <c r="O13" s="20">
        <v>4.4353866558058501E-2</v>
      </c>
      <c r="P13" s="20">
        <v>5.8176518130602303E-2</v>
      </c>
      <c r="Q13" s="20">
        <v>9.3776805892783796E-2</v>
      </c>
      <c r="R13" s="20"/>
      <c r="S13" s="20">
        <v>5.0881417748496201E-2</v>
      </c>
      <c r="T13" s="20">
        <v>5.9733382724415501E-2</v>
      </c>
      <c r="U13" s="20">
        <v>9.4216047440061998E-2</v>
      </c>
      <c r="V13" s="20">
        <v>7.7195231384954002E-2</v>
      </c>
      <c r="W13" s="20">
        <v>5.7785841772750798E-2</v>
      </c>
      <c r="X13" s="20">
        <v>5.3903018249762798E-2</v>
      </c>
      <c r="Y13" s="20">
        <v>4.6107089365912797E-2</v>
      </c>
      <c r="Z13" s="20">
        <v>7.4155425002402797E-2</v>
      </c>
      <c r="AA13" s="20">
        <v>5.1866940132508602E-2</v>
      </c>
      <c r="AB13" s="20">
        <v>7.1585350035680395E-2</v>
      </c>
      <c r="AC13" s="20">
        <v>6.4160929318154494E-2</v>
      </c>
      <c r="AD13" s="20">
        <v>0</v>
      </c>
      <c r="AE13" s="20"/>
      <c r="AF13" s="20">
        <v>6.1603933452838301E-2</v>
      </c>
      <c r="AG13" s="20">
        <v>8.2938478168654697E-2</v>
      </c>
      <c r="AH13" s="20">
        <v>9.7535239787301706E-2</v>
      </c>
      <c r="AI13" s="20">
        <v>4.6092142157737402E-2</v>
      </c>
      <c r="AJ13" s="20"/>
      <c r="AK13" s="20">
        <v>1.48524022595389E-2</v>
      </c>
      <c r="AL13" s="20">
        <v>3.5204694325200597E-2</v>
      </c>
      <c r="AM13" s="20"/>
      <c r="AN13" s="20">
        <v>4.8307590038985299E-2</v>
      </c>
      <c r="AO13" s="20">
        <v>5.06568892168952E-2</v>
      </c>
      <c r="AP13" s="20">
        <v>4.8900420409399001E-2</v>
      </c>
      <c r="AQ13" s="20">
        <v>7.8230380603255406E-2</v>
      </c>
      <c r="AR13" s="20">
        <v>9.3505594444336898E-2</v>
      </c>
      <c r="AS13" s="20">
        <v>7.2682867034561102E-2</v>
      </c>
      <c r="AT13" s="20"/>
      <c r="AU13" s="20">
        <v>5.3385280052590599E-2</v>
      </c>
      <c r="AV13" s="20">
        <v>7.1833052433379299E-2</v>
      </c>
      <c r="AW13" s="20"/>
      <c r="AX13" s="20">
        <v>9.4272024265843399E-2</v>
      </c>
      <c r="AY13" s="20">
        <v>4.8674289080951401E-2</v>
      </c>
      <c r="AZ13" s="20"/>
      <c r="BA13" s="20">
        <v>6.5607719339396797E-2</v>
      </c>
      <c r="BB13" s="20">
        <v>3.6855398637391901E-2</v>
      </c>
      <c r="BC13" s="20"/>
      <c r="BD13" s="20">
        <v>6.11711567742231E-2</v>
      </c>
      <c r="BE13" s="20"/>
      <c r="BF13" s="20">
        <v>6.0064560594586099E-2</v>
      </c>
      <c r="BG13" s="20"/>
      <c r="BH13" s="20">
        <v>8.2218092389863606E-2</v>
      </c>
      <c r="BI13" s="20"/>
      <c r="BJ13" s="20">
        <v>9.2765796105744203E-2</v>
      </c>
      <c r="BK13" s="20"/>
      <c r="BL13" s="20">
        <v>5.2575471370426501E-2</v>
      </c>
      <c r="BM13" s="20">
        <v>4.8008591549335997E-2</v>
      </c>
      <c r="BN13" s="20">
        <v>8.6034207155128495E-2</v>
      </c>
      <c r="BO13" s="20">
        <v>5.8042516660281498E-2</v>
      </c>
      <c r="BP13" s="20">
        <v>8.2741609743592306E-2</v>
      </c>
      <c r="BQ13" s="20"/>
      <c r="BR13" s="20">
        <v>4.1339860304820099E-2</v>
      </c>
      <c r="BS13" s="20">
        <v>3.68993462669664E-2</v>
      </c>
      <c r="BT13" s="20">
        <v>7.4438283029158406E-2</v>
      </c>
      <c r="BU13" s="20">
        <v>5.9943818205878498E-2</v>
      </c>
      <c r="BV13" s="20">
        <v>7.69744766780701E-2</v>
      </c>
      <c r="BW13" s="20">
        <v>0.12649762453279301</v>
      </c>
      <c r="BX13" s="20"/>
      <c r="BY13" s="20">
        <v>0.173322211312393</v>
      </c>
      <c r="BZ13" s="20">
        <v>1.68032449832618E-2</v>
      </c>
      <c r="CA13" s="20">
        <v>6.3454390823593207E-2</v>
      </c>
      <c r="CB13" s="20">
        <v>3.7357107084922299E-2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36"/>
  <sheetViews>
    <sheetView showGridLines="0" workbookViewId="0"/>
  </sheetViews>
  <sheetFormatPr defaultColWidth="10.88671875" defaultRowHeight="14.4" x14ac:dyDescent="0.3"/>
  <cols>
    <col min="4" max="4" width="100.77734375" customWidth="1"/>
    <col min="5" max="5" width="20.77734375" customWidth="1"/>
  </cols>
  <sheetData>
    <row r="2" spans="3:6" ht="40.049999999999997" customHeight="1" x14ac:dyDescent="0.3">
      <c r="D2" s="1" t="s">
        <v>10</v>
      </c>
    </row>
    <row r="6" spans="3:6" x14ac:dyDescent="0.3">
      <c r="D6" s="8" t="str">
        <f>HYPERLINK("#'Full Results'!A1", "Full Results")</f>
        <v>Full Results</v>
      </c>
    </row>
    <row r="8" spans="3:6" x14ac:dyDescent="0.3">
      <c r="D8" s="6" t="s">
        <v>11</v>
      </c>
      <c r="E8" s="6" t="s">
        <v>12</v>
      </c>
      <c r="F8" s="6" t="s">
        <v>13</v>
      </c>
    </row>
    <row r="9" spans="3:6" x14ac:dyDescent="0.3">
      <c r="C9">
        <v>1</v>
      </c>
      <c r="D9" s="8" t="str">
        <f>HYPERLINK("#'Table 1'!A1", "Grid Summary: Thinking about Commemorative Events hosted in the UK such as Remembrance Sunday or VE Day anniversaries, which of these would you say best describes these events? ")</f>
        <v>Grid Summary: Thinking about Commemorative Events hosted in the UK such as Remembrance Sunday or VE Day anniversaries, which of these would you say best describes these events? </v>
      </c>
      <c r="E9" s="7"/>
      <c r="F9" t="s">
        <v>94</v>
      </c>
    </row>
    <row r="10" spans="3:6" x14ac:dyDescent="0.3">
      <c r="C10">
        <v>2</v>
      </c>
      <c r="D10" s="8" t="str">
        <f>HYPERLINK("#'Table 2'!A1", "Thinking about Commemorative Events hosted in the UK such as Remembrance Sunday or VE Day anniversaries, which of these would you say best describes these events? : Divisive|Bring people together")</f>
        <v>Thinking about Commemorative Events hosted in the UK such as Remembrance Sunday or VE Day anniversaries, which of these would you say best describes these events? : Divisive|Bring people together</v>
      </c>
      <c r="E10" s="18" t="str">
        <f>HYPERLINK("#'Full Results'!A11", "11")</f>
        <v>11</v>
      </c>
      <c r="F10" t="s">
        <v>94</v>
      </c>
    </row>
    <row r="11" spans="3:6" x14ac:dyDescent="0.3">
      <c r="C11">
        <v>3</v>
      </c>
      <c r="D11" s="8" t="str">
        <f>HYPERLINK("#'Table 3'!A1", "Thinking about Commemorative Events hosted in the UK such as Remembrance Sunday or VE Day anniversaries, which of these would you say best describes these events? : Modern|Traditional")</f>
        <v>Thinking about Commemorative Events hosted in the UK such as Remembrance Sunday or VE Day anniversaries, which of these would you say best describes these events? : Modern|Traditional</v>
      </c>
      <c r="E11" s="18" t="str">
        <f>HYPERLINK("#'Full Results'!A19", "19")</f>
        <v>19</v>
      </c>
      <c r="F11" t="s">
        <v>94</v>
      </c>
    </row>
    <row r="12" spans="3:6" x14ac:dyDescent="0.3">
      <c r="C12">
        <v>4</v>
      </c>
      <c r="D12" s="8" t="str">
        <f>HYPERLINK("#'Table 4'!A1", "Thinking about Commemorative Events hosted in the UK such as Remembrance Sunday or VE Day anniversaries, which of these would you say best describes these events? : Memorable|Forgettable")</f>
        <v>Thinking about Commemorative Events hosted in the UK such as Remembrance Sunday or VE Day anniversaries, which of these would you say best describes these events? : Memorable|Forgettable</v>
      </c>
      <c r="E12" s="18" t="str">
        <f>HYPERLINK("#'Full Results'!A27", "27")</f>
        <v>27</v>
      </c>
      <c r="F12" t="s">
        <v>94</v>
      </c>
    </row>
    <row r="13" spans="3:6" x14ac:dyDescent="0.3">
      <c r="C13">
        <v>5</v>
      </c>
      <c r="D13" s="8" t="str">
        <f>HYPERLINK("#'Table 5'!A1", "Thinking about Commemorative Events hosted in the UK such as Remembrance Sunday or VE Day anniversaries, which of these would you say best describes these events? : Inclusive|Exclusive")</f>
        <v>Thinking about Commemorative Events hosted in the UK such as Remembrance Sunday or VE Day anniversaries, which of these would you say best describes these events? : Inclusive|Exclusive</v>
      </c>
      <c r="E13" s="18" t="str">
        <f>HYPERLINK("#'Full Results'!A35", "35")</f>
        <v>35</v>
      </c>
      <c r="F13" t="s">
        <v>94</v>
      </c>
    </row>
    <row r="14" spans="3:6" x14ac:dyDescent="0.3">
      <c r="C14">
        <v>6</v>
      </c>
      <c r="D14" s="8" t="str">
        <f>HYPERLINK("#'Table 6'!A1", "Thinking about Commemorative Events hosted in the UK such as Remembrance Sunday or VE Day anniversaries, which of these would you say best describes these events? : Accesible|Inaccesible")</f>
        <v>Thinking about Commemorative Events hosted in the UK such as Remembrance Sunday or VE Day anniversaries, which of these would you say best describes these events? : Accesible|Inaccesible</v>
      </c>
      <c r="E14" s="18" t="str">
        <f>HYPERLINK("#'Full Results'!A43", "43")</f>
        <v>43</v>
      </c>
      <c r="F14" t="s">
        <v>94</v>
      </c>
    </row>
    <row r="15" spans="3:6" x14ac:dyDescent="0.3">
      <c r="C15">
        <v>7</v>
      </c>
      <c r="D15" s="8" t="str">
        <f>HYPERLINK("#'Table 7'!A1", "Thinking about Commemorative Events hosted in the UK such as Remembrance Sunday or VE Day anniversaries, which of these would you say best describes these events? : Good use of public funding|Poor use of public funding")</f>
        <v>Thinking about Commemorative Events hosted in the UK such as Remembrance Sunday or VE Day anniversaries, which of these would you say best describes these events? : Good use of public funding|Poor use of public funding</v>
      </c>
      <c r="E15" s="18" t="str">
        <f>HYPERLINK("#'Full Results'!A51", "51")</f>
        <v>51</v>
      </c>
      <c r="F15" t="s">
        <v>94</v>
      </c>
    </row>
    <row r="16" spans="3:6" x14ac:dyDescent="0.3">
      <c r="C16">
        <v>8</v>
      </c>
      <c r="D16" s="8" t="str">
        <f>HYPERLINK("#'Table 8'!A1", "Grid Summary: Thinking about Music Events hosted in the UK such as Glastonbury festival or Green Man Festival, which of these would you say best describes these events? ")</f>
        <v>Grid Summary: Thinking about Music Events hosted in the UK such as Glastonbury festival or Green Man Festival, which of these would you say best describes these events? </v>
      </c>
      <c r="E16" s="7"/>
      <c r="F16" t="s">
        <v>94</v>
      </c>
    </row>
    <row r="17" spans="3:6" x14ac:dyDescent="0.3">
      <c r="C17">
        <v>9</v>
      </c>
      <c r="D17" s="8" t="str">
        <f>HYPERLINK("#'Table 9'!A1", "Thinking about Music Events hosted in the UK such as Glastonbury festival or Green Man Festival, which of these would you say best describes these events? : Memorable|Forgettable")</f>
        <v>Thinking about Music Events hosted in the UK such as Glastonbury festival or Green Man Festival, which of these would you say best describes these events? : Memorable|Forgettable</v>
      </c>
      <c r="E17" s="18" t="str">
        <f>HYPERLINK("#'Full Results'!A59", "59")</f>
        <v>59</v>
      </c>
      <c r="F17" t="s">
        <v>94</v>
      </c>
    </row>
    <row r="18" spans="3:6" x14ac:dyDescent="0.3">
      <c r="C18">
        <v>10</v>
      </c>
      <c r="D18" s="8" t="str">
        <f>HYPERLINK("#'Table 10'!A1", "Thinking about Music Events hosted in the UK such as Glastonbury festival or Green Man Festival, which of these would you say best describes these events? : Accesible|Inaccesible")</f>
        <v>Thinking about Music Events hosted in the UK such as Glastonbury festival or Green Man Festival, which of these would you say best describes these events? : Accesible|Inaccesible</v>
      </c>
      <c r="E18" s="18" t="str">
        <f>HYPERLINK("#'Full Results'!A67", "67")</f>
        <v>67</v>
      </c>
      <c r="F18" t="s">
        <v>94</v>
      </c>
    </row>
    <row r="19" spans="3:6" x14ac:dyDescent="0.3">
      <c r="C19">
        <v>11</v>
      </c>
      <c r="D19" s="8" t="str">
        <f>HYPERLINK("#'Table 11'!A1", "Thinking about Music Events hosted in the UK such as Glastonbury festival or Green Man Festival, which of these would you say best describes these events? : Divisive|Bring people together")</f>
        <v>Thinking about Music Events hosted in the UK such as Glastonbury festival or Green Man Festival, which of these would you say best describes these events? : Divisive|Bring people together</v>
      </c>
      <c r="E19" s="18" t="str">
        <f>HYPERLINK("#'Full Results'!A75", "75")</f>
        <v>75</v>
      </c>
      <c r="F19" t="s">
        <v>94</v>
      </c>
    </row>
    <row r="20" spans="3:6" x14ac:dyDescent="0.3">
      <c r="C20">
        <v>12</v>
      </c>
      <c r="D20" s="8" t="str">
        <f>HYPERLINK("#'Table 12'!A1", "Thinking about Music Events hosted in the UK such as Glastonbury festival or Green Man Festival, which of these would you say best describes these events? : Modern|Traditional")</f>
        <v>Thinking about Music Events hosted in the UK such as Glastonbury festival or Green Man Festival, which of these would you say best describes these events? : Modern|Traditional</v>
      </c>
      <c r="E20" s="18" t="str">
        <f>HYPERLINK("#'Full Results'!A83", "83")</f>
        <v>83</v>
      </c>
      <c r="F20" t="s">
        <v>94</v>
      </c>
    </row>
    <row r="21" spans="3:6" x14ac:dyDescent="0.3">
      <c r="C21">
        <v>13</v>
      </c>
      <c r="D21" s="8" t="str">
        <f>HYPERLINK("#'Table 13'!A1", "Thinking about Music Events hosted in the UK such as Glastonbury festival or Green Man Festival, which of these would you say best describes these events? : Good use of public funding|Poor use of public funding")</f>
        <v>Thinking about Music Events hosted in the UK such as Glastonbury festival or Green Man Festival, which of these would you say best describes these events? : Good use of public funding|Poor use of public funding</v>
      </c>
      <c r="E21" s="18" t="str">
        <f>HYPERLINK("#'Full Results'!A91", "91")</f>
        <v>91</v>
      </c>
      <c r="F21" t="s">
        <v>94</v>
      </c>
    </row>
    <row r="22" spans="3:6" x14ac:dyDescent="0.3">
      <c r="C22">
        <v>14</v>
      </c>
      <c r="D22" s="8" t="str">
        <f>HYPERLINK("#'Table 14'!A1", "Thinking about Music Events hosted in the UK such as Glastonbury festival or Green Man Festival, which of these would you say best describes these events? : Inclusive|Exclusive")</f>
        <v>Thinking about Music Events hosted in the UK such as Glastonbury festival or Green Man Festival, which of these would you say best describes these events? : Inclusive|Exclusive</v>
      </c>
      <c r="E22" s="18" t="str">
        <f>HYPERLINK("#'Full Results'!A99", "99")</f>
        <v>99</v>
      </c>
      <c r="F22" t="s">
        <v>94</v>
      </c>
    </row>
    <row r="23" spans="3:6" x14ac:dyDescent="0.3">
      <c r="C23">
        <v>15</v>
      </c>
      <c r="D23" s="8" t="str">
        <f>HYPERLINK("#'Table 15'!A1", "Grid Summary: Thinking about Major Sporting Events hosted in the UK such as FA Cup Final, Wimbledon or the Commonwealth Games, which of these would you say best describes these events? ")</f>
        <v>Grid Summary: Thinking about Major Sporting Events hosted in the UK such as FA Cup Final, Wimbledon or the Commonwealth Games, which of these would you say best describes these events? </v>
      </c>
      <c r="E23" s="7"/>
      <c r="F23" t="s">
        <v>94</v>
      </c>
    </row>
    <row r="24" spans="3:6" x14ac:dyDescent="0.3">
      <c r="C24">
        <v>16</v>
      </c>
      <c r="D24" s="8" t="str">
        <f>HYPERLINK("#'Table 16'!A1", "Thinking about Major Sporting Events hosted in the UK such as FA Cup Final, Wimbledon or the Commonwealth Games, which of these would you say best describes these events? : Memorable|Forgettable")</f>
        <v>Thinking about Major Sporting Events hosted in the UK such as FA Cup Final, Wimbledon or the Commonwealth Games, which of these would you say best describes these events? : Memorable|Forgettable</v>
      </c>
      <c r="E24" s="18" t="str">
        <f>HYPERLINK("#'Full Results'!A107", "107")</f>
        <v>107</v>
      </c>
      <c r="F24" t="s">
        <v>94</v>
      </c>
    </row>
    <row r="25" spans="3:6" x14ac:dyDescent="0.3">
      <c r="C25">
        <v>17</v>
      </c>
      <c r="D25" s="8" t="str">
        <f>HYPERLINK("#'Table 17'!A1", "Thinking about Major Sporting Events hosted in the UK such as FA Cup Final, Wimbledon or the Commonwealth Games, which of these would you say best describes these events? : Inclusive|Exclusive")</f>
        <v>Thinking about Major Sporting Events hosted in the UK such as FA Cup Final, Wimbledon or the Commonwealth Games, which of these would you say best describes these events? : Inclusive|Exclusive</v>
      </c>
      <c r="E25" s="18" t="str">
        <f>HYPERLINK("#'Full Results'!A115", "115")</f>
        <v>115</v>
      </c>
      <c r="F25" t="s">
        <v>94</v>
      </c>
    </row>
    <row r="26" spans="3:6" x14ac:dyDescent="0.3">
      <c r="C26">
        <v>18</v>
      </c>
      <c r="D26" s="8" t="str">
        <f>HYPERLINK("#'Table 18'!A1", "Thinking about Major Sporting Events hosted in the UK such as FA Cup Final, Wimbledon or the Commonwealth Games, which of these would you say best describes these events? : Modern|Traditional")</f>
        <v>Thinking about Major Sporting Events hosted in the UK such as FA Cup Final, Wimbledon or the Commonwealth Games, which of these would you say best describes these events? : Modern|Traditional</v>
      </c>
      <c r="E26" s="18" t="str">
        <f>HYPERLINK("#'Full Results'!A123", "123")</f>
        <v>123</v>
      </c>
      <c r="F26" t="s">
        <v>94</v>
      </c>
    </row>
    <row r="27" spans="3:6" x14ac:dyDescent="0.3">
      <c r="C27">
        <v>19</v>
      </c>
      <c r="D27" s="8" t="str">
        <f>HYPERLINK("#'Table 19'!A1", "Thinking about Major Sporting Events hosted in the UK such as FA Cup Final, Wimbledon or the Commonwealth Games, which of these would you say best describes these events? : Accesible|Inaccesible")</f>
        <v>Thinking about Major Sporting Events hosted in the UK such as FA Cup Final, Wimbledon or the Commonwealth Games, which of these would you say best describes these events? : Accesible|Inaccesible</v>
      </c>
      <c r="E27" s="18" t="str">
        <f>HYPERLINK("#'Full Results'!A131", "131")</f>
        <v>131</v>
      </c>
      <c r="F27" t="s">
        <v>94</v>
      </c>
    </row>
    <row r="28" spans="3:6" x14ac:dyDescent="0.3">
      <c r="C28">
        <v>20</v>
      </c>
      <c r="D28" s="8" t="str">
        <f>HYPERLINK("#'Table 20'!A1", "Thinking about Major Sporting Events hosted in the UK such as FA Cup Final, Wimbledon or the Commonwealth Games, which of these would you say best describes these events? : Good use of public funding|Poor use of public funding")</f>
        <v>Thinking about Major Sporting Events hosted in the UK such as FA Cup Final, Wimbledon or the Commonwealth Games, which of these would you say best describes these events? : Good use of public funding|Poor use of public funding</v>
      </c>
      <c r="E28" s="18" t="str">
        <f>HYPERLINK("#'Full Results'!A139", "139")</f>
        <v>139</v>
      </c>
      <c r="F28" t="s">
        <v>94</v>
      </c>
    </row>
    <row r="29" spans="3:6" x14ac:dyDescent="0.3">
      <c r="C29">
        <v>21</v>
      </c>
      <c r="D29" s="8" t="str">
        <f>HYPERLINK("#'Table 21'!A1", "Thinking about Major Sporting Events hosted in the UK such as FA Cup Final, Wimbledon or the Commonwealth Games, which of these would you say best describes these events? : Divisive|Bring people together")</f>
        <v>Thinking about Major Sporting Events hosted in the UK such as FA Cup Final, Wimbledon or the Commonwealth Games, which of these would you say best describes these events? : Divisive|Bring people together</v>
      </c>
      <c r="E29" s="18" t="str">
        <f>HYPERLINK("#'Full Results'!A147", "147")</f>
        <v>147</v>
      </c>
      <c r="F29" t="s">
        <v>94</v>
      </c>
    </row>
    <row r="30" spans="3:6" x14ac:dyDescent="0.3">
      <c r="C30">
        <v>22</v>
      </c>
      <c r="D30" s="8" t="str">
        <f>HYPERLINK("#'Table 22'!A1", "Grid Summary: Thinking about Royal Events or state occasions such as Jubilee celebrations, Royal weddings or the Coronation, which of these would you say best describes these events? ")</f>
        <v>Grid Summary: Thinking about Royal Events or state occasions such as Jubilee celebrations, Royal weddings or the Coronation, which of these would you say best describes these events? </v>
      </c>
      <c r="E30" s="7"/>
      <c r="F30" t="s">
        <v>94</v>
      </c>
    </row>
    <row r="31" spans="3:6" x14ac:dyDescent="0.3">
      <c r="C31">
        <v>23</v>
      </c>
      <c r="D31" s="8" t="str">
        <f>HYPERLINK("#'Table 23'!A1", "Thinking about Royal Events or state occasions such as Jubilee celebrations, Royal weddings or the Coronation, which of these would you say best describes these events? : Divisive|Bring people together")</f>
        <v>Thinking about Royal Events or state occasions such as Jubilee celebrations, Royal weddings or the Coronation, which of these would you say best describes these events? : Divisive|Bring people together</v>
      </c>
      <c r="E31" s="18" t="str">
        <f>HYPERLINK("#'Full Results'!A155", "155")</f>
        <v>155</v>
      </c>
      <c r="F31" t="s">
        <v>94</v>
      </c>
    </row>
    <row r="32" spans="3:6" x14ac:dyDescent="0.3">
      <c r="C32">
        <v>24</v>
      </c>
      <c r="D32" s="8" t="str">
        <f>HYPERLINK("#'Table 24'!A1", "Thinking about Royal Events or state occasions such as Jubilee celebrations, Royal weddings or the Coronation, which of these would you say best describes these events? : Good use of public funding|Poor use of public funding")</f>
        <v>Thinking about Royal Events or state occasions such as Jubilee celebrations, Royal weddings or the Coronation, which of these would you say best describes these events? : Good use of public funding|Poor use of public funding</v>
      </c>
      <c r="E32" s="18" t="str">
        <f>HYPERLINK("#'Full Results'!A163", "163")</f>
        <v>163</v>
      </c>
      <c r="F32" t="s">
        <v>94</v>
      </c>
    </row>
    <row r="33" spans="3:6" x14ac:dyDescent="0.3">
      <c r="C33">
        <v>25</v>
      </c>
      <c r="D33" s="8" t="str">
        <f>HYPERLINK("#'Table 25'!A1", "Thinking about Royal Events or state occasions such as Jubilee celebrations, Royal weddings or the Coronation, which of these would you say best describes these events? : Accesible|Inaccesible")</f>
        <v>Thinking about Royal Events or state occasions such as Jubilee celebrations, Royal weddings or the Coronation, which of these would you say best describes these events? : Accesible|Inaccesible</v>
      </c>
      <c r="E33" s="18" t="str">
        <f>HYPERLINK("#'Full Results'!A171", "171")</f>
        <v>171</v>
      </c>
      <c r="F33" t="s">
        <v>94</v>
      </c>
    </row>
    <row r="34" spans="3:6" x14ac:dyDescent="0.3">
      <c r="C34">
        <v>26</v>
      </c>
      <c r="D34" s="8" t="str">
        <f>HYPERLINK("#'Table 26'!A1", "Thinking about Royal Events or state occasions such as Jubilee celebrations, Royal weddings or the Coronation, which of these would you say best describes these events? : Modern|Traditional")</f>
        <v>Thinking about Royal Events or state occasions such as Jubilee celebrations, Royal weddings or the Coronation, which of these would you say best describes these events? : Modern|Traditional</v>
      </c>
      <c r="E34" s="18" t="str">
        <f>HYPERLINK("#'Full Results'!A179", "179")</f>
        <v>179</v>
      </c>
      <c r="F34" t="s">
        <v>94</v>
      </c>
    </row>
    <row r="35" spans="3:6" x14ac:dyDescent="0.3">
      <c r="C35">
        <v>27</v>
      </c>
      <c r="D35" s="8" t="str">
        <f>HYPERLINK("#'Table 27'!A1", "Thinking about Royal Events or state occasions such as Jubilee celebrations, Royal weddings or the Coronation, which of these would you say best describes these events? : Memorable|Forgettable")</f>
        <v>Thinking about Royal Events or state occasions such as Jubilee celebrations, Royal weddings or the Coronation, which of these would you say best describes these events? : Memorable|Forgettable</v>
      </c>
      <c r="E35" s="18" t="str">
        <f>HYPERLINK("#'Full Results'!A187", "187")</f>
        <v>187</v>
      </c>
      <c r="F35" t="s">
        <v>94</v>
      </c>
    </row>
    <row r="36" spans="3:6" x14ac:dyDescent="0.3">
      <c r="C36">
        <v>28</v>
      </c>
      <c r="D36" s="8" t="str">
        <f>HYPERLINK("#'Table 28'!A1", "Thinking about Royal Events or state occasions such as Jubilee celebrations, Royal weddings or the Coronation, which of these would you say best describes these events? : Inclusive|Exclusive")</f>
        <v>Thinking about Royal Events or state occasions such as Jubilee celebrations, Royal weddings or the Coronation, which of these would you say best describes these events? : Inclusive|Exclusive</v>
      </c>
      <c r="E36" s="18" t="str">
        <f>HYPERLINK("#'Full Results'!A195", "195")</f>
        <v>195</v>
      </c>
      <c r="F36" t="s">
        <v>94</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CB18"/>
  <sheetViews>
    <sheetView showGridLines="0" workbookViewId="0">
      <pane xSplit="2" topLeftCell="BM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111</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1911</v>
      </c>
      <c r="D7" s="10">
        <v>935</v>
      </c>
      <c r="E7" s="10">
        <v>970</v>
      </c>
      <c r="F7" s="10"/>
      <c r="G7" s="10">
        <v>245</v>
      </c>
      <c r="H7" s="10">
        <v>285</v>
      </c>
      <c r="I7" s="10">
        <v>312</v>
      </c>
      <c r="J7" s="10">
        <v>335</v>
      </c>
      <c r="K7" s="10">
        <v>296</v>
      </c>
      <c r="L7" s="10">
        <v>438</v>
      </c>
      <c r="M7" s="10"/>
      <c r="N7" s="10">
        <v>540</v>
      </c>
      <c r="O7" s="10">
        <v>480</v>
      </c>
      <c r="P7" s="10">
        <v>414</v>
      </c>
      <c r="Q7" s="10">
        <v>467</v>
      </c>
      <c r="R7" s="10"/>
      <c r="S7" s="10">
        <v>260</v>
      </c>
      <c r="T7" s="10">
        <v>285</v>
      </c>
      <c r="U7" s="10">
        <v>147</v>
      </c>
      <c r="V7" s="10">
        <v>167</v>
      </c>
      <c r="W7" s="10">
        <v>133</v>
      </c>
      <c r="X7" s="10">
        <v>159</v>
      </c>
      <c r="Y7" s="10">
        <v>169</v>
      </c>
      <c r="Z7" s="10">
        <v>78</v>
      </c>
      <c r="AA7" s="10">
        <v>202</v>
      </c>
      <c r="AB7" s="10">
        <v>176</v>
      </c>
      <c r="AC7" s="10">
        <v>94</v>
      </c>
      <c r="AD7" s="10">
        <v>41</v>
      </c>
      <c r="AE7" s="10"/>
      <c r="AF7" s="10">
        <v>1492</v>
      </c>
      <c r="AG7" s="10">
        <v>155</v>
      </c>
      <c r="AH7" s="10">
        <v>82</v>
      </c>
      <c r="AI7" s="10">
        <v>43</v>
      </c>
      <c r="AJ7" s="10"/>
      <c r="AK7" s="10">
        <v>139</v>
      </c>
      <c r="AL7" s="10">
        <v>164</v>
      </c>
      <c r="AM7" s="10"/>
      <c r="AN7" s="10">
        <v>474</v>
      </c>
      <c r="AO7" s="10">
        <v>534</v>
      </c>
      <c r="AP7" s="10">
        <v>222</v>
      </c>
      <c r="AQ7" s="10">
        <v>377</v>
      </c>
      <c r="AR7" s="10">
        <v>218</v>
      </c>
      <c r="AS7" s="10">
        <v>85</v>
      </c>
      <c r="AT7" s="10"/>
      <c r="AU7" s="10">
        <v>1114</v>
      </c>
      <c r="AV7" s="10">
        <v>792</v>
      </c>
      <c r="AW7" s="10"/>
      <c r="AX7" s="10">
        <v>530</v>
      </c>
      <c r="AY7" s="10">
        <v>1351</v>
      </c>
      <c r="AZ7" s="10"/>
      <c r="BA7" s="10">
        <v>1615</v>
      </c>
      <c r="BB7" s="10">
        <v>296</v>
      </c>
      <c r="BC7" s="10"/>
      <c r="BD7" s="10">
        <v>1130</v>
      </c>
      <c r="BE7" s="10"/>
      <c r="BF7" s="10">
        <v>1037</v>
      </c>
      <c r="BG7" s="10"/>
      <c r="BH7" s="10">
        <v>131</v>
      </c>
      <c r="BI7" s="10"/>
      <c r="BJ7" s="10">
        <v>66</v>
      </c>
      <c r="BK7" s="10"/>
      <c r="BL7" s="10">
        <v>596</v>
      </c>
      <c r="BM7" s="10">
        <v>402</v>
      </c>
      <c r="BN7" s="10">
        <v>240</v>
      </c>
      <c r="BO7" s="10">
        <v>172</v>
      </c>
      <c r="BP7" s="10">
        <v>278</v>
      </c>
      <c r="BQ7" s="10"/>
      <c r="BR7" s="10">
        <v>418</v>
      </c>
      <c r="BS7" s="10">
        <v>319</v>
      </c>
      <c r="BT7" s="10">
        <v>437</v>
      </c>
      <c r="BU7" s="10">
        <v>192</v>
      </c>
      <c r="BV7" s="10">
        <v>130</v>
      </c>
      <c r="BW7" s="10">
        <v>141</v>
      </c>
      <c r="BX7" s="10"/>
      <c r="BY7" s="10">
        <v>305</v>
      </c>
      <c r="BZ7" s="10">
        <v>518</v>
      </c>
      <c r="CA7" s="10">
        <v>584</v>
      </c>
      <c r="CB7" s="10">
        <v>504</v>
      </c>
    </row>
    <row r="8" spans="2:80" ht="30" customHeight="1" x14ac:dyDescent="0.3">
      <c r="B8" s="11" t="s">
        <v>19</v>
      </c>
      <c r="C8" s="11">
        <v>1907</v>
      </c>
      <c r="D8" s="11">
        <v>944</v>
      </c>
      <c r="E8" s="11">
        <v>958</v>
      </c>
      <c r="F8" s="11"/>
      <c r="G8" s="11">
        <v>251</v>
      </c>
      <c r="H8" s="11">
        <v>315</v>
      </c>
      <c r="I8" s="11">
        <v>323</v>
      </c>
      <c r="J8" s="11">
        <v>329</v>
      </c>
      <c r="K8" s="11">
        <v>277</v>
      </c>
      <c r="L8" s="11">
        <v>412</v>
      </c>
      <c r="M8" s="11"/>
      <c r="N8" s="11">
        <v>519</v>
      </c>
      <c r="O8" s="11">
        <v>478</v>
      </c>
      <c r="P8" s="11">
        <v>425</v>
      </c>
      <c r="Q8" s="11">
        <v>476</v>
      </c>
      <c r="R8" s="11"/>
      <c r="S8" s="11">
        <v>259</v>
      </c>
      <c r="T8" s="11">
        <v>269</v>
      </c>
      <c r="U8" s="11">
        <v>159</v>
      </c>
      <c r="V8" s="11">
        <v>180</v>
      </c>
      <c r="W8" s="11">
        <v>133</v>
      </c>
      <c r="X8" s="11">
        <v>174</v>
      </c>
      <c r="Y8" s="11">
        <v>162</v>
      </c>
      <c r="Z8" s="11">
        <v>73</v>
      </c>
      <c r="AA8" s="11">
        <v>197</v>
      </c>
      <c r="AB8" s="11">
        <v>170</v>
      </c>
      <c r="AC8" s="11">
        <v>91</v>
      </c>
      <c r="AD8" s="11">
        <v>40</v>
      </c>
      <c r="AE8" s="11"/>
      <c r="AF8" s="11">
        <v>1498</v>
      </c>
      <c r="AG8" s="11">
        <v>149</v>
      </c>
      <c r="AH8" s="11">
        <v>80</v>
      </c>
      <c r="AI8" s="11">
        <v>41</v>
      </c>
      <c r="AJ8" s="11"/>
      <c r="AK8" s="11">
        <v>140</v>
      </c>
      <c r="AL8" s="11">
        <v>163</v>
      </c>
      <c r="AM8" s="11"/>
      <c r="AN8" s="11">
        <v>486</v>
      </c>
      <c r="AO8" s="11">
        <v>526</v>
      </c>
      <c r="AP8" s="11">
        <v>222</v>
      </c>
      <c r="AQ8" s="11">
        <v>374</v>
      </c>
      <c r="AR8" s="11">
        <v>213</v>
      </c>
      <c r="AS8" s="11">
        <v>84</v>
      </c>
      <c r="AT8" s="11"/>
      <c r="AU8" s="11">
        <v>1101</v>
      </c>
      <c r="AV8" s="11">
        <v>801</v>
      </c>
      <c r="AW8" s="11"/>
      <c r="AX8" s="11">
        <v>524</v>
      </c>
      <c r="AY8" s="11">
        <v>1352</v>
      </c>
      <c r="AZ8" s="11"/>
      <c r="BA8" s="11">
        <v>1602</v>
      </c>
      <c r="BB8" s="11">
        <v>306</v>
      </c>
      <c r="BC8" s="11"/>
      <c r="BD8" s="11">
        <v>1128</v>
      </c>
      <c r="BE8" s="11"/>
      <c r="BF8" s="11">
        <v>1037</v>
      </c>
      <c r="BG8" s="11"/>
      <c r="BH8" s="11">
        <v>126</v>
      </c>
      <c r="BI8" s="11"/>
      <c r="BJ8" s="11">
        <v>64</v>
      </c>
      <c r="BK8" s="11"/>
      <c r="BL8" s="11">
        <v>601</v>
      </c>
      <c r="BM8" s="11">
        <v>396</v>
      </c>
      <c r="BN8" s="11">
        <v>240</v>
      </c>
      <c r="BO8" s="11">
        <v>170</v>
      </c>
      <c r="BP8" s="11">
        <v>280</v>
      </c>
      <c r="BQ8" s="11"/>
      <c r="BR8" s="11">
        <v>424</v>
      </c>
      <c r="BS8" s="11">
        <v>318</v>
      </c>
      <c r="BT8" s="11">
        <v>434</v>
      </c>
      <c r="BU8" s="11">
        <v>191</v>
      </c>
      <c r="BV8" s="11">
        <v>131</v>
      </c>
      <c r="BW8" s="11">
        <v>142</v>
      </c>
      <c r="BX8" s="11"/>
      <c r="BY8" s="11">
        <v>301</v>
      </c>
      <c r="BZ8" s="11">
        <v>526</v>
      </c>
      <c r="CA8" s="11">
        <v>573</v>
      </c>
      <c r="CB8" s="11">
        <v>507</v>
      </c>
    </row>
    <row r="9" spans="2:80" x14ac:dyDescent="0.3">
      <c r="B9" s="15" t="s">
        <v>63</v>
      </c>
      <c r="C9" s="14">
        <v>0.204716684909728</v>
      </c>
      <c r="D9" s="14">
        <v>0.237662528030359</v>
      </c>
      <c r="E9" s="14">
        <v>0.17353787296114101</v>
      </c>
      <c r="F9" s="14"/>
      <c r="G9" s="14">
        <v>0.222894885235813</v>
      </c>
      <c r="H9" s="14">
        <v>0.20236282855548901</v>
      </c>
      <c r="I9" s="14">
        <v>0.196765804333454</v>
      </c>
      <c r="J9" s="14">
        <v>0.21349934093791401</v>
      </c>
      <c r="K9" s="14">
        <v>0.202425854967691</v>
      </c>
      <c r="L9" s="14">
        <v>0.19621099368987799</v>
      </c>
      <c r="M9" s="14"/>
      <c r="N9" s="14">
        <v>0.23392558169778199</v>
      </c>
      <c r="O9" s="14">
        <v>0.199785679116982</v>
      </c>
      <c r="P9" s="14">
        <v>0.18029042582347901</v>
      </c>
      <c r="Q9" s="14">
        <v>0.20178985226116</v>
      </c>
      <c r="R9" s="14"/>
      <c r="S9" s="14">
        <v>0.29624623871179001</v>
      </c>
      <c r="T9" s="14">
        <v>0.17775396864531401</v>
      </c>
      <c r="U9" s="14">
        <v>0.20910172254002701</v>
      </c>
      <c r="V9" s="14">
        <v>0.240309420079408</v>
      </c>
      <c r="W9" s="14">
        <v>0.1418236600752</v>
      </c>
      <c r="X9" s="14">
        <v>0.12603170752460899</v>
      </c>
      <c r="Y9" s="14">
        <v>0.24932484254819001</v>
      </c>
      <c r="Z9" s="14">
        <v>0.243395974093745</v>
      </c>
      <c r="AA9" s="14">
        <v>0.199040735322112</v>
      </c>
      <c r="AB9" s="14">
        <v>0.14193062117133601</v>
      </c>
      <c r="AC9" s="14">
        <v>0.211858992839773</v>
      </c>
      <c r="AD9" s="14">
        <v>0.196294306053757</v>
      </c>
      <c r="AE9" s="14"/>
      <c r="AF9" s="14">
        <v>0.206970566505153</v>
      </c>
      <c r="AG9" s="14">
        <v>0.14640264468988401</v>
      </c>
      <c r="AH9" s="14">
        <v>0.18229646766543001</v>
      </c>
      <c r="AI9" s="14">
        <v>0.18268483981488401</v>
      </c>
      <c r="AJ9" s="14"/>
      <c r="AK9" s="14">
        <v>0.26168537995491598</v>
      </c>
      <c r="AL9" s="14">
        <v>0.255618509204105</v>
      </c>
      <c r="AM9" s="14"/>
      <c r="AN9" s="14">
        <v>0.27141235291327798</v>
      </c>
      <c r="AO9" s="14">
        <v>0.195446460887996</v>
      </c>
      <c r="AP9" s="14">
        <v>0.211783876260176</v>
      </c>
      <c r="AQ9" s="14">
        <v>0.16971972075279301</v>
      </c>
      <c r="AR9" s="14">
        <v>0.14711783507155701</v>
      </c>
      <c r="AS9" s="14">
        <v>0.163076657103045</v>
      </c>
      <c r="AT9" s="14"/>
      <c r="AU9" s="14">
        <v>0.22396283672456499</v>
      </c>
      <c r="AV9" s="14">
        <v>0.179453906888702</v>
      </c>
      <c r="AW9" s="14"/>
      <c r="AX9" s="14">
        <v>0.18493327414421501</v>
      </c>
      <c r="AY9" s="14">
        <v>0.21391029449423399</v>
      </c>
      <c r="AZ9" s="14"/>
      <c r="BA9" s="14">
        <v>0.19921415038345799</v>
      </c>
      <c r="BB9" s="14">
        <v>0.233560909431546</v>
      </c>
      <c r="BC9" s="14"/>
      <c r="BD9" s="14">
        <v>0.25120198356794599</v>
      </c>
      <c r="BE9" s="14"/>
      <c r="BF9" s="14">
        <v>0.24642872291208001</v>
      </c>
      <c r="BG9" s="14"/>
      <c r="BH9" s="14">
        <v>0.13495265663231701</v>
      </c>
      <c r="BI9" s="14"/>
      <c r="BJ9" s="14">
        <v>0.19660622783887</v>
      </c>
      <c r="BK9" s="14"/>
      <c r="BL9" s="14">
        <v>0.20473764361379099</v>
      </c>
      <c r="BM9" s="14">
        <v>0.26140292588542902</v>
      </c>
      <c r="BN9" s="14">
        <v>0.22590098011731799</v>
      </c>
      <c r="BO9" s="14">
        <v>0.248649462562687</v>
      </c>
      <c r="BP9" s="14">
        <v>0.15593298265724301</v>
      </c>
      <c r="BQ9" s="14"/>
      <c r="BR9" s="14">
        <v>0.227549702347844</v>
      </c>
      <c r="BS9" s="14">
        <v>0.24937877171502101</v>
      </c>
      <c r="BT9" s="14">
        <v>0.22126446369546199</v>
      </c>
      <c r="BU9" s="14">
        <v>0.251626682461776</v>
      </c>
      <c r="BV9" s="14">
        <v>0.118735809102787</v>
      </c>
      <c r="BW9" s="14">
        <v>0.13014311167595999</v>
      </c>
      <c r="BX9" s="14"/>
      <c r="BY9" s="14">
        <v>7.5510920069396303E-2</v>
      </c>
      <c r="BZ9" s="14">
        <v>0.366698418337847</v>
      </c>
      <c r="CA9" s="14">
        <v>0.192929965478012</v>
      </c>
      <c r="CB9" s="14">
        <v>0.126806711802879</v>
      </c>
    </row>
    <row r="10" spans="2:80" x14ac:dyDescent="0.3">
      <c r="B10" s="15" t="s">
        <v>64</v>
      </c>
      <c r="C10" s="14">
        <v>0.32283071372487099</v>
      </c>
      <c r="D10" s="14">
        <v>0.291259913990223</v>
      </c>
      <c r="E10" s="14">
        <v>0.35374036893227701</v>
      </c>
      <c r="F10" s="14"/>
      <c r="G10" s="14">
        <v>0.36851348371159998</v>
      </c>
      <c r="H10" s="14">
        <v>0.29363088709193902</v>
      </c>
      <c r="I10" s="14">
        <v>0.35285254689454898</v>
      </c>
      <c r="J10" s="14">
        <v>0.34646111106869498</v>
      </c>
      <c r="K10" s="14">
        <v>0.33632338087140601</v>
      </c>
      <c r="L10" s="14">
        <v>0.26584858560094698</v>
      </c>
      <c r="M10" s="14"/>
      <c r="N10" s="14">
        <v>0.32641156422950601</v>
      </c>
      <c r="O10" s="14">
        <v>0.32335103751404398</v>
      </c>
      <c r="P10" s="14">
        <v>0.342362201627814</v>
      </c>
      <c r="Q10" s="14">
        <v>0.29717644244251201</v>
      </c>
      <c r="R10" s="14"/>
      <c r="S10" s="14">
        <v>0.307378182257174</v>
      </c>
      <c r="T10" s="14">
        <v>0.30680663558607701</v>
      </c>
      <c r="U10" s="14">
        <v>0.35581952371357001</v>
      </c>
      <c r="V10" s="14">
        <v>0.28155420243454699</v>
      </c>
      <c r="W10" s="14">
        <v>0.33353084682270301</v>
      </c>
      <c r="X10" s="14">
        <v>0.364161176968543</v>
      </c>
      <c r="Y10" s="14">
        <v>0.27321676116493998</v>
      </c>
      <c r="Z10" s="14">
        <v>0.28709788205174402</v>
      </c>
      <c r="AA10" s="14">
        <v>0.366234587987807</v>
      </c>
      <c r="AB10" s="14">
        <v>0.359850819987385</v>
      </c>
      <c r="AC10" s="14">
        <v>0.282470643504596</v>
      </c>
      <c r="AD10" s="14">
        <v>0.35574428025093202</v>
      </c>
      <c r="AE10" s="14"/>
      <c r="AF10" s="14">
        <v>0.32066927036228199</v>
      </c>
      <c r="AG10" s="14">
        <v>0.37722849440345302</v>
      </c>
      <c r="AH10" s="14">
        <v>0.30554110446204102</v>
      </c>
      <c r="AI10" s="14">
        <v>0.320624734580569</v>
      </c>
      <c r="AJ10" s="14"/>
      <c r="AK10" s="14">
        <v>0.29868379778152898</v>
      </c>
      <c r="AL10" s="14">
        <v>0.36597226923363801</v>
      </c>
      <c r="AM10" s="14"/>
      <c r="AN10" s="14">
        <v>0.280345285339137</v>
      </c>
      <c r="AO10" s="14">
        <v>0.34926050021794702</v>
      </c>
      <c r="AP10" s="14">
        <v>0.30945970224727098</v>
      </c>
      <c r="AQ10" s="14">
        <v>0.32126253877251398</v>
      </c>
      <c r="AR10" s="14">
        <v>0.35754907180995099</v>
      </c>
      <c r="AS10" s="14">
        <v>0.34836957955790698</v>
      </c>
      <c r="AT10" s="14"/>
      <c r="AU10" s="14">
        <v>0.324879960301594</v>
      </c>
      <c r="AV10" s="14">
        <v>0.31977303969552601</v>
      </c>
      <c r="AW10" s="14"/>
      <c r="AX10" s="14">
        <v>0.29625288748284501</v>
      </c>
      <c r="AY10" s="14">
        <v>0.33544452907929201</v>
      </c>
      <c r="AZ10" s="14"/>
      <c r="BA10" s="14">
        <v>0.32056658657623999</v>
      </c>
      <c r="BB10" s="14">
        <v>0.33469924294704501</v>
      </c>
      <c r="BC10" s="14"/>
      <c r="BD10" s="14">
        <v>0.31450931732130999</v>
      </c>
      <c r="BE10" s="14"/>
      <c r="BF10" s="14">
        <v>0.30878688024140599</v>
      </c>
      <c r="BG10" s="14"/>
      <c r="BH10" s="14">
        <v>0.38746836416847902</v>
      </c>
      <c r="BI10" s="14"/>
      <c r="BJ10" s="14">
        <v>0.27325944026978999</v>
      </c>
      <c r="BK10" s="14"/>
      <c r="BL10" s="14">
        <v>0.316905730425799</v>
      </c>
      <c r="BM10" s="14">
        <v>0.31349018235754</v>
      </c>
      <c r="BN10" s="14">
        <v>0.29134539017474997</v>
      </c>
      <c r="BO10" s="14">
        <v>0.33791181722762897</v>
      </c>
      <c r="BP10" s="14">
        <v>0.34700434741118502</v>
      </c>
      <c r="BQ10" s="14"/>
      <c r="BR10" s="14">
        <v>0.32058356923151399</v>
      </c>
      <c r="BS10" s="14">
        <v>0.34516728505580202</v>
      </c>
      <c r="BT10" s="14">
        <v>0.32347681052650501</v>
      </c>
      <c r="BU10" s="14">
        <v>0.31115402708170398</v>
      </c>
      <c r="BV10" s="14">
        <v>0.30617687267426102</v>
      </c>
      <c r="BW10" s="14">
        <v>0.299414279662575</v>
      </c>
      <c r="BX10" s="14"/>
      <c r="BY10" s="14">
        <v>0.23953716589332999</v>
      </c>
      <c r="BZ10" s="14">
        <v>0.31170462100371299</v>
      </c>
      <c r="CA10" s="14">
        <v>0.29992468297520802</v>
      </c>
      <c r="CB10" s="14">
        <v>0.40971988447873298</v>
      </c>
    </row>
    <row r="11" spans="2:80" x14ac:dyDescent="0.3">
      <c r="B11" s="15" t="s">
        <v>65</v>
      </c>
      <c r="C11" s="14">
        <v>0.235018302744885</v>
      </c>
      <c r="D11" s="14">
        <v>0.22832018914573199</v>
      </c>
      <c r="E11" s="14">
        <v>0.240996924645827</v>
      </c>
      <c r="F11" s="14"/>
      <c r="G11" s="14">
        <v>0.18227069856110201</v>
      </c>
      <c r="H11" s="14">
        <v>0.22539496114891699</v>
      </c>
      <c r="I11" s="14">
        <v>0.1957609155383</v>
      </c>
      <c r="J11" s="14">
        <v>0.219279247462179</v>
      </c>
      <c r="K11" s="14">
        <v>0.25395818604446202</v>
      </c>
      <c r="L11" s="14">
        <v>0.30509466983383898</v>
      </c>
      <c r="M11" s="14"/>
      <c r="N11" s="14">
        <v>0.22160546512481</v>
      </c>
      <c r="O11" s="14">
        <v>0.233027067571656</v>
      </c>
      <c r="P11" s="14">
        <v>0.24002449303298501</v>
      </c>
      <c r="Q11" s="14">
        <v>0.25012147024135001</v>
      </c>
      <c r="R11" s="14"/>
      <c r="S11" s="14">
        <v>0.185572628955604</v>
      </c>
      <c r="T11" s="14">
        <v>0.28725004962578099</v>
      </c>
      <c r="U11" s="14">
        <v>0.24575015957825</v>
      </c>
      <c r="V11" s="14">
        <v>0.196637268127065</v>
      </c>
      <c r="W11" s="14">
        <v>0.226531081810844</v>
      </c>
      <c r="X11" s="14">
        <v>0.31259364974078901</v>
      </c>
      <c r="Y11" s="14">
        <v>0.23972121876007299</v>
      </c>
      <c r="Z11" s="14">
        <v>0.26770734433056798</v>
      </c>
      <c r="AA11" s="14">
        <v>0.18042276796939299</v>
      </c>
      <c r="AB11" s="14">
        <v>0.23722992197836301</v>
      </c>
      <c r="AC11" s="14">
        <v>0.25038840642396498</v>
      </c>
      <c r="AD11" s="14">
        <v>0.17128355360921299</v>
      </c>
      <c r="AE11" s="14"/>
      <c r="AF11" s="14">
        <v>0.23359863279531101</v>
      </c>
      <c r="AG11" s="14">
        <v>0.23552780320272801</v>
      </c>
      <c r="AH11" s="14">
        <v>0.21534782062493399</v>
      </c>
      <c r="AI11" s="14">
        <v>0.188712483515588</v>
      </c>
      <c r="AJ11" s="14"/>
      <c r="AK11" s="14">
        <v>0.27434909849647798</v>
      </c>
      <c r="AL11" s="14">
        <v>0.19291092628377299</v>
      </c>
      <c r="AM11" s="14"/>
      <c r="AN11" s="14">
        <v>0.19442487590079199</v>
      </c>
      <c r="AO11" s="14">
        <v>0.23959795982163801</v>
      </c>
      <c r="AP11" s="14">
        <v>0.26208922728420597</v>
      </c>
      <c r="AQ11" s="14">
        <v>0.26118682572673402</v>
      </c>
      <c r="AR11" s="14">
        <v>0.25168913099547702</v>
      </c>
      <c r="AS11" s="14">
        <v>0.21408169460678</v>
      </c>
      <c r="AT11" s="14"/>
      <c r="AU11" s="14">
        <v>0.21956342046913899</v>
      </c>
      <c r="AV11" s="14">
        <v>0.25765168198925897</v>
      </c>
      <c r="AW11" s="14"/>
      <c r="AX11" s="14">
        <v>0.24120324403827501</v>
      </c>
      <c r="AY11" s="14">
        <v>0.231136091809585</v>
      </c>
      <c r="AZ11" s="14"/>
      <c r="BA11" s="14">
        <v>0.24177975091429901</v>
      </c>
      <c r="BB11" s="14">
        <v>0.19957486696813401</v>
      </c>
      <c r="BC11" s="14"/>
      <c r="BD11" s="14">
        <v>0.209222846897612</v>
      </c>
      <c r="BE11" s="14"/>
      <c r="BF11" s="14">
        <v>0.22378223118821799</v>
      </c>
      <c r="BG11" s="14"/>
      <c r="BH11" s="14">
        <v>0.20944173382556999</v>
      </c>
      <c r="BI11" s="14"/>
      <c r="BJ11" s="14">
        <v>0.208462819186612</v>
      </c>
      <c r="BK11" s="14"/>
      <c r="BL11" s="14">
        <v>0.23091248524454699</v>
      </c>
      <c r="BM11" s="14">
        <v>0.22414977954472501</v>
      </c>
      <c r="BN11" s="14">
        <v>0.199269182335886</v>
      </c>
      <c r="BO11" s="14">
        <v>0.24681104424188099</v>
      </c>
      <c r="BP11" s="14">
        <v>0.25581618297938702</v>
      </c>
      <c r="BQ11" s="14"/>
      <c r="BR11" s="14">
        <v>0.21573066040411601</v>
      </c>
      <c r="BS11" s="14">
        <v>0.20858839075204699</v>
      </c>
      <c r="BT11" s="14">
        <v>0.22109209780136499</v>
      </c>
      <c r="BU11" s="14">
        <v>0.23593279812017301</v>
      </c>
      <c r="BV11" s="14">
        <v>0.25194583582288399</v>
      </c>
      <c r="BW11" s="14">
        <v>0.27431058466005998</v>
      </c>
      <c r="BX11" s="14"/>
      <c r="BY11" s="14">
        <v>0.30474610621512499</v>
      </c>
      <c r="BZ11" s="14">
        <v>0.13554739922710499</v>
      </c>
      <c r="CA11" s="14">
        <v>0.27973867600575097</v>
      </c>
      <c r="CB11" s="14">
        <v>0.24620901788302399</v>
      </c>
    </row>
    <row r="12" spans="2:80" x14ac:dyDescent="0.3">
      <c r="B12" s="15" t="s">
        <v>89</v>
      </c>
      <c r="C12" s="14">
        <v>0.15241648463694901</v>
      </c>
      <c r="D12" s="14">
        <v>0.16150065328256699</v>
      </c>
      <c r="E12" s="14">
        <v>0.14342343516461301</v>
      </c>
      <c r="F12" s="14"/>
      <c r="G12" s="14">
        <v>0.147674455106067</v>
      </c>
      <c r="H12" s="14">
        <v>0.19607537591107899</v>
      </c>
      <c r="I12" s="14">
        <v>0.19383554859940799</v>
      </c>
      <c r="J12" s="14">
        <v>0.12874296461727899</v>
      </c>
      <c r="K12" s="14">
        <v>0.13854200766122099</v>
      </c>
      <c r="L12" s="14">
        <v>0.11772304292871701</v>
      </c>
      <c r="M12" s="14"/>
      <c r="N12" s="14">
        <v>0.141843602769571</v>
      </c>
      <c r="O12" s="14">
        <v>0.170272131090692</v>
      </c>
      <c r="P12" s="14">
        <v>0.15899886774463901</v>
      </c>
      <c r="Q12" s="14">
        <v>0.137055899459884</v>
      </c>
      <c r="R12" s="14"/>
      <c r="S12" s="14">
        <v>0.13970526011316101</v>
      </c>
      <c r="T12" s="14">
        <v>0.141573766329879</v>
      </c>
      <c r="U12" s="14">
        <v>0.12105919807200299</v>
      </c>
      <c r="V12" s="14">
        <v>0.17580490968416901</v>
      </c>
      <c r="W12" s="14">
        <v>0.189821194279084</v>
      </c>
      <c r="X12" s="14">
        <v>0.11309903065622399</v>
      </c>
      <c r="Y12" s="14">
        <v>0.12514752749604899</v>
      </c>
      <c r="Z12" s="14">
        <v>0.12807609492467401</v>
      </c>
      <c r="AA12" s="14">
        <v>0.15577735859987701</v>
      </c>
      <c r="AB12" s="14">
        <v>0.20412847739312001</v>
      </c>
      <c r="AC12" s="14">
        <v>0.17015831602265499</v>
      </c>
      <c r="AD12" s="14">
        <v>0.25165670141024798</v>
      </c>
      <c r="AE12" s="14"/>
      <c r="AF12" s="14">
        <v>0.151482162200162</v>
      </c>
      <c r="AG12" s="14">
        <v>0.16778457159586199</v>
      </c>
      <c r="AH12" s="14">
        <v>0.172720536174335</v>
      </c>
      <c r="AI12" s="14">
        <v>0.26188579993122102</v>
      </c>
      <c r="AJ12" s="14"/>
      <c r="AK12" s="14">
        <v>0.102614107743054</v>
      </c>
      <c r="AL12" s="14">
        <v>0.115310983231732</v>
      </c>
      <c r="AM12" s="14"/>
      <c r="AN12" s="14">
        <v>0.16102491418045201</v>
      </c>
      <c r="AO12" s="14">
        <v>0.126041650748105</v>
      </c>
      <c r="AP12" s="14">
        <v>0.16483643396339201</v>
      </c>
      <c r="AQ12" s="14">
        <v>0.16236123935316099</v>
      </c>
      <c r="AR12" s="14">
        <v>0.14929404745357899</v>
      </c>
      <c r="AS12" s="14">
        <v>0.200479415530083</v>
      </c>
      <c r="AT12" s="14"/>
      <c r="AU12" s="14">
        <v>0.14112691193104401</v>
      </c>
      <c r="AV12" s="14">
        <v>0.16509706777767699</v>
      </c>
      <c r="AW12" s="14"/>
      <c r="AX12" s="14">
        <v>0.162438261515051</v>
      </c>
      <c r="AY12" s="14">
        <v>0.14722586493304601</v>
      </c>
      <c r="AZ12" s="14"/>
      <c r="BA12" s="14">
        <v>0.14919830712188101</v>
      </c>
      <c r="BB12" s="14">
        <v>0.16928613522297001</v>
      </c>
      <c r="BC12" s="14"/>
      <c r="BD12" s="14">
        <v>0.13745891240188399</v>
      </c>
      <c r="BE12" s="14"/>
      <c r="BF12" s="14">
        <v>0.12667743395726999</v>
      </c>
      <c r="BG12" s="14"/>
      <c r="BH12" s="14">
        <v>0.19106179685494501</v>
      </c>
      <c r="BI12" s="14"/>
      <c r="BJ12" s="14">
        <v>0.18282621432857801</v>
      </c>
      <c r="BK12" s="14"/>
      <c r="BL12" s="14">
        <v>0.17211790242797301</v>
      </c>
      <c r="BM12" s="14">
        <v>0.120373706788426</v>
      </c>
      <c r="BN12" s="14">
        <v>0.16087308145020801</v>
      </c>
      <c r="BO12" s="14">
        <v>0.10814533618872001</v>
      </c>
      <c r="BP12" s="14">
        <v>0.14269482065085001</v>
      </c>
      <c r="BQ12" s="14"/>
      <c r="BR12" s="14">
        <v>0.16941624601934899</v>
      </c>
      <c r="BS12" s="14">
        <v>0.13262485142439701</v>
      </c>
      <c r="BT12" s="14">
        <v>0.12499167893721901</v>
      </c>
      <c r="BU12" s="14">
        <v>0.112739020886522</v>
      </c>
      <c r="BV12" s="14">
        <v>0.22962854191426699</v>
      </c>
      <c r="BW12" s="14">
        <v>0.16536649991046401</v>
      </c>
      <c r="BX12" s="14"/>
      <c r="BY12" s="14">
        <v>0.21239708167527399</v>
      </c>
      <c r="BZ12" s="14">
        <v>0.11242446991888</v>
      </c>
      <c r="CA12" s="14">
        <v>0.155406089153827</v>
      </c>
      <c r="CB12" s="14">
        <v>0.15488626689858101</v>
      </c>
    </row>
    <row r="13" spans="2:80" x14ac:dyDescent="0.3">
      <c r="B13" s="15" t="s">
        <v>90</v>
      </c>
      <c r="C13" s="20">
        <v>8.5017813983566407E-2</v>
      </c>
      <c r="D13" s="20">
        <v>8.1256715551119102E-2</v>
      </c>
      <c r="E13" s="20">
        <v>8.8301398296141601E-2</v>
      </c>
      <c r="F13" s="20"/>
      <c r="G13" s="20">
        <v>7.86464773854188E-2</v>
      </c>
      <c r="H13" s="20">
        <v>8.2535947292576003E-2</v>
      </c>
      <c r="I13" s="20">
        <v>6.0785184634289398E-2</v>
      </c>
      <c r="J13" s="20">
        <v>9.2017335913933199E-2</v>
      </c>
      <c r="K13" s="20">
        <v>6.8750570455219998E-2</v>
      </c>
      <c r="L13" s="20">
        <v>0.115122707946618</v>
      </c>
      <c r="M13" s="20"/>
      <c r="N13" s="20">
        <v>7.6213786178330703E-2</v>
      </c>
      <c r="O13" s="20">
        <v>7.3564084706626204E-2</v>
      </c>
      <c r="P13" s="20">
        <v>7.83240117710821E-2</v>
      </c>
      <c r="Q13" s="20">
        <v>0.113856335595094</v>
      </c>
      <c r="R13" s="20"/>
      <c r="S13" s="20">
        <v>7.1097689962271296E-2</v>
      </c>
      <c r="T13" s="20">
        <v>8.6615579812948901E-2</v>
      </c>
      <c r="U13" s="20">
        <v>6.8269396096149695E-2</v>
      </c>
      <c r="V13" s="20">
        <v>0.105694199674811</v>
      </c>
      <c r="W13" s="20">
        <v>0.10829321701217</v>
      </c>
      <c r="X13" s="20">
        <v>8.4114435109835003E-2</v>
      </c>
      <c r="Y13" s="20">
        <v>0.112589650030749</v>
      </c>
      <c r="Z13" s="20">
        <v>7.3722704599269301E-2</v>
      </c>
      <c r="AA13" s="20">
        <v>9.8524550120810794E-2</v>
      </c>
      <c r="AB13" s="20">
        <v>5.6860159469795703E-2</v>
      </c>
      <c r="AC13" s="20">
        <v>8.5123641209012099E-2</v>
      </c>
      <c r="AD13" s="20">
        <v>2.5021158675850402E-2</v>
      </c>
      <c r="AE13" s="20"/>
      <c r="AF13" s="20">
        <v>8.7279368137091598E-2</v>
      </c>
      <c r="AG13" s="20">
        <v>7.3056486108072402E-2</v>
      </c>
      <c r="AH13" s="20">
        <v>0.12409407107326</v>
      </c>
      <c r="AI13" s="20">
        <v>4.6092142157737402E-2</v>
      </c>
      <c r="AJ13" s="20"/>
      <c r="AK13" s="20">
        <v>6.2667616024024098E-2</v>
      </c>
      <c r="AL13" s="20">
        <v>7.0187312046751701E-2</v>
      </c>
      <c r="AM13" s="20"/>
      <c r="AN13" s="20">
        <v>9.2792571666341098E-2</v>
      </c>
      <c r="AO13" s="20">
        <v>8.9653428324313694E-2</v>
      </c>
      <c r="AP13" s="20">
        <v>5.1830760244954997E-2</v>
      </c>
      <c r="AQ13" s="20">
        <v>8.5469675394797801E-2</v>
      </c>
      <c r="AR13" s="20">
        <v>9.4349914669436902E-2</v>
      </c>
      <c r="AS13" s="20">
        <v>7.3992653202185205E-2</v>
      </c>
      <c r="AT13" s="20"/>
      <c r="AU13" s="20">
        <v>9.0466870573659305E-2</v>
      </c>
      <c r="AV13" s="20">
        <v>7.8024303648835003E-2</v>
      </c>
      <c r="AW13" s="20"/>
      <c r="AX13" s="20">
        <v>0.115172332819615</v>
      </c>
      <c r="AY13" s="20">
        <v>7.2283219683843006E-2</v>
      </c>
      <c r="AZ13" s="20"/>
      <c r="BA13" s="20">
        <v>8.9241205004121499E-2</v>
      </c>
      <c r="BB13" s="20">
        <v>6.2878845430305405E-2</v>
      </c>
      <c r="BC13" s="20"/>
      <c r="BD13" s="20">
        <v>8.7606939811249201E-2</v>
      </c>
      <c r="BE13" s="20"/>
      <c r="BF13" s="20">
        <v>9.4324731701025899E-2</v>
      </c>
      <c r="BG13" s="20"/>
      <c r="BH13" s="20">
        <v>7.7075448518688902E-2</v>
      </c>
      <c r="BI13" s="20"/>
      <c r="BJ13" s="20">
        <v>0.13884529837615001</v>
      </c>
      <c r="BK13" s="20"/>
      <c r="BL13" s="20">
        <v>7.5326238287890507E-2</v>
      </c>
      <c r="BM13" s="20">
        <v>8.0583405423881094E-2</v>
      </c>
      <c r="BN13" s="20">
        <v>0.12261136592183799</v>
      </c>
      <c r="BO13" s="20">
        <v>5.8482339779083299E-2</v>
      </c>
      <c r="BP13" s="20">
        <v>9.8551666301334495E-2</v>
      </c>
      <c r="BQ13" s="20"/>
      <c r="BR13" s="20">
        <v>6.6719821997177395E-2</v>
      </c>
      <c r="BS13" s="20">
        <v>6.4240701052733204E-2</v>
      </c>
      <c r="BT13" s="20">
        <v>0.10917494903944901</v>
      </c>
      <c r="BU13" s="20">
        <v>8.8547471449824597E-2</v>
      </c>
      <c r="BV13" s="20">
        <v>9.3512940485800805E-2</v>
      </c>
      <c r="BW13" s="20">
        <v>0.13076552409094</v>
      </c>
      <c r="BX13" s="20"/>
      <c r="BY13" s="20">
        <v>0.167808726146874</v>
      </c>
      <c r="BZ13" s="20">
        <v>7.3625091512454902E-2</v>
      </c>
      <c r="CA13" s="20">
        <v>7.2000586387202997E-2</v>
      </c>
      <c r="CB13" s="20">
        <v>6.2378118936782898E-2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CB18"/>
  <sheetViews>
    <sheetView showGridLines="0" workbookViewId="0">
      <pane xSplit="2" topLeftCell="BO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112</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1911</v>
      </c>
      <c r="D7" s="10">
        <v>935</v>
      </c>
      <c r="E7" s="10">
        <v>970</v>
      </c>
      <c r="F7" s="10"/>
      <c r="G7" s="10">
        <v>245</v>
      </c>
      <c r="H7" s="10">
        <v>285</v>
      </c>
      <c r="I7" s="10">
        <v>312</v>
      </c>
      <c r="J7" s="10">
        <v>335</v>
      </c>
      <c r="K7" s="10">
        <v>296</v>
      </c>
      <c r="L7" s="10">
        <v>438</v>
      </c>
      <c r="M7" s="10"/>
      <c r="N7" s="10">
        <v>540</v>
      </c>
      <c r="O7" s="10">
        <v>480</v>
      </c>
      <c r="P7" s="10">
        <v>414</v>
      </c>
      <c r="Q7" s="10">
        <v>467</v>
      </c>
      <c r="R7" s="10"/>
      <c r="S7" s="10">
        <v>260</v>
      </c>
      <c r="T7" s="10">
        <v>285</v>
      </c>
      <c r="U7" s="10">
        <v>147</v>
      </c>
      <c r="V7" s="10">
        <v>167</v>
      </c>
      <c r="W7" s="10">
        <v>133</v>
      </c>
      <c r="X7" s="10">
        <v>159</v>
      </c>
      <c r="Y7" s="10">
        <v>169</v>
      </c>
      <c r="Z7" s="10">
        <v>78</v>
      </c>
      <c r="AA7" s="10">
        <v>202</v>
      </c>
      <c r="AB7" s="10">
        <v>176</v>
      </c>
      <c r="AC7" s="10">
        <v>94</v>
      </c>
      <c r="AD7" s="10">
        <v>41</v>
      </c>
      <c r="AE7" s="10"/>
      <c r="AF7" s="10">
        <v>1492</v>
      </c>
      <c r="AG7" s="10">
        <v>155</v>
      </c>
      <c r="AH7" s="10">
        <v>82</v>
      </c>
      <c r="AI7" s="10">
        <v>43</v>
      </c>
      <c r="AJ7" s="10"/>
      <c r="AK7" s="10">
        <v>139</v>
      </c>
      <c r="AL7" s="10">
        <v>164</v>
      </c>
      <c r="AM7" s="10"/>
      <c r="AN7" s="10">
        <v>474</v>
      </c>
      <c r="AO7" s="10">
        <v>534</v>
      </c>
      <c r="AP7" s="10">
        <v>222</v>
      </c>
      <c r="AQ7" s="10">
        <v>377</v>
      </c>
      <c r="AR7" s="10">
        <v>218</v>
      </c>
      <c r="AS7" s="10">
        <v>85</v>
      </c>
      <c r="AT7" s="10"/>
      <c r="AU7" s="10">
        <v>1114</v>
      </c>
      <c r="AV7" s="10">
        <v>792</v>
      </c>
      <c r="AW7" s="10"/>
      <c r="AX7" s="10">
        <v>530</v>
      </c>
      <c r="AY7" s="10">
        <v>1351</v>
      </c>
      <c r="AZ7" s="10"/>
      <c r="BA7" s="10">
        <v>1615</v>
      </c>
      <c r="BB7" s="10">
        <v>296</v>
      </c>
      <c r="BC7" s="10"/>
      <c r="BD7" s="10">
        <v>1130</v>
      </c>
      <c r="BE7" s="10"/>
      <c r="BF7" s="10">
        <v>1037</v>
      </c>
      <c r="BG7" s="10"/>
      <c r="BH7" s="10">
        <v>131</v>
      </c>
      <c r="BI7" s="10"/>
      <c r="BJ7" s="10">
        <v>66</v>
      </c>
      <c r="BK7" s="10"/>
      <c r="BL7" s="10">
        <v>596</v>
      </c>
      <c r="BM7" s="10">
        <v>402</v>
      </c>
      <c r="BN7" s="10">
        <v>240</v>
      </c>
      <c r="BO7" s="10">
        <v>172</v>
      </c>
      <c r="BP7" s="10">
        <v>278</v>
      </c>
      <c r="BQ7" s="10"/>
      <c r="BR7" s="10">
        <v>418</v>
      </c>
      <c r="BS7" s="10">
        <v>319</v>
      </c>
      <c r="BT7" s="10">
        <v>437</v>
      </c>
      <c r="BU7" s="10">
        <v>192</v>
      </c>
      <c r="BV7" s="10">
        <v>130</v>
      </c>
      <c r="BW7" s="10">
        <v>141</v>
      </c>
      <c r="BX7" s="10"/>
      <c r="BY7" s="10">
        <v>305</v>
      </c>
      <c r="BZ7" s="10">
        <v>518</v>
      </c>
      <c r="CA7" s="10">
        <v>584</v>
      </c>
      <c r="CB7" s="10">
        <v>504</v>
      </c>
    </row>
    <row r="8" spans="2:80" ht="30" customHeight="1" x14ac:dyDescent="0.3">
      <c r="B8" s="11" t="s">
        <v>19</v>
      </c>
      <c r="C8" s="11">
        <v>1907</v>
      </c>
      <c r="D8" s="11">
        <v>944</v>
      </c>
      <c r="E8" s="11">
        <v>958</v>
      </c>
      <c r="F8" s="11"/>
      <c r="G8" s="11">
        <v>251</v>
      </c>
      <c r="H8" s="11">
        <v>315</v>
      </c>
      <c r="I8" s="11">
        <v>323</v>
      </c>
      <c r="J8" s="11">
        <v>329</v>
      </c>
      <c r="K8" s="11">
        <v>277</v>
      </c>
      <c r="L8" s="11">
        <v>412</v>
      </c>
      <c r="M8" s="11"/>
      <c r="N8" s="11">
        <v>519</v>
      </c>
      <c r="O8" s="11">
        <v>478</v>
      </c>
      <c r="P8" s="11">
        <v>425</v>
      </c>
      <c r="Q8" s="11">
        <v>476</v>
      </c>
      <c r="R8" s="11"/>
      <c r="S8" s="11">
        <v>259</v>
      </c>
      <c r="T8" s="11">
        <v>269</v>
      </c>
      <c r="U8" s="11">
        <v>159</v>
      </c>
      <c r="V8" s="11">
        <v>180</v>
      </c>
      <c r="W8" s="11">
        <v>133</v>
      </c>
      <c r="X8" s="11">
        <v>174</v>
      </c>
      <c r="Y8" s="11">
        <v>162</v>
      </c>
      <c r="Z8" s="11">
        <v>73</v>
      </c>
      <c r="AA8" s="11">
        <v>197</v>
      </c>
      <c r="AB8" s="11">
        <v>170</v>
      </c>
      <c r="AC8" s="11">
        <v>91</v>
      </c>
      <c r="AD8" s="11">
        <v>40</v>
      </c>
      <c r="AE8" s="11"/>
      <c r="AF8" s="11">
        <v>1498</v>
      </c>
      <c r="AG8" s="11">
        <v>149</v>
      </c>
      <c r="AH8" s="11">
        <v>80</v>
      </c>
      <c r="AI8" s="11">
        <v>41</v>
      </c>
      <c r="AJ8" s="11"/>
      <c r="AK8" s="11">
        <v>140</v>
      </c>
      <c r="AL8" s="11">
        <v>163</v>
      </c>
      <c r="AM8" s="11"/>
      <c r="AN8" s="11">
        <v>486</v>
      </c>
      <c r="AO8" s="11">
        <v>526</v>
      </c>
      <c r="AP8" s="11">
        <v>222</v>
      </c>
      <c r="AQ8" s="11">
        <v>374</v>
      </c>
      <c r="AR8" s="11">
        <v>213</v>
      </c>
      <c r="AS8" s="11">
        <v>84</v>
      </c>
      <c r="AT8" s="11"/>
      <c r="AU8" s="11">
        <v>1101</v>
      </c>
      <c r="AV8" s="11">
        <v>801</v>
      </c>
      <c r="AW8" s="11"/>
      <c r="AX8" s="11">
        <v>524</v>
      </c>
      <c r="AY8" s="11">
        <v>1352</v>
      </c>
      <c r="AZ8" s="11"/>
      <c r="BA8" s="11">
        <v>1602</v>
      </c>
      <c r="BB8" s="11">
        <v>306</v>
      </c>
      <c r="BC8" s="11"/>
      <c r="BD8" s="11">
        <v>1128</v>
      </c>
      <c r="BE8" s="11"/>
      <c r="BF8" s="11">
        <v>1037</v>
      </c>
      <c r="BG8" s="11"/>
      <c r="BH8" s="11">
        <v>126</v>
      </c>
      <c r="BI8" s="11"/>
      <c r="BJ8" s="11">
        <v>64</v>
      </c>
      <c r="BK8" s="11"/>
      <c r="BL8" s="11">
        <v>601</v>
      </c>
      <c r="BM8" s="11">
        <v>396</v>
      </c>
      <c r="BN8" s="11">
        <v>240</v>
      </c>
      <c r="BO8" s="11">
        <v>170</v>
      </c>
      <c r="BP8" s="11">
        <v>280</v>
      </c>
      <c r="BQ8" s="11"/>
      <c r="BR8" s="11">
        <v>424</v>
      </c>
      <c r="BS8" s="11">
        <v>318</v>
      </c>
      <c r="BT8" s="11">
        <v>434</v>
      </c>
      <c r="BU8" s="11">
        <v>191</v>
      </c>
      <c r="BV8" s="11">
        <v>131</v>
      </c>
      <c r="BW8" s="11">
        <v>142</v>
      </c>
      <c r="BX8" s="11"/>
      <c r="BY8" s="11">
        <v>301</v>
      </c>
      <c r="BZ8" s="11">
        <v>526</v>
      </c>
      <c r="CA8" s="11">
        <v>573</v>
      </c>
      <c r="CB8" s="11">
        <v>507</v>
      </c>
    </row>
    <row r="9" spans="2:80" x14ac:dyDescent="0.3">
      <c r="B9" s="15" t="s">
        <v>63</v>
      </c>
      <c r="C9" s="14">
        <v>0.13942089575813599</v>
      </c>
      <c r="D9" s="14">
        <v>0.16624726695013201</v>
      </c>
      <c r="E9" s="14">
        <v>0.111855805313734</v>
      </c>
      <c r="F9" s="14"/>
      <c r="G9" s="14">
        <v>0.26783246642571801</v>
      </c>
      <c r="H9" s="14">
        <v>0.19226492984514401</v>
      </c>
      <c r="I9" s="14">
        <v>0.148429201974973</v>
      </c>
      <c r="J9" s="14">
        <v>8.0195904172797206E-2</v>
      </c>
      <c r="K9" s="14">
        <v>0.10602475599863299</v>
      </c>
      <c r="L9" s="14">
        <v>8.3504864619399599E-2</v>
      </c>
      <c r="M9" s="14"/>
      <c r="N9" s="14">
        <v>0.168297858261031</v>
      </c>
      <c r="O9" s="14">
        <v>0.13211334647143699</v>
      </c>
      <c r="P9" s="14">
        <v>9.3134874276304305E-2</v>
      </c>
      <c r="Q9" s="14">
        <v>0.15736780096598399</v>
      </c>
      <c r="R9" s="14"/>
      <c r="S9" s="14">
        <v>0.27093886136675099</v>
      </c>
      <c r="T9" s="14">
        <v>9.7619648014636698E-2</v>
      </c>
      <c r="U9" s="14">
        <v>0.13352959699844799</v>
      </c>
      <c r="V9" s="14">
        <v>0.135693129613189</v>
      </c>
      <c r="W9" s="14">
        <v>8.6152690178005198E-2</v>
      </c>
      <c r="X9" s="14">
        <v>0.101710492188891</v>
      </c>
      <c r="Y9" s="14">
        <v>0.155720338962889</v>
      </c>
      <c r="Z9" s="14">
        <v>0.121890393588049</v>
      </c>
      <c r="AA9" s="14">
        <v>0.16295139077461501</v>
      </c>
      <c r="AB9" s="14">
        <v>9.2507328545123793E-2</v>
      </c>
      <c r="AC9" s="14">
        <v>9.8963933672616397E-2</v>
      </c>
      <c r="AD9" s="14">
        <v>9.2788291648790502E-2</v>
      </c>
      <c r="AE9" s="14"/>
      <c r="AF9" s="14">
        <v>0.143354863151301</v>
      </c>
      <c r="AG9" s="14">
        <v>8.5654129093590603E-2</v>
      </c>
      <c r="AH9" s="14">
        <v>7.3856885929353494E-2</v>
      </c>
      <c r="AI9" s="14">
        <v>8.8909866930392906E-2</v>
      </c>
      <c r="AJ9" s="14"/>
      <c r="AK9" s="14">
        <v>0.206447414446395</v>
      </c>
      <c r="AL9" s="14">
        <v>0.161453158368558</v>
      </c>
      <c r="AM9" s="14"/>
      <c r="AN9" s="14">
        <v>0.25355611622758301</v>
      </c>
      <c r="AO9" s="14">
        <v>0.114090675162264</v>
      </c>
      <c r="AP9" s="14">
        <v>0.135358231832027</v>
      </c>
      <c r="AQ9" s="14">
        <v>7.0566689357030796E-2</v>
      </c>
      <c r="AR9" s="14">
        <v>7.6429094549277501E-2</v>
      </c>
      <c r="AS9" s="14">
        <v>0.103821758735713</v>
      </c>
      <c r="AT9" s="14"/>
      <c r="AU9" s="14">
        <v>0.13965797874192101</v>
      </c>
      <c r="AV9" s="14">
        <v>0.139914169174822</v>
      </c>
      <c r="AW9" s="14"/>
      <c r="AX9" s="14">
        <v>0.104139558143699</v>
      </c>
      <c r="AY9" s="14">
        <v>0.15631351303048399</v>
      </c>
      <c r="AZ9" s="14"/>
      <c r="BA9" s="14">
        <v>0.126458663993676</v>
      </c>
      <c r="BB9" s="14">
        <v>0.207368769875592</v>
      </c>
      <c r="BC9" s="14"/>
      <c r="BD9" s="14">
        <v>0.16983201738996301</v>
      </c>
      <c r="BE9" s="14"/>
      <c r="BF9" s="14">
        <v>0.165700726072016</v>
      </c>
      <c r="BG9" s="14"/>
      <c r="BH9" s="14">
        <v>7.8054031886260603E-2</v>
      </c>
      <c r="BI9" s="14"/>
      <c r="BJ9" s="14">
        <v>9.5176151244117796E-2</v>
      </c>
      <c r="BK9" s="14"/>
      <c r="BL9" s="14">
        <v>0.15339629628415</v>
      </c>
      <c r="BM9" s="14">
        <v>0.152002172807505</v>
      </c>
      <c r="BN9" s="14">
        <v>0.11468274679231701</v>
      </c>
      <c r="BO9" s="14">
        <v>0.204163988659364</v>
      </c>
      <c r="BP9" s="14">
        <v>0.12470702983066199</v>
      </c>
      <c r="BQ9" s="14"/>
      <c r="BR9" s="14">
        <v>0.17475913859732101</v>
      </c>
      <c r="BS9" s="14">
        <v>0.13587184370234201</v>
      </c>
      <c r="BT9" s="14">
        <v>0.132150739596088</v>
      </c>
      <c r="BU9" s="14">
        <v>0.21182657652418499</v>
      </c>
      <c r="BV9" s="14">
        <v>0.10150116643917</v>
      </c>
      <c r="BW9" s="14">
        <v>9.4577370947789494E-2</v>
      </c>
      <c r="BX9" s="14"/>
      <c r="BY9" s="14">
        <v>5.5289860075061099E-2</v>
      </c>
      <c r="BZ9" s="14">
        <v>0.28932623360489401</v>
      </c>
      <c r="CA9" s="14">
        <v>7.6344672842150907E-2</v>
      </c>
      <c r="CB9" s="14">
        <v>0.105233756714808</v>
      </c>
    </row>
    <row r="10" spans="2:80" x14ac:dyDescent="0.3">
      <c r="B10" s="15" t="s">
        <v>64</v>
      </c>
      <c r="C10" s="14">
        <v>0.23790030863525499</v>
      </c>
      <c r="D10" s="14">
        <v>0.21044753815791001</v>
      </c>
      <c r="E10" s="14">
        <v>0.26415153785217099</v>
      </c>
      <c r="F10" s="14"/>
      <c r="G10" s="14">
        <v>0.31049075841523899</v>
      </c>
      <c r="H10" s="14">
        <v>0.29178611725220299</v>
      </c>
      <c r="I10" s="14">
        <v>0.31051070695410399</v>
      </c>
      <c r="J10" s="14">
        <v>0.23943109373287699</v>
      </c>
      <c r="K10" s="14">
        <v>0.19118950336003099</v>
      </c>
      <c r="L10" s="14">
        <v>0.12580175284523901</v>
      </c>
      <c r="M10" s="14"/>
      <c r="N10" s="14">
        <v>0.27281495654413102</v>
      </c>
      <c r="O10" s="14">
        <v>0.25520303848852699</v>
      </c>
      <c r="P10" s="14">
        <v>0.23201816828382499</v>
      </c>
      <c r="Q10" s="14">
        <v>0.18634286995327901</v>
      </c>
      <c r="R10" s="14"/>
      <c r="S10" s="14">
        <v>0.25690077737523898</v>
      </c>
      <c r="T10" s="14">
        <v>0.20707484165023901</v>
      </c>
      <c r="U10" s="14">
        <v>0.21170229066041199</v>
      </c>
      <c r="V10" s="14">
        <v>0.16506653868774099</v>
      </c>
      <c r="W10" s="14">
        <v>0.23380190675696699</v>
      </c>
      <c r="X10" s="14">
        <v>0.23948771081817899</v>
      </c>
      <c r="Y10" s="14">
        <v>0.22183571307510699</v>
      </c>
      <c r="Z10" s="14">
        <v>0.27271166248595702</v>
      </c>
      <c r="AA10" s="14">
        <v>0.26696220692615302</v>
      </c>
      <c r="AB10" s="14">
        <v>0.27946558077459299</v>
      </c>
      <c r="AC10" s="14">
        <v>0.25327660441427702</v>
      </c>
      <c r="AD10" s="14">
        <v>0.41027502941495297</v>
      </c>
      <c r="AE10" s="14"/>
      <c r="AF10" s="14">
        <v>0.23082826701526299</v>
      </c>
      <c r="AG10" s="14">
        <v>0.24993014254174101</v>
      </c>
      <c r="AH10" s="14">
        <v>0.29003661691716598</v>
      </c>
      <c r="AI10" s="14">
        <v>0.43974162393553601</v>
      </c>
      <c r="AJ10" s="14"/>
      <c r="AK10" s="14">
        <v>0.21220432750264001</v>
      </c>
      <c r="AL10" s="14">
        <v>0.23229082743083199</v>
      </c>
      <c r="AM10" s="14"/>
      <c r="AN10" s="14">
        <v>0.257651910684077</v>
      </c>
      <c r="AO10" s="14">
        <v>0.22784551825371099</v>
      </c>
      <c r="AP10" s="14">
        <v>0.22762995940726599</v>
      </c>
      <c r="AQ10" s="14">
        <v>0.22475020177291299</v>
      </c>
      <c r="AR10" s="14">
        <v>0.242392656124961</v>
      </c>
      <c r="AS10" s="14">
        <v>0.26383649222421002</v>
      </c>
      <c r="AT10" s="14"/>
      <c r="AU10" s="14">
        <v>0.23564885077167599</v>
      </c>
      <c r="AV10" s="14">
        <v>0.23914074329169599</v>
      </c>
      <c r="AW10" s="14"/>
      <c r="AX10" s="14">
        <v>0.20284220361010599</v>
      </c>
      <c r="AY10" s="14">
        <v>0.25302589747626503</v>
      </c>
      <c r="AZ10" s="14"/>
      <c r="BA10" s="14">
        <v>0.22632076236814699</v>
      </c>
      <c r="BB10" s="14">
        <v>0.29860016082058299</v>
      </c>
      <c r="BC10" s="14"/>
      <c r="BD10" s="14">
        <v>0.22323535336728201</v>
      </c>
      <c r="BE10" s="14"/>
      <c r="BF10" s="14">
        <v>0.202764841793133</v>
      </c>
      <c r="BG10" s="14"/>
      <c r="BH10" s="14">
        <v>0.22203563338682</v>
      </c>
      <c r="BI10" s="14"/>
      <c r="BJ10" s="14">
        <v>0.23978274580838199</v>
      </c>
      <c r="BK10" s="14"/>
      <c r="BL10" s="14">
        <v>0.27849359795244299</v>
      </c>
      <c r="BM10" s="14">
        <v>0.19110558172456801</v>
      </c>
      <c r="BN10" s="14">
        <v>0.197561915965939</v>
      </c>
      <c r="BO10" s="14">
        <v>0.196602537511857</v>
      </c>
      <c r="BP10" s="14">
        <v>0.25292107970168398</v>
      </c>
      <c r="BQ10" s="14"/>
      <c r="BR10" s="14">
        <v>0.29399230207806898</v>
      </c>
      <c r="BS10" s="14">
        <v>0.21344337809046801</v>
      </c>
      <c r="BT10" s="14">
        <v>0.21252072792646401</v>
      </c>
      <c r="BU10" s="14">
        <v>0.190291772197347</v>
      </c>
      <c r="BV10" s="14">
        <v>0.228026196998183</v>
      </c>
      <c r="BW10" s="14">
        <v>0.23798624722117601</v>
      </c>
      <c r="BX10" s="14"/>
      <c r="BY10" s="14">
        <v>0.17308635643027201</v>
      </c>
      <c r="BZ10" s="14">
        <v>0.26054834147036798</v>
      </c>
      <c r="CA10" s="14">
        <v>0.19498544558314099</v>
      </c>
      <c r="CB10" s="14">
        <v>0.30140909369638502</v>
      </c>
    </row>
    <row r="11" spans="2:80" x14ac:dyDescent="0.3">
      <c r="B11" s="15" t="s">
        <v>65</v>
      </c>
      <c r="C11" s="14">
        <v>0.206855169714733</v>
      </c>
      <c r="D11" s="14">
        <v>0.19389823324816799</v>
      </c>
      <c r="E11" s="14">
        <v>0.21989963519880601</v>
      </c>
      <c r="F11" s="14"/>
      <c r="G11" s="14">
        <v>0.14609373378670701</v>
      </c>
      <c r="H11" s="14">
        <v>0.19154502367420501</v>
      </c>
      <c r="I11" s="14">
        <v>0.227945234764378</v>
      </c>
      <c r="J11" s="14">
        <v>0.20161479633182999</v>
      </c>
      <c r="K11" s="14">
        <v>0.23792547806110501</v>
      </c>
      <c r="L11" s="14">
        <v>0.222322893738016</v>
      </c>
      <c r="M11" s="14"/>
      <c r="N11" s="14">
        <v>0.222949003714562</v>
      </c>
      <c r="O11" s="14">
        <v>0.191961344701152</v>
      </c>
      <c r="P11" s="14">
        <v>0.19031320528492601</v>
      </c>
      <c r="Q11" s="14">
        <v>0.21710730666612499</v>
      </c>
      <c r="R11" s="14"/>
      <c r="S11" s="14">
        <v>0.17613628591386499</v>
      </c>
      <c r="T11" s="14">
        <v>0.25250927614254298</v>
      </c>
      <c r="U11" s="14">
        <v>0.21418840558746499</v>
      </c>
      <c r="V11" s="14">
        <v>0.21461532940945799</v>
      </c>
      <c r="W11" s="14">
        <v>0.20991909909575701</v>
      </c>
      <c r="X11" s="14">
        <v>0.249140583735699</v>
      </c>
      <c r="Y11" s="14">
        <v>0.19782060970729801</v>
      </c>
      <c r="Z11" s="14">
        <v>0.17679935610800199</v>
      </c>
      <c r="AA11" s="14">
        <v>0.17167351132707101</v>
      </c>
      <c r="AB11" s="14">
        <v>0.193952131718196</v>
      </c>
      <c r="AC11" s="14">
        <v>0.212254704121177</v>
      </c>
      <c r="AD11" s="14">
        <v>0.14719232402623</v>
      </c>
      <c r="AE11" s="14"/>
      <c r="AF11" s="14">
        <v>0.20646859255224501</v>
      </c>
      <c r="AG11" s="14">
        <v>0.19854669410127701</v>
      </c>
      <c r="AH11" s="14">
        <v>0.14482513355728999</v>
      </c>
      <c r="AI11" s="14">
        <v>0.144160965963648</v>
      </c>
      <c r="AJ11" s="14"/>
      <c r="AK11" s="14">
        <v>0.27337098908637902</v>
      </c>
      <c r="AL11" s="14">
        <v>0.18241662053469801</v>
      </c>
      <c r="AM11" s="14"/>
      <c r="AN11" s="14">
        <v>0.17114834641451299</v>
      </c>
      <c r="AO11" s="14">
        <v>0.21035953649531999</v>
      </c>
      <c r="AP11" s="14">
        <v>0.21079125851956301</v>
      </c>
      <c r="AQ11" s="14">
        <v>0.24013391947684901</v>
      </c>
      <c r="AR11" s="14">
        <v>0.22154118303482201</v>
      </c>
      <c r="AS11" s="14">
        <v>0.19837702561717899</v>
      </c>
      <c r="AT11" s="14"/>
      <c r="AU11" s="14">
        <v>0.187628103353045</v>
      </c>
      <c r="AV11" s="14">
        <v>0.23333007008422699</v>
      </c>
      <c r="AW11" s="14"/>
      <c r="AX11" s="14">
        <v>0.21772360949665701</v>
      </c>
      <c r="AY11" s="14">
        <v>0.20172254752451399</v>
      </c>
      <c r="AZ11" s="14"/>
      <c r="BA11" s="14">
        <v>0.206721710552802</v>
      </c>
      <c r="BB11" s="14">
        <v>0.20755476115079599</v>
      </c>
      <c r="BC11" s="14"/>
      <c r="BD11" s="14">
        <v>0.17790731695450299</v>
      </c>
      <c r="BE11" s="14"/>
      <c r="BF11" s="14">
        <v>0.19259647794305901</v>
      </c>
      <c r="BG11" s="14"/>
      <c r="BH11" s="14">
        <v>0.193409015122152</v>
      </c>
      <c r="BI11" s="14"/>
      <c r="BJ11" s="14">
        <v>0.12192078798669299</v>
      </c>
      <c r="BK11" s="14"/>
      <c r="BL11" s="14">
        <v>0.20472938723720399</v>
      </c>
      <c r="BM11" s="14">
        <v>0.18940398837657399</v>
      </c>
      <c r="BN11" s="14">
        <v>0.1544773044611</v>
      </c>
      <c r="BO11" s="14">
        <v>0.238659895545865</v>
      </c>
      <c r="BP11" s="14">
        <v>0.23335397344360401</v>
      </c>
      <c r="BQ11" s="14"/>
      <c r="BR11" s="14">
        <v>0.20848010313439899</v>
      </c>
      <c r="BS11" s="14">
        <v>0.17315062305187101</v>
      </c>
      <c r="BT11" s="14">
        <v>0.175069718192645</v>
      </c>
      <c r="BU11" s="14">
        <v>0.20170945823244499</v>
      </c>
      <c r="BV11" s="14">
        <v>0.28379316510094399</v>
      </c>
      <c r="BW11" s="14">
        <v>0.25862100769599</v>
      </c>
      <c r="BX11" s="14"/>
      <c r="BY11" s="14">
        <v>0.31186762523546602</v>
      </c>
      <c r="BZ11" s="14">
        <v>0.110273903024791</v>
      </c>
      <c r="CA11" s="14">
        <v>0.232394368733576</v>
      </c>
      <c r="CB11" s="14">
        <v>0.21577477715006199</v>
      </c>
    </row>
    <row r="12" spans="2:80" x14ac:dyDescent="0.3">
      <c r="B12" s="15" t="s">
        <v>89</v>
      </c>
      <c r="C12" s="14">
        <v>0.25189621367890103</v>
      </c>
      <c r="D12" s="14">
        <v>0.25635189852854201</v>
      </c>
      <c r="E12" s="14">
        <v>0.24813073609981001</v>
      </c>
      <c r="F12" s="14"/>
      <c r="G12" s="14">
        <v>0.18610394917988801</v>
      </c>
      <c r="H12" s="14">
        <v>0.21069489255840301</v>
      </c>
      <c r="I12" s="14">
        <v>0.20559230852576099</v>
      </c>
      <c r="J12" s="14">
        <v>0.322618684677138</v>
      </c>
      <c r="K12" s="14">
        <v>0.25809699007085302</v>
      </c>
      <c r="L12" s="14">
        <v>0.29912635008171801</v>
      </c>
      <c r="M12" s="14"/>
      <c r="N12" s="14">
        <v>0.23666246869978599</v>
      </c>
      <c r="O12" s="14">
        <v>0.25599838207033598</v>
      </c>
      <c r="P12" s="14">
        <v>0.28288069938758598</v>
      </c>
      <c r="Q12" s="14">
        <v>0.23587984949635599</v>
      </c>
      <c r="R12" s="14"/>
      <c r="S12" s="14">
        <v>0.164847632984013</v>
      </c>
      <c r="T12" s="14">
        <v>0.27499313174746098</v>
      </c>
      <c r="U12" s="14">
        <v>0.27101567400392901</v>
      </c>
      <c r="V12" s="14">
        <v>0.30196042193239098</v>
      </c>
      <c r="W12" s="14">
        <v>0.27597574274506798</v>
      </c>
      <c r="X12" s="14">
        <v>0.24720166355022699</v>
      </c>
      <c r="Y12" s="14">
        <v>0.253022291584033</v>
      </c>
      <c r="Z12" s="14">
        <v>0.219252266323678</v>
      </c>
      <c r="AA12" s="14">
        <v>0.24924238005539401</v>
      </c>
      <c r="AB12" s="14">
        <v>0.29522866485678301</v>
      </c>
      <c r="AC12" s="14">
        <v>0.265803606188945</v>
      </c>
      <c r="AD12" s="14">
        <v>0.148215585332335</v>
      </c>
      <c r="AE12" s="14"/>
      <c r="AF12" s="14">
        <v>0.25086555506553798</v>
      </c>
      <c r="AG12" s="14">
        <v>0.31588931989787999</v>
      </c>
      <c r="AH12" s="14">
        <v>0.30233587073325402</v>
      </c>
      <c r="AI12" s="14">
        <v>0.165405428634466</v>
      </c>
      <c r="AJ12" s="14"/>
      <c r="AK12" s="14">
        <v>0.19154721888843601</v>
      </c>
      <c r="AL12" s="14">
        <v>0.29459838191111698</v>
      </c>
      <c r="AM12" s="14"/>
      <c r="AN12" s="14">
        <v>0.19485218266947499</v>
      </c>
      <c r="AO12" s="14">
        <v>0.28647390462648897</v>
      </c>
      <c r="AP12" s="14">
        <v>0.25216993989641001</v>
      </c>
      <c r="AQ12" s="14">
        <v>0.258024796440596</v>
      </c>
      <c r="AR12" s="14">
        <v>0.30200454577518498</v>
      </c>
      <c r="AS12" s="14">
        <v>0.21360518852794899</v>
      </c>
      <c r="AT12" s="14"/>
      <c r="AU12" s="14">
        <v>0.25327121151321103</v>
      </c>
      <c r="AV12" s="14">
        <v>0.25004305227811602</v>
      </c>
      <c r="AW12" s="14"/>
      <c r="AX12" s="14">
        <v>0.26920090373913202</v>
      </c>
      <c r="AY12" s="14">
        <v>0.242030557017689</v>
      </c>
      <c r="AZ12" s="14"/>
      <c r="BA12" s="14">
        <v>0.26296326999448999</v>
      </c>
      <c r="BB12" s="14">
        <v>0.193882828094775</v>
      </c>
      <c r="BC12" s="14"/>
      <c r="BD12" s="14">
        <v>0.2373699023444</v>
      </c>
      <c r="BE12" s="14"/>
      <c r="BF12" s="14">
        <v>0.23049869815330701</v>
      </c>
      <c r="BG12" s="14"/>
      <c r="BH12" s="14">
        <v>0.35270899945483802</v>
      </c>
      <c r="BI12" s="14"/>
      <c r="BJ12" s="14">
        <v>0.34989801119090602</v>
      </c>
      <c r="BK12" s="14"/>
      <c r="BL12" s="14">
        <v>0.222150935715835</v>
      </c>
      <c r="BM12" s="14">
        <v>0.27633871954929701</v>
      </c>
      <c r="BN12" s="14">
        <v>0.27128772331559797</v>
      </c>
      <c r="BO12" s="14">
        <v>0.241153854691563</v>
      </c>
      <c r="BP12" s="14">
        <v>0.25226736158665097</v>
      </c>
      <c r="BQ12" s="14"/>
      <c r="BR12" s="14">
        <v>0.18713859933155899</v>
      </c>
      <c r="BS12" s="14">
        <v>0.28395127922763402</v>
      </c>
      <c r="BT12" s="14">
        <v>0.24022538499163501</v>
      </c>
      <c r="BU12" s="14">
        <v>0.27961033239854499</v>
      </c>
      <c r="BV12" s="14">
        <v>0.27724975907727401</v>
      </c>
      <c r="BW12" s="14">
        <v>0.26242158698377999</v>
      </c>
      <c r="BX12" s="14"/>
      <c r="BY12" s="14">
        <v>0.29102594295894202</v>
      </c>
      <c r="BZ12" s="14">
        <v>0.178847076857271</v>
      </c>
      <c r="CA12" s="14">
        <v>0.27671533122298397</v>
      </c>
      <c r="CB12" s="14">
        <v>0.27635332604979701</v>
      </c>
    </row>
    <row r="13" spans="2:80" x14ac:dyDescent="0.3">
      <c r="B13" s="15" t="s">
        <v>90</v>
      </c>
      <c r="C13" s="20">
        <v>0.16392741221297399</v>
      </c>
      <c r="D13" s="20">
        <v>0.17305506311524901</v>
      </c>
      <c r="E13" s="20">
        <v>0.15596228553548</v>
      </c>
      <c r="F13" s="20"/>
      <c r="G13" s="20">
        <v>8.9479092192447998E-2</v>
      </c>
      <c r="H13" s="20">
        <v>0.11370903667004501</v>
      </c>
      <c r="I13" s="20">
        <v>0.107522547780785</v>
      </c>
      <c r="J13" s="20">
        <v>0.156139521085357</v>
      </c>
      <c r="K13" s="20">
        <v>0.20676327250937801</v>
      </c>
      <c r="L13" s="20">
        <v>0.26924413871562702</v>
      </c>
      <c r="M13" s="20"/>
      <c r="N13" s="20">
        <v>9.9275712780488801E-2</v>
      </c>
      <c r="O13" s="20">
        <v>0.164723888268547</v>
      </c>
      <c r="P13" s="20">
        <v>0.20165305276735901</v>
      </c>
      <c r="Q13" s="20">
        <v>0.203302172918256</v>
      </c>
      <c r="R13" s="20"/>
      <c r="S13" s="20">
        <v>0.13117644236013201</v>
      </c>
      <c r="T13" s="20">
        <v>0.16780310244512001</v>
      </c>
      <c r="U13" s="20">
        <v>0.16956403274974599</v>
      </c>
      <c r="V13" s="20">
        <v>0.182664580357222</v>
      </c>
      <c r="W13" s="20">
        <v>0.19415056122420199</v>
      </c>
      <c r="X13" s="20">
        <v>0.16245954970700399</v>
      </c>
      <c r="Y13" s="20">
        <v>0.171601046670674</v>
      </c>
      <c r="Z13" s="20">
        <v>0.20934632149431301</v>
      </c>
      <c r="AA13" s="20">
        <v>0.149170510916767</v>
      </c>
      <c r="AB13" s="20">
        <v>0.138846294105304</v>
      </c>
      <c r="AC13" s="20">
        <v>0.16970115160298499</v>
      </c>
      <c r="AD13" s="20">
        <v>0.201528769577691</v>
      </c>
      <c r="AE13" s="20"/>
      <c r="AF13" s="20">
        <v>0.168482722215654</v>
      </c>
      <c r="AG13" s="20">
        <v>0.149979714365511</v>
      </c>
      <c r="AH13" s="20">
        <v>0.18894549286293699</v>
      </c>
      <c r="AI13" s="20">
        <v>0.161782114535958</v>
      </c>
      <c r="AJ13" s="20"/>
      <c r="AK13" s="20">
        <v>0.116430050076149</v>
      </c>
      <c r="AL13" s="20">
        <v>0.12924101175479499</v>
      </c>
      <c r="AM13" s="20"/>
      <c r="AN13" s="20">
        <v>0.122791444004353</v>
      </c>
      <c r="AO13" s="20">
        <v>0.161230365462215</v>
      </c>
      <c r="AP13" s="20">
        <v>0.17405061034473401</v>
      </c>
      <c r="AQ13" s="20">
        <v>0.20652439295261199</v>
      </c>
      <c r="AR13" s="20">
        <v>0.15763252051575399</v>
      </c>
      <c r="AS13" s="20">
        <v>0.220359534894948</v>
      </c>
      <c r="AT13" s="20"/>
      <c r="AU13" s="20">
        <v>0.183793855620146</v>
      </c>
      <c r="AV13" s="20">
        <v>0.13757196517113901</v>
      </c>
      <c r="AW13" s="20"/>
      <c r="AX13" s="20">
        <v>0.20609372501040599</v>
      </c>
      <c r="AY13" s="20">
        <v>0.146907484951047</v>
      </c>
      <c r="AZ13" s="20"/>
      <c r="BA13" s="20">
        <v>0.17753559309088399</v>
      </c>
      <c r="BB13" s="20">
        <v>9.2593480058253505E-2</v>
      </c>
      <c r="BC13" s="20"/>
      <c r="BD13" s="20">
        <v>0.191655409943852</v>
      </c>
      <c r="BE13" s="20"/>
      <c r="BF13" s="20">
        <v>0.20843925603848501</v>
      </c>
      <c r="BG13" s="20"/>
      <c r="BH13" s="20">
        <v>0.153792320149928</v>
      </c>
      <c r="BI13" s="20"/>
      <c r="BJ13" s="20">
        <v>0.19322230376990099</v>
      </c>
      <c r="BK13" s="20"/>
      <c r="BL13" s="20">
        <v>0.14122978281036799</v>
      </c>
      <c r="BM13" s="20">
        <v>0.19114953754205499</v>
      </c>
      <c r="BN13" s="20">
        <v>0.26199030946504598</v>
      </c>
      <c r="BO13" s="20">
        <v>0.119419723591351</v>
      </c>
      <c r="BP13" s="20">
        <v>0.136750555437398</v>
      </c>
      <c r="BQ13" s="20"/>
      <c r="BR13" s="20">
        <v>0.135629856858652</v>
      </c>
      <c r="BS13" s="20">
        <v>0.193582875927685</v>
      </c>
      <c r="BT13" s="20">
        <v>0.24003342929316801</v>
      </c>
      <c r="BU13" s="20">
        <v>0.11656186064747801</v>
      </c>
      <c r="BV13" s="20">
        <v>0.109429712384429</v>
      </c>
      <c r="BW13" s="20">
        <v>0.146393787151265</v>
      </c>
      <c r="BX13" s="20"/>
      <c r="BY13" s="20">
        <v>0.168730215300259</v>
      </c>
      <c r="BZ13" s="20">
        <v>0.161004445042675</v>
      </c>
      <c r="CA13" s="20">
        <v>0.219560181618148</v>
      </c>
      <c r="CB13" s="20">
        <v>0.101229046388949</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CB18"/>
  <sheetViews>
    <sheetView showGridLines="0" workbookViewId="0">
      <pane xSplit="2" topLeftCell="BM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113</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1911</v>
      </c>
      <c r="D7" s="10">
        <v>935</v>
      </c>
      <c r="E7" s="10">
        <v>970</v>
      </c>
      <c r="F7" s="10"/>
      <c r="G7" s="10">
        <v>245</v>
      </c>
      <c r="H7" s="10">
        <v>285</v>
      </c>
      <c r="I7" s="10">
        <v>312</v>
      </c>
      <c r="J7" s="10">
        <v>335</v>
      </c>
      <c r="K7" s="10">
        <v>296</v>
      </c>
      <c r="L7" s="10">
        <v>438</v>
      </c>
      <c r="M7" s="10"/>
      <c r="N7" s="10">
        <v>540</v>
      </c>
      <c r="O7" s="10">
        <v>480</v>
      </c>
      <c r="P7" s="10">
        <v>414</v>
      </c>
      <c r="Q7" s="10">
        <v>467</v>
      </c>
      <c r="R7" s="10"/>
      <c r="S7" s="10">
        <v>260</v>
      </c>
      <c r="T7" s="10">
        <v>285</v>
      </c>
      <c r="U7" s="10">
        <v>147</v>
      </c>
      <c r="V7" s="10">
        <v>167</v>
      </c>
      <c r="W7" s="10">
        <v>133</v>
      </c>
      <c r="X7" s="10">
        <v>159</v>
      </c>
      <c r="Y7" s="10">
        <v>169</v>
      </c>
      <c r="Z7" s="10">
        <v>78</v>
      </c>
      <c r="AA7" s="10">
        <v>202</v>
      </c>
      <c r="AB7" s="10">
        <v>176</v>
      </c>
      <c r="AC7" s="10">
        <v>94</v>
      </c>
      <c r="AD7" s="10">
        <v>41</v>
      </c>
      <c r="AE7" s="10"/>
      <c r="AF7" s="10">
        <v>1492</v>
      </c>
      <c r="AG7" s="10">
        <v>155</v>
      </c>
      <c r="AH7" s="10">
        <v>82</v>
      </c>
      <c r="AI7" s="10">
        <v>43</v>
      </c>
      <c r="AJ7" s="10"/>
      <c r="AK7" s="10">
        <v>139</v>
      </c>
      <c r="AL7" s="10">
        <v>164</v>
      </c>
      <c r="AM7" s="10"/>
      <c r="AN7" s="10">
        <v>474</v>
      </c>
      <c r="AO7" s="10">
        <v>534</v>
      </c>
      <c r="AP7" s="10">
        <v>222</v>
      </c>
      <c r="AQ7" s="10">
        <v>377</v>
      </c>
      <c r="AR7" s="10">
        <v>218</v>
      </c>
      <c r="AS7" s="10">
        <v>85</v>
      </c>
      <c r="AT7" s="10"/>
      <c r="AU7" s="10">
        <v>1114</v>
      </c>
      <c r="AV7" s="10">
        <v>792</v>
      </c>
      <c r="AW7" s="10"/>
      <c r="AX7" s="10">
        <v>530</v>
      </c>
      <c r="AY7" s="10">
        <v>1351</v>
      </c>
      <c r="AZ7" s="10"/>
      <c r="BA7" s="10">
        <v>1615</v>
      </c>
      <c r="BB7" s="10">
        <v>296</v>
      </c>
      <c r="BC7" s="10"/>
      <c r="BD7" s="10">
        <v>1130</v>
      </c>
      <c r="BE7" s="10"/>
      <c r="BF7" s="10">
        <v>1037</v>
      </c>
      <c r="BG7" s="10"/>
      <c r="BH7" s="10">
        <v>131</v>
      </c>
      <c r="BI7" s="10"/>
      <c r="BJ7" s="10">
        <v>66</v>
      </c>
      <c r="BK7" s="10"/>
      <c r="BL7" s="10">
        <v>596</v>
      </c>
      <c r="BM7" s="10">
        <v>402</v>
      </c>
      <c r="BN7" s="10">
        <v>240</v>
      </c>
      <c r="BO7" s="10">
        <v>172</v>
      </c>
      <c r="BP7" s="10">
        <v>278</v>
      </c>
      <c r="BQ7" s="10"/>
      <c r="BR7" s="10">
        <v>418</v>
      </c>
      <c r="BS7" s="10">
        <v>319</v>
      </c>
      <c r="BT7" s="10">
        <v>437</v>
      </c>
      <c r="BU7" s="10">
        <v>192</v>
      </c>
      <c r="BV7" s="10">
        <v>130</v>
      </c>
      <c r="BW7" s="10">
        <v>141</v>
      </c>
      <c r="BX7" s="10"/>
      <c r="BY7" s="10">
        <v>305</v>
      </c>
      <c r="BZ7" s="10">
        <v>518</v>
      </c>
      <c r="CA7" s="10">
        <v>584</v>
      </c>
      <c r="CB7" s="10">
        <v>504</v>
      </c>
    </row>
    <row r="8" spans="2:80" ht="30" customHeight="1" x14ac:dyDescent="0.3">
      <c r="B8" s="11" t="s">
        <v>19</v>
      </c>
      <c r="C8" s="11">
        <v>1907</v>
      </c>
      <c r="D8" s="11">
        <v>944</v>
      </c>
      <c r="E8" s="11">
        <v>958</v>
      </c>
      <c r="F8" s="11"/>
      <c r="G8" s="11">
        <v>251</v>
      </c>
      <c r="H8" s="11">
        <v>315</v>
      </c>
      <c r="I8" s="11">
        <v>323</v>
      </c>
      <c r="J8" s="11">
        <v>329</v>
      </c>
      <c r="K8" s="11">
        <v>277</v>
      </c>
      <c r="L8" s="11">
        <v>412</v>
      </c>
      <c r="M8" s="11"/>
      <c r="N8" s="11">
        <v>519</v>
      </c>
      <c r="O8" s="11">
        <v>478</v>
      </c>
      <c r="P8" s="11">
        <v>425</v>
      </c>
      <c r="Q8" s="11">
        <v>476</v>
      </c>
      <c r="R8" s="11"/>
      <c r="S8" s="11">
        <v>259</v>
      </c>
      <c r="T8" s="11">
        <v>269</v>
      </c>
      <c r="U8" s="11">
        <v>159</v>
      </c>
      <c r="V8" s="11">
        <v>180</v>
      </c>
      <c r="W8" s="11">
        <v>133</v>
      </c>
      <c r="X8" s="11">
        <v>174</v>
      </c>
      <c r="Y8" s="11">
        <v>162</v>
      </c>
      <c r="Z8" s="11">
        <v>73</v>
      </c>
      <c r="AA8" s="11">
        <v>197</v>
      </c>
      <c r="AB8" s="11">
        <v>170</v>
      </c>
      <c r="AC8" s="11">
        <v>91</v>
      </c>
      <c r="AD8" s="11">
        <v>40</v>
      </c>
      <c r="AE8" s="11"/>
      <c r="AF8" s="11">
        <v>1498</v>
      </c>
      <c r="AG8" s="11">
        <v>149</v>
      </c>
      <c r="AH8" s="11">
        <v>80</v>
      </c>
      <c r="AI8" s="11">
        <v>41</v>
      </c>
      <c r="AJ8" s="11"/>
      <c r="AK8" s="11">
        <v>140</v>
      </c>
      <c r="AL8" s="11">
        <v>163</v>
      </c>
      <c r="AM8" s="11"/>
      <c r="AN8" s="11">
        <v>486</v>
      </c>
      <c r="AO8" s="11">
        <v>526</v>
      </c>
      <c r="AP8" s="11">
        <v>222</v>
      </c>
      <c r="AQ8" s="11">
        <v>374</v>
      </c>
      <c r="AR8" s="11">
        <v>213</v>
      </c>
      <c r="AS8" s="11">
        <v>84</v>
      </c>
      <c r="AT8" s="11"/>
      <c r="AU8" s="11">
        <v>1101</v>
      </c>
      <c r="AV8" s="11">
        <v>801</v>
      </c>
      <c r="AW8" s="11"/>
      <c r="AX8" s="11">
        <v>524</v>
      </c>
      <c r="AY8" s="11">
        <v>1352</v>
      </c>
      <c r="AZ8" s="11"/>
      <c r="BA8" s="11">
        <v>1602</v>
      </c>
      <c r="BB8" s="11">
        <v>306</v>
      </c>
      <c r="BC8" s="11"/>
      <c r="BD8" s="11">
        <v>1128</v>
      </c>
      <c r="BE8" s="11"/>
      <c r="BF8" s="11">
        <v>1037</v>
      </c>
      <c r="BG8" s="11"/>
      <c r="BH8" s="11">
        <v>126</v>
      </c>
      <c r="BI8" s="11"/>
      <c r="BJ8" s="11">
        <v>64</v>
      </c>
      <c r="BK8" s="11"/>
      <c r="BL8" s="11">
        <v>601</v>
      </c>
      <c r="BM8" s="11">
        <v>396</v>
      </c>
      <c r="BN8" s="11">
        <v>240</v>
      </c>
      <c r="BO8" s="11">
        <v>170</v>
      </c>
      <c r="BP8" s="11">
        <v>280</v>
      </c>
      <c r="BQ8" s="11"/>
      <c r="BR8" s="11">
        <v>424</v>
      </c>
      <c r="BS8" s="11">
        <v>318</v>
      </c>
      <c r="BT8" s="11">
        <v>434</v>
      </c>
      <c r="BU8" s="11">
        <v>191</v>
      </c>
      <c r="BV8" s="11">
        <v>131</v>
      </c>
      <c r="BW8" s="11">
        <v>142</v>
      </c>
      <c r="BX8" s="11"/>
      <c r="BY8" s="11">
        <v>301</v>
      </c>
      <c r="BZ8" s="11">
        <v>526</v>
      </c>
      <c r="CA8" s="11">
        <v>573</v>
      </c>
      <c r="CB8" s="11">
        <v>507</v>
      </c>
    </row>
    <row r="9" spans="2:80" x14ac:dyDescent="0.3">
      <c r="B9" s="15" t="s">
        <v>63</v>
      </c>
      <c r="C9" s="14">
        <v>0.20308898454520199</v>
      </c>
      <c r="D9" s="14">
        <v>0.221939785712787</v>
      </c>
      <c r="E9" s="14">
        <v>0.18578878104114899</v>
      </c>
      <c r="F9" s="14"/>
      <c r="G9" s="14">
        <v>0.24268166762579799</v>
      </c>
      <c r="H9" s="14">
        <v>0.260784092089268</v>
      </c>
      <c r="I9" s="14">
        <v>0.182025325999983</v>
      </c>
      <c r="J9" s="14">
        <v>0.18646713339131599</v>
      </c>
      <c r="K9" s="14">
        <v>0.17452519792291399</v>
      </c>
      <c r="L9" s="14">
        <v>0.18391878161191899</v>
      </c>
      <c r="M9" s="14"/>
      <c r="N9" s="14">
        <v>0.23552645717815801</v>
      </c>
      <c r="O9" s="14">
        <v>0.17160041056024</v>
      </c>
      <c r="P9" s="14">
        <v>0.181549843622412</v>
      </c>
      <c r="Q9" s="14">
        <v>0.21865827323985501</v>
      </c>
      <c r="R9" s="14"/>
      <c r="S9" s="14">
        <v>0.30774117175147297</v>
      </c>
      <c r="T9" s="14">
        <v>0.15113031970325499</v>
      </c>
      <c r="U9" s="14">
        <v>0.20283441531301399</v>
      </c>
      <c r="V9" s="14">
        <v>0.18866823255951801</v>
      </c>
      <c r="W9" s="14">
        <v>0.19839826810410099</v>
      </c>
      <c r="X9" s="14">
        <v>0.1387518528018</v>
      </c>
      <c r="Y9" s="14">
        <v>0.210032738091563</v>
      </c>
      <c r="Z9" s="14">
        <v>0.30075353255058601</v>
      </c>
      <c r="AA9" s="14">
        <v>0.26466506122377398</v>
      </c>
      <c r="AB9" s="14">
        <v>0.10964051887949799</v>
      </c>
      <c r="AC9" s="14">
        <v>0.20522466449951701</v>
      </c>
      <c r="AD9" s="14">
        <v>0.120183056728451</v>
      </c>
      <c r="AE9" s="14"/>
      <c r="AF9" s="14">
        <v>0.21385562430073199</v>
      </c>
      <c r="AG9" s="14">
        <v>0.102855147972182</v>
      </c>
      <c r="AH9" s="14">
        <v>0.147968829093236</v>
      </c>
      <c r="AI9" s="14">
        <v>8.9147839499930895E-2</v>
      </c>
      <c r="AJ9" s="14"/>
      <c r="AK9" s="14">
        <v>0.258950041886297</v>
      </c>
      <c r="AL9" s="14">
        <v>0.19439939874439699</v>
      </c>
      <c r="AM9" s="14"/>
      <c r="AN9" s="14">
        <v>0.27919027833359999</v>
      </c>
      <c r="AO9" s="14">
        <v>0.179445424658496</v>
      </c>
      <c r="AP9" s="14">
        <v>0.23345925573269399</v>
      </c>
      <c r="AQ9" s="14">
        <v>0.148274078792071</v>
      </c>
      <c r="AR9" s="14">
        <v>0.15175817104946801</v>
      </c>
      <c r="AS9" s="14">
        <v>0.20772597456304701</v>
      </c>
      <c r="AT9" s="14"/>
      <c r="AU9" s="14">
        <v>0.22152731515782001</v>
      </c>
      <c r="AV9" s="14">
        <v>0.17892749278891901</v>
      </c>
      <c r="AW9" s="14"/>
      <c r="AX9" s="14">
        <v>0.16478101055239</v>
      </c>
      <c r="AY9" s="14">
        <v>0.22187726281235301</v>
      </c>
      <c r="AZ9" s="14"/>
      <c r="BA9" s="14">
        <v>0.19346013897022499</v>
      </c>
      <c r="BB9" s="14">
        <v>0.25356328549226598</v>
      </c>
      <c r="BC9" s="14"/>
      <c r="BD9" s="14">
        <v>0.25269205265140898</v>
      </c>
      <c r="BE9" s="14"/>
      <c r="BF9" s="14">
        <v>0.264691581606739</v>
      </c>
      <c r="BG9" s="14"/>
      <c r="BH9" s="14">
        <v>0.11452218586005899</v>
      </c>
      <c r="BI9" s="14"/>
      <c r="BJ9" s="14">
        <v>0.18520151773992999</v>
      </c>
      <c r="BK9" s="14"/>
      <c r="BL9" s="14">
        <v>0.20487788278270599</v>
      </c>
      <c r="BM9" s="14">
        <v>0.25910309914676899</v>
      </c>
      <c r="BN9" s="14">
        <v>0.23786313993921501</v>
      </c>
      <c r="BO9" s="14">
        <v>0.26479448173550102</v>
      </c>
      <c r="BP9" s="14">
        <v>0.14794071414544699</v>
      </c>
      <c r="BQ9" s="14"/>
      <c r="BR9" s="14">
        <v>0.20808374445441499</v>
      </c>
      <c r="BS9" s="14">
        <v>0.26190161871609402</v>
      </c>
      <c r="BT9" s="14">
        <v>0.236722793116207</v>
      </c>
      <c r="BU9" s="14">
        <v>0.26780339393747998</v>
      </c>
      <c r="BV9" s="14">
        <v>0.116395767590146</v>
      </c>
      <c r="BW9" s="14">
        <v>0.136236204102133</v>
      </c>
      <c r="BX9" s="14"/>
      <c r="BY9" s="14">
        <v>5.3116925289984601E-2</v>
      </c>
      <c r="BZ9" s="14">
        <v>0.40423457693118497</v>
      </c>
      <c r="CA9" s="14">
        <v>0.169583919720181</v>
      </c>
      <c r="CB9" s="14">
        <v>0.1214481667956</v>
      </c>
    </row>
    <row r="10" spans="2:80" x14ac:dyDescent="0.3">
      <c r="B10" s="15" t="s">
        <v>64</v>
      </c>
      <c r="C10" s="14">
        <v>0.35840251046006899</v>
      </c>
      <c r="D10" s="14">
        <v>0.370633303456323</v>
      </c>
      <c r="E10" s="14">
        <v>0.34752500293642702</v>
      </c>
      <c r="F10" s="14"/>
      <c r="G10" s="14">
        <v>0.42166861493305902</v>
      </c>
      <c r="H10" s="14">
        <v>0.36418596914775903</v>
      </c>
      <c r="I10" s="14">
        <v>0.38194819154725601</v>
      </c>
      <c r="J10" s="14">
        <v>0.38344745717468098</v>
      </c>
      <c r="K10" s="14">
        <v>0.33441901707323501</v>
      </c>
      <c r="L10" s="14">
        <v>0.29313210987163701</v>
      </c>
      <c r="M10" s="14"/>
      <c r="N10" s="14">
        <v>0.35259967602821002</v>
      </c>
      <c r="O10" s="14">
        <v>0.35543903764841001</v>
      </c>
      <c r="P10" s="14">
        <v>0.39372209251741302</v>
      </c>
      <c r="Q10" s="14">
        <v>0.33920063250144999</v>
      </c>
      <c r="R10" s="14"/>
      <c r="S10" s="14">
        <v>0.37245570653418297</v>
      </c>
      <c r="T10" s="14">
        <v>0.32974382093246202</v>
      </c>
      <c r="U10" s="14">
        <v>0.37531066948994701</v>
      </c>
      <c r="V10" s="14">
        <v>0.367370286491776</v>
      </c>
      <c r="W10" s="14">
        <v>0.31879754845059199</v>
      </c>
      <c r="X10" s="14">
        <v>0.39242700860105001</v>
      </c>
      <c r="Y10" s="14">
        <v>0.388473392610167</v>
      </c>
      <c r="Z10" s="14">
        <v>0.28036658946583198</v>
      </c>
      <c r="AA10" s="14">
        <v>0.354465961024723</v>
      </c>
      <c r="AB10" s="14">
        <v>0.40001797574821402</v>
      </c>
      <c r="AC10" s="14">
        <v>0.24172155088952199</v>
      </c>
      <c r="AD10" s="14">
        <v>0.46425251191229899</v>
      </c>
      <c r="AE10" s="14"/>
      <c r="AF10" s="14">
        <v>0.35631578404019298</v>
      </c>
      <c r="AG10" s="14">
        <v>0.37791667283839098</v>
      </c>
      <c r="AH10" s="14">
        <v>0.33897935653349498</v>
      </c>
      <c r="AI10" s="14">
        <v>0.50756592867850803</v>
      </c>
      <c r="AJ10" s="14"/>
      <c r="AK10" s="14">
        <v>0.32753323559630299</v>
      </c>
      <c r="AL10" s="14">
        <v>0.37240954814382199</v>
      </c>
      <c r="AM10" s="14"/>
      <c r="AN10" s="14">
        <v>0.36947787058447001</v>
      </c>
      <c r="AO10" s="14">
        <v>0.37006885093282899</v>
      </c>
      <c r="AP10" s="14">
        <v>0.32460199152324198</v>
      </c>
      <c r="AQ10" s="14">
        <v>0.35301533661630502</v>
      </c>
      <c r="AR10" s="14">
        <v>0.35453712418514299</v>
      </c>
      <c r="AS10" s="14">
        <v>0.33596341250781703</v>
      </c>
      <c r="AT10" s="14"/>
      <c r="AU10" s="14">
        <v>0.349926596251037</v>
      </c>
      <c r="AV10" s="14">
        <v>0.37002645437920301</v>
      </c>
      <c r="AW10" s="14"/>
      <c r="AX10" s="14">
        <v>0.31416303242533</v>
      </c>
      <c r="AY10" s="14">
        <v>0.37566039259058598</v>
      </c>
      <c r="AZ10" s="14"/>
      <c r="BA10" s="14">
        <v>0.34777288483576402</v>
      </c>
      <c r="BB10" s="14">
        <v>0.41412288924670698</v>
      </c>
      <c r="BC10" s="14"/>
      <c r="BD10" s="14">
        <v>0.35555836688049303</v>
      </c>
      <c r="BE10" s="14"/>
      <c r="BF10" s="14">
        <v>0.339039875969256</v>
      </c>
      <c r="BG10" s="14"/>
      <c r="BH10" s="14">
        <v>0.39923041738149601</v>
      </c>
      <c r="BI10" s="14"/>
      <c r="BJ10" s="14">
        <v>0.241057342528296</v>
      </c>
      <c r="BK10" s="14"/>
      <c r="BL10" s="14">
        <v>0.37934277219816998</v>
      </c>
      <c r="BM10" s="14">
        <v>0.35981886169979199</v>
      </c>
      <c r="BN10" s="14">
        <v>0.35933312059720701</v>
      </c>
      <c r="BO10" s="14">
        <v>0.33937156400186902</v>
      </c>
      <c r="BP10" s="14">
        <v>0.33933556576048901</v>
      </c>
      <c r="BQ10" s="14"/>
      <c r="BR10" s="14">
        <v>0.41900597365113101</v>
      </c>
      <c r="BS10" s="14">
        <v>0.38543078229938399</v>
      </c>
      <c r="BT10" s="14">
        <v>0.36685387914151901</v>
      </c>
      <c r="BU10" s="14">
        <v>0.30216611136598198</v>
      </c>
      <c r="BV10" s="14">
        <v>0.25962822265609797</v>
      </c>
      <c r="BW10" s="14">
        <v>0.30715672572085501</v>
      </c>
      <c r="BX10" s="14"/>
      <c r="BY10" s="14">
        <v>0.21453022774450001</v>
      </c>
      <c r="BZ10" s="14">
        <v>0.37584082415576398</v>
      </c>
      <c r="CA10" s="14">
        <v>0.35005271699791501</v>
      </c>
      <c r="CB10" s="14">
        <v>0.43519587068438098</v>
      </c>
    </row>
    <row r="11" spans="2:80" x14ac:dyDescent="0.3">
      <c r="B11" s="15" t="s">
        <v>65</v>
      </c>
      <c r="C11" s="14">
        <v>0.228001077859387</v>
      </c>
      <c r="D11" s="14">
        <v>0.21090590113333299</v>
      </c>
      <c r="E11" s="14">
        <v>0.24525597364944199</v>
      </c>
      <c r="F11" s="14"/>
      <c r="G11" s="14">
        <v>0.17669854449703201</v>
      </c>
      <c r="H11" s="14">
        <v>0.17551615624658101</v>
      </c>
      <c r="I11" s="14">
        <v>0.21983902156318599</v>
      </c>
      <c r="J11" s="14">
        <v>0.20958276820973601</v>
      </c>
      <c r="K11" s="14">
        <v>0.27267211243171302</v>
      </c>
      <c r="L11" s="14">
        <v>0.29037427200188298</v>
      </c>
      <c r="M11" s="14"/>
      <c r="N11" s="14">
        <v>0.22954552277432499</v>
      </c>
      <c r="O11" s="14">
        <v>0.217255197650318</v>
      </c>
      <c r="P11" s="14">
        <v>0.20832679008803301</v>
      </c>
      <c r="Q11" s="14">
        <v>0.25549314426369202</v>
      </c>
      <c r="R11" s="14"/>
      <c r="S11" s="14">
        <v>0.17661212830176701</v>
      </c>
      <c r="T11" s="14">
        <v>0.26400819033973599</v>
      </c>
      <c r="U11" s="14">
        <v>0.251194850006004</v>
      </c>
      <c r="V11" s="14">
        <v>0.20356625834487799</v>
      </c>
      <c r="W11" s="14">
        <v>0.27432736222920101</v>
      </c>
      <c r="X11" s="14">
        <v>0.24350359342309499</v>
      </c>
      <c r="Y11" s="14">
        <v>0.209475550114258</v>
      </c>
      <c r="Z11" s="14">
        <v>0.21587801915282201</v>
      </c>
      <c r="AA11" s="14">
        <v>0.19027755408675201</v>
      </c>
      <c r="AB11" s="14">
        <v>0.237636055503892</v>
      </c>
      <c r="AC11" s="14">
        <v>0.28872952125825602</v>
      </c>
      <c r="AD11" s="14">
        <v>0.218451859514908</v>
      </c>
      <c r="AE11" s="14"/>
      <c r="AF11" s="14">
        <v>0.224192400507148</v>
      </c>
      <c r="AG11" s="14">
        <v>0.274675538623323</v>
      </c>
      <c r="AH11" s="14">
        <v>0.245232417877778</v>
      </c>
      <c r="AI11" s="14">
        <v>0.18790371403099301</v>
      </c>
      <c r="AJ11" s="14"/>
      <c r="AK11" s="14">
        <v>0.221081026900077</v>
      </c>
      <c r="AL11" s="14">
        <v>0.184259504849724</v>
      </c>
      <c r="AM11" s="14"/>
      <c r="AN11" s="14">
        <v>0.17639545249178801</v>
      </c>
      <c r="AO11" s="14">
        <v>0.23798451222906999</v>
      </c>
      <c r="AP11" s="14">
        <v>0.22563691877466999</v>
      </c>
      <c r="AQ11" s="14">
        <v>0.26927589884471198</v>
      </c>
      <c r="AR11" s="14">
        <v>0.25916180825961299</v>
      </c>
      <c r="AS11" s="14">
        <v>0.21043917024643799</v>
      </c>
      <c r="AT11" s="14"/>
      <c r="AU11" s="14">
        <v>0.22890511480917</v>
      </c>
      <c r="AV11" s="14">
        <v>0.22809774075286901</v>
      </c>
      <c r="AW11" s="14"/>
      <c r="AX11" s="14">
        <v>0.24024567128072499</v>
      </c>
      <c r="AY11" s="14">
        <v>0.21896363774163399</v>
      </c>
      <c r="AZ11" s="14"/>
      <c r="BA11" s="14">
        <v>0.240353799423874</v>
      </c>
      <c r="BB11" s="14">
        <v>0.16324824940179</v>
      </c>
      <c r="BC11" s="14"/>
      <c r="BD11" s="14">
        <v>0.20139350345858201</v>
      </c>
      <c r="BE11" s="14"/>
      <c r="BF11" s="14">
        <v>0.21276645801529201</v>
      </c>
      <c r="BG11" s="14"/>
      <c r="BH11" s="14">
        <v>0.25088093498949798</v>
      </c>
      <c r="BI11" s="14"/>
      <c r="BJ11" s="14">
        <v>0.28764071419423898</v>
      </c>
      <c r="BK11" s="14"/>
      <c r="BL11" s="14">
        <v>0.21917173008426399</v>
      </c>
      <c r="BM11" s="14">
        <v>0.197072044395806</v>
      </c>
      <c r="BN11" s="14">
        <v>0.17807661568036401</v>
      </c>
      <c r="BO11" s="14">
        <v>0.26925675072413702</v>
      </c>
      <c r="BP11" s="14">
        <v>0.26551837226881397</v>
      </c>
      <c r="BQ11" s="14"/>
      <c r="BR11" s="14">
        <v>0.19261942340232699</v>
      </c>
      <c r="BS11" s="14">
        <v>0.172584843418261</v>
      </c>
      <c r="BT11" s="14">
        <v>0.20629444996256799</v>
      </c>
      <c r="BU11" s="14">
        <v>0.25896187924240399</v>
      </c>
      <c r="BV11" s="14">
        <v>0.26968670487783197</v>
      </c>
      <c r="BW11" s="14">
        <v>0.245290795469846</v>
      </c>
      <c r="BX11" s="14"/>
      <c r="BY11" s="14">
        <v>0.29059912856291198</v>
      </c>
      <c r="BZ11" s="14">
        <v>0.130521616656013</v>
      </c>
      <c r="CA11" s="14">
        <v>0.25814928231334</v>
      </c>
      <c r="CB11" s="14">
        <v>0.25783054496955798</v>
      </c>
    </row>
    <row r="12" spans="2:80" x14ac:dyDescent="0.3">
      <c r="B12" s="15" t="s">
        <v>89</v>
      </c>
      <c r="C12" s="14">
        <v>0.14283668458256399</v>
      </c>
      <c r="D12" s="14">
        <v>0.123942159767179</v>
      </c>
      <c r="E12" s="14">
        <v>0.160135015996372</v>
      </c>
      <c r="F12" s="14"/>
      <c r="G12" s="14">
        <v>0.125463248461926</v>
      </c>
      <c r="H12" s="14">
        <v>0.14413695520813399</v>
      </c>
      <c r="I12" s="14">
        <v>0.16084204584526399</v>
      </c>
      <c r="J12" s="14">
        <v>0.143187812439454</v>
      </c>
      <c r="K12" s="14">
        <v>0.12380326348249</v>
      </c>
      <c r="L12" s="14">
        <v>0.150797916543258</v>
      </c>
      <c r="M12" s="14"/>
      <c r="N12" s="14">
        <v>0.12410897228210099</v>
      </c>
      <c r="O12" s="14">
        <v>0.17926750395278501</v>
      </c>
      <c r="P12" s="14">
        <v>0.15394132035969399</v>
      </c>
      <c r="Q12" s="14">
        <v>0.11145353143103</v>
      </c>
      <c r="R12" s="14"/>
      <c r="S12" s="14">
        <v>0.104187267398857</v>
      </c>
      <c r="T12" s="14">
        <v>0.17363129301245001</v>
      </c>
      <c r="U12" s="14">
        <v>9.6371542910962296E-2</v>
      </c>
      <c r="V12" s="14">
        <v>0.157777075441078</v>
      </c>
      <c r="W12" s="14">
        <v>0.121173862314922</v>
      </c>
      <c r="X12" s="14">
        <v>0.149424650994403</v>
      </c>
      <c r="Y12" s="14">
        <v>0.138637778042563</v>
      </c>
      <c r="Z12" s="14">
        <v>0.12825635750645201</v>
      </c>
      <c r="AA12" s="14">
        <v>0.144397483976094</v>
      </c>
      <c r="AB12" s="14">
        <v>0.16397849950652801</v>
      </c>
      <c r="AC12" s="14">
        <v>0.19587960722485001</v>
      </c>
      <c r="AD12" s="14">
        <v>0.172703038864116</v>
      </c>
      <c r="AE12" s="14"/>
      <c r="AF12" s="14">
        <v>0.135742232914214</v>
      </c>
      <c r="AG12" s="14">
        <v>0.16179378808032299</v>
      </c>
      <c r="AH12" s="14">
        <v>0.202120969451315</v>
      </c>
      <c r="AI12" s="14">
        <v>0.1673856628565</v>
      </c>
      <c r="AJ12" s="14"/>
      <c r="AK12" s="14">
        <v>0.15768287626553801</v>
      </c>
      <c r="AL12" s="14">
        <v>0.16472795491641601</v>
      </c>
      <c r="AM12" s="14"/>
      <c r="AN12" s="14">
        <v>0.109809347221123</v>
      </c>
      <c r="AO12" s="14">
        <v>0.143644982927251</v>
      </c>
      <c r="AP12" s="14">
        <v>0.16469639621191301</v>
      </c>
      <c r="AQ12" s="14">
        <v>0.155952780864621</v>
      </c>
      <c r="AR12" s="14">
        <v>0.153365674074045</v>
      </c>
      <c r="AS12" s="14">
        <v>0.18777464378823899</v>
      </c>
      <c r="AT12" s="14"/>
      <c r="AU12" s="14">
        <v>0.12954112584448299</v>
      </c>
      <c r="AV12" s="14">
        <v>0.15822022201767599</v>
      </c>
      <c r="AW12" s="14"/>
      <c r="AX12" s="14">
        <v>0.174864596371655</v>
      </c>
      <c r="AY12" s="14">
        <v>0.131292366567235</v>
      </c>
      <c r="AZ12" s="14"/>
      <c r="BA12" s="14">
        <v>0.14466158485345401</v>
      </c>
      <c r="BB12" s="14">
        <v>0.13327057774721501</v>
      </c>
      <c r="BC12" s="14"/>
      <c r="BD12" s="14">
        <v>0.126651998354153</v>
      </c>
      <c r="BE12" s="14"/>
      <c r="BF12" s="14">
        <v>0.109962905606186</v>
      </c>
      <c r="BG12" s="14"/>
      <c r="BH12" s="14">
        <v>0.15302152862408999</v>
      </c>
      <c r="BI12" s="14"/>
      <c r="BJ12" s="14">
        <v>0.22333149980123501</v>
      </c>
      <c r="BK12" s="14"/>
      <c r="BL12" s="14">
        <v>0.143197205562719</v>
      </c>
      <c r="BM12" s="14">
        <v>0.12637771176912199</v>
      </c>
      <c r="BN12" s="14">
        <v>0.111234035020218</v>
      </c>
      <c r="BO12" s="14">
        <v>8.3207433059934402E-2</v>
      </c>
      <c r="BP12" s="14">
        <v>0.16114093866158299</v>
      </c>
      <c r="BQ12" s="14"/>
      <c r="BR12" s="14">
        <v>0.14109076953643501</v>
      </c>
      <c r="BS12" s="14">
        <v>0.13595420557403601</v>
      </c>
      <c r="BT12" s="14">
        <v>9.9098494958864206E-2</v>
      </c>
      <c r="BU12" s="14">
        <v>0.10038448606446</v>
      </c>
      <c r="BV12" s="14">
        <v>0.26828196145322097</v>
      </c>
      <c r="BW12" s="14">
        <v>0.203744850651744</v>
      </c>
      <c r="BX12" s="14"/>
      <c r="BY12" s="14">
        <v>0.25428599184177902</v>
      </c>
      <c r="BZ12" s="14">
        <v>6.2692627974380397E-2</v>
      </c>
      <c r="CA12" s="14">
        <v>0.15126018017130999</v>
      </c>
      <c r="CB12" s="14">
        <v>0.15023437221039801</v>
      </c>
    </row>
    <row r="13" spans="2:80" x14ac:dyDescent="0.3">
      <c r="B13" s="15" t="s">
        <v>90</v>
      </c>
      <c r="C13" s="20">
        <v>6.7670742552778398E-2</v>
      </c>
      <c r="D13" s="20">
        <v>7.2578849930378497E-2</v>
      </c>
      <c r="E13" s="20">
        <v>6.1295226376610397E-2</v>
      </c>
      <c r="F13" s="20"/>
      <c r="G13" s="20">
        <v>3.3487924482184003E-2</v>
      </c>
      <c r="H13" s="20">
        <v>5.5376827308258401E-2</v>
      </c>
      <c r="I13" s="20">
        <v>5.53454150443113E-2</v>
      </c>
      <c r="J13" s="20">
        <v>7.7314828784812994E-2</v>
      </c>
      <c r="K13" s="20">
        <v>9.4580409089647696E-2</v>
      </c>
      <c r="L13" s="20">
        <v>8.1776919971302195E-2</v>
      </c>
      <c r="M13" s="20"/>
      <c r="N13" s="20">
        <v>5.8219371737207003E-2</v>
      </c>
      <c r="O13" s="20">
        <v>7.6437850188246503E-2</v>
      </c>
      <c r="P13" s="20">
        <v>6.2459953412447498E-2</v>
      </c>
      <c r="Q13" s="20">
        <v>7.5194418563972396E-2</v>
      </c>
      <c r="R13" s="20"/>
      <c r="S13" s="20">
        <v>3.9003726013719903E-2</v>
      </c>
      <c r="T13" s="20">
        <v>8.1486376012096504E-2</v>
      </c>
      <c r="U13" s="20">
        <v>7.4288522280073502E-2</v>
      </c>
      <c r="V13" s="20">
        <v>8.2618147162750802E-2</v>
      </c>
      <c r="W13" s="20">
        <v>8.7302958901182906E-2</v>
      </c>
      <c r="X13" s="20">
        <v>7.5892894179652004E-2</v>
      </c>
      <c r="Y13" s="20">
        <v>5.3380541141449099E-2</v>
      </c>
      <c r="Z13" s="20">
        <v>7.47455013243081E-2</v>
      </c>
      <c r="AA13" s="20">
        <v>4.6193939688656802E-2</v>
      </c>
      <c r="AB13" s="20">
        <v>8.8726950361867701E-2</v>
      </c>
      <c r="AC13" s="20">
        <v>6.8444656127855996E-2</v>
      </c>
      <c r="AD13" s="20">
        <v>2.4409532980226301E-2</v>
      </c>
      <c r="AE13" s="20"/>
      <c r="AF13" s="20">
        <v>6.98939582377123E-2</v>
      </c>
      <c r="AG13" s="20">
        <v>8.2758852485780507E-2</v>
      </c>
      <c r="AH13" s="20">
        <v>6.5698427044175597E-2</v>
      </c>
      <c r="AI13" s="20">
        <v>4.7996854934069098E-2</v>
      </c>
      <c r="AJ13" s="20"/>
      <c r="AK13" s="20">
        <v>3.4752819351785098E-2</v>
      </c>
      <c r="AL13" s="20">
        <v>8.4203593345641106E-2</v>
      </c>
      <c r="AM13" s="20"/>
      <c r="AN13" s="20">
        <v>6.5127051369018807E-2</v>
      </c>
      <c r="AO13" s="20">
        <v>6.8856229252353199E-2</v>
      </c>
      <c r="AP13" s="20">
        <v>5.16054377574812E-2</v>
      </c>
      <c r="AQ13" s="20">
        <v>7.3481904882290699E-2</v>
      </c>
      <c r="AR13" s="20">
        <v>8.1177222431731699E-2</v>
      </c>
      <c r="AS13" s="20">
        <v>5.8096798894459699E-2</v>
      </c>
      <c r="AT13" s="20"/>
      <c r="AU13" s="20">
        <v>7.0099847937490495E-2</v>
      </c>
      <c r="AV13" s="20">
        <v>6.4728090061332594E-2</v>
      </c>
      <c r="AW13" s="20"/>
      <c r="AX13" s="20">
        <v>0.1059456893699</v>
      </c>
      <c r="AY13" s="20">
        <v>5.2206340288192099E-2</v>
      </c>
      <c r="AZ13" s="20"/>
      <c r="BA13" s="20">
        <v>7.3751591916682804E-2</v>
      </c>
      <c r="BB13" s="20">
        <v>3.5794998112023101E-2</v>
      </c>
      <c r="BC13" s="20"/>
      <c r="BD13" s="20">
        <v>6.3704078655362803E-2</v>
      </c>
      <c r="BE13" s="20"/>
      <c r="BF13" s="20">
        <v>7.3539178802526806E-2</v>
      </c>
      <c r="BG13" s="20"/>
      <c r="BH13" s="20">
        <v>8.2344933144856594E-2</v>
      </c>
      <c r="BI13" s="20"/>
      <c r="BJ13" s="20">
        <v>6.2768925736299594E-2</v>
      </c>
      <c r="BK13" s="20"/>
      <c r="BL13" s="20">
        <v>5.3410409372140803E-2</v>
      </c>
      <c r="BM13" s="20">
        <v>5.7628282988511997E-2</v>
      </c>
      <c r="BN13" s="20">
        <v>0.11349308876299501</v>
      </c>
      <c r="BO13" s="20">
        <v>4.3369770478559201E-2</v>
      </c>
      <c r="BP13" s="20">
        <v>8.6064409163667394E-2</v>
      </c>
      <c r="BQ13" s="20"/>
      <c r="BR13" s="20">
        <v>3.9200088955692602E-2</v>
      </c>
      <c r="BS13" s="20">
        <v>4.4128549992224098E-2</v>
      </c>
      <c r="BT13" s="20">
        <v>9.1030382820841596E-2</v>
      </c>
      <c r="BU13" s="20">
        <v>7.0684129389674596E-2</v>
      </c>
      <c r="BV13" s="20">
        <v>8.6007343422703095E-2</v>
      </c>
      <c r="BW13" s="20">
        <v>0.107571424055422</v>
      </c>
      <c r="BX13" s="20"/>
      <c r="BY13" s="20">
        <v>0.187467726560824</v>
      </c>
      <c r="BZ13" s="20">
        <v>2.67103542826586E-2</v>
      </c>
      <c r="CA13" s="20">
        <v>7.0953900797253694E-2</v>
      </c>
      <c r="CB13" s="20">
        <v>3.5291045340062603E-2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CB18"/>
  <sheetViews>
    <sheetView showGridLines="0" workbookViewId="0">
      <pane xSplit="2" topLeftCell="BM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114</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1911</v>
      </c>
      <c r="D7" s="10">
        <v>935</v>
      </c>
      <c r="E7" s="10">
        <v>970</v>
      </c>
      <c r="F7" s="10"/>
      <c r="G7" s="10">
        <v>245</v>
      </c>
      <c r="H7" s="10">
        <v>285</v>
      </c>
      <c r="I7" s="10">
        <v>312</v>
      </c>
      <c r="J7" s="10">
        <v>335</v>
      </c>
      <c r="K7" s="10">
        <v>296</v>
      </c>
      <c r="L7" s="10">
        <v>438</v>
      </c>
      <c r="M7" s="10"/>
      <c r="N7" s="10">
        <v>540</v>
      </c>
      <c r="O7" s="10">
        <v>480</v>
      </c>
      <c r="P7" s="10">
        <v>414</v>
      </c>
      <c r="Q7" s="10">
        <v>467</v>
      </c>
      <c r="R7" s="10"/>
      <c r="S7" s="10">
        <v>260</v>
      </c>
      <c r="T7" s="10">
        <v>285</v>
      </c>
      <c r="U7" s="10">
        <v>147</v>
      </c>
      <c r="V7" s="10">
        <v>167</v>
      </c>
      <c r="W7" s="10">
        <v>133</v>
      </c>
      <c r="X7" s="10">
        <v>159</v>
      </c>
      <c r="Y7" s="10">
        <v>169</v>
      </c>
      <c r="Z7" s="10">
        <v>78</v>
      </c>
      <c r="AA7" s="10">
        <v>202</v>
      </c>
      <c r="AB7" s="10">
        <v>176</v>
      </c>
      <c r="AC7" s="10">
        <v>94</v>
      </c>
      <c r="AD7" s="10">
        <v>41</v>
      </c>
      <c r="AE7" s="10"/>
      <c r="AF7" s="10">
        <v>1492</v>
      </c>
      <c r="AG7" s="10">
        <v>155</v>
      </c>
      <c r="AH7" s="10">
        <v>82</v>
      </c>
      <c r="AI7" s="10">
        <v>43</v>
      </c>
      <c r="AJ7" s="10"/>
      <c r="AK7" s="10">
        <v>139</v>
      </c>
      <c r="AL7" s="10">
        <v>164</v>
      </c>
      <c r="AM7" s="10"/>
      <c r="AN7" s="10">
        <v>474</v>
      </c>
      <c r="AO7" s="10">
        <v>534</v>
      </c>
      <c r="AP7" s="10">
        <v>222</v>
      </c>
      <c r="AQ7" s="10">
        <v>377</v>
      </c>
      <c r="AR7" s="10">
        <v>218</v>
      </c>
      <c r="AS7" s="10">
        <v>85</v>
      </c>
      <c r="AT7" s="10"/>
      <c r="AU7" s="10">
        <v>1114</v>
      </c>
      <c r="AV7" s="10">
        <v>792</v>
      </c>
      <c r="AW7" s="10"/>
      <c r="AX7" s="10">
        <v>530</v>
      </c>
      <c r="AY7" s="10">
        <v>1351</v>
      </c>
      <c r="AZ7" s="10"/>
      <c r="BA7" s="10">
        <v>1615</v>
      </c>
      <c r="BB7" s="10">
        <v>296</v>
      </c>
      <c r="BC7" s="10"/>
      <c r="BD7" s="10">
        <v>1130</v>
      </c>
      <c r="BE7" s="10"/>
      <c r="BF7" s="10">
        <v>1037</v>
      </c>
      <c r="BG7" s="10"/>
      <c r="BH7" s="10">
        <v>131</v>
      </c>
      <c r="BI7" s="10"/>
      <c r="BJ7" s="10">
        <v>66</v>
      </c>
      <c r="BK7" s="10"/>
      <c r="BL7" s="10">
        <v>596</v>
      </c>
      <c r="BM7" s="10">
        <v>402</v>
      </c>
      <c r="BN7" s="10">
        <v>240</v>
      </c>
      <c r="BO7" s="10">
        <v>172</v>
      </c>
      <c r="BP7" s="10">
        <v>278</v>
      </c>
      <c r="BQ7" s="10"/>
      <c r="BR7" s="10">
        <v>418</v>
      </c>
      <c r="BS7" s="10">
        <v>319</v>
      </c>
      <c r="BT7" s="10">
        <v>437</v>
      </c>
      <c r="BU7" s="10">
        <v>192</v>
      </c>
      <c r="BV7" s="10">
        <v>130</v>
      </c>
      <c r="BW7" s="10">
        <v>141</v>
      </c>
      <c r="BX7" s="10"/>
      <c r="BY7" s="10">
        <v>305</v>
      </c>
      <c r="BZ7" s="10">
        <v>518</v>
      </c>
      <c r="CA7" s="10">
        <v>584</v>
      </c>
      <c r="CB7" s="10">
        <v>504</v>
      </c>
    </row>
    <row r="8" spans="2:80" ht="30" customHeight="1" x14ac:dyDescent="0.3">
      <c r="B8" s="11" t="s">
        <v>19</v>
      </c>
      <c r="C8" s="11">
        <v>1907</v>
      </c>
      <c r="D8" s="11">
        <v>944</v>
      </c>
      <c r="E8" s="11">
        <v>958</v>
      </c>
      <c r="F8" s="11"/>
      <c r="G8" s="11">
        <v>251</v>
      </c>
      <c r="H8" s="11">
        <v>315</v>
      </c>
      <c r="I8" s="11">
        <v>323</v>
      </c>
      <c r="J8" s="11">
        <v>329</v>
      </c>
      <c r="K8" s="11">
        <v>277</v>
      </c>
      <c r="L8" s="11">
        <v>412</v>
      </c>
      <c r="M8" s="11"/>
      <c r="N8" s="11">
        <v>519</v>
      </c>
      <c r="O8" s="11">
        <v>478</v>
      </c>
      <c r="P8" s="11">
        <v>425</v>
      </c>
      <c r="Q8" s="11">
        <v>476</v>
      </c>
      <c r="R8" s="11"/>
      <c r="S8" s="11">
        <v>259</v>
      </c>
      <c r="T8" s="11">
        <v>269</v>
      </c>
      <c r="U8" s="11">
        <v>159</v>
      </c>
      <c r="V8" s="11">
        <v>180</v>
      </c>
      <c r="W8" s="11">
        <v>133</v>
      </c>
      <c r="X8" s="11">
        <v>174</v>
      </c>
      <c r="Y8" s="11">
        <v>162</v>
      </c>
      <c r="Z8" s="11">
        <v>73</v>
      </c>
      <c r="AA8" s="11">
        <v>197</v>
      </c>
      <c r="AB8" s="11">
        <v>170</v>
      </c>
      <c r="AC8" s="11">
        <v>91</v>
      </c>
      <c r="AD8" s="11">
        <v>40</v>
      </c>
      <c r="AE8" s="11"/>
      <c r="AF8" s="11">
        <v>1498</v>
      </c>
      <c r="AG8" s="11">
        <v>149</v>
      </c>
      <c r="AH8" s="11">
        <v>80</v>
      </c>
      <c r="AI8" s="11">
        <v>41</v>
      </c>
      <c r="AJ8" s="11"/>
      <c r="AK8" s="11">
        <v>140</v>
      </c>
      <c r="AL8" s="11">
        <v>163</v>
      </c>
      <c r="AM8" s="11"/>
      <c r="AN8" s="11">
        <v>486</v>
      </c>
      <c r="AO8" s="11">
        <v>526</v>
      </c>
      <c r="AP8" s="11">
        <v>222</v>
      </c>
      <c r="AQ8" s="11">
        <v>374</v>
      </c>
      <c r="AR8" s="11">
        <v>213</v>
      </c>
      <c r="AS8" s="11">
        <v>84</v>
      </c>
      <c r="AT8" s="11"/>
      <c r="AU8" s="11">
        <v>1101</v>
      </c>
      <c r="AV8" s="11">
        <v>801</v>
      </c>
      <c r="AW8" s="11"/>
      <c r="AX8" s="11">
        <v>524</v>
      </c>
      <c r="AY8" s="11">
        <v>1352</v>
      </c>
      <c r="AZ8" s="11"/>
      <c r="BA8" s="11">
        <v>1602</v>
      </c>
      <c r="BB8" s="11">
        <v>306</v>
      </c>
      <c r="BC8" s="11"/>
      <c r="BD8" s="11">
        <v>1128</v>
      </c>
      <c r="BE8" s="11"/>
      <c r="BF8" s="11">
        <v>1037</v>
      </c>
      <c r="BG8" s="11"/>
      <c r="BH8" s="11">
        <v>126</v>
      </c>
      <c r="BI8" s="11"/>
      <c r="BJ8" s="11">
        <v>64</v>
      </c>
      <c r="BK8" s="11"/>
      <c r="BL8" s="11">
        <v>601</v>
      </c>
      <c r="BM8" s="11">
        <v>396</v>
      </c>
      <c r="BN8" s="11">
        <v>240</v>
      </c>
      <c r="BO8" s="11">
        <v>170</v>
      </c>
      <c r="BP8" s="11">
        <v>280</v>
      </c>
      <c r="BQ8" s="11"/>
      <c r="BR8" s="11">
        <v>424</v>
      </c>
      <c r="BS8" s="11">
        <v>318</v>
      </c>
      <c r="BT8" s="11">
        <v>434</v>
      </c>
      <c r="BU8" s="11">
        <v>191</v>
      </c>
      <c r="BV8" s="11">
        <v>131</v>
      </c>
      <c r="BW8" s="11">
        <v>142</v>
      </c>
      <c r="BX8" s="11"/>
      <c r="BY8" s="11">
        <v>301</v>
      </c>
      <c r="BZ8" s="11">
        <v>526</v>
      </c>
      <c r="CA8" s="11">
        <v>573</v>
      </c>
      <c r="CB8" s="11">
        <v>507</v>
      </c>
    </row>
    <row r="9" spans="2:80" x14ac:dyDescent="0.3">
      <c r="B9" s="15" t="s">
        <v>63</v>
      </c>
      <c r="C9" s="14">
        <v>0.176162563780139</v>
      </c>
      <c r="D9" s="14">
        <v>0.20915630840959001</v>
      </c>
      <c r="E9" s="14">
        <v>0.14475731508963799</v>
      </c>
      <c r="F9" s="14"/>
      <c r="G9" s="14">
        <v>0.24349757632451699</v>
      </c>
      <c r="H9" s="14">
        <v>0.208148952394211</v>
      </c>
      <c r="I9" s="14">
        <v>0.16825951810857101</v>
      </c>
      <c r="J9" s="14">
        <v>0.16382658667260899</v>
      </c>
      <c r="K9" s="14">
        <v>0.145004195310247</v>
      </c>
      <c r="L9" s="14">
        <v>0.14771035409508701</v>
      </c>
      <c r="M9" s="14"/>
      <c r="N9" s="14">
        <v>0.18927067649255699</v>
      </c>
      <c r="O9" s="14">
        <v>0.18171109823272699</v>
      </c>
      <c r="P9" s="14">
        <v>0.160173561860011</v>
      </c>
      <c r="Q9" s="14">
        <v>0.172135318130681</v>
      </c>
      <c r="R9" s="14"/>
      <c r="S9" s="14">
        <v>0.29099970609766901</v>
      </c>
      <c r="T9" s="14">
        <v>0.16339179685368099</v>
      </c>
      <c r="U9" s="14">
        <v>0.10169592363417899</v>
      </c>
      <c r="V9" s="14">
        <v>0.165401564304932</v>
      </c>
      <c r="W9" s="14">
        <v>0.16695754963182999</v>
      </c>
      <c r="X9" s="14">
        <v>0.131287130999589</v>
      </c>
      <c r="Y9" s="14">
        <v>0.185526043758098</v>
      </c>
      <c r="Z9" s="14">
        <v>0.26077092935601298</v>
      </c>
      <c r="AA9" s="14">
        <v>0.219702445024857</v>
      </c>
      <c r="AB9" s="14">
        <v>0.10055752359099999</v>
      </c>
      <c r="AC9" s="14">
        <v>9.4700307921468094E-2</v>
      </c>
      <c r="AD9" s="14">
        <v>0.191363393596962</v>
      </c>
      <c r="AE9" s="14"/>
      <c r="AF9" s="14">
        <v>0.183177789208643</v>
      </c>
      <c r="AG9" s="14">
        <v>0.112955125594654</v>
      </c>
      <c r="AH9" s="14">
        <v>7.1533021017742907E-2</v>
      </c>
      <c r="AI9" s="14">
        <v>0.16200531388110301</v>
      </c>
      <c r="AJ9" s="14"/>
      <c r="AK9" s="14">
        <v>0.23188051396977799</v>
      </c>
      <c r="AL9" s="14">
        <v>0.24879533016424499</v>
      </c>
      <c r="AM9" s="14"/>
      <c r="AN9" s="14">
        <v>0.27267952933657102</v>
      </c>
      <c r="AO9" s="14">
        <v>0.156988481109744</v>
      </c>
      <c r="AP9" s="14">
        <v>0.17262991678030201</v>
      </c>
      <c r="AQ9" s="14">
        <v>0.119949673126424</v>
      </c>
      <c r="AR9" s="14">
        <v>0.107463544856608</v>
      </c>
      <c r="AS9" s="14">
        <v>0.17410474145972701</v>
      </c>
      <c r="AT9" s="14"/>
      <c r="AU9" s="14">
        <v>0.18870384719591701</v>
      </c>
      <c r="AV9" s="14">
        <v>0.15995199075321101</v>
      </c>
      <c r="AW9" s="14"/>
      <c r="AX9" s="14">
        <v>0.14098553009068901</v>
      </c>
      <c r="AY9" s="14">
        <v>0.19242855829261599</v>
      </c>
      <c r="AZ9" s="14"/>
      <c r="BA9" s="14">
        <v>0.162456554647607</v>
      </c>
      <c r="BB9" s="14">
        <v>0.24800931055282299</v>
      </c>
      <c r="BC9" s="14"/>
      <c r="BD9" s="14">
        <v>0.22244424248837699</v>
      </c>
      <c r="BE9" s="14"/>
      <c r="BF9" s="14">
        <v>0.219725935827323</v>
      </c>
      <c r="BG9" s="14"/>
      <c r="BH9" s="14">
        <v>0.102164498896302</v>
      </c>
      <c r="BI9" s="14"/>
      <c r="BJ9" s="14">
        <v>8.9372669489860904E-2</v>
      </c>
      <c r="BK9" s="14"/>
      <c r="BL9" s="14">
        <v>0.19506524667915001</v>
      </c>
      <c r="BM9" s="14">
        <v>0.225818150179592</v>
      </c>
      <c r="BN9" s="14">
        <v>0.15751826414163</v>
      </c>
      <c r="BO9" s="14">
        <v>0.23205650224279001</v>
      </c>
      <c r="BP9" s="14">
        <v>0.116661183747836</v>
      </c>
      <c r="BQ9" s="14"/>
      <c r="BR9" s="14">
        <v>0.19763216611519499</v>
      </c>
      <c r="BS9" s="14">
        <v>0.24883396261933</v>
      </c>
      <c r="BT9" s="14">
        <v>0.17010296096022401</v>
      </c>
      <c r="BU9" s="14">
        <v>0.22062374121144099</v>
      </c>
      <c r="BV9" s="14">
        <v>0.12661344854627599</v>
      </c>
      <c r="BW9" s="14">
        <v>7.7533805479343701E-2</v>
      </c>
      <c r="BX9" s="14"/>
      <c r="BY9" s="14">
        <v>2.2718890073110301E-2</v>
      </c>
      <c r="BZ9" s="14">
        <v>0.354462566211449</v>
      </c>
      <c r="CA9" s="14">
        <v>0.15331371479994199</v>
      </c>
      <c r="CB9" s="14">
        <v>0.10822828298328201</v>
      </c>
    </row>
    <row r="10" spans="2:80" x14ac:dyDescent="0.3">
      <c r="B10" s="15" t="s">
        <v>64</v>
      </c>
      <c r="C10" s="14">
        <v>0.31853567262625798</v>
      </c>
      <c r="D10" s="14">
        <v>0.3061360367614</v>
      </c>
      <c r="E10" s="14">
        <v>0.33174552544698399</v>
      </c>
      <c r="F10" s="14"/>
      <c r="G10" s="14">
        <v>0.36805035481787601</v>
      </c>
      <c r="H10" s="14">
        <v>0.35931765953294997</v>
      </c>
      <c r="I10" s="14">
        <v>0.35271639487488399</v>
      </c>
      <c r="J10" s="14">
        <v>0.33008596886804198</v>
      </c>
      <c r="K10" s="14">
        <v>0.24024117602961301</v>
      </c>
      <c r="L10" s="14">
        <v>0.27381300831302302</v>
      </c>
      <c r="M10" s="14"/>
      <c r="N10" s="14">
        <v>0.34617055269587399</v>
      </c>
      <c r="O10" s="14">
        <v>0.291006649917672</v>
      </c>
      <c r="P10" s="14">
        <v>0.33835024268382802</v>
      </c>
      <c r="Q10" s="14">
        <v>0.29654933646915799</v>
      </c>
      <c r="R10" s="14"/>
      <c r="S10" s="14">
        <v>0.347505018602078</v>
      </c>
      <c r="T10" s="14">
        <v>0.25150280913280298</v>
      </c>
      <c r="U10" s="14">
        <v>0.38480242748253501</v>
      </c>
      <c r="V10" s="14">
        <v>0.25294181841657898</v>
      </c>
      <c r="W10" s="14">
        <v>0.31509487444070899</v>
      </c>
      <c r="X10" s="14">
        <v>0.32370430915925902</v>
      </c>
      <c r="Y10" s="14">
        <v>0.34962545950006002</v>
      </c>
      <c r="Z10" s="14">
        <v>0.358283993562304</v>
      </c>
      <c r="AA10" s="14">
        <v>0.31633862983472699</v>
      </c>
      <c r="AB10" s="14">
        <v>0.35014811909502602</v>
      </c>
      <c r="AC10" s="14">
        <v>0.28420784502240998</v>
      </c>
      <c r="AD10" s="14">
        <v>0.35914348447217798</v>
      </c>
      <c r="AE10" s="14"/>
      <c r="AF10" s="14">
        <v>0.31324109593365101</v>
      </c>
      <c r="AG10" s="14">
        <v>0.33204367242542099</v>
      </c>
      <c r="AH10" s="14">
        <v>0.35052424804049997</v>
      </c>
      <c r="AI10" s="14">
        <v>0.36434128277963601</v>
      </c>
      <c r="AJ10" s="14"/>
      <c r="AK10" s="14">
        <v>0.32924601719251401</v>
      </c>
      <c r="AL10" s="14">
        <v>0.283083839374275</v>
      </c>
      <c r="AM10" s="14"/>
      <c r="AN10" s="14">
        <v>0.318385258787105</v>
      </c>
      <c r="AO10" s="14">
        <v>0.35443831028362499</v>
      </c>
      <c r="AP10" s="14">
        <v>0.30554790591973602</v>
      </c>
      <c r="AQ10" s="14">
        <v>0.28048423815824097</v>
      </c>
      <c r="AR10" s="14">
        <v>0.29624994824327899</v>
      </c>
      <c r="AS10" s="14">
        <v>0.345877516151611</v>
      </c>
      <c r="AT10" s="14"/>
      <c r="AU10" s="14">
        <v>0.32777080872998299</v>
      </c>
      <c r="AV10" s="14">
        <v>0.30445450431832399</v>
      </c>
      <c r="AW10" s="14"/>
      <c r="AX10" s="14">
        <v>0.26825111489018699</v>
      </c>
      <c r="AY10" s="14">
        <v>0.34145822681123</v>
      </c>
      <c r="AZ10" s="14"/>
      <c r="BA10" s="14">
        <v>0.31280806664491601</v>
      </c>
      <c r="BB10" s="14">
        <v>0.34855971920145501</v>
      </c>
      <c r="BC10" s="14"/>
      <c r="BD10" s="14">
        <v>0.33379522790156901</v>
      </c>
      <c r="BE10" s="14"/>
      <c r="BF10" s="14">
        <v>0.30903365651197101</v>
      </c>
      <c r="BG10" s="14"/>
      <c r="BH10" s="14">
        <v>0.367687448877838</v>
      </c>
      <c r="BI10" s="14"/>
      <c r="BJ10" s="14">
        <v>0.33297884951573897</v>
      </c>
      <c r="BK10" s="14"/>
      <c r="BL10" s="14">
        <v>0.356802493100287</v>
      </c>
      <c r="BM10" s="14">
        <v>0.321060234571453</v>
      </c>
      <c r="BN10" s="14">
        <v>0.30207028347090997</v>
      </c>
      <c r="BO10" s="14">
        <v>0.307199218474344</v>
      </c>
      <c r="BP10" s="14">
        <v>0.29137928347028103</v>
      </c>
      <c r="BQ10" s="14"/>
      <c r="BR10" s="14">
        <v>0.384524422452656</v>
      </c>
      <c r="BS10" s="14">
        <v>0.33515252765003101</v>
      </c>
      <c r="BT10" s="14">
        <v>0.32508240802211702</v>
      </c>
      <c r="BU10" s="14">
        <v>0.307351315857814</v>
      </c>
      <c r="BV10" s="14">
        <v>0.27177736269438701</v>
      </c>
      <c r="BW10" s="14">
        <v>0.24937167774330499</v>
      </c>
      <c r="BX10" s="14"/>
      <c r="BY10" s="14">
        <v>0.14004123423179901</v>
      </c>
      <c r="BZ10" s="14">
        <v>0.40132279871054699</v>
      </c>
      <c r="CA10" s="14">
        <v>0.285217213571544</v>
      </c>
      <c r="CB10" s="14">
        <v>0.376348653405363</v>
      </c>
    </row>
    <row r="11" spans="2:80" x14ac:dyDescent="0.3">
      <c r="B11" s="15" t="s">
        <v>65</v>
      </c>
      <c r="C11" s="14">
        <v>0.27570542347083599</v>
      </c>
      <c r="D11" s="14">
        <v>0.25710822597598998</v>
      </c>
      <c r="E11" s="14">
        <v>0.29244659676128298</v>
      </c>
      <c r="F11" s="14"/>
      <c r="G11" s="14">
        <v>0.190176776045341</v>
      </c>
      <c r="H11" s="14">
        <v>0.24021030029146601</v>
      </c>
      <c r="I11" s="14">
        <v>0.260449235785015</v>
      </c>
      <c r="J11" s="14">
        <v>0.256189185136731</v>
      </c>
      <c r="K11" s="14">
        <v>0.35970971720112399</v>
      </c>
      <c r="L11" s="14">
        <v>0.32600817313323199</v>
      </c>
      <c r="M11" s="14"/>
      <c r="N11" s="14">
        <v>0.23881281667384699</v>
      </c>
      <c r="O11" s="14">
        <v>0.29758626917093001</v>
      </c>
      <c r="P11" s="14">
        <v>0.278601682551191</v>
      </c>
      <c r="Q11" s="14">
        <v>0.29307049162391602</v>
      </c>
      <c r="R11" s="14"/>
      <c r="S11" s="14">
        <v>0.19703343245140201</v>
      </c>
      <c r="T11" s="14">
        <v>0.29665489680708002</v>
      </c>
      <c r="U11" s="14">
        <v>0.28437421150374598</v>
      </c>
      <c r="V11" s="14">
        <v>0.31739541418433298</v>
      </c>
      <c r="W11" s="14">
        <v>0.28301908092355599</v>
      </c>
      <c r="X11" s="14">
        <v>0.322265057051903</v>
      </c>
      <c r="Y11" s="14">
        <v>0.241173446670785</v>
      </c>
      <c r="Z11" s="14">
        <v>0.21609640623724</v>
      </c>
      <c r="AA11" s="14">
        <v>0.23494676589919899</v>
      </c>
      <c r="AB11" s="14">
        <v>0.28881621672104801</v>
      </c>
      <c r="AC11" s="14">
        <v>0.43454689659495399</v>
      </c>
      <c r="AD11" s="14">
        <v>0.22613475740799399</v>
      </c>
      <c r="AE11" s="14"/>
      <c r="AF11" s="14">
        <v>0.27217766396488402</v>
      </c>
      <c r="AG11" s="14">
        <v>0.29332796633833802</v>
      </c>
      <c r="AH11" s="14">
        <v>0.356479482320329</v>
      </c>
      <c r="AI11" s="14">
        <v>0.238870079580773</v>
      </c>
      <c r="AJ11" s="14"/>
      <c r="AK11" s="14">
        <v>0.25952475569924399</v>
      </c>
      <c r="AL11" s="14">
        <v>0.24689412018225099</v>
      </c>
      <c r="AM11" s="14"/>
      <c r="AN11" s="14">
        <v>0.228130685152895</v>
      </c>
      <c r="AO11" s="14">
        <v>0.24922966588909901</v>
      </c>
      <c r="AP11" s="14">
        <v>0.27798531976442298</v>
      </c>
      <c r="AQ11" s="14">
        <v>0.349636121196232</v>
      </c>
      <c r="AR11" s="14">
        <v>0.31457290156835799</v>
      </c>
      <c r="AS11" s="14">
        <v>0.28644917798028802</v>
      </c>
      <c r="AT11" s="14"/>
      <c r="AU11" s="14">
        <v>0.26784536643891699</v>
      </c>
      <c r="AV11" s="14">
        <v>0.28695391026934303</v>
      </c>
      <c r="AW11" s="14"/>
      <c r="AX11" s="14">
        <v>0.296713997531593</v>
      </c>
      <c r="AY11" s="14">
        <v>0.26149754908398498</v>
      </c>
      <c r="AZ11" s="14"/>
      <c r="BA11" s="14">
        <v>0.28325416275899601</v>
      </c>
      <c r="BB11" s="14">
        <v>0.23613501644388599</v>
      </c>
      <c r="BC11" s="14"/>
      <c r="BD11" s="14">
        <v>0.23651047558798499</v>
      </c>
      <c r="BE11" s="14"/>
      <c r="BF11" s="14">
        <v>0.26143658112821899</v>
      </c>
      <c r="BG11" s="14"/>
      <c r="BH11" s="14">
        <v>0.28227368650610901</v>
      </c>
      <c r="BI11" s="14"/>
      <c r="BJ11" s="14">
        <v>0.336271369270013</v>
      </c>
      <c r="BK11" s="14"/>
      <c r="BL11" s="14">
        <v>0.25531778355025803</v>
      </c>
      <c r="BM11" s="14">
        <v>0.25854290026749099</v>
      </c>
      <c r="BN11" s="14">
        <v>0.29169973968379498</v>
      </c>
      <c r="BO11" s="14">
        <v>0.22476840302086301</v>
      </c>
      <c r="BP11" s="14">
        <v>0.33840985162575299</v>
      </c>
      <c r="BQ11" s="14"/>
      <c r="BR11" s="14">
        <v>0.243201987818154</v>
      </c>
      <c r="BS11" s="14">
        <v>0.23862467160085399</v>
      </c>
      <c r="BT11" s="14">
        <v>0.27581429268896202</v>
      </c>
      <c r="BU11" s="14">
        <v>0.24057122445881299</v>
      </c>
      <c r="BV11" s="14">
        <v>0.248893522414811</v>
      </c>
      <c r="BW11" s="14">
        <v>0.31461338573292802</v>
      </c>
      <c r="BX11" s="14"/>
      <c r="BY11" s="14">
        <v>0.31278455806671002</v>
      </c>
      <c r="BZ11" s="14">
        <v>0.15846149075039301</v>
      </c>
      <c r="CA11" s="14">
        <v>0.32454489212732301</v>
      </c>
      <c r="CB11" s="14">
        <v>0.32005798400526297</v>
      </c>
    </row>
    <row r="12" spans="2:80" x14ac:dyDescent="0.3">
      <c r="B12" s="15" t="s">
        <v>89</v>
      </c>
      <c r="C12" s="14">
        <v>0.13944965607364601</v>
      </c>
      <c r="D12" s="14">
        <v>0.13518510990420601</v>
      </c>
      <c r="E12" s="14">
        <v>0.143528630548523</v>
      </c>
      <c r="F12" s="14"/>
      <c r="G12" s="14">
        <v>0.1487601883578</v>
      </c>
      <c r="H12" s="14">
        <v>0.144801629786215</v>
      </c>
      <c r="I12" s="14">
        <v>0.13283985343333199</v>
      </c>
      <c r="J12" s="14">
        <v>0.14143407009598999</v>
      </c>
      <c r="K12" s="14">
        <v>0.13382463390468199</v>
      </c>
      <c r="L12" s="14">
        <v>0.137073561670745</v>
      </c>
      <c r="M12" s="14"/>
      <c r="N12" s="14">
        <v>0.139988375384209</v>
      </c>
      <c r="O12" s="14">
        <v>0.150266316171355</v>
      </c>
      <c r="P12" s="14">
        <v>0.146347064841405</v>
      </c>
      <c r="Q12" s="14">
        <v>0.120391003255286</v>
      </c>
      <c r="R12" s="14"/>
      <c r="S12" s="14">
        <v>0.100132765555836</v>
      </c>
      <c r="T12" s="14">
        <v>0.18017831174235699</v>
      </c>
      <c r="U12" s="14">
        <v>0.12697024254808201</v>
      </c>
      <c r="V12" s="14">
        <v>0.171457058740732</v>
      </c>
      <c r="W12" s="14">
        <v>0.14007026401790301</v>
      </c>
      <c r="X12" s="14">
        <v>0.16959105265808599</v>
      </c>
      <c r="Y12" s="14">
        <v>0.13740274823740301</v>
      </c>
      <c r="Z12" s="14">
        <v>9.0576297438818995E-2</v>
      </c>
      <c r="AA12" s="14">
        <v>0.122938808033418</v>
      </c>
      <c r="AB12" s="14">
        <v>0.139800465011474</v>
      </c>
      <c r="AC12" s="14">
        <v>0.113377923322386</v>
      </c>
      <c r="AD12" s="14">
        <v>0.12809823607065601</v>
      </c>
      <c r="AE12" s="14"/>
      <c r="AF12" s="14">
        <v>0.142710334685374</v>
      </c>
      <c r="AG12" s="14">
        <v>0.13485153632140501</v>
      </c>
      <c r="AH12" s="14">
        <v>0.13719139324360899</v>
      </c>
      <c r="AI12" s="14">
        <v>0.140955606340572</v>
      </c>
      <c r="AJ12" s="14"/>
      <c r="AK12" s="14">
        <v>0.110317072666428</v>
      </c>
      <c r="AL12" s="14">
        <v>0.111555707531964</v>
      </c>
      <c r="AM12" s="14"/>
      <c r="AN12" s="14">
        <v>9.90610657774742E-2</v>
      </c>
      <c r="AO12" s="14">
        <v>0.16398767146457699</v>
      </c>
      <c r="AP12" s="14">
        <v>0.173857455285997</v>
      </c>
      <c r="AQ12" s="14">
        <v>0.138696927230331</v>
      </c>
      <c r="AR12" s="14">
        <v>0.14348937392664299</v>
      </c>
      <c r="AS12" s="14">
        <v>0.123659726643201</v>
      </c>
      <c r="AT12" s="14"/>
      <c r="AU12" s="14">
        <v>0.13263766764839999</v>
      </c>
      <c r="AV12" s="14">
        <v>0.148193805538711</v>
      </c>
      <c r="AW12" s="14"/>
      <c r="AX12" s="14">
        <v>0.167271675584823</v>
      </c>
      <c r="AY12" s="14">
        <v>0.127349583817055</v>
      </c>
      <c r="AZ12" s="14"/>
      <c r="BA12" s="14">
        <v>0.14382837405551599</v>
      </c>
      <c r="BB12" s="14">
        <v>0.11649646532422001</v>
      </c>
      <c r="BC12" s="14"/>
      <c r="BD12" s="14">
        <v>0.117709942715075</v>
      </c>
      <c r="BE12" s="14"/>
      <c r="BF12" s="14">
        <v>0.122372738774641</v>
      </c>
      <c r="BG12" s="14"/>
      <c r="BH12" s="14">
        <v>0.136520425189633</v>
      </c>
      <c r="BI12" s="14"/>
      <c r="BJ12" s="14">
        <v>0.13637168980160899</v>
      </c>
      <c r="BK12" s="14"/>
      <c r="BL12" s="14">
        <v>0.11792778531628299</v>
      </c>
      <c r="BM12" s="14">
        <v>0.124399217370544</v>
      </c>
      <c r="BN12" s="14">
        <v>0.122324422617743</v>
      </c>
      <c r="BO12" s="14">
        <v>0.12697743985926799</v>
      </c>
      <c r="BP12" s="14">
        <v>0.16514884520601</v>
      </c>
      <c r="BQ12" s="14"/>
      <c r="BR12" s="14">
        <v>0.11933743015189099</v>
      </c>
      <c r="BS12" s="14">
        <v>0.118291559118085</v>
      </c>
      <c r="BT12" s="14">
        <v>0.11504512354407</v>
      </c>
      <c r="BU12" s="14">
        <v>0.130971664324706</v>
      </c>
      <c r="BV12" s="14">
        <v>0.25127516577752201</v>
      </c>
      <c r="BW12" s="14">
        <v>0.235367408687395</v>
      </c>
      <c r="BX12" s="14"/>
      <c r="BY12" s="14">
        <v>0.27638650136228998</v>
      </c>
      <c r="BZ12" s="14">
        <v>5.9441847628208699E-2</v>
      </c>
      <c r="CA12" s="14">
        <v>0.13463225062911499</v>
      </c>
      <c r="CB12" s="14">
        <v>0.14653544147359901</v>
      </c>
    </row>
    <row r="13" spans="2:80" x14ac:dyDescent="0.3">
      <c r="B13" s="15" t="s">
        <v>90</v>
      </c>
      <c r="C13" s="20">
        <v>9.0146684049120199E-2</v>
      </c>
      <c r="D13" s="20">
        <v>9.2414318948813703E-2</v>
      </c>
      <c r="E13" s="20">
        <v>8.7521932153571999E-2</v>
      </c>
      <c r="F13" s="20"/>
      <c r="G13" s="20">
        <v>4.9515104454465803E-2</v>
      </c>
      <c r="H13" s="20">
        <v>4.7521457995157598E-2</v>
      </c>
      <c r="I13" s="20">
        <v>8.5734997798197696E-2</v>
      </c>
      <c r="J13" s="20">
        <v>0.108464189226628</v>
      </c>
      <c r="K13" s="20">
        <v>0.121220277554334</v>
      </c>
      <c r="L13" s="20">
        <v>0.11539490278791199</v>
      </c>
      <c r="M13" s="20"/>
      <c r="N13" s="20">
        <v>8.5757578753512406E-2</v>
      </c>
      <c r="O13" s="20">
        <v>7.9429666507316393E-2</v>
      </c>
      <c r="P13" s="20">
        <v>7.6527448063565207E-2</v>
      </c>
      <c r="Q13" s="20">
        <v>0.11785385052095899</v>
      </c>
      <c r="R13" s="20"/>
      <c r="S13" s="20">
        <v>6.4329077293014195E-2</v>
      </c>
      <c r="T13" s="20">
        <v>0.10827218546408</v>
      </c>
      <c r="U13" s="20">
        <v>0.10215719483145801</v>
      </c>
      <c r="V13" s="20">
        <v>9.2804144353422893E-2</v>
      </c>
      <c r="W13" s="20">
        <v>9.4858230986002198E-2</v>
      </c>
      <c r="X13" s="20">
        <v>5.3152450131163098E-2</v>
      </c>
      <c r="Y13" s="20">
        <v>8.6272301833655196E-2</v>
      </c>
      <c r="Z13" s="20">
        <v>7.4272373405623898E-2</v>
      </c>
      <c r="AA13" s="20">
        <v>0.106073351207799</v>
      </c>
      <c r="AB13" s="20">
        <v>0.120677675581452</v>
      </c>
      <c r="AC13" s="20">
        <v>7.3167027138782495E-2</v>
      </c>
      <c r="AD13" s="20">
        <v>9.5260128452210005E-2</v>
      </c>
      <c r="AE13" s="20"/>
      <c r="AF13" s="20">
        <v>8.8693116207448297E-2</v>
      </c>
      <c r="AG13" s="20">
        <v>0.126821699320181</v>
      </c>
      <c r="AH13" s="20">
        <v>8.4271855377819005E-2</v>
      </c>
      <c r="AI13" s="20">
        <v>9.3827717417915804E-2</v>
      </c>
      <c r="AJ13" s="20"/>
      <c r="AK13" s="20">
        <v>6.9031640472036193E-2</v>
      </c>
      <c r="AL13" s="20">
        <v>0.109671002747265</v>
      </c>
      <c r="AM13" s="20"/>
      <c r="AN13" s="20">
        <v>8.1743460945953902E-2</v>
      </c>
      <c r="AO13" s="20">
        <v>7.5355871252954204E-2</v>
      </c>
      <c r="AP13" s="20">
        <v>6.9979402249541897E-2</v>
      </c>
      <c r="AQ13" s="20">
        <v>0.111233040288771</v>
      </c>
      <c r="AR13" s="20">
        <v>0.138224231405112</v>
      </c>
      <c r="AS13" s="20">
        <v>6.9908837765173204E-2</v>
      </c>
      <c r="AT13" s="20"/>
      <c r="AU13" s="20">
        <v>8.3042309986782706E-2</v>
      </c>
      <c r="AV13" s="20">
        <v>0.10044578912041099</v>
      </c>
      <c r="AW13" s="20"/>
      <c r="AX13" s="20">
        <v>0.12677768190270899</v>
      </c>
      <c r="AY13" s="20">
        <v>7.7266081995114796E-2</v>
      </c>
      <c r="AZ13" s="20"/>
      <c r="BA13" s="20">
        <v>9.7652841892966094E-2</v>
      </c>
      <c r="BB13" s="20">
        <v>5.0799488477615402E-2</v>
      </c>
      <c r="BC13" s="20"/>
      <c r="BD13" s="20">
        <v>8.95401113069937E-2</v>
      </c>
      <c r="BE13" s="20"/>
      <c r="BF13" s="20">
        <v>8.7431087757845596E-2</v>
      </c>
      <c r="BG13" s="20"/>
      <c r="BH13" s="20">
        <v>0.111353940530117</v>
      </c>
      <c r="BI13" s="20"/>
      <c r="BJ13" s="20">
        <v>0.10500542192277899</v>
      </c>
      <c r="BK13" s="20"/>
      <c r="BL13" s="20">
        <v>7.4886691354022497E-2</v>
      </c>
      <c r="BM13" s="20">
        <v>7.0179497610920405E-2</v>
      </c>
      <c r="BN13" s="20">
        <v>0.12638729008592101</v>
      </c>
      <c r="BO13" s="20">
        <v>0.108998436402735</v>
      </c>
      <c r="BP13" s="20">
        <v>8.8400835950120493E-2</v>
      </c>
      <c r="BQ13" s="20"/>
      <c r="BR13" s="20">
        <v>5.5303993462103997E-2</v>
      </c>
      <c r="BS13" s="20">
        <v>5.9097279011700803E-2</v>
      </c>
      <c r="BT13" s="20">
        <v>0.113955214784627</v>
      </c>
      <c r="BU13" s="20">
        <v>0.100482054147226</v>
      </c>
      <c r="BV13" s="20">
        <v>0.101440500567004</v>
      </c>
      <c r="BW13" s="20">
        <v>0.123113722357028</v>
      </c>
      <c r="BX13" s="20"/>
      <c r="BY13" s="20">
        <v>0.24806881626609101</v>
      </c>
      <c r="BZ13" s="20">
        <v>2.6311296699402499E-2</v>
      </c>
      <c r="CA13" s="20">
        <v>0.102291928872077</v>
      </c>
      <c r="CB13" s="20">
        <v>4.8829638132492803E-2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CB18"/>
  <sheetViews>
    <sheetView showGridLines="0" topLeftCell="A3" workbookViewId="0">
      <pane xSplit="2" topLeftCell="BM1" activePane="topRight" state="frozen"/>
      <selection pane="topRight" activeCell="B18" sqref="B18"/>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115</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1911</v>
      </c>
      <c r="D7" s="10">
        <v>935</v>
      </c>
      <c r="E7" s="10">
        <v>970</v>
      </c>
      <c r="F7" s="10"/>
      <c r="G7" s="10">
        <v>245</v>
      </c>
      <c r="H7" s="10">
        <v>285</v>
      </c>
      <c r="I7" s="10">
        <v>312</v>
      </c>
      <c r="J7" s="10">
        <v>335</v>
      </c>
      <c r="K7" s="10">
        <v>296</v>
      </c>
      <c r="L7" s="10">
        <v>438</v>
      </c>
      <c r="M7" s="10"/>
      <c r="N7" s="10">
        <v>540</v>
      </c>
      <c r="O7" s="10">
        <v>480</v>
      </c>
      <c r="P7" s="10">
        <v>414</v>
      </c>
      <c r="Q7" s="10">
        <v>467</v>
      </c>
      <c r="R7" s="10"/>
      <c r="S7" s="10">
        <v>260</v>
      </c>
      <c r="T7" s="10">
        <v>285</v>
      </c>
      <c r="U7" s="10">
        <v>147</v>
      </c>
      <c r="V7" s="10">
        <v>167</v>
      </c>
      <c r="W7" s="10">
        <v>133</v>
      </c>
      <c r="X7" s="10">
        <v>159</v>
      </c>
      <c r="Y7" s="10">
        <v>169</v>
      </c>
      <c r="Z7" s="10">
        <v>78</v>
      </c>
      <c r="AA7" s="10">
        <v>202</v>
      </c>
      <c r="AB7" s="10">
        <v>176</v>
      </c>
      <c r="AC7" s="10">
        <v>94</v>
      </c>
      <c r="AD7" s="10">
        <v>41</v>
      </c>
      <c r="AE7" s="10"/>
      <c r="AF7" s="10">
        <v>1492</v>
      </c>
      <c r="AG7" s="10">
        <v>155</v>
      </c>
      <c r="AH7" s="10">
        <v>82</v>
      </c>
      <c r="AI7" s="10">
        <v>43</v>
      </c>
      <c r="AJ7" s="10"/>
      <c r="AK7" s="10">
        <v>139</v>
      </c>
      <c r="AL7" s="10">
        <v>164</v>
      </c>
      <c r="AM7" s="10"/>
      <c r="AN7" s="10">
        <v>474</v>
      </c>
      <c r="AO7" s="10">
        <v>534</v>
      </c>
      <c r="AP7" s="10">
        <v>222</v>
      </c>
      <c r="AQ7" s="10">
        <v>377</v>
      </c>
      <c r="AR7" s="10">
        <v>218</v>
      </c>
      <c r="AS7" s="10">
        <v>85</v>
      </c>
      <c r="AT7" s="10"/>
      <c r="AU7" s="10">
        <v>1114</v>
      </c>
      <c r="AV7" s="10">
        <v>792</v>
      </c>
      <c r="AW7" s="10"/>
      <c r="AX7" s="10">
        <v>530</v>
      </c>
      <c r="AY7" s="10">
        <v>1351</v>
      </c>
      <c r="AZ7" s="10"/>
      <c r="BA7" s="10">
        <v>1615</v>
      </c>
      <c r="BB7" s="10">
        <v>296</v>
      </c>
      <c r="BC7" s="10"/>
      <c r="BD7" s="10">
        <v>1130</v>
      </c>
      <c r="BE7" s="10"/>
      <c r="BF7" s="10">
        <v>1037</v>
      </c>
      <c r="BG7" s="10"/>
      <c r="BH7" s="10">
        <v>131</v>
      </c>
      <c r="BI7" s="10"/>
      <c r="BJ7" s="10">
        <v>66</v>
      </c>
      <c r="BK7" s="10"/>
      <c r="BL7" s="10">
        <v>596</v>
      </c>
      <c r="BM7" s="10">
        <v>402</v>
      </c>
      <c r="BN7" s="10">
        <v>240</v>
      </c>
      <c r="BO7" s="10">
        <v>172</v>
      </c>
      <c r="BP7" s="10">
        <v>278</v>
      </c>
      <c r="BQ7" s="10"/>
      <c r="BR7" s="10">
        <v>418</v>
      </c>
      <c r="BS7" s="10">
        <v>319</v>
      </c>
      <c r="BT7" s="10">
        <v>437</v>
      </c>
      <c r="BU7" s="10">
        <v>192</v>
      </c>
      <c r="BV7" s="10">
        <v>130</v>
      </c>
      <c r="BW7" s="10">
        <v>141</v>
      </c>
      <c r="BX7" s="10"/>
      <c r="BY7" s="10">
        <v>305</v>
      </c>
      <c r="BZ7" s="10">
        <v>518</v>
      </c>
      <c r="CA7" s="10">
        <v>584</v>
      </c>
      <c r="CB7" s="10">
        <v>504</v>
      </c>
    </row>
    <row r="8" spans="2:80" ht="30" customHeight="1" x14ac:dyDescent="0.3">
      <c r="B8" s="11" t="s">
        <v>19</v>
      </c>
      <c r="C8" s="11">
        <v>1907</v>
      </c>
      <c r="D8" s="11">
        <v>944</v>
      </c>
      <c r="E8" s="11">
        <v>958</v>
      </c>
      <c r="F8" s="11"/>
      <c r="G8" s="11">
        <v>251</v>
      </c>
      <c r="H8" s="11">
        <v>315</v>
      </c>
      <c r="I8" s="11">
        <v>323</v>
      </c>
      <c r="J8" s="11">
        <v>329</v>
      </c>
      <c r="K8" s="11">
        <v>277</v>
      </c>
      <c r="L8" s="11">
        <v>412</v>
      </c>
      <c r="M8" s="11"/>
      <c r="N8" s="11">
        <v>519</v>
      </c>
      <c r="O8" s="11">
        <v>478</v>
      </c>
      <c r="P8" s="11">
        <v>425</v>
      </c>
      <c r="Q8" s="11">
        <v>476</v>
      </c>
      <c r="R8" s="11"/>
      <c r="S8" s="11">
        <v>259</v>
      </c>
      <c r="T8" s="11">
        <v>269</v>
      </c>
      <c r="U8" s="11">
        <v>159</v>
      </c>
      <c r="V8" s="11">
        <v>180</v>
      </c>
      <c r="W8" s="11">
        <v>133</v>
      </c>
      <c r="X8" s="11">
        <v>174</v>
      </c>
      <c r="Y8" s="11">
        <v>162</v>
      </c>
      <c r="Z8" s="11">
        <v>73</v>
      </c>
      <c r="AA8" s="11">
        <v>197</v>
      </c>
      <c r="AB8" s="11">
        <v>170</v>
      </c>
      <c r="AC8" s="11">
        <v>91</v>
      </c>
      <c r="AD8" s="11">
        <v>40</v>
      </c>
      <c r="AE8" s="11"/>
      <c r="AF8" s="11">
        <v>1498</v>
      </c>
      <c r="AG8" s="11">
        <v>149</v>
      </c>
      <c r="AH8" s="11">
        <v>80</v>
      </c>
      <c r="AI8" s="11">
        <v>41</v>
      </c>
      <c r="AJ8" s="11"/>
      <c r="AK8" s="11">
        <v>140</v>
      </c>
      <c r="AL8" s="11">
        <v>163</v>
      </c>
      <c r="AM8" s="11"/>
      <c r="AN8" s="11">
        <v>486</v>
      </c>
      <c r="AO8" s="11">
        <v>526</v>
      </c>
      <c r="AP8" s="11">
        <v>222</v>
      </c>
      <c r="AQ8" s="11">
        <v>374</v>
      </c>
      <c r="AR8" s="11">
        <v>213</v>
      </c>
      <c r="AS8" s="11">
        <v>84</v>
      </c>
      <c r="AT8" s="11"/>
      <c r="AU8" s="11">
        <v>1101</v>
      </c>
      <c r="AV8" s="11">
        <v>801</v>
      </c>
      <c r="AW8" s="11"/>
      <c r="AX8" s="11">
        <v>524</v>
      </c>
      <c r="AY8" s="11">
        <v>1352</v>
      </c>
      <c r="AZ8" s="11"/>
      <c r="BA8" s="11">
        <v>1602</v>
      </c>
      <c r="BB8" s="11">
        <v>306</v>
      </c>
      <c r="BC8" s="11"/>
      <c r="BD8" s="11">
        <v>1128</v>
      </c>
      <c r="BE8" s="11"/>
      <c r="BF8" s="11">
        <v>1037</v>
      </c>
      <c r="BG8" s="11"/>
      <c r="BH8" s="11">
        <v>126</v>
      </c>
      <c r="BI8" s="11"/>
      <c r="BJ8" s="11">
        <v>64</v>
      </c>
      <c r="BK8" s="11"/>
      <c r="BL8" s="11">
        <v>601</v>
      </c>
      <c r="BM8" s="11">
        <v>396</v>
      </c>
      <c r="BN8" s="11">
        <v>240</v>
      </c>
      <c r="BO8" s="11">
        <v>170</v>
      </c>
      <c r="BP8" s="11">
        <v>280</v>
      </c>
      <c r="BQ8" s="11"/>
      <c r="BR8" s="11">
        <v>424</v>
      </c>
      <c r="BS8" s="11">
        <v>318</v>
      </c>
      <c r="BT8" s="11">
        <v>434</v>
      </c>
      <c r="BU8" s="11">
        <v>191</v>
      </c>
      <c r="BV8" s="11">
        <v>131</v>
      </c>
      <c r="BW8" s="11">
        <v>142</v>
      </c>
      <c r="BX8" s="11"/>
      <c r="BY8" s="11">
        <v>301</v>
      </c>
      <c r="BZ8" s="11">
        <v>526</v>
      </c>
      <c r="CA8" s="11">
        <v>573</v>
      </c>
      <c r="CB8" s="11">
        <v>507</v>
      </c>
    </row>
    <row r="9" spans="2:80" x14ac:dyDescent="0.3">
      <c r="B9" s="15" t="s">
        <v>63</v>
      </c>
      <c r="C9" s="14">
        <v>4.7773086369187097E-2</v>
      </c>
      <c r="D9" s="14">
        <v>4.8327427330158802E-2</v>
      </c>
      <c r="E9" s="14">
        <v>4.6570580415221899E-2</v>
      </c>
      <c r="F9" s="14"/>
      <c r="G9" s="14">
        <v>5.2963200300243797E-2</v>
      </c>
      <c r="H9" s="14">
        <v>4.63346589686148E-2</v>
      </c>
      <c r="I9" s="14">
        <v>5.26620403656336E-2</v>
      </c>
      <c r="J9" s="14">
        <v>4.6447228537716302E-2</v>
      </c>
      <c r="K9" s="14">
        <v>4.4357303674981703E-2</v>
      </c>
      <c r="L9" s="14">
        <v>4.5225832234399903E-2</v>
      </c>
      <c r="M9" s="14"/>
      <c r="N9" s="14">
        <v>4.2403826584570398E-2</v>
      </c>
      <c r="O9" s="14">
        <v>4.8129171799148003E-2</v>
      </c>
      <c r="P9" s="14">
        <v>4.1879097051320799E-2</v>
      </c>
      <c r="Q9" s="14">
        <v>5.9509522019160502E-2</v>
      </c>
      <c r="R9" s="14"/>
      <c r="S9" s="14">
        <v>5.31488832281483E-2</v>
      </c>
      <c r="T9" s="14">
        <v>5.2687268185753103E-2</v>
      </c>
      <c r="U9" s="14">
        <v>2.05365514324388E-2</v>
      </c>
      <c r="V9" s="14">
        <v>6.5567792996503296E-2</v>
      </c>
      <c r="W9" s="14">
        <v>2.9871322247000901E-2</v>
      </c>
      <c r="X9" s="14">
        <v>3.8996459136159199E-2</v>
      </c>
      <c r="Y9" s="14">
        <v>4.1942354638023198E-2</v>
      </c>
      <c r="Z9" s="14">
        <v>6.8861197268653002E-2</v>
      </c>
      <c r="AA9" s="14">
        <v>3.9543124238079999E-2</v>
      </c>
      <c r="AB9" s="14">
        <v>8.0142281959866404E-2</v>
      </c>
      <c r="AC9" s="14">
        <v>2.14196847070224E-2</v>
      </c>
      <c r="AD9" s="14">
        <v>5.4283338052160998E-2</v>
      </c>
      <c r="AE9" s="14"/>
      <c r="AF9" s="14">
        <v>4.5052050964127198E-2</v>
      </c>
      <c r="AG9" s="14">
        <v>6.5044488442986895E-2</v>
      </c>
      <c r="AH9" s="14">
        <v>6.7219491514661694E-2</v>
      </c>
      <c r="AI9" s="14">
        <v>4.50462657157732E-2</v>
      </c>
      <c r="AJ9" s="14"/>
      <c r="AK9" s="14">
        <v>4.8268443005933102E-2</v>
      </c>
      <c r="AL9" s="14">
        <v>8.7460813087231706E-2</v>
      </c>
      <c r="AM9" s="14"/>
      <c r="AN9" s="14">
        <v>5.8846682345428399E-2</v>
      </c>
      <c r="AO9" s="14">
        <v>5.2439002217031599E-2</v>
      </c>
      <c r="AP9" s="14">
        <v>4.0579392325076701E-2</v>
      </c>
      <c r="AQ9" s="14">
        <v>3.4170775276861902E-2</v>
      </c>
      <c r="AR9" s="14">
        <v>5.6762379447707297E-2</v>
      </c>
      <c r="AS9" s="14">
        <v>1.19536561794149E-2</v>
      </c>
      <c r="AT9" s="14"/>
      <c r="AU9" s="14">
        <v>5.0691993613424503E-2</v>
      </c>
      <c r="AV9" s="14">
        <v>4.4039971131256399E-2</v>
      </c>
      <c r="AW9" s="14"/>
      <c r="AX9" s="14">
        <v>4.3236309080832702E-2</v>
      </c>
      <c r="AY9" s="14">
        <v>4.9705940561614398E-2</v>
      </c>
      <c r="AZ9" s="14"/>
      <c r="BA9" s="14">
        <v>4.4167542007946897E-2</v>
      </c>
      <c r="BB9" s="14">
        <v>6.6673309635843794E-2</v>
      </c>
      <c r="BC9" s="14"/>
      <c r="BD9" s="14">
        <v>4.6281751442805302E-2</v>
      </c>
      <c r="BE9" s="14"/>
      <c r="BF9" s="14">
        <v>4.9407602117532902E-2</v>
      </c>
      <c r="BG9" s="14"/>
      <c r="BH9" s="14">
        <v>6.9854977059268603E-2</v>
      </c>
      <c r="BI9" s="14"/>
      <c r="BJ9" s="14">
        <v>3.05301937517675E-2</v>
      </c>
      <c r="BK9" s="14"/>
      <c r="BL9" s="14">
        <v>4.6613870363858799E-2</v>
      </c>
      <c r="BM9" s="14">
        <v>5.7736998682935199E-2</v>
      </c>
      <c r="BN9" s="14">
        <v>4.9420613615753402E-2</v>
      </c>
      <c r="BO9" s="14">
        <v>3.9606989503540399E-2</v>
      </c>
      <c r="BP9" s="14">
        <v>4.56099218045386E-2</v>
      </c>
      <c r="BQ9" s="14"/>
      <c r="BR9" s="14">
        <v>4.6006766583137099E-2</v>
      </c>
      <c r="BS9" s="14">
        <v>5.1760444709973201E-2</v>
      </c>
      <c r="BT9" s="14">
        <v>4.9345079281722402E-2</v>
      </c>
      <c r="BU9" s="14">
        <v>4.6373260425444401E-2</v>
      </c>
      <c r="BV9" s="14">
        <v>4.5138364288361203E-2</v>
      </c>
      <c r="BW9" s="14">
        <v>4.7534000328670001E-2</v>
      </c>
      <c r="BX9" s="14"/>
      <c r="BY9" s="14">
        <v>7.2414896006234394E-2</v>
      </c>
      <c r="BZ9" s="14">
        <v>4.9947520409232601E-2</v>
      </c>
      <c r="CA9" s="14">
        <v>3.4250831662271997E-2</v>
      </c>
      <c r="CB9" s="14">
        <v>4.6167998613728403E-2</v>
      </c>
    </row>
    <row r="10" spans="2:80" x14ac:dyDescent="0.3">
      <c r="B10" s="15" t="s">
        <v>64</v>
      </c>
      <c r="C10" s="14">
        <v>0.112890964931149</v>
      </c>
      <c r="D10" s="14">
        <v>0.116164235181174</v>
      </c>
      <c r="E10" s="14">
        <v>0.109375693767378</v>
      </c>
      <c r="F10" s="14"/>
      <c r="G10" s="14">
        <v>0.14998132623516799</v>
      </c>
      <c r="H10" s="14">
        <v>0.125412016931578</v>
      </c>
      <c r="I10" s="14">
        <v>0.12903779550814701</v>
      </c>
      <c r="J10" s="14">
        <v>0.109197076324639</v>
      </c>
      <c r="K10" s="14">
        <v>8.2731370453613506E-2</v>
      </c>
      <c r="L10" s="14">
        <v>9.1281168269650603E-2</v>
      </c>
      <c r="M10" s="14"/>
      <c r="N10" s="14">
        <v>0.116657053164299</v>
      </c>
      <c r="O10" s="14">
        <v>0.14262092561126199</v>
      </c>
      <c r="P10" s="14">
        <v>9.4743633927471996E-2</v>
      </c>
      <c r="Q10" s="14">
        <v>9.3457539691954694E-2</v>
      </c>
      <c r="R10" s="14"/>
      <c r="S10" s="14">
        <v>0.12788662350638799</v>
      </c>
      <c r="T10" s="14">
        <v>0.100794242464132</v>
      </c>
      <c r="U10" s="14">
        <v>0.13218720997903699</v>
      </c>
      <c r="V10" s="14">
        <v>0.10701453618157999</v>
      </c>
      <c r="W10" s="14">
        <v>9.92910812502317E-2</v>
      </c>
      <c r="X10" s="14">
        <v>9.7264506546381996E-2</v>
      </c>
      <c r="Y10" s="14">
        <v>0.106233849939717</v>
      </c>
      <c r="Z10" s="14">
        <v>0.140455987977679</v>
      </c>
      <c r="AA10" s="14">
        <v>0.112526477878393</v>
      </c>
      <c r="AB10" s="14">
        <v>0.13910565234458899</v>
      </c>
      <c r="AC10" s="14">
        <v>9.4368624255830202E-2</v>
      </c>
      <c r="AD10" s="14">
        <v>6.9125355744904804E-2</v>
      </c>
      <c r="AE10" s="14"/>
      <c r="AF10" s="14">
        <v>0.115265739803471</v>
      </c>
      <c r="AG10" s="14">
        <v>0.11948858347482801</v>
      </c>
      <c r="AH10" s="14">
        <v>9.8231383495945096E-2</v>
      </c>
      <c r="AI10" s="14">
        <v>9.1335916498171493E-2</v>
      </c>
      <c r="AJ10" s="14"/>
      <c r="AK10" s="14">
        <v>9.5127446009779307E-2</v>
      </c>
      <c r="AL10" s="14">
        <v>0.117697239070632</v>
      </c>
      <c r="AM10" s="14"/>
      <c r="AN10" s="14">
        <v>0.124372460918867</v>
      </c>
      <c r="AO10" s="14">
        <v>0.123817521355407</v>
      </c>
      <c r="AP10" s="14">
        <v>9.9230586218379102E-2</v>
      </c>
      <c r="AQ10" s="14">
        <v>0.10866845081660501</v>
      </c>
      <c r="AR10" s="14">
        <v>9.1954092285767203E-2</v>
      </c>
      <c r="AS10" s="14">
        <v>8.7567551129074495E-2</v>
      </c>
      <c r="AT10" s="14"/>
      <c r="AU10" s="14">
        <v>0.11043596116933201</v>
      </c>
      <c r="AV10" s="14">
        <v>0.11693028111895</v>
      </c>
      <c r="AW10" s="14"/>
      <c r="AX10" s="14">
        <v>0.12374135268610501</v>
      </c>
      <c r="AY10" s="14">
        <v>0.108131842481638</v>
      </c>
      <c r="AZ10" s="14"/>
      <c r="BA10" s="14">
        <v>0.109394153662669</v>
      </c>
      <c r="BB10" s="14">
        <v>0.131221210540135</v>
      </c>
      <c r="BC10" s="14"/>
      <c r="BD10" s="14">
        <v>0.100699509375273</v>
      </c>
      <c r="BE10" s="14"/>
      <c r="BF10" s="14">
        <v>9.4662723534847004E-2</v>
      </c>
      <c r="BG10" s="14"/>
      <c r="BH10" s="14">
        <v>0.151141635620413</v>
      </c>
      <c r="BI10" s="14"/>
      <c r="BJ10" s="14">
        <v>9.4680416070953496E-2</v>
      </c>
      <c r="BK10" s="14"/>
      <c r="BL10" s="14">
        <v>9.7691816590375097E-2</v>
      </c>
      <c r="BM10" s="14">
        <v>8.36488014264479E-2</v>
      </c>
      <c r="BN10" s="14">
        <v>0.12416138857659199</v>
      </c>
      <c r="BO10" s="14">
        <v>0.112808489101408</v>
      </c>
      <c r="BP10" s="14">
        <v>0.14621685324973899</v>
      </c>
      <c r="BQ10" s="14"/>
      <c r="BR10" s="14">
        <v>0.109562501383845</v>
      </c>
      <c r="BS10" s="14">
        <v>8.9239300212839198E-2</v>
      </c>
      <c r="BT10" s="14">
        <v>0.115435576264525</v>
      </c>
      <c r="BU10" s="14">
        <v>0.11810022882917499</v>
      </c>
      <c r="BV10" s="14">
        <v>0.15413291189511799</v>
      </c>
      <c r="BW10" s="14">
        <v>0.157179958325455</v>
      </c>
      <c r="BX10" s="14"/>
      <c r="BY10" s="14">
        <v>0.14813175089276601</v>
      </c>
      <c r="BZ10" s="14">
        <v>0.11315755449081499</v>
      </c>
      <c r="CA10" s="14">
        <v>9.5964769202178807E-2</v>
      </c>
      <c r="CB10" s="14">
        <v>0.11081714975373</v>
      </c>
    </row>
    <row r="11" spans="2:80" x14ac:dyDescent="0.3">
      <c r="B11" s="15" t="s">
        <v>65</v>
      </c>
      <c r="C11" s="14">
        <v>0.17530414696378999</v>
      </c>
      <c r="D11" s="14">
        <v>0.17449836706465</v>
      </c>
      <c r="E11" s="14">
        <v>0.17510181286784901</v>
      </c>
      <c r="F11" s="14"/>
      <c r="G11" s="14">
        <v>0.138396873081121</v>
      </c>
      <c r="H11" s="14">
        <v>0.15444843902951699</v>
      </c>
      <c r="I11" s="14">
        <v>0.165856408191214</v>
      </c>
      <c r="J11" s="14">
        <v>0.150928189093782</v>
      </c>
      <c r="K11" s="14">
        <v>0.227914859955687</v>
      </c>
      <c r="L11" s="14">
        <v>0.205223778843411</v>
      </c>
      <c r="M11" s="14"/>
      <c r="N11" s="14">
        <v>0.14261381694379199</v>
      </c>
      <c r="O11" s="14">
        <v>0.17684123461447199</v>
      </c>
      <c r="P11" s="14">
        <v>0.20399841257581999</v>
      </c>
      <c r="Q11" s="14">
        <v>0.18342199965567399</v>
      </c>
      <c r="R11" s="14"/>
      <c r="S11" s="14">
        <v>0.110670392487729</v>
      </c>
      <c r="T11" s="14">
        <v>0.20844242989731901</v>
      </c>
      <c r="U11" s="14">
        <v>0.16722952613980099</v>
      </c>
      <c r="V11" s="14">
        <v>0.21625195086546301</v>
      </c>
      <c r="W11" s="14">
        <v>0.16739733133690801</v>
      </c>
      <c r="X11" s="14">
        <v>0.238834378223275</v>
      </c>
      <c r="Y11" s="14">
        <v>0.16290932562676</v>
      </c>
      <c r="Z11" s="14">
        <v>0.139927619222112</v>
      </c>
      <c r="AA11" s="14">
        <v>0.13427061913539801</v>
      </c>
      <c r="AB11" s="14">
        <v>0.13988819426686999</v>
      </c>
      <c r="AC11" s="14">
        <v>0.28130269241942102</v>
      </c>
      <c r="AD11" s="14">
        <v>0.19498915684405899</v>
      </c>
      <c r="AE11" s="14"/>
      <c r="AF11" s="14">
        <v>0.17789387689050501</v>
      </c>
      <c r="AG11" s="14">
        <v>0.14996546682800299</v>
      </c>
      <c r="AH11" s="14">
        <v>0.20251251384917199</v>
      </c>
      <c r="AI11" s="14">
        <v>0.16614730577275799</v>
      </c>
      <c r="AJ11" s="14"/>
      <c r="AK11" s="14">
        <v>0.16170761240478901</v>
      </c>
      <c r="AL11" s="14">
        <v>0.160174843208822</v>
      </c>
      <c r="AM11" s="14"/>
      <c r="AN11" s="14">
        <v>0.14792610455489999</v>
      </c>
      <c r="AO11" s="14">
        <v>0.16439985427866999</v>
      </c>
      <c r="AP11" s="14">
        <v>0.179771251092638</v>
      </c>
      <c r="AQ11" s="14">
        <v>0.23163150663762799</v>
      </c>
      <c r="AR11" s="14">
        <v>0.16612093834494401</v>
      </c>
      <c r="AS11" s="14">
        <v>0.16502304061838799</v>
      </c>
      <c r="AT11" s="14"/>
      <c r="AU11" s="14">
        <v>0.159451617081495</v>
      </c>
      <c r="AV11" s="14">
        <v>0.19593247253503501</v>
      </c>
      <c r="AW11" s="14"/>
      <c r="AX11" s="14">
        <v>0.18277051858582699</v>
      </c>
      <c r="AY11" s="14">
        <v>0.16865401206412201</v>
      </c>
      <c r="AZ11" s="14"/>
      <c r="BA11" s="14">
        <v>0.183323805898228</v>
      </c>
      <c r="BB11" s="14">
        <v>0.13326518441135901</v>
      </c>
      <c r="BC11" s="14"/>
      <c r="BD11" s="14">
        <v>0.14923615988522801</v>
      </c>
      <c r="BE11" s="14"/>
      <c r="BF11" s="14">
        <v>0.168107205423279</v>
      </c>
      <c r="BG11" s="14"/>
      <c r="BH11" s="14">
        <v>0.109980479496741</v>
      </c>
      <c r="BI11" s="14"/>
      <c r="BJ11" s="14">
        <v>0.23824746254131199</v>
      </c>
      <c r="BK11" s="14"/>
      <c r="BL11" s="14">
        <v>0.14430070722277699</v>
      </c>
      <c r="BM11" s="14">
        <v>0.164241501977446</v>
      </c>
      <c r="BN11" s="14">
        <v>0.19651355406350801</v>
      </c>
      <c r="BO11" s="14">
        <v>0.18747127709546399</v>
      </c>
      <c r="BP11" s="14">
        <v>0.18342494512912499</v>
      </c>
      <c r="BQ11" s="14"/>
      <c r="BR11" s="14">
        <v>0.125943011373644</v>
      </c>
      <c r="BS11" s="14">
        <v>0.14029387802121401</v>
      </c>
      <c r="BT11" s="14">
        <v>0.186016549686979</v>
      </c>
      <c r="BU11" s="14">
        <v>0.16387214463255301</v>
      </c>
      <c r="BV11" s="14">
        <v>0.220342497462898</v>
      </c>
      <c r="BW11" s="14">
        <v>0.26786992286906902</v>
      </c>
      <c r="BX11" s="14"/>
      <c r="BY11" s="14">
        <v>0.27447972992069097</v>
      </c>
      <c r="BZ11" s="14">
        <v>8.2541760617032597E-2</v>
      </c>
      <c r="CA11" s="14">
        <v>0.206955511102075</v>
      </c>
      <c r="CB11" s="14">
        <v>0.17682207138457101</v>
      </c>
    </row>
    <row r="12" spans="2:80" x14ac:dyDescent="0.3">
      <c r="B12" s="15" t="s">
        <v>89</v>
      </c>
      <c r="C12" s="14">
        <v>0.383531427693664</v>
      </c>
      <c r="D12" s="14">
        <v>0.35331363794596199</v>
      </c>
      <c r="E12" s="14">
        <v>0.41470672992034402</v>
      </c>
      <c r="F12" s="14"/>
      <c r="G12" s="14">
        <v>0.36913003642187903</v>
      </c>
      <c r="H12" s="14">
        <v>0.40767128589502899</v>
      </c>
      <c r="I12" s="14">
        <v>0.38448818599159101</v>
      </c>
      <c r="J12" s="14">
        <v>0.40576217184061603</v>
      </c>
      <c r="K12" s="14">
        <v>0.39110787451816398</v>
      </c>
      <c r="L12" s="14">
        <v>0.35033196503112601</v>
      </c>
      <c r="M12" s="14"/>
      <c r="N12" s="14">
        <v>0.39546814909593497</v>
      </c>
      <c r="O12" s="14">
        <v>0.37340071836651501</v>
      </c>
      <c r="P12" s="14">
        <v>0.38483379219096597</v>
      </c>
      <c r="Q12" s="14">
        <v>0.37913287420720498</v>
      </c>
      <c r="R12" s="14"/>
      <c r="S12" s="14">
        <v>0.31157021385799499</v>
      </c>
      <c r="T12" s="14">
        <v>0.389371970047242</v>
      </c>
      <c r="U12" s="14">
        <v>0.357809577793891</v>
      </c>
      <c r="V12" s="14">
        <v>0.33432405368739898</v>
      </c>
      <c r="W12" s="14">
        <v>0.44621186911618099</v>
      </c>
      <c r="X12" s="14">
        <v>0.39999756632022299</v>
      </c>
      <c r="Y12" s="14">
        <v>0.38657056130998901</v>
      </c>
      <c r="Z12" s="14">
        <v>0.34584899000041702</v>
      </c>
      <c r="AA12" s="14">
        <v>0.38932587125434898</v>
      </c>
      <c r="AB12" s="14">
        <v>0.48886990577818601</v>
      </c>
      <c r="AC12" s="14">
        <v>0.39900104985595197</v>
      </c>
      <c r="AD12" s="14">
        <v>0.39725998342916102</v>
      </c>
      <c r="AE12" s="14"/>
      <c r="AF12" s="14">
        <v>0.36966776103222898</v>
      </c>
      <c r="AG12" s="14">
        <v>0.479819977407484</v>
      </c>
      <c r="AH12" s="14">
        <v>0.44073475657754602</v>
      </c>
      <c r="AI12" s="14">
        <v>0.422723468467747</v>
      </c>
      <c r="AJ12" s="14"/>
      <c r="AK12" s="14">
        <v>0.385586009793632</v>
      </c>
      <c r="AL12" s="14">
        <v>0.36816919963012101</v>
      </c>
      <c r="AM12" s="14"/>
      <c r="AN12" s="14">
        <v>0.32247919740695802</v>
      </c>
      <c r="AO12" s="14">
        <v>0.39194063645209798</v>
      </c>
      <c r="AP12" s="14">
        <v>0.42868126437356602</v>
      </c>
      <c r="AQ12" s="14">
        <v>0.38520425522567497</v>
      </c>
      <c r="AR12" s="14">
        <v>0.423978306742747</v>
      </c>
      <c r="AS12" s="14">
        <v>0.44666233612330303</v>
      </c>
      <c r="AT12" s="14"/>
      <c r="AU12" s="14">
        <v>0.38119396718975201</v>
      </c>
      <c r="AV12" s="14">
        <v>0.38532407299490301</v>
      </c>
      <c r="AW12" s="14"/>
      <c r="AX12" s="14">
        <v>0.38338414509818503</v>
      </c>
      <c r="AY12" s="14">
        <v>0.38661157328884099</v>
      </c>
      <c r="AZ12" s="14"/>
      <c r="BA12" s="14">
        <v>0.38891835872367397</v>
      </c>
      <c r="BB12" s="14">
        <v>0.35529319540791698</v>
      </c>
      <c r="BC12" s="14"/>
      <c r="BD12" s="14">
        <v>0.35351853207085598</v>
      </c>
      <c r="BE12" s="14"/>
      <c r="BF12" s="14">
        <v>0.340963416487364</v>
      </c>
      <c r="BG12" s="14"/>
      <c r="BH12" s="14">
        <v>0.48802207351043497</v>
      </c>
      <c r="BI12" s="14"/>
      <c r="BJ12" s="14">
        <v>0.40892355269457198</v>
      </c>
      <c r="BK12" s="14"/>
      <c r="BL12" s="14">
        <v>0.43230594125610999</v>
      </c>
      <c r="BM12" s="14">
        <v>0.36235756455535501</v>
      </c>
      <c r="BN12" s="14">
        <v>0.28830958692299802</v>
      </c>
      <c r="BO12" s="14">
        <v>0.311862304312856</v>
      </c>
      <c r="BP12" s="14">
        <v>0.436247728111893</v>
      </c>
      <c r="BQ12" s="14"/>
      <c r="BR12" s="14">
        <v>0.436048738251121</v>
      </c>
      <c r="BS12" s="14">
        <v>0.384765818263199</v>
      </c>
      <c r="BT12" s="14">
        <v>0.33193757775781901</v>
      </c>
      <c r="BU12" s="14">
        <v>0.33083339210468599</v>
      </c>
      <c r="BV12" s="14">
        <v>0.379515230717138</v>
      </c>
      <c r="BW12" s="14">
        <v>0.40321692112398599</v>
      </c>
      <c r="BX12" s="14"/>
      <c r="BY12" s="14">
        <v>0.39988990612811098</v>
      </c>
      <c r="BZ12" s="14">
        <v>0.28288026639681702</v>
      </c>
      <c r="CA12" s="14">
        <v>0.39390483934597298</v>
      </c>
      <c r="CB12" s="14">
        <v>0.46645870865269401</v>
      </c>
    </row>
    <row r="13" spans="2:80" x14ac:dyDescent="0.3">
      <c r="B13" s="15" t="s">
        <v>90</v>
      </c>
      <c r="C13" s="20">
        <v>0.28050037404221001</v>
      </c>
      <c r="D13" s="20">
        <v>0.307696332478055</v>
      </c>
      <c r="E13" s="20">
        <v>0.25424518302920701</v>
      </c>
      <c r="F13" s="20"/>
      <c r="G13" s="20">
        <v>0.28952856396158799</v>
      </c>
      <c r="H13" s="20">
        <v>0.26613359917526003</v>
      </c>
      <c r="I13" s="20">
        <v>0.26795556994341502</v>
      </c>
      <c r="J13" s="20">
        <v>0.28766533420324703</v>
      </c>
      <c r="K13" s="20">
        <v>0.25388859139755399</v>
      </c>
      <c r="L13" s="20">
        <v>0.307937255621412</v>
      </c>
      <c r="M13" s="20"/>
      <c r="N13" s="20">
        <v>0.30285715421140402</v>
      </c>
      <c r="O13" s="20">
        <v>0.25900794960860402</v>
      </c>
      <c r="P13" s="20">
        <v>0.27454506425442099</v>
      </c>
      <c r="Q13" s="20">
        <v>0.28447806442600598</v>
      </c>
      <c r="R13" s="20"/>
      <c r="S13" s="20">
        <v>0.39672388691973898</v>
      </c>
      <c r="T13" s="20">
        <v>0.248704089405554</v>
      </c>
      <c r="U13" s="20">
        <v>0.322237134654832</v>
      </c>
      <c r="V13" s="20">
        <v>0.27684166626905499</v>
      </c>
      <c r="W13" s="20">
        <v>0.25722839604967801</v>
      </c>
      <c r="X13" s="20">
        <v>0.22490708977396101</v>
      </c>
      <c r="Y13" s="20">
        <v>0.30234390848551101</v>
      </c>
      <c r="Z13" s="20">
        <v>0.30490620553113901</v>
      </c>
      <c r="AA13" s="20">
        <v>0.32433390749377999</v>
      </c>
      <c r="AB13" s="20">
        <v>0.151993965650489</v>
      </c>
      <c r="AC13" s="20">
        <v>0.20390794876177401</v>
      </c>
      <c r="AD13" s="20">
        <v>0.28434216592971401</v>
      </c>
      <c r="AE13" s="20"/>
      <c r="AF13" s="20">
        <v>0.29212057130966801</v>
      </c>
      <c r="AG13" s="20">
        <v>0.185681483846698</v>
      </c>
      <c r="AH13" s="20">
        <v>0.19130185456267501</v>
      </c>
      <c r="AI13" s="20">
        <v>0.27474704354555002</v>
      </c>
      <c r="AJ13" s="20"/>
      <c r="AK13" s="20">
        <v>0.30931048878586698</v>
      </c>
      <c r="AL13" s="20">
        <v>0.26649790500319298</v>
      </c>
      <c r="AM13" s="20"/>
      <c r="AN13" s="20">
        <v>0.34637555477384702</v>
      </c>
      <c r="AO13" s="20">
        <v>0.26740298569679299</v>
      </c>
      <c r="AP13" s="20">
        <v>0.25173750599034</v>
      </c>
      <c r="AQ13" s="20">
        <v>0.24032501204323101</v>
      </c>
      <c r="AR13" s="20">
        <v>0.26118428317883402</v>
      </c>
      <c r="AS13" s="20">
        <v>0.288793415949819</v>
      </c>
      <c r="AT13" s="20"/>
      <c r="AU13" s="20">
        <v>0.29822646094599797</v>
      </c>
      <c r="AV13" s="20">
        <v>0.257773202219856</v>
      </c>
      <c r="AW13" s="20"/>
      <c r="AX13" s="20">
        <v>0.26686767454905103</v>
      </c>
      <c r="AY13" s="20">
        <v>0.28689663160378398</v>
      </c>
      <c r="AZ13" s="20"/>
      <c r="BA13" s="20">
        <v>0.27419613970748202</v>
      </c>
      <c r="BB13" s="20">
        <v>0.31354710000474501</v>
      </c>
      <c r="BC13" s="20"/>
      <c r="BD13" s="20">
        <v>0.35026404722583798</v>
      </c>
      <c r="BE13" s="20"/>
      <c r="BF13" s="20">
        <v>0.34685905243697701</v>
      </c>
      <c r="BG13" s="20"/>
      <c r="BH13" s="20">
        <v>0.18100083431314301</v>
      </c>
      <c r="BI13" s="20"/>
      <c r="BJ13" s="20">
        <v>0.227618374941395</v>
      </c>
      <c r="BK13" s="20"/>
      <c r="BL13" s="20">
        <v>0.27908766456688</v>
      </c>
      <c r="BM13" s="20">
        <v>0.33201513335781602</v>
      </c>
      <c r="BN13" s="20">
        <v>0.34159485682114799</v>
      </c>
      <c r="BO13" s="20">
        <v>0.34825093998673201</v>
      </c>
      <c r="BP13" s="20">
        <v>0.18850055170470401</v>
      </c>
      <c r="BQ13" s="20"/>
      <c r="BR13" s="20">
        <v>0.28243898240825199</v>
      </c>
      <c r="BS13" s="20">
        <v>0.33394055879277401</v>
      </c>
      <c r="BT13" s="20">
        <v>0.31726521700895499</v>
      </c>
      <c r="BU13" s="20">
        <v>0.34082097400814099</v>
      </c>
      <c r="BV13" s="20">
        <v>0.200870995636485</v>
      </c>
      <c r="BW13" s="20">
        <v>0.12419919735281899</v>
      </c>
      <c r="BX13" s="20"/>
      <c r="BY13" s="20">
        <v>0.105083717052198</v>
      </c>
      <c r="BZ13" s="20">
        <v>0.47147289808610299</v>
      </c>
      <c r="CA13" s="20">
        <v>0.26892404868750203</v>
      </c>
      <c r="CB13" s="20">
        <v>0.19973407159527701</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18"/>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9" width="20.77734375" customWidth="1"/>
  </cols>
  <sheetData>
    <row r="2" spans="2:9" ht="40.049999999999997" customHeight="1" x14ac:dyDescent="0.3">
      <c r="D2" s="26" t="s">
        <v>116</v>
      </c>
      <c r="E2" s="23"/>
      <c r="F2" s="23"/>
      <c r="G2" s="23"/>
      <c r="H2" s="23"/>
      <c r="I2" s="23"/>
    </row>
    <row r="6" spans="2:9" ht="49.95" customHeight="1" x14ac:dyDescent="0.3">
      <c r="B6" s="17" t="s">
        <v>14</v>
      </c>
      <c r="C6" s="17" t="s">
        <v>83</v>
      </c>
      <c r="D6" s="17" t="s">
        <v>88</v>
      </c>
      <c r="E6" s="17" t="s">
        <v>87</v>
      </c>
      <c r="F6" s="17" t="s">
        <v>84</v>
      </c>
      <c r="G6" s="17" t="s">
        <v>85</v>
      </c>
      <c r="H6" s="17" t="s">
        <v>86</v>
      </c>
    </row>
    <row r="7" spans="2:9" x14ac:dyDescent="0.3">
      <c r="B7" s="15" t="s">
        <v>63</v>
      </c>
      <c r="C7" s="14">
        <v>8.4997755342788694E-2</v>
      </c>
      <c r="D7" s="14">
        <v>0.14566349328219899</v>
      </c>
      <c r="E7" s="14">
        <v>0.16716900049477099</v>
      </c>
      <c r="F7" s="14">
        <v>6.5425654424485197E-2</v>
      </c>
      <c r="G7" s="14">
        <v>0.27721533772712498</v>
      </c>
      <c r="H7" s="14">
        <v>0.16673997144959499</v>
      </c>
    </row>
    <row r="8" spans="2:9" x14ac:dyDescent="0.3">
      <c r="B8" s="15" t="s">
        <v>64</v>
      </c>
      <c r="C8" s="14">
        <v>0.126895504890467</v>
      </c>
      <c r="D8" s="14">
        <v>0.264173034550721</v>
      </c>
      <c r="E8" s="14">
        <v>0.29852908989678101</v>
      </c>
      <c r="F8" s="14">
        <v>0.102851655860624</v>
      </c>
      <c r="G8" s="14">
        <v>0.38584932420816098</v>
      </c>
      <c r="H8" s="14">
        <v>0.27457216815956098</v>
      </c>
    </row>
    <row r="9" spans="2:9" x14ac:dyDescent="0.3">
      <c r="B9" s="15" t="s">
        <v>65</v>
      </c>
      <c r="C9" s="14">
        <v>0.193710010483544</v>
      </c>
      <c r="D9" s="14">
        <v>0.24651924926049201</v>
      </c>
      <c r="E9" s="14">
        <v>0.234201784915954</v>
      </c>
      <c r="F9" s="14">
        <v>0.134857829248588</v>
      </c>
      <c r="G9" s="14">
        <v>0.15097958928800301</v>
      </c>
      <c r="H9" s="14">
        <v>0.22949159356150101</v>
      </c>
    </row>
    <row r="10" spans="2:9" x14ac:dyDescent="0.3">
      <c r="B10" s="15" t="s">
        <v>89</v>
      </c>
      <c r="C10" s="14">
        <v>0.34694975843790898</v>
      </c>
      <c r="D10" s="14">
        <v>0.173122690228179</v>
      </c>
      <c r="E10" s="14">
        <v>0.18688949245691799</v>
      </c>
      <c r="F10" s="14">
        <v>0.31780727683236099</v>
      </c>
      <c r="G10" s="14">
        <v>9.8609886708206598E-2</v>
      </c>
      <c r="H10" s="14">
        <v>0.19752903383487599</v>
      </c>
    </row>
    <row r="11" spans="2:9" x14ac:dyDescent="0.3">
      <c r="B11" s="15" t="s">
        <v>90</v>
      </c>
      <c r="C11" s="14">
        <v>0.24744697084529099</v>
      </c>
      <c r="D11" s="14">
        <v>0.170521532678408</v>
      </c>
      <c r="E11" s="14">
        <v>0.113210632235575</v>
      </c>
      <c r="F11" s="14">
        <v>0.37905758363394199</v>
      </c>
      <c r="G11" s="14">
        <v>8.7345862068504601E-2</v>
      </c>
      <c r="H11" s="14">
        <v>0.131667232994466</v>
      </c>
    </row>
    <row r="12" spans="2:9" x14ac:dyDescent="0.3">
      <c r="B12" s="16" t="s">
        <v>94</v>
      </c>
      <c r="C12" s="16"/>
      <c r="D12" s="16"/>
      <c r="E12" s="16"/>
      <c r="F12" s="16"/>
      <c r="G12" s="16"/>
      <c r="H12" s="16"/>
    </row>
    <row r="13" spans="2:9" x14ac:dyDescent="0.3">
      <c r="B13" t="s">
        <v>92</v>
      </c>
    </row>
    <row r="14" spans="2:9" x14ac:dyDescent="0.3">
      <c r="B14" t="s">
        <v>93</v>
      </c>
    </row>
    <row r="18" spans="2:2" x14ac:dyDescent="0.3">
      <c r="B18"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CB18"/>
  <sheetViews>
    <sheetView showGridLines="0" workbookViewId="0">
      <pane xSplit="2" topLeftCell="BJ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117</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2089</v>
      </c>
      <c r="D7" s="10">
        <v>1005</v>
      </c>
      <c r="E7" s="10">
        <v>1080</v>
      </c>
      <c r="F7" s="10"/>
      <c r="G7" s="10">
        <v>300</v>
      </c>
      <c r="H7" s="10">
        <v>331</v>
      </c>
      <c r="I7" s="10">
        <v>343</v>
      </c>
      <c r="J7" s="10">
        <v>358</v>
      </c>
      <c r="K7" s="10">
        <v>307</v>
      </c>
      <c r="L7" s="10">
        <v>450</v>
      </c>
      <c r="M7" s="10"/>
      <c r="N7" s="10">
        <v>577</v>
      </c>
      <c r="O7" s="10">
        <v>556</v>
      </c>
      <c r="P7" s="10">
        <v>437</v>
      </c>
      <c r="Q7" s="10">
        <v>513</v>
      </c>
      <c r="R7" s="10"/>
      <c r="S7" s="10">
        <v>304</v>
      </c>
      <c r="T7" s="10">
        <v>262</v>
      </c>
      <c r="U7" s="10">
        <v>147</v>
      </c>
      <c r="V7" s="10">
        <v>165</v>
      </c>
      <c r="W7" s="10">
        <v>146</v>
      </c>
      <c r="X7" s="10">
        <v>166</v>
      </c>
      <c r="Y7" s="10">
        <v>165</v>
      </c>
      <c r="Z7" s="10">
        <v>92</v>
      </c>
      <c r="AA7" s="10">
        <v>250</v>
      </c>
      <c r="AB7" s="10">
        <v>194</v>
      </c>
      <c r="AC7" s="10">
        <v>114</v>
      </c>
      <c r="AD7" s="10">
        <v>84</v>
      </c>
      <c r="AE7" s="10"/>
      <c r="AF7" s="10">
        <v>1573</v>
      </c>
      <c r="AG7" s="10">
        <v>180</v>
      </c>
      <c r="AH7" s="10">
        <v>106</v>
      </c>
      <c r="AI7" s="10">
        <v>81</v>
      </c>
      <c r="AJ7" s="10"/>
      <c r="AK7" s="10">
        <v>149</v>
      </c>
      <c r="AL7" s="10">
        <v>189</v>
      </c>
      <c r="AM7" s="10"/>
      <c r="AN7" s="10">
        <v>525</v>
      </c>
      <c r="AO7" s="10">
        <v>563</v>
      </c>
      <c r="AP7" s="10">
        <v>284</v>
      </c>
      <c r="AQ7" s="10">
        <v>369</v>
      </c>
      <c r="AR7" s="10">
        <v>236</v>
      </c>
      <c r="AS7" s="10">
        <v>112</v>
      </c>
      <c r="AT7" s="10"/>
      <c r="AU7" s="10">
        <v>1222</v>
      </c>
      <c r="AV7" s="10">
        <v>857</v>
      </c>
      <c r="AW7" s="10"/>
      <c r="AX7" s="10">
        <v>557</v>
      </c>
      <c r="AY7" s="10">
        <v>1501</v>
      </c>
      <c r="AZ7" s="10"/>
      <c r="BA7" s="10">
        <v>1741</v>
      </c>
      <c r="BB7" s="10">
        <v>348</v>
      </c>
      <c r="BC7" s="10"/>
      <c r="BD7" s="10">
        <v>1174</v>
      </c>
      <c r="BE7" s="10"/>
      <c r="BF7" s="10">
        <v>1055</v>
      </c>
      <c r="BG7" s="10"/>
      <c r="BH7" s="10">
        <v>155</v>
      </c>
      <c r="BI7" s="10"/>
      <c r="BJ7" s="10">
        <v>80</v>
      </c>
      <c r="BK7" s="10"/>
      <c r="BL7" s="10">
        <v>671</v>
      </c>
      <c r="BM7" s="10">
        <v>405</v>
      </c>
      <c r="BN7" s="10">
        <v>238</v>
      </c>
      <c r="BO7" s="10">
        <v>209</v>
      </c>
      <c r="BP7" s="10">
        <v>289</v>
      </c>
      <c r="BQ7" s="10"/>
      <c r="BR7" s="10">
        <v>476</v>
      </c>
      <c r="BS7" s="10">
        <v>346</v>
      </c>
      <c r="BT7" s="10">
        <v>427</v>
      </c>
      <c r="BU7" s="10">
        <v>242</v>
      </c>
      <c r="BV7" s="10">
        <v>150</v>
      </c>
      <c r="BW7" s="10">
        <v>151</v>
      </c>
      <c r="BX7" s="10"/>
      <c r="BY7" s="10">
        <v>370</v>
      </c>
      <c r="BZ7" s="10">
        <v>553</v>
      </c>
      <c r="CA7" s="10">
        <v>591</v>
      </c>
      <c r="CB7" s="10">
        <v>575</v>
      </c>
    </row>
    <row r="8" spans="2:80" ht="30" customHeight="1" x14ac:dyDescent="0.3">
      <c r="B8" s="11" t="s">
        <v>19</v>
      </c>
      <c r="C8" s="11">
        <v>2093</v>
      </c>
      <c r="D8" s="11">
        <v>1027</v>
      </c>
      <c r="E8" s="11">
        <v>1062</v>
      </c>
      <c r="F8" s="11"/>
      <c r="G8" s="11">
        <v>305</v>
      </c>
      <c r="H8" s="11">
        <v>367</v>
      </c>
      <c r="I8" s="11">
        <v>359</v>
      </c>
      <c r="J8" s="11">
        <v>351</v>
      </c>
      <c r="K8" s="11">
        <v>285</v>
      </c>
      <c r="L8" s="11">
        <v>426</v>
      </c>
      <c r="M8" s="11"/>
      <c r="N8" s="11">
        <v>556</v>
      </c>
      <c r="O8" s="11">
        <v>558</v>
      </c>
      <c r="P8" s="11">
        <v>452</v>
      </c>
      <c r="Q8" s="11">
        <v>520</v>
      </c>
      <c r="R8" s="11"/>
      <c r="S8" s="11">
        <v>301</v>
      </c>
      <c r="T8" s="11">
        <v>251</v>
      </c>
      <c r="U8" s="11">
        <v>161</v>
      </c>
      <c r="V8" s="11">
        <v>180</v>
      </c>
      <c r="W8" s="11">
        <v>147</v>
      </c>
      <c r="X8" s="11">
        <v>186</v>
      </c>
      <c r="Y8" s="11">
        <v>158</v>
      </c>
      <c r="Z8" s="11">
        <v>87</v>
      </c>
      <c r="AA8" s="11">
        <v>243</v>
      </c>
      <c r="AB8" s="11">
        <v>190</v>
      </c>
      <c r="AC8" s="11">
        <v>109</v>
      </c>
      <c r="AD8" s="11">
        <v>80</v>
      </c>
      <c r="AE8" s="11"/>
      <c r="AF8" s="11">
        <v>1584</v>
      </c>
      <c r="AG8" s="11">
        <v>176</v>
      </c>
      <c r="AH8" s="11">
        <v>102</v>
      </c>
      <c r="AI8" s="11">
        <v>78</v>
      </c>
      <c r="AJ8" s="11"/>
      <c r="AK8" s="11">
        <v>153</v>
      </c>
      <c r="AL8" s="11">
        <v>188</v>
      </c>
      <c r="AM8" s="11"/>
      <c r="AN8" s="11">
        <v>541</v>
      </c>
      <c r="AO8" s="11">
        <v>559</v>
      </c>
      <c r="AP8" s="11">
        <v>286</v>
      </c>
      <c r="AQ8" s="11">
        <v>364</v>
      </c>
      <c r="AR8" s="11">
        <v>229</v>
      </c>
      <c r="AS8" s="11">
        <v>113</v>
      </c>
      <c r="AT8" s="11"/>
      <c r="AU8" s="11">
        <v>1212</v>
      </c>
      <c r="AV8" s="11">
        <v>870</v>
      </c>
      <c r="AW8" s="11"/>
      <c r="AX8" s="11">
        <v>553</v>
      </c>
      <c r="AY8" s="11">
        <v>1509</v>
      </c>
      <c r="AZ8" s="11"/>
      <c r="BA8" s="11">
        <v>1733</v>
      </c>
      <c r="BB8" s="11">
        <v>360</v>
      </c>
      <c r="BC8" s="11"/>
      <c r="BD8" s="11">
        <v>1174</v>
      </c>
      <c r="BE8" s="11"/>
      <c r="BF8" s="11">
        <v>1061</v>
      </c>
      <c r="BG8" s="11"/>
      <c r="BH8" s="11">
        <v>151</v>
      </c>
      <c r="BI8" s="11"/>
      <c r="BJ8" s="11">
        <v>76</v>
      </c>
      <c r="BK8" s="11"/>
      <c r="BL8" s="11">
        <v>676</v>
      </c>
      <c r="BM8" s="11">
        <v>400</v>
      </c>
      <c r="BN8" s="11">
        <v>240</v>
      </c>
      <c r="BO8" s="11">
        <v>208</v>
      </c>
      <c r="BP8" s="11">
        <v>292</v>
      </c>
      <c r="BQ8" s="11"/>
      <c r="BR8" s="11">
        <v>480</v>
      </c>
      <c r="BS8" s="11">
        <v>346</v>
      </c>
      <c r="BT8" s="11">
        <v>427</v>
      </c>
      <c r="BU8" s="11">
        <v>242</v>
      </c>
      <c r="BV8" s="11">
        <v>152</v>
      </c>
      <c r="BW8" s="11">
        <v>152</v>
      </c>
      <c r="BX8" s="11"/>
      <c r="BY8" s="11">
        <v>371</v>
      </c>
      <c r="BZ8" s="11">
        <v>565</v>
      </c>
      <c r="CA8" s="11">
        <v>576</v>
      </c>
      <c r="CB8" s="11">
        <v>581</v>
      </c>
    </row>
    <row r="9" spans="2:80" x14ac:dyDescent="0.3">
      <c r="B9" s="15" t="s">
        <v>63</v>
      </c>
      <c r="C9" s="14">
        <v>8.4997755342788694E-2</v>
      </c>
      <c r="D9" s="14">
        <v>9.4430654405526004E-2</v>
      </c>
      <c r="E9" s="14">
        <v>7.4242255596566706E-2</v>
      </c>
      <c r="F9" s="14"/>
      <c r="G9" s="14">
        <v>0.108717889336936</v>
      </c>
      <c r="H9" s="14">
        <v>8.6998684882089602E-2</v>
      </c>
      <c r="I9" s="14">
        <v>9.54795052930245E-2</v>
      </c>
      <c r="J9" s="14">
        <v>8.9056679731281396E-2</v>
      </c>
      <c r="K9" s="14">
        <v>0.113838586498752</v>
      </c>
      <c r="L9" s="14">
        <v>3.4750491442999097E-2</v>
      </c>
      <c r="M9" s="14"/>
      <c r="N9" s="14">
        <v>9.5428665897876602E-2</v>
      </c>
      <c r="O9" s="14">
        <v>6.9203624659332205E-2</v>
      </c>
      <c r="P9" s="14">
        <v>9.4529474497681898E-2</v>
      </c>
      <c r="Q9" s="14">
        <v>8.1588837112249402E-2</v>
      </c>
      <c r="R9" s="14"/>
      <c r="S9" s="14">
        <v>7.8686321641732296E-2</v>
      </c>
      <c r="T9" s="14">
        <v>6.6751523078625696E-2</v>
      </c>
      <c r="U9" s="14">
        <v>7.0383959970061805E-2</v>
      </c>
      <c r="V9" s="14">
        <v>9.1635627697995298E-2</v>
      </c>
      <c r="W9" s="14">
        <v>7.8440628195582604E-2</v>
      </c>
      <c r="X9" s="14">
        <v>5.0145830265191697E-2</v>
      </c>
      <c r="Y9" s="14">
        <v>9.4304700081556794E-2</v>
      </c>
      <c r="Z9" s="14">
        <v>4.2670439262245598E-2</v>
      </c>
      <c r="AA9" s="14">
        <v>0.10106922536764899</v>
      </c>
      <c r="AB9" s="14">
        <v>0.13425017484057</v>
      </c>
      <c r="AC9" s="14">
        <v>0.123342849080656</v>
      </c>
      <c r="AD9" s="14">
        <v>8.3637265187519794E-2</v>
      </c>
      <c r="AE9" s="14"/>
      <c r="AF9" s="14">
        <v>7.8268891289122094E-2</v>
      </c>
      <c r="AG9" s="14">
        <v>0.13264342800832199</v>
      </c>
      <c r="AH9" s="14">
        <v>0.102929864015166</v>
      </c>
      <c r="AI9" s="14">
        <v>9.9012757703752993E-2</v>
      </c>
      <c r="AJ9" s="14"/>
      <c r="AK9" s="14">
        <v>8.0702357351583695E-2</v>
      </c>
      <c r="AL9" s="14">
        <v>7.8267651118544501E-2</v>
      </c>
      <c r="AM9" s="14"/>
      <c r="AN9" s="14">
        <v>0.102465797163015</v>
      </c>
      <c r="AO9" s="14">
        <v>8.3532000477152493E-2</v>
      </c>
      <c r="AP9" s="14">
        <v>8.6638086057621605E-2</v>
      </c>
      <c r="AQ9" s="14">
        <v>6.2233354638572998E-2</v>
      </c>
      <c r="AR9" s="14">
        <v>8.8399172992118205E-2</v>
      </c>
      <c r="AS9" s="14">
        <v>7.0761214857307797E-2</v>
      </c>
      <c r="AT9" s="14"/>
      <c r="AU9" s="14">
        <v>7.9760041005919602E-2</v>
      </c>
      <c r="AV9" s="14">
        <v>8.8398239478532495E-2</v>
      </c>
      <c r="AW9" s="14"/>
      <c r="AX9" s="14">
        <v>0.100939849320899</v>
      </c>
      <c r="AY9" s="14">
        <v>8.0339426603554795E-2</v>
      </c>
      <c r="AZ9" s="14"/>
      <c r="BA9" s="14">
        <v>8.3665738707271897E-2</v>
      </c>
      <c r="BB9" s="14">
        <v>9.1419026713701307E-2</v>
      </c>
      <c r="BC9" s="14"/>
      <c r="BD9" s="14">
        <v>7.05039200184778E-2</v>
      </c>
      <c r="BE9" s="14"/>
      <c r="BF9" s="14">
        <v>7.25739062247516E-2</v>
      </c>
      <c r="BG9" s="14"/>
      <c r="BH9" s="14">
        <v>0.140105556844972</v>
      </c>
      <c r="BI9" s="14"/>
      <c r="BJ9" s="14">
        <v>9.9590719775623698E-2</v>
      </c>
      <c r="BK9" s="14"/>
      <c r="BL9" s="14">
        <v>9.6069715169794498E-2</v>
      </c>
      <c r="BM9" s="14">
        <v>2.8752871509025699E-2</v>
      </c>
      <c r="BN9" s="14">
        <v>9.8015056240019702E-2</v>
      </c>
      <c r="BO9" s="14">
        <v>5.2654627099832901E-2</v>
      </c>
      <c r="BP9" s="14">
        <v>9.1139997527572097E-2</v>
      </c>
      <c r="BQ9" s="14"/>
      <c r="BR9" s="14">
        <v>9.4219659149782198E-2</v>
      </c>
      <c r="BS9" s="14">
        <v>4.4261662563176797E-2</v>
      </c>
      <c r="BT9" s="14">
        <v>6.7377556051716303E-2</v>
      </c>
      <c r="BU9" s="14">
        <v>5.0800437341684997E-2</v>
      </c>
      <c r="BV9" s="14">
        <v>0.16380323573548899</v>
      </c>
      <c r="BW9" s="14">
        <v>0.12640048346833899</v>
      </c>
      <c r="BX9" s="14"/>
      <c r="BY9" s="14">
        <v>0.20315273713839199</v>
      </c>
      <c r="BZ9" s="14">
        <v>6.9647246639973695E-2</v>
      </c>
      <c r="CA9" s="14">
        <v>3.84312965606807E-2</v>
      </c>
      <c r="CB9" s="14">
        <v>7.0591795858948897E-2</v>
      </c>
    </row>
    <row r="10" spans="2:80" x14ac:dyDescent="0.3">
      <c r="B10" s="15" t="s">
        <v>64</v>
      </c>
      <c r="C10" s="14">
        <v>0.126895504890467</v>
      </c>
      <c r="D10" s="14">
        <v>0.12685576762721201</v>
      </c>
      <c r="E10" s="14">
        <v>0.12648935373253301</v>
      </c>
      <c r="F10" s="14"/>
      <c r="G10" s="14">
        <v>0.186647404703598</v>
      </c>
      <c r="H10" s="14">
        <v>0.15528208465958401</v>
      </c>
      <c r="I10" s="14">
        <v>0.12973634089924099</v>
      </c>
      <c r="J10" s="14">
        <v>0.13412206838796301</v>
      </c>
      <c r="K10" s="14">
        <v>0.108115456536889</v>
      </c>
      <c r="L10" s="14">
        <v>6.3829739472824595E-2</v>
      </c>
      <c r="M10" s="14"/>
      <c r="N10" s="14">
        <v>0.133192531607357</v>
      </c>
      <c r="O10" s="14">
        <v>0.13657174711561099</v>
      </c>
      <c r="P10" s="14">
        <v>0.15028699783337199</v>
      </c>
      <c r="Q10" s="14">
        <v>8.7246734950449406E-2</v>
      </c>
      <c r="R10" s="14"/>
      <c r="S10" s="14">
        <v>0.13223272380954301</v>
      </c>
      <c r="T10" s="14">
        <v>0.116696968459469</v>
      </c>
      <c r="U10" s="14">
        <v>0.12569568305350101</v>
      </c>
      <c r="V10" s="14">
        <v>0.10956284877962</v>
      </c>
      <c r="W10" s="14">
        <v>0.123278996862213</v>
      </c>
      <c r="X10" s="14">
        <v>0.17021734951411199</v>
      </c>
      <c r="Y10" s="14">
        <v>0.118552224384008</v>
      </c>
      <c r="Z10" s="14">
        <v>0.12267510866881901</v>
      </c>
      <c r="AA10" s="14">
        <v>0.11069027123955499</v>
      </c>
      <c r="AB10" s="14">
        <v>0.143345334306509</v>
      </c>
      <c r="AC10" s="14">
        <v>0.13249751069844601</v>
      </c>
      <c r="AD10" s="14">
        <v>0.109688584488058</v>
      </c>
      <c r="AE10" s="14"/>
      <c r="AF10" s="14">
        <v>0.12764395914926999</v>
      </c>
      <c r="AG10" s="14">
        <v>0.128124396869193</v>
      </c>
      <c r="AH10" s="14">
        <v>0.12558754418062201</v>
      </c>
      <c r="AI10" s="14">
        <v>0.112609172467159</v>
      </c>
      <c r="AJ10" s="14"/>
      <c r="AK10" s="14">
        <v>0.12585865282320199</v>
      </c>
      <c r="AL10" s="14">
        <v>0.18456726187235101</v>
      </c>
      <c r="AM10" s="14"/>
      <c r="AN10" s="14">
        <v>0.13356745291490099</v>
      </c>
      <c r="AO10" s="14">
        <v>0.134775524174785</v>
      </c>
      <c r="AP10" s="14">
        <v>0.12637017242467499</v>
      </c>
      <c r="AQ10" s="14">
        <v>0.12692408083842499</v>
      </c>
      <c r="AR10" s="14">
        <v>8.0131242603269995E-2</v>
      </c>
      <c r="AS10" s="14">
        <v>0.152172031780407</v>
      </c>
      <c r="AT10" s="14"/>
      <c r="AU10" s="14">
        <v>0.124965617400962</v>
      </c>
      <c r="AV10" s="14">
        <v>0.13109474471438601</v>
      </c>
      <c r="AW10" s="14"/>
      <c r="AX10" s="14">
        <v>0.110431616399329</v>
      </c>
      <c r="AY10" s="14">
        <v>0.134078062529183</v>
      </c>
      <c r="AZ10" s="14"/>
      <c r="BA10" s="14">
        <v>0.116822026947216</v>
      </c>
      <c r="BB10" s="14">
        <v>0.17545686200701799</v>
      </c>
      <c r="BC10" s="14"/>
      <c r="BD10" s="14">
        <v>0.108123270079413</v>
      </c>
      <c r="BE10" s="14"/>
      <c r="BF10" s="14">
        <v>0.100750898758768</v>
      </c>
      <c r="BG10" s="14"/>
      <c r="BH10" s="14">
        <v>0.149500138969865</v>
      </c>
      <c r="BI10" s="14"/>
      <c r="BJ10" s="14">
        <v>0.140034982088897</v>
      </c>
      <c r="BK10" s="14"/>
      <c r="BL10" s="14">
        <v>0.16049590774858499</v>
      </c>
      <c r="BM10" s="14">
        <v>9.8274606409569906E-2</v>
      </c>
      <c r="BN10" s="14">
        <v>0.104094368423487</v>
      </c>
      <c r="BO10" s="14">
        <v>9.2320607876107894E-2</v>
      </c>
      <c r="BP10" s="14">
        <v>0.11019570263655599</v>
      </c>
      <c r="BQ10" s="14"/>
      <c r="BR10" s="14">
        <v>0.14963876640996099</v>
      </c>
      <c r="BS10" s="14">
        <v>0.10242499570312</v>
      </c>
      <c r="BT10" s="14">
        <v>0.102291310732368</v>
      </c>
      <c r="BU10" s="14">
        <v>9.9755861374868596E-2</v>
      </c>
      <c r="BV10" s="14">
        <v>0.23800559029989199</v>
      </c>
      <c r="BW10" s="14">
        <v>0.103448655372248</v>
      </c>
      <c r="BX10" s="14"/>
      <c r="BY10" s="14">
        <v>0.15593875036358901</v>
      </c>
      <c r="BZ10" s="14">
        <v>0.10986818404134201</v>
      </c>
      <c r="CA10" s="14">
        <v>7.5201357152669901E-2</v>
      </c>
      <c r="CB10" s="14">
        <v>0.176197891887484</v>
      </c>
    </row>
    <row r="11" spans="2:80" x14ac:dyDescent="0.3">
      <c r="B11" s="15" t="s">
        <v>65</v>
      </c>
      <c r="C11" s="14">
        <v>0.193710010483544</v>
      </c>
      <c r="D11" s="14">
        <v>0.18949930916775401</v>
      </c>
      <c r="E11" s="14">
        <v>0.19762261610006501</v>
      </c>
      <c r="F11" s="14"/>
      <c r="G11" s="14">
        <v>0.18092480191359001</v>
      </c>
      <c r="H11" s="14">
        <v>0.18979815009845</v>
      </c>
      <c r="I11" s="14">
        <v>0.21474504851691001</v>
      </c>
      <c r="J11" s="14">
        <v>0.209194100860149</v>
      </c>
      <c r="K11" s="14">
        <v>0.16307032326693499</v>
      </c>
      <c r="L11" s="14">
        <v>0.19627793529965101</v>
      </c>
      <c r="M11" s="14"/>
      <c r="N11" s="14">
        <v>0.17065649395672</v>
      </c>
      <c r="O11" s="14">
        <v>0.20114643219513101</v>
      </c>
      <c r="P11" s="14">
        <v>0.20564080047261399</v>
      </c>
      <c r="Q11" s="14">
        <v>0.199997431804634</v>
      </c>
      <c r="R11" s="14"/>
      <c r="S11" s="14">
        <v>0.210636982572346</v>
      </c>
      <c r="T11" s="14">
        <v>0.156012114269376</v>
      </c>
      <c r="U11" s="14">
        <v>0.15532453140813501</v>
      </c>
      <c r="V11" s="14">
        <v>0.23167092875601999</v>
      </c>
      <c r="W11" s="14">
        <v>0.19959768021138</v>
      </c>
      <c r="X11" s="14">
        <v>0.21358327558517301</v>
      </c>
      <c r="Y11" s="14">
        <v>0.206294218230825</v>
      </c>
      <c r="Z11" s="14">
        <v>0.14552558868111901</v>
      </c>
      <c r="AA11" s="14">
        <v>0.194018392721163</v>
      </c>
      <c r="AB11" s="14">
        <v>0.21594252749628501</v>
      </c>
      <c r="AC11" s="14">
        <v>0.158534833323632</v>
      </c>
      <c r="AD11" s="14">
        <v>0.205454257782585</v>
      </c>
      <c r="AE11" s="14"/>
      <c r="AF11" s="14">
        <v>0.185744086393962</v>
      </c>
      <c r="AG11" s="14">
        <v>0.235806217521703</v>
      </c>
      <c r="AH11" s="14">
        <v>0.188033312680496</v>
      </c>
      <c r="AI11" s="14">
        <v>0.18773983834555399</v>
      </c>
      <c r="AJ11" s="14"/>
      <c r="AK11" s="14">
        <v>0.234518546920258</v>
      </c>
      <c r="AL11" s="14">
        <v>0.19014262775546001</v>
      </c>
      <c r="AM11" s="14"/>
      <c r="AN11" s="14">
        <v>0.19485397995325199</v>
      </c>
      <c r="AO11" s="14">
        <v>0.21637921251528899</v>
      </c>
      <c r="AP11" s="14">
        <v>0.183415226816704</v>
      </c>
      <c r="AQ11" s="14">
        <v>0.173589359547828</v>
      </c>
      <c r="AR11" s="14">
        <v>0.148396558032137</v>
      </c>
      <c r="AS11" s="14">
        <v>0.259180252786883</v>
      </c>
      <c r="AT11" s="14"/>
      <c r="AU11" s="14">
        <v>0.17351798822327999</v>
      </c>
      <c r="AV11" s="14">
        <v>0.220377392975981</v>
      </c>
      <c r="AW11" s="14"/>
      <c r="AX11" s="14">
        <v>0.212774446637818</v>
      </c>
      <c r="AY11" s="14">
        <v>0.18324736180467999</v>
      </c>
      <c r="AZ11" s="14"/>
      <c r="BA11" s="14">
        <v>0.191811810374304</v>
      </c>
      <c r="BB11" s="14">
        <v>0.20286069050714201</v>
      </c>
      <c r="BC11" s="14"/>
      <c r="BD11" s="14">
        <v>0.14917861530764501</v>
      </c>
      <c r="BE11" s="14"/>
      <c r="BF11" s="14">
        <v>0.15586399871423601</v>
      </c>
      <c r="BG11" s="14"/>
      <c r="BH11" s="14">
        <v>0.215792703151307</v>
      </c>
      <c r="BI11" s="14"/>
      <c r="BJ11" s="14">
        <v>0.13374058290471999</v>
      </c>
      <c r="BK11" s="14"/>
      <c r="BL11" s="14">
        <v>0.18215940015503701</v>
      </c>
      <c r="BM11" s="14">
        <v>0.12689750471382799</v>
      </c>
      <c r="BN11" s="14">
        <v>0.25440697167276799</v>
      </c>
      <c r="BO11" s="14">
        <v>0.136242909525575</v>
      </c>
      <c r="BP11" s="14">
        <v>0.24632862882185699</v>
      </c>
      <c r="BQ11" s="14"/>
      <c r="BR11" s="14">
        <v>0.16869422596775499</v>
      </c>
      <c r="BS11" s="14">
        <v>0.138728615745876</v>
      </c>
      <c r="BT11" s="14">
        <v>0.21499687836543599</v>
      </c>
      <c r="BU11" s="14">
        <v>0.16291865780867601</v>
      </c>
      <c r="BV11" s="14">
        <v>0.22628378687898201</v>
      </c>
      <c r="BW11" s="14">
        <v>0.248849733106733</v>
      </c>
      <c r="BX11" s="14"/>
      <c r="BY11" s="14">
        <v>0.291640641331533</v>
      </c>
      <c r="BZ11" s="14">
        <v>8.7463186672485399E-2</v>
      </c>
      <c r="CA11" s="14">
        <v>0.16311260020601201</v>
      </c>
      <c r="CB11" s="14">
        <v>0.26477708542087802</v>
      </c>
    </row>
    <row r="12" spans="2:80" x14ac:dyDescent="0.3">
      <c r="B12" s="15" t="s">
        <v>89</v>
      </c>
      <c r="C12" s="14">
        <v>0.34694975843790898</v>
      </c>
      <c r="D12" s="14">
        <v>0.31831435149620702</v>
      </c>
      <c r="E12" s="14">
        <v>0.37596901859537002</v>
      </c>
      <c r="F12" s="14"/>
      <c r="G12" s="14">
        <v>0.27138727717606398</v>
      </c>
      <c r="H12" s="14">
        <v>0.36587295879932602</v>
      </c>
      <c r="I12" s="14">
        <v>0.35814783302695802</v>
      </c>
      <c r="J12" s="14">
        <v>0.33949322770514401</v>
      </c>
      <c r="K12" s="14">
        <v>0.361237258634654</v>
      </c>
      <c r="L12" s="14">
        <v>0.371875016646461</v>
      </c>
      <c r="M12" s="14"/>
      <c r="N12" s="14">
        <v>0.33602028200703699</v>
      </c>
      <c r="O12" s="14">
        <v>0.40451039927582</v>
      </c>
      <c r="P12" s="14">
        <v>0.32529699156144598</v>
      </c>
      <c r="Q12" s="14">
        <v>0.31996969829064598</v>
      </c>
      <c r="R12" s="14"/>
      <c r="S12" s="14">
        <v>0.28690147844332098</v>
      </c>
      <c r="T12" s="14">
        <v>0.38288086030865498</v>
      </c>
      <c r="U12" s="14">
        <v>0.37842625811293301</v>
      </c>
      <c r="V12" s="14">
        <v>0.31346865834336901</v>
      </c>
      <c r="W12" s="14">
        <v>0.39586990313292397</v>
      </c>
      <c r="X12" s="14">
        <v>0.35967125933173499</v>
      </c>
      <c r="Y12" s="14">
        <v>0.34521458400227101</v>
      </c>
      <c r="Z12" s="14">
        <v>0.43689822838265702</v>
      </c>
      <c r="AA12" s="14">
        <v>0.34134451665500198</v>
      </c>
      <c r="AB12" s="14">
        <v>0.31090754687447603</v>
      </c>
      <c r="AC12" s="14">
        <v>0.35361711987425698</v>
      </c>
      <c r="AD12" s="14">
        <v>0.35142998631100603</v>
      </c>
      <c r="AE12" s="14"/>
      <c r="AF12" s="14">
        <v>0.347852971134751</v>
      </c>
      <c r="AG12" s="14">
        <v>0.303769998119582</v>
      </c>
      <c r="AH12" s="14">
        <v>0.35974233691548302</v>
      </c>
      <c r="AI12" s="14">
        <v>0.34283274889517201</v>
      </c>
      <c r="AJ12" s="14"/>
      <c r="AK12" s="14">
        <v>0.38095815852085502</v>
      </c>
      <c r="AL12" s="14">
        <v>0.36302137575348298</v>
      </c>
      <c r="AM12" s="14"/>
      <c r="AN12" s="14">
        <v>0.279575650300734</v>
      </c>
      <c r="AO12" s="14">
        <v>0.34782779307696199</v>
      </c>
      <c r="AP12" s="14">
        <v>0.408614819813089</v>
      </c>
      <c r="AQ12" s="14">
        <v>0.38067445485893903</v>
      </c>
      <c r="AR12" s="14">
        <v>0.39936799186125799</v>
      </c>
      <c r="AS12" s="14">
        <v>0.29394340802347602</v>
      </c>
      <c r="AT12" s="14"/>
      <c r="AU12" s="14">
        <v>0.35449452348145899</v>
      </c>
      <c r="AV12" s="14">
        <v>0.337340393376305</v>
      </c>
      <c r="AW12" s="14"/>
      <c r="AX12" s="14">
        <v>0.36345532444689799</v>
      </c>
      <c r="AY12" s="14">
        <v>0.34076349962347902</v>
      </c>
      <c r="AZ12" s="14"/>
      <c r="BA12" s="14">
        <v>0.34668944176653199</v>
      </c>
      <c r="BB12" s="14">
        <v>0.34820467068503402</v>
      </c>
      <c r="BC12" s="14"/>
      <c r="BD12" s="14">
        <v>0.33851079883341401</v>
      </c>
      <c r="BE12" s="14"/>
      <c r="BF12" s="14">
        <v>0.326938901691464</v>
      </c>
      <c r="BG12" s="14"/>
      <c r="BH12" s="14">
        <v>0.30470551923592998</v>
      </c>
      <c r="BI12" s="14"/>
      <c r="BJ12" s="14">
        <v>0.38011972393952798</v>
      </c>
      <c r="BK12" s="14"/>
      <c r="BL12" s="14">
        <v>0.36370501960295498</v>
      </c>
      <c r="BM12" s="14">
        <v>0.37814230440410301</v>
      </c>
      <c r="BN12" s="14">
        <v>0.31496592299752202</v>
      </c>
      <c r="BO12" s="14">
        <v>0.35436671357119898</v>
      </c>
      <c r="BP12" s="14">
        <v>0.37766466748176603</v>
      </c>
      <c r="BQ12" s="14"/>
      <c r="BR12" s="14">
        <v>0.36181734961544598</v>
      </c>
      <c r="BS12" s="14">
        <v>0.39118416463869299</v>
      </c>
      <c r="BT12" s="14">
        <v>0.33010908075060202</v>
      </c>
      <c r="BU12" s="14">
        <v>0.33243982514769699</v>
      </c>
      <c r="BV12" s="14">
        <v>0.24288562357905299</v>
      </c>
      <c r="BW12" s="14">
        <v>0.38256452463635998</v>
      </c>
      <c r="BX12" s="14"/>
      <c r="BY12" s="14">
        <v>0.26801817679312001</v>
      </c>
      <c r="BZ12" s="14">
        <v>0.30293471922607201</v>
      </c>
      <c r="CA12" s="14">
        <v>0.408322350737852</v>
      </c>
      <c r="CB12" s="14">
        <v>0.37930395348177598</v>
      </c>
    </row>
    <row r="13" spans="2:80" x14ac:dyDescent="0.3">
      <c r="B13" s="15" t="s">
        <v>90</v>
      </c>
      <c r="C13" s="20">
        <v>0.24744697084529099</v>
      </c>
      <c r="D13" s="20">
        <v>0.27089991730330099</v>
      </c>
      <c r="E13" s="20">
        <v>0.22567675597546599</v>
      </c>
      <c r="F13" s="20"/>
      <c r="G13" s="20">
        <v>0.25232262686981199</v>
      </c>
      <c r="H13" s="20">
        <v>0.20204812156055099</v>
      </c>
      <c r="I13" s="20">
        <v>0.20189127226386699</v>
      </c>
      <c r="J13" s="20">
        <v>0.22813392331546301</v>
      </c>
      <c r="K13" s="20">
        <v>0.25373837506277003</v>
      </c>
      <c r="L13" s="20">
        <v>0.333266817138064</v>
      </c>
      <c r="M13" s="20"/>
      <c r="N13" s="20">
        <v>0.26470202653100899</v>
      </c>
      <c r="O13" s="20">
        <v>0.18856779675410601</v>
      </c>
      <c r="P13" s="20">
        <v>0.22424573563488601</v>
      </c>
      <c r="Q13" s="20">
        <v>0.31119729784201999</v>
      </c>
      <c r="R13" s="20"/>
      <c r="S13" s="20">
        <v>0.291542493533058</v>
      </c>
      <c r="T13" s="20">
        <v>0.27765853388387401</v>
      </c>
      <c r="U13" s="20">
        <v>0.27016956745536902</v>
      </c>
      <c r="V13" s="20">
        <v>0.253661936422996</v>
      </c>
      <c r="W13" s="20">
        <v>0.202812791597901</v>
      </c>
      <c r="X13" s="20">
        <v>0.20638228530378799</v>
      </c>
      <c r="Y13" s="20">
        <v>0.23563427330133899</v>
      </c>
      <c r="Z13" s="20">
        <v>0.25223063500516002</v>
      </c>
      <c r="AA13" s="20">
        <v>0.25287759401663101</v>
      </c>
      <c r="AB13" s="20">
        <v>0.19555441648216099</v>
      </c>
      <c r="AC13" s="20">
        <v>0.232007687023009</v>
      </c>
      <c r="AD13" s="20">
        <v>0.249789906230831</v>
      </c>
      <c r="AE13" s="20"/>
      <c r="AF13" s="20">
        <v>0.26049009203289503</v>
      </c>
      <c r="AG13" s="20">
        <v>0.19965595948119999</v>
      </c>
      <c r="AH13" s="20">
        <v>0.22370694220823301</v>
      </c>
      <c r="AI13" s="20">
        <v>0.257805482588362</v>
      </c>
      <c r="AJ13" s="20"/>
      <c r="AK13" s="20">
        <v>0.177962284384101</v>
      </c>
      <c r="AL13" s="20">
        <v>0.184001083500162</v>
      </c>
      <c r="AM13" s="20"/>
      <c r="AN13" s="20">
        <v>0.28953711966809798</v>
      </c>
      <c r="AO13" s="20">
        <v>0.21748546975581101</v>
      </c>
      <c r="AP13" s="20">
        <v>0.19496169488791101</v>
      </c>
      <c r="AQ13" s="20">
        <v>0.25657875011623499</v>
      </c>
      <c r="AR13" s="20">
        <v>0.28370503451121598</v>
      </c>
      <c r="AS13" s="20">
        <v>0.22394309255192599</v>
      </c>
      <c r="AT13" s="20"/>
      <c r="AU13" s="20">
        <v>0.26726182988837999</v>
      </c>
      <c r="AV13" s="20">
        <v>0.22278922945479601</v>
      </c>
      <c r="AW13" s="20"/>
      <c r="AX13" s="20">
        <v>0.21239876319505599</v>
      </c>
      <c r="AY13" s="20">
        <v>0.26157164943910299</v>
      </c>
      <c r="AZ13" s="20"/>
      <c r="BA13" s="20">
        <v>0.261010982204676</v>
      </c>
      <c r="BB13" s="20">
        <v>0.18205875008710501</v>
      </c>
      <c r="BC13" s="20"/>
      <c r="BD13" s="20">
        <v>0.33368339576105099</v>
      </c>
      <c r="BE13" s="20"/>
      <c r="BF13" s="20">
        <v>0.343872294610781</v>
      </c>
      <c r="BG13" s="20"/>
      <c r="BH13" s="20">
        <v>0.189896081797925</v>
      </c>
      <c r="BI13" s="20"/>
      <c r="BJ13" s="20">
        <v>0.246513991291232</v>
      </c>
      <c r="BK13" s="20"/>
      <c r="BL13" s="20">
        <v>0.197569957323628</v>
      </c>
      <c r="BM13" s="20">
        <v>0.36793271296347402</v>
      </c>
      <c r="BN13" s="20">
        <v>0.22851768066620301</v>
      </c>
      <c r="BO13" s="20">
        <v>0.36441514192728502</v>
      </c>
      <c r="BP13" s="20">
        <v>0.17467100353225001</v>
      </c>
      <c r="BQ13" s="20"/>
      <c r="BR13" s="20">
        <v>0.22562999885705501</v>
      </c>
      <c r="BS13" s="20">
        <v>0.32340056134913497</v>
      </c>
      <c r="BT13" s="20">
        <v>0.28522517409987702</v>
      </c>
      <c r="BU13" s="20">
        <v>0.35408521832707301</v>
      </c>
      <c r="BV13" s="20">
        <v>0.12902176350658401</v>
      </c>
      <c r="BW13" s="20">
        <v>0.13873660341632099</v>
      </c>
      <c r="BX13" s="20"/>
      <c r="BY13" s="20">
        <v>8.1249694373367001E-2</v>
      </c>
      <c r="BZ13" s="20">
        <v>0.43008666342012603</v>
      </c>
      <c r="CA13" s="20">
        <v>0.314932395342786</v>
      </c>
      <c r="CB13" s="20">
        <v>0.10912927335091301</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CB18"/>
  <sheetViews>
    <sheetView showGridLines="0" workbookViewId="0">
      <pane xSplit="2" topLeftCell="BJ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118</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2089</v>
      </c>
      <c r="D7" s="10">
        <v>1005</v>
      </c>
      <c r="E7" s="10">
        <v>1080</v>
      </c>
      <c r="F7" s="10"/>
      <c r="G7" s="10">
        <v>300</v>
      </c>
      <c r="H7" s="10">
        <v>331</v>
      </c>
      <c r="I7" s="10">
        <v>343</v>
      </c>
      <c r="J7" s="10">
        <v>358</v>
      </c>
      <c r="K7" s="10">
        <v>307</v>
      </c>
      <c r="L7" s="10">
        <v>450</v>
      </c>
      <c r="M7" s="10"/>
      <c r="N7" s="10">
        <v>577</v>
      </c>
      <c r="O7" s="10">
        <v>556</v>
      </c>
      <c r="P7" s="10">
        <v>437</v>
      </c>
      <c r="Q7" s="10">
        <v>513</v>
      </c>
      <c r="R7" s="10"/>
      <c r="S7" s="10">
        <v>304</v>
      </c>
      <c r="T7" s="10">
        <v>262</v>
      </c>
      <c r="U7" s="10">
        <v>147</v>
      </c>
      <c r="V7" s="10">
        <v>165</v>
      </c>
      <c r="W7" s="10">
        <v>146</v>
      </c>
      <c r="X7" s="10">
        <v>166</v>
      </c>
      <c r="Y7" s="10">
        <v>165</v>
      </c>
      <c r="Z7" s="10">
        <v>92</v>
      </c>
      <c r="AA7" s="10">
        <v>250</v>
      </c>
      <c r="AB7" s="10">
        <v>194</v>
      </c>
      <c r="AC7" s="10">
        <v>114</v>
      </c>
      <c r="AD7" s="10">
        <v>84</v>
      </c>
      <c r="AE7" s="10"/>
      <c r="AF7" s="10">
        <v>1573</v>
      </c>
      <c r="AG7" s="10">
        <v>180</v>
      </c>
      <c r="AH7" s="10">
        <v>106</v>
      </c>
      <c r="AI7" s="10">
        <v>81</v>
      </c>
      <c r="AJ7" s="10"/>
      <c r="AK7" s="10">
        <v>149</v>
      </c>
      <c r="AL7" s="10">
        <v>189</v>
      </c>
      <c r="AM7" s="10"/>
      <c r="AN7" s="10">
        <v>525</v>
      </c>
      <c r="AO7" s="10">
        <v>563</v>
      </c>
      <c r="AP7" s="10">
        <v>284</v>
      </c>
      <c r="AQ7" s="10">
        <v>369</v>
      </c>
      <c r="AR7" s="10">
        <v>236</v>
      </c>
      <c r="AS7" s="10">
        <v>112</v>
      </c>
      <c r="AT7" s="10"/>
      <c r="AU7" s="10">
        <v>1222</v>
      </c>
      <c r="AV7" s="10">
        <v>857</v>
      </c>
      <c r="AW7" s="10"/>
      <c r="AX7" s="10">
        <v>557</v>
      </c>
      <c r="AY7" s="10">
        <v>1501</v>
      </c>
      <c r="AZ7" s="10"/>
      <c r="BA7" s="10">
        <v>1741</v>
      </c>
      <c r="BB7" s="10">
        <v>348</v>
      </c>
      <c r="BC7" s="10"/>
      <c r="BD7" s="10">
        <v>1174</v>
      </c>
      <c r="BE7" s="10"/>
      <c r="BF7" s="10">
        <v>1055</v>
      </c>
      <c r="BG7" s="10"/>
      <c r="BH7" s="10">
        <v>155</v>
      </c>
      <c r="BI7" s="10"/>
      <c r="BJ7" s="10">
        <v>80</v>
      </c>
      <c r="BK7" s="10"/>
      <c r="BL7" s="10">
        <v>671</v>
      </c>
      <c r="BM7" s="10">
        <v>405</v>
      </c>
      <c r="BN7" s="10">
        <v>238</v>
      </c>
      <c r="BO7" s="10">
        <v>209</v>
      </c>
      <c r="BP7" s="10">
        <v>289</v>
      </c>
      <c r="BQ7" s="10"/>
      <c r="BR7" s="10">
        <v>476</v>
      </c>
      <c r="BS7" s="10">
        <v>346</v>
      </c>
      <c r="BT7" s="10">
        <v>427</v>
      </c>
      <c r="BU7" s="10">
        <v>242</v>
      </c>
      <c r="BV7" s="10">
        <v>150</v>
      </c>
      <c r="BW7" s="10">
        <v>151</v>
      </c>
      <c r="BX7" s="10"/>
      <c r="BY7" s="10">
        <v>370</v>
      </c>
      <c r="BZ7" s="10">
        <v>553</v>
      </c>
      <c r="CA7" s="10">
        <v>591</v>
      </c>
      <c r="CB7" s="10">
        <v>575</v>
      </c>
    </row>
    <row r="8" spans="2:80" ht="30" customHeight="1" x14ac:dyDescent="0.3">
      <c r="B8" s="11" t="s">
        <v>19</v>
      </c>
      <c r="C8" s="11">
        <v>2093</v>
      </c>
      <c r="D8" s="11">
        <v>1027</v>
      </c>
      <c r="E8" s="11">
        <v>1062</v>
      </c>
      <c r="F8" s="11"/>
      <c r="G8" s="11">
        <v>305</v>
      </c>
      <c r="H8" s="11">
        <v>367</v>
      </c>
      <c r="I8" s="11">
        <v>359</v>
      </c>
      <c r="J8" s="11">
        <v>351</v>
      </c>
      <c r="K8" s="11">
        <v>285</v>
      </c>
      <c r="L8" s="11">
        <v>426</v>
      </c>
      <c r="M8" s="11"/>
      <c r="N8" s="11">
        <v>556</v>
      </c>
      <c r="O8" s="11">
        <v>558</v>
      </c>
      <c r="P8" s="11">
        <v>452</v>
      </c>
      <c r="Q8" s="11">
        <v>520</v>
      </c>
      <c r="R8" s="11"/>
      <c r="S8" s="11">
        <v>301</v>
      </c>
      <c r="T8" s="11">
        <v>251</v>
      </c>
      <c r="U8" s="11">
        <v>161</v>
      </c>
      <c r="V8" s="11">
        <v>180</v>
      </c>
      <c r="W8" s="11">
        <v>147</v>
      </c>
      <c r="X8" s="11">
        <v>186</v>
      </c>
      <c r="Y8" s="11">
        <v>158</v>
      </c>
      <c r="Z8" s="11">
        <v>87</v>
      </c>
      <c r="AA8" s="11">
        <v>243</v>
      </c>
      <c r="AB8" s="11">
        <v>190</v>
      </c>
      <c r="AC8" s="11">
        <v>109</v>
      </c>
      <c r="AD8" s="11">
        <v>80</v>
      </c>
      <c r="AE8" s="11"/>
      <c r="AF8" s="11">
        <v>1584</v>
      </c>
      <c r="AG8" s="11">
        <v>176</v>
      </c>
      <c r="AH8" s="11">
        <v>102</v>
      </c>
      <c r="AI8" s="11">
        <v>78</v>
      </c>
      <c r="AJ8" s="11"/>
      <c r="AK8" s="11">
        <v>153</v>
      </c>
      <c r="AL8" s="11">
        <v>188</v>
      </c>
      <c r="AM8" s="11"/>
      <c r="AN8" s="11">
        <v>541</v>
      </c>
      <c r="AO8" s="11">
        <v>559</v>
      </c>
      <c r="AP8" s="11">
        <v>286</v>
      </c>
      <c r="AQ8" s="11">
        <v>364</v>
      </c>
      <c r="AR8" s="11">
        <v>229</v>
      </c>
      <c r="AS8" s="11">
        <v>113</v>
      </c>
      <c r="AT8" s="11"/>
      <c r="AU8" s="11">
        <v>1212</v>
      </c>
      <c r="AV8" s="11">
        <v>870</v>
      </c>
      <c r="AW8" s="11"/>
      <c r="AX8" s="11">
        <v>553</v>
      </c>
      <c r="AY8" s="11">
        <v>1509</v>
      </c>
      <c r="AZ8" s="11"/>
      <c r="BA8" s="11">
        <v>1733</v>
      </c>
      <c r="BB8" s="11">
        <v>360</v>
      </c>
      <c r="BC8" s="11"/>
      <c r="BD8" s="11">
        <v>1174</v>
      </c>
      <c r="BE8" s="11"/>
      <c r="BF8" s="11">
        <v>1061</v>
      </c>
      <c r="BG8" s="11"/>
      <c r="BH8" s="11">
        <v>151</v>
      </c>
      <c r="BI8" s="11"/>
      <c r="BJ8" s="11">
        <v>76</v>
      </c>
      <c r="BK8" s="11"/>
      <c r="BL8" s="11">
        <v>676</v>
      </c>
      <c r="BM8" s="11">
        <v>400</v>
      </c>
      <c r="BN8" s="11">
        <v>240</v>
      </c>
      <c r="BO8" s="11">
        <v>208</v>
      </c>
      <c r="BP8" s="11">
        <v>292</v>
      </c>
      <c r="BQ8" s="11"/>
      <c r="BR8" s="11">
        <v>480</v>
      </c>
      <c r="BS8" s="11">
        <v>346</v>
      </c>
      <c r="BT8" s="11">
        <v>427</v>
      </c>
      <c r="BU8" s="11">
        <v>242</v>
      </c>
      <c r="BV8" s="11">
        <v>152</v>
      </c>
      <c r="BW8" s="11">
        <v>152</v>
      </c>
      <c r="BX8" s="11"/>
      <c r="BY8" s="11">
        <v>371</v>
      </c>
      <c r="BZ8" s="11">
        <v>565</v>
      </c>
      <c r="CA8" s="11">
        <v>576</v>
      </c>
      <c r="CB8" s="11">
        <v>581</v>
      </c>
    </row>
    <row r="9" spans="2:80" x14ac:dyDescent="0.3">
      <c r="B9" s="15" t="s">
        <v>63</v>
      </c>
      <c r="C9" s="14">
        <v>0.14566349328219899</v>
      </c>
      <c r="D9" s="14">
        <v>0.17307259958694901</v>
      </c>
      <c r="E9" s="14">
        <v>0.119681784490202</v>
      </c>
      <c r="F9" s="14"/>
      <c r="G9" s="14">
        <v>0.18383520192271599</v>
      </c>
      <c r="H9" s="14">
        <v>0.114397277635199</v>
      </c>
      <c r="I9" s="14">
        <v>0.120172712970098</v>
      </c>
      <c r="J9" s="14">
        <v>0.111201529408647</v>
      </c>
      <c r="K9" s="14">
        <v>0.14675337165466701</v>
      </c>
      <c r="L9" s="14">
        <v>0.19450607655200999</v>
      </c>
      <c r="M9" s="14"/>
      <c r="N9" s="14">
        <v>0.17913314286982701</v>
      </c>
      <c r="O9" s="14">
        <v>8.1701211914698604E-2</v>
      </c>
      <c r="P9" s="14">
        <v>0.142345077757216</v>
      </c>
      <c r="Q9" s="14">
        <v>0.179288421821727</v>
      </c>
      <c r="R9" s="14"/>
      <c r="S9" s="14">
        <v>0.21033924180317101</v>
      </c>
      <c r="T9" s="14">
        <v>0.13201757284554999</v>
      </c>
      <c r="U9" s="14">
        <v>0.16314092365185101</v>
      </c>
      <c r="V9" s="14">
        <v>0.11925929242629101</v>
      </c>
      <c r="W9" s="14">
        <v>0.136189689894293</v>
      </c>
      <c r="X9" s="14">
        <v>0.12506992769484801</v>
      </c>
      <c r="Y9" s="14">
        <v>0.17641399820835901</v>
      </c>
      <c r="Z9" s="14">
        <v>0.17890962659365101</v>
      </c>
      <c r="AA9" s="14">
        <v>0.12994213967650201</v>
      </c>
      <c r="AB9" s="14">
        <v>0.11230221246922301</v>
      </c>
      <c r="AC9" s="14">
        <v>0.11272275202776599</v>
      </c>
      <c r="AD9" s="14">
        <v>0.10911845926585</v>
      </c>
      <c r="AE9" s="14"/>
      <c r="AF9" s="14">
        <v>0.159128277576113</v>
      </c>
      <c r="AG9" s="14">
        <v>0.105469262637625</v>
      </c>
      <c r="AH9" s="14">
        <v>0.102561186524682</v>
      </c>
      <c r="AI9" s="14">
        <v>9.9791117087959E-2</v>
      </c>
      <c r="AJ9" s="14"/>
      <c r="AK9" s="14">
        <v>0.104537124328462</v>
      </c>
      <c r="AL9" s="14">
        <v>0.11588150476037</v>
      </c>
      <c r="AM9" s="14"/>
      <c r="AN9" s="14">
        <v>0.21047031330531801</v>
      </c>
      <c r="AO9" s="14">
        <v>0.13227033094763299</v>
      </c>
      <c r="AP9" s="14">
        <v>9.6279234114938897E-2</v>
      </c>
      <c r="AQ9" s="14">
        <v>0.12203658953501099</v>
      </c>
      <c r="AR9" s="14">
        <v>0.13490162805519701</v>
      </c>
      <c r="AS9" s="14">
        <v>0.12441261384673701</v>
      </c>
      <c r="AT9" s="14"/>
      <c r="AU9" s="14">
        <v>0.15442189900096201</v>
      </c>
      <c r="AV9" s="14">
        <v>0.133928694079018</v>
      </c>
      <c r="AW9" s="14"/>
      <c r="AX9" s="14">
        <v>0.11124401309321</v>
      </c>
      <c r="AY9" s="14">
        <v>0.15932454126885801</v>
      </c>
      <c r="AZ9" s="14"/>
      <c r="BA9" s="14">
        <v>0.14832529891311</v>
      </c>
      <c r="BB9" s="14">
        <v>0.13283168935651399</v>
      </c>
      <c r="BC9" s="14"/>
      <c r="BD9" s="14">
        <v>0.207551403108755</v>
      </c>
      <c r="BE9" s="14"/>
      <c r="BF9" s="14">
        <v>0.21780885307532599</v>
      </c>
      <c r="BG9" s="14"/>
      <c r="BH9" s="14">
        <v>0.116971067572058</v>
      </c>
      <c r="BI9" s="14"/>
      <c r="BJ9" s="14">
        <v>0.12436105916576699</v>
      </c>
      <c r="BK9" s="14"/>
      <c r="BL9" s="14">
        <v>0.12300546761926601</v>
      </c>
      <c r="BM9" s="14">
        <v>0.23531674673067501</v>
      </c>
      <c r="BN9" s="14">
        <v>0.14390118667811899</v>
      </c>
      <c r="BO9" s="14">
        <v>0.241870298782626</v>
      </c>
      <c r="BP9" s="14">
        <v>6.8868759978800806E-2</v>
      </c>
      <c r="BQ9" s="14"/>
      <c r="BR9" s="14">
        <v>0.146316102294551</v>
      </c>
      <c r="BS9" s="14">
        <v>0.21262058599818201</v>
      </c>
      <c r="BT9" s="14">
        <v>0.16970095541296301</v>
      </c>
      <c r="BU9" s="14">
        <v>0.243969822558329</v>
      </c>
      <c r="BV9" s="14">
        <v>5.9001814859612298E-2</v>
      </c>
      <c r="BW9" s="14">
        <v>3.7574133092273802E-2</v>
      </c>
      <c r="BX9" s="14"/>
      <c r="BY9" s="14">
        <v>1.6473915085131002E-2</v>
      </c>
      <c r="BZ9" s="14">
        <v>0.33463842680447897</v>
      </c>
      <c r="CA9" s="14">
        <v>0.15830919638465599</v>
      </c>
      <c r="CB9" s="14">
        <v>3.1958598178057497E-2</v>
      </c>
    </row>
    <row r="10" spans="2:80" x14ac:dyDescent="0.3">
      <c r="B10" s="15" t="s">
        <v>64</v>
      </c>
      <c r="C10" s="14">
        <v>0.264173034550721</v>
      </c>
      <c r="D10" s="14">
        <v>0.27538662159455102</v>
      </c>
      <c r="E10" s="14">
        <v>0.25431197864995703</v>
      </c>
      <c r="F10" s="14"/>
      <c r="G10" s="14">
        <v>0.26719692626186298</v>
      </c>
      <c r="H10" s="14">
        <v>0.272466950755058</v>
      </c>
      <c r="I10" s="14">
        <v>0.25377229056082301</v>
      </c>
      <c r="J10" s="14">
        <v>0.253971257946909</v>
      </c>
      <c r="K10" s="14">
        <v>0.27238609322298002</v>
      </c>
      <c r="L10" s="14">
        <v>0.26652944783817401</v>
      </c>
      <c r="M10" s="14"/>
      <c r="N10" s="14">
        <v>0.29237390233853</v>
      </c>
      <c r="O10" s="14">
        <v>0.254485403468802</v>
      </c>
      <c r="P10" s="14">
        <v>0.26757479111113602</v>
      </c>
      <c r="Q10" s="14">
        <v>0.24248588794422901</v>
      </c>
      <c r="R10" s="14"/>
      <c r="S10" s="14">
        <v>0.26253491828349201</v>
      </c>
      <c r="T10" s="14">
        <v>0.28464000674256301</v>
      </c>
      <c r="U10" s="14">
        <v>0.27284136325067398</v>
      </c>
      <c r="V10" s="14">
        <v>0.33770038493603799</v>
      </c>
      <c r="W10" s="14">
        <v>0.25166300736098501</v>
      </c>
      <c r="X10" s="14">
        <v>0.26910967660942098</v>
      </c>
      <c r="Y10" s="14">
        <v>0.24376104211625299</v>
      </c>
      <c r="Z10" s="14">
        <v>0.30319700919550802</v>
      </c>
      <c r="AA10" s="14">
        <v>0.29384112153154002</v>
      </c>
      <c r="AB10" s="14">
        <v>0.18872909665795501</v>
      </c>
      <c r="AC10" s="14">
        <v>0.167415681823297</v>
      </c>
      <c r="AD10" s="14">
        <v>0.253747076910874</v>
      </c>
      <c r="AE10" s="14"/>
      <c r="AF10" s="14">
        <v>0.27281331420986998</v>
      </c>
      <c r="AG10" s="14">
        <v>0.22846710495473599</v>
      </c>
      <c r="AH10" s="14">
        <v>0.19877098515120201</v>
      </c>
      <c r="AI10" s="14">
        <v>0.24708973238163301</v>
      </c>
      <c r="AJ10" s="14"/>
      <c r="AK10" s="14">
        <v>0.26807393267771201</v>
      </c>
      <c r="AL10" s="14">
        <v>0.216843969104974</v>
      </c>
      <c r="AM10" s="14"/>
      <c r="AN10" s="14">
        <v>0.258665187767255</v>
      </c>
      <c r="AO10" s="14">
        <v>0.27028677986938299</v>
      </c>
      <c r="AP10" s="14">
        <v>0.28018674883021</v>
      </c>
      <c r="AQ10" s="14">
        <v>0.247709922531543</v>
      </c>
      <c r="AR10" s="14">
        <v>0.27150209975317202</v>
      </c>
      <c r="AS10" s="14">
        <v>0.25786345921744702</v>
      </c>
      <c r="AT10" s="14"/>
      <c r="AU10" s="14">
        <v>0.29756269657362</v>
      </c>
      <c r="AV10" s="14">
        <v>0.219781960163621</v>
      </c>
      <c r="AW10" s="14"/>
      <c r="AX10" s="14">
        <v>0.21405913151230299</v>
      </c>
      <c r="AY10" s="14">
        <v>0.28327856091464898</v>
      </c>
      <c r="AZ10" s="14"/>
      <c r="BA10" s="14">
        <v>0.2623921948222</v>
      </c>
      <c r="BB10" s="14">
        <v>0.27275795373268003</v>
      </c>
      <c r="BC10" s="14"/>
      <c r="BD10" s="14">
        <v>0.29469314232292398</v>
      </c>
      <c r="BE10" s="14"/>
      <c r="BF10" s="14">
        <v>0.29708939108257398</v>
      </c>
      <c r="BG10" s="14"/>
      <c r="BH10" s="14">
        <v>0.22891601316499499</v>
      </c>
      <c r="BI10" s="14"/>
      <c r="BJ10" s="14">
        <v>0.213463334688692</v>
      </c>
      <c r="BK10" s="14"/>
      <c r="BL10" s="14">
        <v>0.26202282965634499</v>
      </c>
      <c r="BM10" s="14">
        <v>0.33205602595744199</v>
      </c>
      <c r="BN10" s="14">
        <v>0.29067370399517201</v>
      </c>
      <c r="BO10" s="14">
        <v>0.24388268741869801</v>
      </c>
      <c r="BP10" s="14">
        <v>0.22612425989832</v>
      </c>
      <c r="BQ10" s="14"/>
      <c r="BR10" s="14">
        <v>0.26410798923428402</v>
      </c>
      <c r="BS10" s="14">
        <v>0.32966605547706601</v>
      </c>
      <c r="BT10" s="14">
        <v>0.29185542414710902</v>
      </c>
      <c r="BU10" s="14">
        <v>0.24627428921265701</v>
      </c>
      <c r="BV10" s="14">
        <v>0.17187918209342701</v>
      </c>
      <c r="BW10" s="14">
        <v>0.202979612299578</v>
      </c>
      <c r="BX10" s="14"/>
      <c r="BY10" s="14">
        <v>8.55587478057728E-2</v>
      </c>
      <c r="BZ10" s="14">
        <v>0.360416033557727</v>
      </c>
      <c r="CA10" s="14">
        <v>0.34055691827236301</v>
      </c>
      <c r="CB10" s="14">
        <v>0.208978947309816</v>
      </c>
    </row>
    <row r="11" spans="2:80" x14ac:dyDescent="0.3">
      <c r="B11" s="15" t="s">
        <v>65</v>
      </c>
      <c r="C11" s="14">
        <v>0.24651924926049201</v>
      </c>
      <c r="D11" s="14">
        <v>0.22403769800020601</v>
      </c>
      <c r="E11" s="14">
        <v>0.26814368706416197</v>
      </c>
      <c r="F11" s="14"/>
      <c r="G11" s="14">
        <v>0.177526731765274</v>
      </c>
      <c r="H11" s="14">
        <v>0.247056719340985</v>
      </c>
      <c r="I11" s="14">
        <v>0.23080975450239299</v>
      </c>
      <c r="J11" s="14">
        <v>0.27401927242211899</v>
      </c>
      <c r="K11" s="14">
        <v>0.22798924475468901</v>
      </c>
      <c r="L11" s="14">
        <v>0.29845577394713801</v>
      </c>
      <c r="M11" s="14"/>
      <c r="N11" s="14">
        <v>0.214187247814809</v>
      </c>
      <c r="O11" s="14">
        <v>0.27150987872536497</v>
      </c>
      <c r="P11" s="14">
        <v>0.25876651632478997</v>
      </c>
      <c r="Q11" s="14">
        <v>0.24428006646422901</v>
      </c>
      <c r="R11" s="14"/>
      <c r="S11" s="14">
        <v>0.25312777999755698</v>
      </c>
      <c r="T11" s="14">
        <v>0.242033397682062</v>
      </c>
      <c r="U11" s="14">
        <v>0.23807685999976</v>
      </c>
      <c r="V11" s="14">
        <v>0.28934245273006398</v>
      </c>
      <c r="W11" s="14">
        <v>0.28586513986343498</v>
      </c>
      <c r="X11" s="14">
        <v>0.25360332280231701</v>
      </c>
      <c r="Y11" s="14">
        <v>0.224996611858651</v>
      </c>
      <c r="Z11" s="14">
        <v>0.20523494138145101</v>
      </c>
      <c r="AA11" s="14">
        <v>0.234657565693347</v>
      </c>
      <c r="AB11" s="14">
        <v>0.218054149598083</v>
      </c>
      <c r="AC11" s="14">
        <v>0.26597903157125102</v>
      </c>
      <c r="AD11" s="14">
        <v>0.232674153475639</v>
      </c>
      <c r="AE11" s="14"/>
      <c r="AF11" s="14">
        <v>0.244067998681082</v>
      </c>
      <c r="AG11" s="14">
        <v>0.21619104328908101</v>
      </c>
      <c r="AH11" s="14">
        <v>0.265345676692337</v>
      </c>
      <c r="AI11" s="14">
        <v>0.22005402618026401</v>
      </c>
      <c r="AJ11" s="14"/>
      <c r="AK11" s="14">
        <v>0.30780778111708001</v>
      </c>
      <c r="AL11" s="14">
        <v>0.26356291536445597</v>
      </c>
      <c r="AM11" s="14"/>
      <c r="AN11" s="14">
        <v>0.21473128262626401</v>
      </c>
      <c r="AO11" s="14">
        <v>0.27094282449564</v>
      </c>
      <c r="AP11" s="14">
        <v>0.26576591481773898</v>
      </c>
      <c r="AQ11" s="14">
        <v>0.24695551938586799</v>
      </c>
      <c r="AR11" s="14">
        <v>0.25605681458042601</v>
      </c>
      <c r="AS11" s="14">
        <v>0.20829031736197801</v>
      </c>
      <c r="AT11" s="14"/>
      <c r="AU11" s="14">
        <v>0.23519391567346301</v>
      </c>
      <c r="AV11" s="14">
        <v>0.26028334832841699</v>
      </c>
      <c r="AW11" s="14"/>
      <c r="AX11" s="14">
        <v>0.256779551866051</v>
      </c>
      <c r="AY11" s="14">
        <v>0.24023784074593901</v>
      </c>
      <c r="AZ11" s="14"/>
      <c r="BA11" s="14">
        <v>0.24479817898643899</v>
      </c>
      <c r="BB11" s="14">
        <v>0.25481603699078498</v>
      </c>
      <c r="BC11" s="14"/>
      <c r="BD11" s="14">
        <v>0.24003399019369201</v>
      </c>
      <c r="BE11" s="14"/>
      <c r="BF11" s="14">
        <v>0.23604306932946101</v>
      </c>
      <c r="BG11" s="14"/>
      <c r="BH11" s="14">
        <v>0.22661779432936199</v>
      </c>
      <c r="BI11" s="14"/>
      <c r="BJ11" s="14">
        <v>0.227004289727814</v>
      </c>
      <c r="BK11" s="14"/>
      <c r="BL11" s="14">
        <v>0.24149604374021399</v>
      </c>
      <c r="BM11" s="14">
        <v>0.260650916780721</v>
      </c>
      <c r="BN11" s="14">
        <v>0.237127301092322</v>
      </c>
      <c r="BO11" s="14">
        <v>0.22413848263285899</v>
      </c>
      <c r="BP11" s="14">
        <v>0.28285512949386399</v>
      </c>
      <c r="BQ11" s="14"/>
      <c r="BR11" s="14">
        <v>0.235877721355331</v>
      </c>
      <c r="BS11" s="14">
        <v>0.24401708271964601</v>
      </c>
      <c r="BT11" s="14">
        <v>0.25358214876629498</v>
      </c>
      <c r="BU11" s="14">
        <v>0.23405637969349999</v>
      </c>
      <c r="BV11" s="14">
        <v>0.167318363551963</v>
      </c>
      <c r="BW11" s="14">
        <v>0.30476048210936302</v>
      </c>
      <c r="BX11" s="14"/>
      <c r="BY11" s="14">
        <v>0.197626005834587</v>
      </c>
      <c r="BZ11" s="14">
        <v>0.18092316791435001</v>
      </c>
      <c r="CA11" s="14">
        <v>0.30019325067442898</v>
      </c>
      <c r="CB11" s="14">
        <v>0.28829275896274498</v>
      </c>
    </row>
    <row r="12" spans="2:80" x14ac:dyDescent="0.3">
      <c r="B12" s="15" t="s">
        <v>89</v>
      </c>
      <c r="C12" s="14">
        <v>0.173122690228179</v>
      </c>
      <c r="D12" s="14">
        <v>0.16903915907507999</v>
      </c>
      <c r="E12" s="14">
        <v>0.17772546962494201</v>
      </c>
      <c r="F12" s="14"/>
      <c r="G12" s="14">
        <v>0.20061050578056999</v>
      </c>
      <c r="H12" s="14">
        <v>0.187788397368161</v>
      </c>
      <c r="I12" s="14">
        <v>0.22300186376797601</v>
      </c>
      <c r="J12" s="14">
        <v>0.192877017103318</v>
      </c>
      <c r="K12" s="14">
        <v>0.12262240529261501</v>
      </c>
      <c r="L12" s="14">
        <v>0.116282393496415</v>
      </c>
      <c r="M12" s="14"/>
      <c r="N12" s="14">
        <v>0.15101780763469499</v>
      </c>
      <c r="O12" s="14">
        <v>0.22511570261626099</v>
      </c>
      <c r="P12" s="14">
        <v>0.171441470951855</v>
      </c>
      <c r="Q12" s="14">
        <v>0.14459799718226801</v>
      </c>
      <c r="R12" s="14"/>
      <c r="S12" s="14">
        <v>0.16804623675774599</v>
      </c>
      <c r="T12" s="14">
        <v>0.139638689120752</v>
      </c>
      <c r="U12" s="14">
        <v>0.146123052820085</v>
      </c>
      <c r="V12" s="14">
        <v>0.116346787934666</v>
      </c>
      <c r="W12" s="14">
        <v>0.203872713657265</v>
      </c>
      <c r="X12" s="14">
        <v>0.21122727410398801</v>
      </c>
      <c r="Y12" s="14">
        <v>0.17715525135966601</v>
      </c>
      <c r="Z12" s="14">
        <v>0.195175814075639</v>
      </c>
      <c r="AA12" s="14">
        <v>0.186266486790923</v>
      </c>
      <c r="AB12" s="14">
        <v>0.20103842342525</v>
      </c>
      <c r="AC12" s="14">
        <v>0.15771009882439399</v>
      </c>
      <c r="AD12" s="14">
        <v>0.216861124863962</v>
      </c>
      <c r="AE12" s="14"/>
      <c r="AF12" s="14">
        <v>0.17130184088216599</v>
      </c>
      <c r="AG12" s="14">
        <v>0.18367852233739701</v>
      </c>
      <c r="AH12" s="14">
        <v>0.17098993828857101</v>
      </c>
      <c r="AI12" s="14">
        <v>0.18606112480668699</v>
      </c>
      <c r="AJ12" s="14"/>
      <c r="AK12" s="14">
        <v>0.17465800090426001</v>
      </c>
      <c r="AL12" s="14">
        <v>0.24665075888263499</v>
      </c>
      <c r="AM12" s="14"/>
      <c r="AN12" s="14">
        <v>0.15573807126973499</v>
      </c>
      <c r="AO12" s="14">
        <v>0.15962952360392599</v>
      </c>
      <c r="AP12" s="14">
        <v>0.16679726067620301</v>
      </c>
      <c r="AQ12" s="14">
        <v>0.20235125238235099</v>
      </c>
      <c r="AR12" s="14">
        <v>0.17784312375122899</v>
      </c>
      <c r="AS12" s="14">
        <v>0.23574942437906901</v>
      </c>
      <c r="AT12" s="14"/>
      <c r="AU12" s="14">
        <v>0.153425591028715</v>
      </c>
      <c r="AV12" s="14">
        <v>0.202623458174712</v>
      </c>
      <c r="AW12" s="14"/>
      <c r="AX12" s="14">
        <v>0.175302301281582</v>
      </c>
      <c r="AY12" s="14">
        <v>0.173400209229748</v>
      </c>
      <c r="AZ12" s="14"/>
      <c r="BA12" s="14">
        <v>0.16637661527137099</v>
      </c>
      <c r="BB12" s="14">
        <v>0.20564358886499001</v>
      </c>
      <c r="BC12" s="14"/>
      <c r="BD12" s="14">
        <v>0.14094755814448201</v>
      </c>
      <c r="BE12" s="14"/>
      <c r="BF12" s="14">
        <v>0.13421069034222299</v>
      </c>
      <c r="BG12" s="14"/>
      <c r="BH12" s="14">
        <v>0.138054216214298</v>
      </c>
      <c r="BI12" s="14"/>
      <c r="BJ12" s="14">
        <v>0.13696069469858199</v>
      </c>
      <c r="BK12" s="14"/>
      <c r="BL12" s="14">
        <v>0.19524640251075201</v>
      </c>
      <c r="BM12" s="14">
        <v>0.112326613647856</v>
      </c>
      <c r="BN12" s="14">
        <v>0.15407581716171201</v>
      </c>
      <c r="BO12" s="14">
        <v>0.17424664989366001</v>
      </c>
      <c r="BP12" s="14">
        <v>0.20460871493153099</v>
      </c>
      <c r="BQ12" s="14"/>
      <c r="BR12" s="14">
        <v>0.20066871506841699</v>
      </c>
      <c r="BS12" s="14">
        <v>0.13039800534726601</v>
      </c>
      <c r="BT12" s="14">
        <v>0.16043611128770999</v>
      </c>
      <c r="BU12" s="14">
        <v>0.157995086898226</v>
      </c>
      <c r="BV12" s="14">
        <v>0.204790096766053</v>
      </c>
      <c r="BW12" s="14">
        <v>0.20266800305267499</v>
      </c>
      <c r="BX12" s="14"/>
      <c r="BY12" s="14">
        <v>0.239007644660376</v>
      </c>
      <c r="BZ12" s="14">
        <v>8.8810694843891605E-2</v>
      </c>
      <c r="CA12" s="14">
        <v>0.130754980554906</v>
      </c>
      <c r="CB12" s="14">
        <v>0.25503713952830298</v>
      </c>
    </row>
    <row r="13" spans="2:80" x14ac:dyDescent="0.3">
      <c r="B13" s="15" t="s">
        <v>90</v>
      </c>
      <c r="C13" s="20">
        <v>0.170521532678408</v>
      </c>
      <c r="D13" s="20">
        <v>0.158463921743214</v>
      </c>
      <c r="E13" s="20">
        <v>0.18013708017073801</v>
      </c>
      <c r="F13" s="20"/>
      <c r="G13" s="20">
        <v>0.17083063426957701</v>
      </c>
      <c r="H13" s="20">
        <v>0.17829065490059701</v>
      </c>
      <c r="I13" s="20">
        <v>0.17224337819871</v>
      </c>
      <c r="J13" s="20">
        <v>0.16793092311900701</v>
      </c>
      <c r="K13" s="20">
        <v>0.23024888507504801</v>
      </c>
      <c r="L13" s="20">
        <v>0.124226308166263</v>
      </c>
      <c r="M13" s="20"/>
      <c r="N13" s="20">
        <v>0.163287899342139</v>
      </c>
      <c r="O13" s="20">
        <v>0.16718780327487401</v>
      </c>
      <c r="P13" s="20">
        <v>0.15987214385500401</v>
      </c>
      <c r="Q13" s="20">
        <v>0.189347626587547</v>
      </c>
      <c r="R13" s="20"/>
      <c r="S13" s="20">
        <v>0.105951823158033</v>
      </c>
      <c r="T13" s="20">
        <v>0.20167033360907299</v>
      </c>
      <c r="U13" s="20">
        <v>0.179817800277629</v>
      </c>
      <c r="V13" s="20">
        <v>0.13735108197294099</v>
      </c>
      <c r="W13" s="20">
        <v>0.122409449224022</v>
      </c>
      <c r="X13" s="20">
        <v>0.140989798789425</v>
      </c>
      <c r="Y13" s="20">
        <v>0.17767309645707</v>
      </c>
      <c r="Z13" s="20">
        <v>0.11748260875375099</v>
      </c>
      <c r="AA13" s="20">
        <v>0.155292686307689</v>
      </c>
      <c r="AB13" s="20">
        <v>0.27987611784948901</v>
      </c>
      <c r="AC13" s="20">
        <v>0.296172435753293</v>
      </c>
      <c r="AD13" s="20">
        <v>0.18759918548367499</v>
      </c>
      <c r="AE13" s="20"/>
      <c r="AF13" s="20">
        <v>0.15268856865076899</v>
      </c>
      <c r="AG13" s="20">
        <v>0.26619406678116098</v>
      </c>
      <c r="AH13" s="20">
        <v>0.262332213343208</v>
      </c>
      <c r="AI13" s="20">
        <v>0.247003999543457</v>
      </c>
      <c r="AJ13" s="20"/>
      <c r="AK13" s="20">
        <v>0.144923160972485</v>
      </c>
      <c r="AL13" s="20">
        <v>0.157060851887565</v>
      </c>
      <c r="AM13" s="20"/>
      <c r="AN13" s="20">
        <v>0.16039514503142799</v>
      </c>
      <c r="AO13" s="20">
        <v>0.16687054108341701</v>
      </c>
      <c r="AP13" s="20">
        <v>0.19097084156090899</v>
      </c>
      <c r="AQ13" s="20">
        <v>0.18094671616522701</v>
      </c>
      <c r="AR13" s="20">
        <v>0.159696333859975</v>
      </c>
      <c r="AS13" s="20">
        <v>0.173684185194769</v>
      </c>
      <c r="AT13" s="20"/>
      <c r="AU13" s="20">
        <v>0.15939589772324</v>
      </c>
      <c r="AV13" s="20">
        <v>0.18338253925423201</v>
      </c>
      <c r="AW13" s="20"/>
      <c r="AX13" s="20">
        <v>0.24261500224685401</v>
      </c>
      <c r="AY13" s="20">
        <v>0.143758847840806</v>
      </c>
      <c r="AZ13" s="20"/>
      <c r="BA13" s="20">
        <v>0.17810771200688</v>
      </c>
      <c r="BB13" s="20">
        <v>0.133950731055032</v>
      </c>
      <c r="BC13" s="20"/>
      <c r="BD13" s="20">
        <v>0.116773906230147</v>
      </c>
      <c r="BE13" s="20"/>
      <c r="BF13" s="20">
        <v>0.11484799617041599</v>
      </c>
      <c r="BG13" s="20"/>
      <c r="BH13" s="20">
        <v>0.28944090871928602</v>
      </c>
      <c r="BI13" s="20"/>
      <c r="BJ13" s="20">
        <v>0.29821062171914497</v>
      </c>
      <c r="BK13" s="20"/>
      <c r="BL13" s="20">
        <v>0.178229256473424</v>
      </c>
      <c r="BM13" s="20">
        <v>5.9649696883306298E-2</v>
      </c>
      <c r="BN13" s="20">
        <v>0.174221991072674</v>
      </c>
      <c r="BO13" s="20">
        <v>0.115861881272158</v>
      </c>
      <c r="BP13" s="20">
        <v>0.21754313569748501</v>
      </c>
      <c r="BQ13" s="20"/>
      <c r="BR13" s="20">
        <v>0.15302947204741699</v>
      </c>
      <c r="BS13" s="20">
        <v>8.3298270457839496E-2</v>
      </c>
      <c r="BT13" s="20">
        <v>0.124425360385923</v>
      </c>
      <c r="BU13" s="20">
        <v>0.117704421637288</v>
      </c>
      <c r="BV13" s="20">
        <v>0.39701054272894398</v>
      </c>
      <c r="BW13" s="20">
        <v>0.25201776944610998</v>
      </c>
      <c r="BX13" s="20"/>
      <c r="BY13" s="20">
        <v>0.46133368661413399</v>
      </c>
      <c r="BZ13" s="20">
        <v>3.5211676879552199E-2</v>
      </c>
      <c r="CA13" s="20">
        <v>7.0185654113645204E-2</v>
      </c>
      <c r="CB13" s="20">
        <v>0.21573255602107999</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CB18"/>
  <sheetViews>
    <sheetView showGridLines="0" workbookViewId="0">
      <pane xSplit="2" topLeftCell="BM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119</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2089</v>
      </c>
      <c r="D7" s="10">
        <v>1005</v>
      </c>
      <c r="E7" s="10">
        <v>1080</v>
      </c>
      <c r="F7" s="10"/>
      <c r="G7" s="10">
        <v>300</v>
      </c>
      <c r="H7" s="10">
        <v>331</v>
      </c>
      <c r="I7" s="10">
        <v>343</v>
      </c>
      <c r="J7" s="10">
        <v>358</v>
      </c>
      <c r="K7" s="10">
        <v>307</v>
      </c>
      <c r="L7" s="10">
        <v>450</v>
      </c>
      <c r="M7" s="10"/>
      <c r="N7" s="10">
        <v>577</v>
      </c>
      <c r="O7" s="10">
        <v>556</v>
      </c>
      <c r="P7" s="10">
        <v>437</v>
      </c>
      <c r="Q7" s="10">
        <v>513</v>
      </c>
      <c r="R7" s="10"/>
      <c r="S7" s="10">
        <v>304</v>
      </c>
      <c r="T7" s="10">
        <v>262</v>
      </c>
      <c r="U7" s="10">
        <v>147</v>
      </c>
      <c r="V7" s="10">
        <v>165</v>
      </c>
      <c r="W7" s="10">
        <v>146</v>
      </c>
      <c r="X7" s="10">
        <v>166</v>
      </c>
      <c r="Y7" s="10">
        <v>165</v>
      </c>
      <c r="Z7" s="10">
        <v>92</v>
      </c>
      <c r="AA7" s="10">
        <v>250</v>
      </c>
      <c r="AB7" s="10">
        <v>194</v>
      </c>
      <c r="AC7" s="10">
        <v>114</v>
      </c>
      <c r="AD7" s="10">
        <v>84</v>
      </c>
      <c r="AE7" s="10"/>
      <c r="AF7" s="10">
        <v>1573</v>
      </c>
      <c r="AG7" s="10">
        <v>180</v>
      </c>
      <c r="AH7" s="10">
        <v>106</v>
      </c>
      <c r="AI7" s="10">
        <v>81</v>
      </c>
      <c r="AJ7" s="10"/>
      <c r="AK7" s="10">
        <v>149</v>
      </c>
      <c r="AL7" s="10">
        <v>189</v>
      </c>
      <c r="AM7" s="10"/>
      <c r="AN7" s="10">
        <v>525</v>
      </c>
      <c r="AO7" s="10">
        <v>563</v>
      </c>
      <c r="AP7" s="10">
        <v>284</v>
      </c>
      <c r="AQ7" s="10">
        <v>369</v>
      </c>
      <c r="AR7" s="10">
        <v>236</v>
      </c>
      <c r="AS7" s="10">
        <v>112</v>
      </c>
      <c r="AT7" s="10"/>
      <c r="AU7" s="10">
        <v>1222</v>
      </c>
      <c r="AV7" s="10">
        <v>857</v>
      </c>
      <c r="AW7" s="10"/>
      <c r="AX7" s="10">
        <v>557</v>
      </c>
      <c r="AY7" s="10">
        <v>1501</v>
      </c>
      <c r="AZ7" s="10"/>
      <c r="BA7" s="10">
        <v>1741</v>
      </c>
      <c r="BB7" s="10">
        <v>348</v>
      </c>
      <c r="BC7" s="10"/>
      <c r="BD7" s="10">
        <v>1174</v>
      </c>
      <c r="BE7" s="10"/>
      <c r="BF7" s="10">
        <v>1055</v>
      </c>
      <c r="BG7" s="10"/>
      <c r="BH7" s="10">
        <v>155</v>
      </c>
      <c r="BI7" s="10"/>
      <c r="BJ7" s="10">
        <v>80</v>
      </c>
      <c r="BK7" s="10"/>
      <c r="BL7" s="10">
        <v>671</v>
      </c>
      <c r="BM7" s="10">
        <v>405</v>
      </c>
      <c r="BN7" s="10">
        <v>238</v>
      </c>
      <c r="BO7" s="10">
        <v>209</v>
      </c>
      <c r="BP7" s="10">
        <v>289</v>
      </c>
      <c r="BQ7" s="10"/>
      <c r="BR7" s="10">
        <v>476</v>
      </c>
      <c r="BS7" s="10">
        <v>346</v>
      </c>
      <c r="BT7" s="10">
        <v>427</v>
      </c>
      <c r="BU7" s="10">
        <v>242</v>
      </c>
      <c r="BV7" s="10">
        <v>150</v>
      </c>
      <c r="BW7" s="10">
        <v>151</v>
      </c>
      <c r="BX7" s="10"/>
      <c r="BY7" s="10">
        <v>370</v>
      </c>
      <c r="BZ7" s="10">
        <v>553</v>
      </c>
      <c r="CA7" s="10">
        <v>591</v>
      </c>
      <c r="CB7" s="10">
        <v>575</v>
      </c>
    </row>
    <row r="8" spans="2:80" ht="30" customHeight="1" x14ac:dyDescent="0.3">
      <c r="B8" s="11" t="s">
        <v>19</v>
      </c>
      <c r="C8" s="11">
        <v>2093</v>
      </c>
      <c r="D8" s="11">
        <v>1027</v>
      </c>
      <c r="E8" s="11">
        <v>1062</v>
      </c>
      <c r="F8" s="11"/>
      <c r="G8" s="11">
        <v>305</v>
      </c>
      <c r="H8" s="11">
        <v>367</v>
      </c>
      <c r="I8" s="11">
        <v>359</v>
      </c>
      <c r="J8" s="11">
        <v>351</v>
      </c>
      <c r="K8" s="11">
        <v>285</v>
      </c>
      <c r="L8" s="11">
        <v>426</v>
      </c>
      <c r="M8" s="11"/>
      <c r="N8" s="11">
        <v>556</v>
      </c>
      <c r="O8" s="11">
        <v>558</v>
      </c>
      <c r="P8" s="11">
        <v>452</v>
      </c>
      <c r="Q8" s="11">
        <v>520</v>
      </c>
      <c r="R8" s="11"/>
      <c r="S8" s="11">
        <v>301</v>
      </c>
      <c r="T8" s="11">
        <v>251</v>
      </c>
      <c r="U8" s="11">
        <v>161</v>
      </c>
      <c r="V8" s="11">
        <v>180</v>
      </c>
      <c r="W8" s="11">
        <v>147</v>
      </c>
      <c r="X8" s="11">
        <v>186</v>
      </c>
      <c r="Y8" s="11">
        <v>158</v>
      </c>
      <c r="Z8" s="11">
        <v>87</v>
      </c>
      <c r="AA8" s="11">
        <v>243</v>
      </c>
      <c r="AB8" s="11">
        <v>190</v>
      </c>
      <c r="AC8" s="11">
        <v>109</v>
      </c>
      <c r="AD8" s="11">
        <v>80</v>
      </c>
      <c r="AE8" s="11"/>
      <c r="AF8" s="11">
        <v>1584</v>
      </c>
      <c r="AG8" s="11">
        <v>176</v>
      </c>
      <c r="AH8" s="11">
        <v>102</v>
      </c>
      <c r="AI8" s="11">
        <v>78</v>
      </c>
      <c r="AJ8" s="11"/>
      <c r="AK8" s="11">
        <v>153</v>
      </c>
      <c r="AL8" s="11">
        <v>188</v>
      </c>
      <c r="AM8" s="11"/>
      <c r="AN8" s="11">
        <v>541</v>
      </c>
      <c r="AO8" s="11">
        <v>559</v>
      </c>
      <c r="AP8" s="11">
        <v>286</v>
      </c>
      <c r="AQ8" s="11">
        <v>364</v>
      </c>
      <c r="AR8" s="11">
        <v>229</v>
      </c>
      <c r="AS8" s="11">
        <v>113</v>
      </c>
      <c r="AT8" s="11"/>
      <c r="AU8" s="11">
        <v>1212</v>
      </c>
      <c r="AV8" s="11">
        <v>870</v>
      </c>
      <c r="AW8" s="11"/>
      <c r="AX8" s="11">
        <v>553</v>
      </c>
      <c r="AY8" s="11">
        <v>1509</v>
      </c>
      <c r="AZ8" s="11"/>
      <c r="BA8" s="11">
        <v>1733</v>
      </c>
      <c r="BB8" s="11">
        <v>360</v>
      </c>
      <c r="BC8" s="11"/>
      <c r="BD8" s="11">
        <v>1174</v>
      </c>
      <c r="BE8" s="11"/>
      <c r="BF8" s="11">
        <v>1061</v>
      </c>
      <c r="BG8" s="11"/>
      <c r="BH8" s="11">
        <v>151</v>
      </c>
      <c r="BI8" s="11"/>
      <c r="BJ8" s="11">
        <v>76</v>
      </c>
      <c r="BK8" s="11"/>
      <c r="BL8" s="11">
        <v>676</v>
      </c>
      <c r="BM8" s="11">
        <v>400</v>
      </c>
      <c r="BN8" s="11">
        <v>240</v>
      </c>
      <c r="BO8" s="11">
        <v>208</v>
      </c>
      <c r="BP8" s="11">
        <v>292</v>
      </c>
      <c r="BQ8" s="11"/>
      <c r="BR8" s="11">
        <v>480</v>
      </c>
      <c r="BS8" s="11">
        <v>346</v>
      </c>
      <c r="BT8" s="11">
        <v>427</v>
      </c>
      <c r="BU8" s="11">
        <v>242</v>
      </c>
      <c r="BV8" s="11">
        <v>152</v>
      </c>
      <c r="BW8" s="11">
        <v>152</v>
      </c>
      <c r="BX8" s="11"/>
      <c r="BY8" s="11">
        <v>371</v>
      </c>
      <c r="BZ8" s="11">
        <v>565</v>
      </c>
      <c r="CA8" s="11">
        <v>576</v>
      </c>
      <c r="CB8" s="11">
        <v>581</v>
      </c>
    </row>
    <row r="9" spans="2:80" x14ac:dyDescent="0.3">
      <c r="B9" s="15" t="s">
        <v>63</v>
      </c>
      <c r="C9" s="14">
        <v>0.16716900049477099</v>
      </c>
      <c r="D9" s="14">
        <v>0.19225165519335899</v>
      </c>
      <c r="E9" s="14">
        <v>0.14351982621445</v>
      </c>
      <c r="F9" s="14"/>
      <c r="G9" s="14">
        <v>0.20045154936105</v>
      </c>
      <c r="H9" s="14">
        <v>0.15899837031087999</v>
      </c>
      <c r="I9" s="14">
        <v>0.124981652551231</v>
      </c>
      <c r="J9" s="14">
        <v>0.14108166762253599</v>
      </c>
      <c r="K9" s="14">
        <v>0.17653384615416201</v>
      </c>
      <c r="L9" s="14">
        <v>0.20119903322011401</v>
      </c>
      <c r="M9" s="14"/>
      <c r="N9" s="14">
        <v>0.18111745074676</v>
      </c>
      <c r="O9" s="14">
        <v>0.123807623196671</v>
      </c>
      <c r="P9" s="14">
        <v>0.162170044859934</v>
      </c>
      <c r="Q9" s="14">
        <v>0.20318432315014501</v>
      </c>
      <c r="R9" s="14"/>
      <c r="S9" s="14">
        <v>0.225529393975754</v>
      </c>
      <c r="T9" s="14">
        <v>0.15019101842760599</v>
      </c>
      <c r="U9" s="14">
        <v>0.19858460188020799</v>
      </c>
      <c r="V9" s="14">
        <v>0.16829826010871199</v>
      </c>
      <c r="W9" s="14">
        <v>0.19333931558093001</v>
      </c>
      <c r="X9" s="14">
        <v>0.152853673589223</v>
      </c>
      <c r="Y9" s="14">
        <v>0.16968500804488501</v>
      </c>
      <c r="Z9" s="14">
        <v>0.122233553417107</v>
      </c>
      <c r="AA9" s="14">
        <v>0.13241708291200399</v>
      </c>
      <c r="AB9" s="14">
        <v>0.164277554005926</v>
      </c>
      <c r="AC9" s="14">
        <v>0.11966772356447999</v>
      </c>
      <c r="AD9" s="14">
        <v>0.141691459869214</v>
      </c>
      <c r="AE9" s="14"/>
      <c r="AF9" s="14">
        <v>0.176219302968045</v>
      </c>
      <c r="AG9" s="14">
        <v>0.15030799795421701</v>
      </c>
      <c r="AH9" s="14">
        <v>0.111980160698781</v>
      </c>
      <c r="AI9" s="14">
        <v>0.13598694325548499</v>
      </c>
      <c r="AJ9" s="14"/>
      <c r="AK9" s="14">
        <v>0.14545564168401301</v>
      </c>
      <c r="AL9" s="14">
        <v>0.13176788263087399</v>
      </c>
      <c r="AM9" s="14"/>
      <c r="AN9" s="14">
        <v>0.23373072898898201</v>
      </c>
      <c r="AO9" s="14">
        <v>0.14884273744447199</v>
      </c>
      <c r="AP9" s="14">
        <v>0.12030414192379101</v>
      </c>
      <c r="AQ9" s="14">
        <v>0.14833476733862699</v>
      </c>
      <c r="AR9" s="14">
        <v>0.16529467939254899</v>
      </c>
      <c r="AS9" s="14">
        <v>0.121962423234571</v>
      </c>
      <c r="AT9" s="14"/>
      <c r="AU9" s="14">
        <v>0.185014302495142</v>
      </c>
      <c r="AV9" s="14">
        <v>0.14303144806149701</v>
      </c>
      <c r="AW9" s="14"/>
      <c r="AX9" s="14">
        <v>0.12331550953508701</v>
      </c>
      <c r="AY9" s="14">
        <v>0.18403095855902099</v>
      </c>
      <c r="AZ9" s="14"/>
      <c r="BA9" s="14">
        <v>0.17339821927245899</v>
      </c>
      <c r="BB9" s="14">
        <v>0.13713971772623901</v>
      </c>
      <c r="BC9" s="14"/>
      <c r="BD9" s="14">
        <v>0.22658777389645099</v>
      </c>
      <c r="BE9" s="14"/>
      <c r="BF9" s="14">
        <v>0.24326662207358399</v>
      </c>
      <c r="BG9" s="14"/>
      <c r="BH9" s="14">
        <v>0.16422565850009199</v>
      </c>
      <c r="BI9" s="14"/>
      <c r="BJ9" s="14">
        <v>0.122435843223444</v>
      </c>
      <c r="BK9" s="14"/>
      <c r="BL9" s="14">
        <v>0.15086087958522701</v>
      </c>
      <c r="BM9" s="14">
        <v>0.24189814583202399</v>
      </c>
      <c r="BN9" s="14">
        <v>0.15636511426709801</v>
      </c>
      <c r="BO9" s="14">
        <v>0.25875422440928297</v>
      </c>
      <c r="BP9" s="14">
        <v>0.123101460225279</v>
      </c>
      <c r="BQ9" s="14"/>
      <c r="BR9" s="14">
        <v>0.17556546841282</v>
      </c>
      <c r="BS9" s="14">
        <v>0.21138638623322001</v>
      </c>
      <c r="BT9" s="14">
        <v>0.204650529201162</v>
      </c>
      <c r="BU9" s="14">
        <v>0.250803807064925</v>
      </c>
      <c r="BV9" s="14">
        <v>7.1264448329969907E-2</v>
      </c>
      <c r="BW9" s="14">
        <v>7.6449211322232105E-2</v>
      </c>
      <c r="BX9" s="14"/>
      <c r="BY9" s="14">
        <v>2.3908102604515698E-2</v>
      </c>
      <c r="BZ9" s="14">
        <v>0.36738990552987</v>
      </c>
      <c r="CA9" s="14">
        <v>0.173479408986499</v>
      </c>
      <c r="CB9" s="14">
        <v>5.7815768337087403E-2</v>
      </c>
    </row>
    <row r="10" spans="2:80" x14ac:dyDescent="0.3">
      <c r="B10" s="15" t="s">
        <v>64</v>
      </c>
      <c r="C10" s="14">
        <v>0.29852908989678101</v>
      </c>
      <c r="D10" s="14">
        <v>0.28602565525610602</v>
      </c>
      <c r="E10" s="14">
        <v>0.31069122176634101</v>
      </c>
      <c r="F10" s="14"/>
      <c r="G10" s="14">
        <v>0.312280623034354</v>
      </c>
      <c r="H10" s="14">
        <v>0.307272031047298</v>
      </c>
      <c r="I10" s="14">
        <v>0.344405644745918</v>
      </c>
      <c r="J10" s="14">
        <v>0.280929060041885</v>
      </c>
      <c r="K10" s="14">
        <v>0.29758525799479901</v>
      </c>
      <c r="L10" s="14">
        <v>0.25760700020124999</v>
      </c>
      <c r="M10" s="14"/>
      <c r="N10" s="14">
        <v>0.31484372816925499</v>
      </c>
      <c r="O10" s="14">
        <v>0.32569103253707499</v>
      </c>
      <c r="P10" s="14">
        <v>0.29073595950932701</v>
      </c>
      <c r="Q10" s="14">
        <v>0.26021441659203598</v>
      </c>
      <c r="R10" s="14"/>
      <c r="S10" s="14">
        <v>0.27549330425761598</v>
      </c>
      <c r="T10" s="14">
        <v>0.34952244986184</v>
      </c>
      <c r="U10" s="14">
        <v>0.224404356969303</v>
      </c>
      <c r="V10" s="14">
        <v>0.36529425505061303</v>
      </c>
      <c r="W10" s="14">
        <v>0.26077866841373598</v>
      </c>
      <c r="X10" s="14">
        <v>0.31343371030473599</v>
      </c>
      <c r="Y10" s="14">
        <v>0.31014859798397898</v>
      </c>
      <c r="Z10" s="14">
        <v>0.325089012509023</v>
      </c>
      <c r="AA10" s="14">
        <v>0.33726289398042197</v>
      </c>
      <c r="AB10" s="14">
        <v>0.232282072890412</v>
      </c>
      <c r="AC10" s="14">
        <v>0.27553676493991403</v>
      </c>
      <c r="AD10" s="14">
        <v>0.27787684375720401</v>
      </c>
      <c r="AE10" s="14"/>
      <c r="AF10" s="14">
        <v>0.302114445002442</v>
      </c>
      <c r="AG10" s="14">
        <v>0.249451182961512</v>
      </c>
      <c r="AH10" s="14">
        <v>0.31227495903310798</v>
      </c>
      <c r="AI10" s="14">
        <v>0.28595668255921403</v>
      </c>
      <c r="AJ10" s="14"/>
      <c r="AK10" s="14">
        <v>0.31521314450881899</v>
      </c>
      <c r="AL10" s="14">
        <v>0.29709123088518202</v>
      </c>
      <c r="AM10" s="14"/>
      <c r="AN10" s="14">
        <v>0.30296120949981897</v>
      </c>
      <c r="AO10" s="14">
        <v>0.31457191324116202</v>
      </c>
      <c r="AP10" s="14">
        <v>0.30380890714994102</v>
      </c>
      <c r="AQ10" s="14">
        <v>0.28364893325736501</v>
      </c>
      <c r="AR10" s="14">
        <v>0.26183380203603601</v>
      </c>
      <c r="AS10" s="14">
        <v>0.30695793537271199</v>
      </c>
      <c r="AT10" s="14"/>
      <c r="AU10" s="14">
        <v>0.30427886204825699</v>
      </c>
      <c r="AV10" s="14">
        <v>0.29305165668457001</v>
      </c>
      <c r="AW10" s="14"/>
      <c r="AX10" s="14">
        <v>0.26503370461578102</v>
      </c>
      <c r="AY10" s="14">
        <v>0.31248219582606002</v>
      </c>
      <c r="AZ10" s="14"/>
      <c r="BA10" s="14">
        <v>0.289197952737135</v>
      </c>
      <c r="BB10" s="14">
        <v>0.34351183433378801</v>
      </c>
      <c r="BC10" s="14"/>
      <c r="BD10" s="14">
        <v>0.31788463145279</v>
      </c>
      <c r="BE10" s="14"/>
      <c r="BF10" s="14">
        <v>0.312241153014993</v>
      </c>
      <c r="BG10" s="14"/>
      <c r="BH10" s="14">
        <v>0.25638737268696099</v>
      </c>
      <c r="BI10" s="14"/>
      <c r="BJ10" s="14">
        <v>0.29293119294685899</v>
      </c>
      <c r="BK10" s="14"/>
      <c r="BL10" s="14">
        <v>0.316958042288283</v>
      </c>
      <c r="BM10" s="14">
        <v>0.34853375388670399</v>
      </c>
      <c r="BN10" s="14">
        <v>0.30213673966849303</v>
      </c>
      <c r="BO10" s="14">
        <v>0.29427516518130797</v>
      </c>
      <c r="BP10" s="14">
        <v>0.219339669870523</v>
      </c>
      <c r="BQ10" s="14"/>
      <c r="BR10" s="14">
        <v>0.31928272764461302</v>
      </c>
      <c r="BS10" s="14">
        <v>0.39520983818906402</v>
      </c>
      <c r="BT10" s="14">
        <v>0.28982090841354402</v>
      </c>
      <c r="BU10" s="14">
        <v>0.29911131756638498</v>
      </c>
      <c r="BV10" s="14">
        <v>0.24939454906141201</v>
      </c>
      <c r="BW10" s="14">
        <v>0.21607643613137301</v>
      </c>
      <c r="BX10" s="14"/>
      <c r="BY10" s="14">
        <v>0.138066097017917</v>
      </c>
      <c r="BZ10" s="14">
        <v>0.377618820481117</v>
      </c>
      <c r="CA10" s="14">
        <v>0.31191222597045898</v>
      </c>
      <c r="CB10" s="14">
        <v>0.31094953717991197</v>
      </c>
    </row>
    <row r="11" spans="2:80" x14ac:dyDescent="0.3">
      <c r="B11" s="15" t="s">
        <v>65</v>
      </c>
      <c r="C11" s="14">
        <v>0.234201784915954</v>
      </c>
      <c r="D11" s="14">
        <v>0.22014354048658499</v>
      </c>
      <c r="E11" s="14">
        <v>0.24868842430416399</v>
      </c>
      <c r="F11" s="14"/>
      <c r="G11" s="14">
        <v>0.17704477405546401</v>
      </c>
      <c r="H11" s="14">
        <v>0.20900737804773001</v>
      </c>
      <c r="I11" s="14">
        <v>0.24100477452649299</v>
      </c>
      <c r="J11" s="14">
        <v>0.25328869718989799</v>
      </c>
      <c r="K11" s="14">
        <v>0.214456597900506</v>
      </c>
      <c r="L11" s="14">
        <v>0.28864364952701299</v>
      </c>
      <c r="M11" s="14"/>
      <c r="N11" s="14">
        <v>0.21047805665410799</v>
      </c>
      <c r="O11" s="14">
        <v>0.249638464974065</v>
      </c>
      <c r="P11" s="14">
        <v>0.24953785000024301</v>
      </c>
      <c r="Q11" s="14">
        <v>0.228289671112406</v>
      </c>
      <c r="R11" s="14"/>
      <c r="S11" s="14">
        <v>0.25361400785563598</v>
      </c>
      <c r="T11" s="14">
        <v>0.214230537940652</v>
      </c>
      <c r="U11" s="14">
        <v>0.20075713021435199</v>
      </c>
      <c r="V11" s="14">
        <v>0.27063259621927899</v>
      </c>
      <c r="W11" s="14">
        <v>0.302590843848624</v>
      </c>
      <c r="X11" s="14">
        <v>0.264123638108263</v>
      </c>
      <c r="Y11" s="14">
        <v>0.13739798082514701</v>
      </c>
      <c r="Z11" s="14">
        <v>0.26790874554364003</v>
      </c>
      <c r="AA11" s="14">
        <v>0.24527887051743999</v>
      </c>
      <c r="AB11" s="14">
        <v>0.20116597106279599</v>
      </c>
      <c r="AC11" s="14">
        <v>0.19973649262472901</v>
      </c>
      <c r="AD11" s="14">
        <v>0.26030177294775397</v>
      </c>
      <c r="AE11" s="14"/>
      <c r="AF11" s="14">
        <v>0.239735967291719</v>
      </c>
      <c r="AG11" s="14">
        <v>0.188141869891995</v>
      </c>
      <c r="AH11" s="14">
        <v>0.20708911180535899</v>
      </c>
      <c r="AI11" s="14">
        <v>0.24836894645502799</v>
      </c>
      <c r="AJ11" s="14"/>
      <c r="AK11" s="14">
        <v>0.24083243830929499</v>
      </c>
      <c r="AL11" s="14">
        <v>0.28903598830645999</v>
      </c>
      <c r="AM11" s="14"/>
      <c r="AN11" s="14">
        <v>0.190171038355509</v>
      </c>
      <c r="AO11" s="14">
        <v>0.26166161465056897</v>
      </c>
      <c r="AP11" s="14">
        <v>0.253998256380429</v>
      </c>
      <c r="AQ11" s="14">
        <v>0.23899603225702801</v>
      </c>
      <c r="AR11" s="14">
        <v>0.21824648682978501</v>
      </c>
      <c r="AS11" s="14">
        <v>0.27624310268652302</v>
      </c>
      <c r="AT11" s="14"/>
      <c r="AU11" s="14">
        <v>0.22147382344661701</v>
      </c>
      <c r="AV11" s="14">
        <v>0.24874536537029299</v>
      </c>
      <c r="AW11" s="14"/>
      <c r="AX11" s="14">
        <v>0.24933252689986801</v>
      </c>
      <c r="AY11" s="14">
        <v>0.22674029798249201</v>
      </c>
      <c r="AZ11" s="14"/>
      <c r="BA11" s="14">
        <v>0.23345218346315499</v>
      </c>
      <c r="BB11" s="14">
        <v>0.237815399205827</v>
      </c>
      <c r="BC11" s="14"/>
      <c r="BD11" s="14">
        <v>0.21196788730589999</v>
      </c>
      <c r="BE11" s="14"/>
      <c r="BF11" s="14">
        <v>0.21076659586746099</v>
      </c>
      <c r="BG11" s="14"/>
      <c r="BH11" s="14">
        <v>0.18108620989079899</v>
      </c>
      <c r="BI11" s="14"/>
      <c r="BJ11" s="14">
        <v>0.22117555346349799</v>
      </c>
      <c r="BK11" s="14"/>
      <c r="BL11" s="14">
        <v>0.22463859702279801</v>
      </c>
      <c r="BM11" s="14">
        <v>0.226698851903223</v>
      </c>
      <c r="BN11" s="14">
        <v>0.23913846300114699</v>
      </c>
      <c r="BO11" s="14">
        <v>0.195413731625455</v>
      </c>
      <c r="BP11" s="14">
        <v>0.25232127691307599</v>
      </c>
      <c r="BQ11" s="14"/>
      <c r="BR11" s="14">
        <v>0.21765006531914399</v>
      </c>
      <c r="BS11" s="14">
        <v>0.19824475710272699</v>
      </c>
      <c r="BT11" s="14">
        <v>0.23459662306131901</v>
      </c>
      <c r="BU11" s="14">
        <v>0.205061964202992</v>
      </c>
      <c r="BV11" s="14">
        <v>0.205729701712171</v>
      </c>
      <c r="BW11" s="14">
        <v>0.28292421871172602</v>
      </c>
      <c r="BX11" s="14"/>
      <c r="BY11" s="14">
        <v>0.27179016997661898</v>
      </c>
      <c r="BZ11" s="14">
        <v>0.12663491333597399</v>
      </c>
      <c r="CA11" s="14">
        <v>0.28024901947022501</v>
      </c>
      <c r="CB11" s="14">
        <v>0.26905555562821198</v>
      </c>
    </row>
    <row r="12" spans="2:80" x14ac:dyDescent="0.3">
      <c r="B12" s="15" t="s">
        <v>89</v>
      </c>
      <c r="C12" s="14">
        <v>0.18688949245691799</v>
      </c>
      <c r="D12" s="14">
        <v>0.19000692318756701</v>
      </c>
      <c r="E12" s="14">
        <v>0.18457426935174601</v>
      </c>
      <c r="F12" s="14"/>
      <c r="G12" s="14">
        <v>0.19779659485866</v>
      </c>
      <c r="H12" s="14">
        <v>0.222485288555413</v>
      </c>
      <c r="I12" s="14">
        <v>0.18133177669863501</v>
      </c>
      <c r="J12" s="14">
        <v>0.22161514569353</v>
      </c>
      <c r="K12" s="14">
        <v>0.166723988768403</v>
      </c>
      <c r="L12" s="14">
        <v>0.13790848722518401</v>
      </c>
      <c r="M12" s="14"/>
      <c r="N12" s="14">
        <v>0.17580859635353399</v>
      </c>
      <c r="O12" s="14">
        <v>0.201171203375685</v>
      </c>
      <c r="P12" s="14">
        <v>0.17981767122971701</v>
      </c>
      <c r="Q12" s="14">
        <v>0.18996151559999999</v>
      </c>
      <c r="R12" s="14"/>
      <c r="S12" s="14">
        <v>0.16179446487330101</v>
      </c>
      <c r="T12" s="14">
        <v>0.205678530261654</v>
      </c>
      <c r="U12" s="14">
        <v>0.26796727892942601</v>
      </c>
      <c r="V12" s="14">
        <v>0.10801556584140901</v>
      </c>
      <c r="W12" s="14">
        <v>0.15028092030270701</v>
      </c>
      <c r="X12" s="14">
        <v>0.17435035343750499</v>
      </c>
      <c r="Y12" s="14">
        <v>0.24895432046847299</v>
      </c>
      <c r="Z12" s="14">
        <v>0.187426116432034</v>
      </c>
      <c r="AA12" s="14">
        <v>0.16983943570576801</v>
      </c>
      <c r="AB12" s="14">
        <v>0.1974614639169</v>
      </c>
      <c r="AC12" s="14">
        <v>0.22079567199792099</v>
      </c>
      <c r="AD12" s="14">
        <v>0.18997501235509501</v>
      </c>
      <c r="AE12" s="14"/>
      <c r="AF12" s="14">
        <v>0.17800227652949899</v>
      </c>
      <c r="AG12" s="14">
        <v>0.218616903468103</v>
      </c>
      <c r="AH12" s="14">
        <v>0.21783931857443001</v>
      </c>
      <c r="AI12" s="14">
        <v>0.16913343907961101</v>
      </c>
      <c r="AJ12" s="14"/>
      <c r="AK12" s="14">
        <v>0.23079732927251501</v>
      </c>
      <c r="AL12" s="14">
        <v>0.17310587036035199</v>
      </c>
      <c r="AM12" s="14"/>
      <c r="AN12" s="14">
        <v>0.18106899398617601</v>
      </c>
      <c r="AO12" s="14">
        <v>0.18025350917345301</v>
      </c>
      <c r="AP12" s="14">
        <v>0.202150099195651</v>
      </c>
      <c r="AQ12" s="14">
        <v>0.17238548504825901</v>
      </c>
      <c r="AR12" s="14">
        <v>0.22439196453017801</v>
      </c>
      <c r="AS12" s="14">
        <v>0.179531881250279</v>
      </c>
      <c r="AT12" s="14"/>
      <c r="AU12" s="14">
        <v>0.17433903437932599</v>
      </c>
      <c r="AV12" s="14">
        <v>0.20659830770092499</v>
      </c>
      <c r="AW12" s="14"/>
      <c r="AX12" s="14">
        <v>0.19846281678261099</v>
      </c>
      <c r="AY12" s="14">
        <v>0.182342613560252</v>
      </c>
      <c r="AZ12" s="14"/>
      <c r="BA12" s="14">
        <v>0.18496374244438199</v>
      </c>
      <c r="BB12" s="14">
        <v>0.19617298268768099</v>
      </c>
      <c r="BC12" s="14"/>
      <c r="BD12" s="14">
        <v>0.15373417067697201</v>
      </c>
      <c r="BE12" s="14"/>
      <c r="BF12" s="14">
        <v>0.14509914977316701</v>
      </c>
      <c r="BG12" s="14"/>
      <c r="BH12" s="14">
        <v>0.19960708060883101</v>
      </c>
      <c r="BI12" s="14"/>
      <c r="BJ12" s="14">
        <v>0.20057912570726399</v>
      </c>
      <c r="BK12" s="14"/>
      <c r="BL12" s="14">
        <v>0.20828229644336499</v>
      </c>
      <c r="BM12" s="14">
        <v>0.12325838369891599</v>
      </c>
      <c r="BN12" s="14">
        <v>0.16644431378246999</v>
      </c>
      <c r="BO12" s="14">
        <v>0.14809464552691301</v>
      </c>
      <c r="BP12" s="14">
        <v>0.26200449671526099</v>
      </c>
      <c r="BQ12" s="14"/>
      <c r="BR12" s="14">
        <v>0.18923551651293399</v>
      </c>
      <c r="BS12" s="14">
        <v>0.138732575244885</v>
      </c>
      <c r="BT12" s="14">
        <v>0.169183991901242</v>
      </c>
      <c r="BU12" s="14">
        <v>0.16493038533903301</v>
      </c>
      <c r="BV12" s="14">
        <v>0.25473812393056</v>
      </c>
      <c r="BW12" s="14">
        <v>0.23054282708590901</v>
      </c>
      <c r="BX12" s="14"/>
      <c r="BY12" s="14">
        <v>0.27735319524365498</v>
      </c>
      <c r="BZ12" s="14">
        <v>8.9574213054279594E-2</v>
      </c>
      <c r="CA12" s="14">
        <v>0.15550922795603001</v>
      </c>
      <c r="CB12" s="14">
        <v>0.25482337257840998</v>
      </c>
    </row>
    <row r="13" spans="2:80" x14ac:dyDescent="0.3">
      <c r="B13" s="15" t="s">
        <v>90</v>
      </c>
      <c r="C13" s="20">
        <v>0.113210632235575</v>
      </c>
      <c r="D13" s="20">
        <v>0.111572225876383</v>
      </c>
      <c r="E13" s="20">
        <v>0.11252625836329901</v>
      </c>
      <c r="F13" s="20"/>
      <c r="G13" s="20">
        <v>0.11242645869047201</v>
      </c>
      <c r="H13" s="20">
        <v>0.10223693203867899</v>
      </c>
      <c r="I13" s="20">
        <v>0.108276151477723</v>
      </c>
      <c r="J13" s="20">
        <v>0.103085429452151</v>
      </c>
      <c r="K13" s="20">
        <v>0.14470030918212901</v>
      </c>
      <c r="L13" s="20">
        <v>0.114641829826438</v>
      </c>
      <c r="M13" s="20"/>
      <c r="N13" s="20">
        <v>0.117752168076345</v>
      </c>
      <c r="O13" s="20">
        <v>9.9691675916504102E-2</v>
      </c>
      <c r="P13" s="20">
        <v>0.11773847440078</v>
      </c>
      <c r="Q13" s="20">
        <v>0.11835007354541401</v>
      </c>
      <c r="R13" s="20"/>
      <c r="S13" s="20">
        <v>8.3568829037692804E-2</v>
      </c>
      <c r="T13" s="20">
        <v>8.0377463508248898E-2</v>
      </c>
      <c r="U13" s="20">
        <v>0.108286632006712</v>
      </c>
      <c r="V13" s="20">
        <v>8.7759322779987797E-2</v>
      </c>
      <c r="W13" s="20">
        <v>9.3010251854002704E-2</v>
      </c>
      <c r="X13" s="20">
        <v>9.5238624560272794E-2</v>
      </c>
      <c r="Y13" s="20">
        <v>0.13381409267751501</v>
      </c>
      <c r="Z13" s="20">
        <v>9.7342572098196106E-2</v>
      </c>
      <c r="AA13" s="20">
        <v>0.11520171688436601</v>
      </c>
      <c r="AB13" s="20">
        <v>0.204812938123967</v>
      </c>
      <c r="AC13" s="20">
        <v>0.18426334687295601</v>
      </c>
      <c r="AD13" s="20">
        <v>0.13015491107073199</v>
      </c>
      <c r="AE13" s="20"/>
      <c r="AF13" s="20">
        <v>0.10392800820829499</v>
      </c>
      <c r="AG13" s="20">
        <v>0.19348204572417199</v>
      </c>
      <c r="AH13" s="20">
        <v>0.15081644988832199</v>
      </c>
      <c r="AI13" s="20">
        <v>0.16055398865066201</v>
      </c>
      <c r="AJ13" s="20"/>
      <c r="AK13" s="20">
        <v>6.7701446225358203E-2</v>
      </c>
      <c r="AL13" s="20">
        <v>0.108999027817132</v>
      </c>
      <c r="AM13" s="20"/>
      <c r="AN13" s="20">
        <v>9.2068029169513801E-2</v>
      </c>
      <c r="AO13" s="20">
        <v>9.4670225490343193E-2</v>
      </c>
      <c r="AP13" s="20">
        <v>0.11973859535018801</v>
      </c>
      <c r="AQ13" s="20">
        <v>0.156634782098721</v>
      </c>
      <c r="AR13" s="20">
        <v>0.130233067211451</v>
      </c>
      <c r="AS13" s="20">
        <v>0.115304657455916</v>
      </c>
      <c r="AT13" s="20"/>
      <c r="AU13" s="20">
        <v>0.11489397763065699</v>
      </c>
      <c r="AV13" s="20">
        <v>0.10857322218271501</v>
      </c>
      <c r="AW13" s="20"/>
      <c r="AX13" s="20">
        <v>0.16385544216665299</v>
      </c>
      <c r="AY13" s="20">
        <v>9.4403934072175205E-2</v>
      </c>
      <c r="AZ13" s="20"/>
      <c r="BA13" s="20">
        <v>0.118987902082867</v>
      </c>
      <c r="BB13" s="20">
        <v>8.5360066046464497E-2</v>
      </c>
      <c r="BC13" s="20"/>
      <c r="BD13" s="20">
        <v>8.9825536667886993E-2</v>
      </c>
      <c r="BE13" s="20"/>
      <c r="BF13" s="20">
        <v>8.8626479270794895E-2</v>
      </c>
      <c r="BG13" s="20"/>
      <c r="BH13" s="20">
        <v>0.198693678313316</v>
      </c>
      <c r="BI13" s="20"/>
      <c r="BJ13" s="20">
        <v>0.162878284658934</v>
      </c>
      <c r="BK13" s="20"/>
      <c r="BL13" s="20">
        <v>9.9260184660327294E-2</v>
      </c>
      <c r="BM13" s="20">
        <v>5.9610864679132999E-2</v>
      </c>
      <c r="BN13" s="20">
        <v>0.13591536928079201</v>
      </c>
      <c r="BO13" s="20">
        <v>0.103462233257042</v>
      </c>
      <c r="BP13" s="20">
        <v>0.143233096275861</v>
      </c>
      <c r="BQ13" s="20"/>
      <c r="BR13" s="20">
        <v>9.8266222110489507E-2</v>
      </c>
      <c r="BS13" s="20">
        <v>5.6426443230104498E-2</v>
      </c>
      <c r="BT13" s="20">
        <v>0.10174794742273301</v>
      </c>
      <c r="BU13" s="20">
        <v>8.0092525826665206E-2</v>
      </c>
      <c r="BV13" s="20">
        <v>0.21887317696588701</v>
      </c>
      <c r="BW13" s="20">
        <v>0.19400730674876099</v>
      </c>
      <c r="BX13" s="20"/>
      <c r="BY13" s="20">
        <v>0.288882435157294</v>
      </c>
      <c r="BZ13" s="20">
        <v>3.8782147598759802E-2</v>
      </c>
      <c r="CA13" s="20">
        <v>7.8850117616786994E-2</v>
      </c>
      <c r="CB13" s="20">
        <v>0.107355766276378</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CB18"/>
  <sheetViews>
    <sheetView showGridLines="0" workbookViewId="0">
      <pane xSplit="2" topLeftCell="BJ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120</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2089</v>
      </c>
      <c r="D7" s="10">
        <v>1005</v>
      </c>
      <c r="E7" s="10">
        <v>1080</v>
      </c>
      <c r="F7" s="10"/>
      <c r="G7" s="10">
        <v>300</v>
      </c>
      <c r="H7" s="10">
        <v>331</v>
      </c>
      <c r="I7" s="10">
        <v>343</v>
      </c>
      <c r="J7" s="10">
        <v>358</v>
      </c>
      <c r="K7" s="10">
        <v>307</v>
      </c>
      <c r="L7" s="10">
        <v>450</v>
      </c>
      <c r="M7" s="10"/>
      <c r="N7" s="10">
        <v>577</v>
      </c>
      <c r="O7" s="10">
        <v>556</v>
      </c>
      <c r="P7" s="10">
        <v>437</v>
      </c>
      <c r="Q7" s="10">
        <v>513</v>
      </c>
      <c r="R7" s="10"/>
      <c r="S7" s="10">
        <v>304</v>
      </c>
      <c r="T7" s="10">
        <v>262</v>
      </c>
      <c r="U7" s="10">
        <v>147</v>
      </c>
      <c r="V7" s="10">
        <v>165</v>
      </c>
      <c r="W7" s="10">
        <v>146</v>
      </c>
      <c r="X7" s="10">
        <v>166</v>
      </c>
      <c r="Y7" s="10">
        <v>165</v>
      </c>
      <c r="Z7" s="10">
        <v>92</v>
      </c>
      <c r="AA7" s="10">
        <v>250</v>
      </c>
      <c r="AB7" s="10">
        <v>194</v>
      </c>
      <c r="AC7" s="10">
        <v>114</v>
      </c>
      <c r="AD7" s="10">
        <v>84</v>
      </c>
      <c r="AE7" s="10"/>
      <c r="AF7" s="10">
        <v>1573</v>
      </c>
      <c r="AG7" s="10">
        <v>180</v>
      </c>
      <c r="AH7" s="10">
        <v>106</v>
      </c>
      <c r="AI7" s="10">
        <v>81</v>
      </c>
      <c r="AJ7" s="10"/>
      <c r="AK7" s="10">
        <v>149</v>
      </c>
      <c r="AL7" s="10">
        <v>189</v>
      </c>
      <c r="AM7" s="10"/>
      <c r="AN7" s="10">
        <v>525</v>
      </c>
      <c r="AO7" s="10">
        <v>563</v>
      </c>
      <c r="AP7" s="10">
        <v>284</v>
      </c>
      <c r="AQ7" s="10">
        <v>369</v>
      </c>
      <c r="AR7" s="10">
        <v>236</v>
      </c>
      <c r="AS7" s="10">
        <v>112</v>
      </c>
      <c r="AT7" s="10"/>
      <c r="AU7" s="10">
        <v>1222</v>
      </c>
      <c r="AV7" s="10">
        <v>857</v>
      </c>
      <c r="AW7" s="10"/>
      <c r="AX7" s="10">
        <v>557</v>
      </c>
      <c r="AY7" s="10">
        <v>1501</v>
      </c>
      <c r="AZ7" s="10"/>
      <c r="BA7" s="10">
        <v>1741</v>
      </c>
      <c r="BB7" s="10">
        <v>348</v>
      </c>
      <c r="BC7" s="10"/>
      <c r="BD7" s="10">
        <v>1174</v>
      </c>
      <c r="BE7" s="10"/>
      <c r="BF7" s="10">
        <v>1055</v>
      </c>
      <c r="BG7" s="10"/>
      <c r="BH7" s="10">
        <v>155</v>
      </c>
      <c r="BI7" s="10"/>
      <c r="BJ7" s="10">
        <v>80</v>
      </c>
      <c r="BK7" s="10"/>
      <c r="BL7" s="10">
        <v>671</v>
      </c>
      <c r="BM7" s="10">
        <v>405</v>
      </c>
      <c r="BN7" s="10">
        <v>238</v>
      </c>
      <c r="BO7" s="10">
        <v>209</v>
      </c>
      <c r="BP7" s="10">
        <v>289</v>
      </c>
      <c r="BQ7" s="10"/>
      <c r="BR7" s="10">
        <v>476</v>
      </c>
      <c r="BS7" s="10">
        <v>346</v>
      </c>
      <c r="BT7" s="10">
        <v>427</v>
      </c>
      <c r="BU7" s="10">
        <v>242</v>
      </c>
      <c r="BV7" s="10">
        <v>150</v>
      </c>
      <c r="BW7" s="10">
        <v>151</v>
      </c>
      <c r="BX7" s="10"/>
      <c r="BY7" s="10">
        <v>370</v>
      </c>
      <c r="BZ7" s="10">
        <v>553</v>
      </c>
      <c r="CA7" s="10">
        <v>591</v>
      </c>
      <c r="CB7" s="10">
        <v>575</v>
      </c>
    </row>
    <row r="8" spans="2:80" ht="30" customHeight="1" x14ac:dyDescent="0.3">
      <c r="B8" s="11" t="s">
        <v>19</v>
      </c>
      <c r="C8" s="11">
        <v>2093</v>
      </c>
      <c r="D8" s="11">
        <v>1027</v>
      </c>
      <c r="E8" s="11">
        <v>1062</v>
      </c>
      <c r="F8" s="11"/>
      <c r="G8" s="11">
        <v>305</v>
      </c>
      <c r="H8" s="11">
        <v>367</v>
      </c>
      <c r="I8" s="11">
        <v>359</v>
      </c>
      <c r="J8" s="11">
        <v>351</v>
      </c>
      <c r="K8" s="11">
        <v>285</v>
      </c>
      <c r="L8" s="11">
        <v>426</v>
      </c>
      <c r="M8" s="11"/>
      <c r="N8" s="11">
        <v>556</v>
      </c>
      <c r="O8" s="11">
        <v>558</v>
      </c>
      <c r="P8" s="11">
        <v>452</v>
      </c>
      <c r="Q8" s="11">
        <v>520</v>
      </c>
      <c r="R8" s="11"/>
      <c r="S8" s="11">
        <v>301</v>
      </c>
      <c r="T8" s="11">
        <v>251</v>
      </c>
      <c r="U8" s="11">
        <v>161</v>
      </c>
      <c r="V8" s="11">
        <v>180</v>
      </c>
      <c r="W8" s="11">
        <v>147</v>
      </c>
      <c r="X8" s="11">
        <v>186</v>
      </c>
      <c r="Y8" s="11">
        <v>158</v>
      </c>
      <c r="Z8" s="11">
        <v>87</v>
      </c>
      <c r="AA8" s="11">
        <v>243</v>
      </c>
      <c r="AB8" s="11">
        <v>190</v>
      </c>
      <c r="AC8" s="11">
        <v>109</v>
      </c>
      <c r="AD8" s="11">
        <v>80</v>
      </c>
      <c r="AE8" s="11"/>
      <c r="AF8" s="11">
        <v>1584</v>
      </c>
      <c r="AG8" s="11">
        <v>176</v>
      </c>
      <c r="AH8" s="11">
        <v>102</v>
      </c>
      <c r="AI8" s="11">
        <v>78</v>
      </c>
      <c r="AJ8" s="11"/>
      <c r="AK8" s="11">
        <v>153</v>
      </c>
      <c r="AL8" s="11">
        <v>188</v>
      </c>
      <c r="AM8" s="11"/>
      <c r="AN8" s="11">
        <v>541</v>
      </c>
      <c r="AO8" s="11">
        <v>559</v>
      </c>
      <c r="AP8" s="11">
        <v>286</v>
      </c>
      <c r="AQ8" s="11">
        <v>364</v>
      </c>
      <c r="AR8" s="11">
        <v>229</v>
      </c>
      <c r="AS8" s="11">
        <v>113</v>
      </c>
      <c r="AT8" s="11"/>
      <c r="AU8" s="11">
        <v>1212</v>
      </c>
      <c r="AV8" s="11">
        <v>870</v>
      </c>
      <c r="AW8" s="11"/>
      <c r="AX8" s="11">
        <v>553</v>
      </c>
      <c r="AY8" s="11">
        <v>1509</v>
      </c>
      <c r="AZ8" s="11"/>
      <c r="BA8" s="11">
        <v>1733</v>
      </c>
      <c r="BB8" s="11">
        <v>360</v>
      </c>
      <c r="BC8" s="11"/>
      <c r="BD8" s="11">
        <v>1174</v>
      </c>
      <c r="BE8" s="11"/>
      <c r="BF8" s="11">
        <v>1061</v>
      </c>
      <c r="BG8" s="11"/>
      <c r="BH8" s="11">
        <v>151</v>
      </c>
      <c r="BI8" s="11"/>
      <c r="BJ8" s="11">
        <v>76</v>
      </c>
      <c r="BK8" s="11"/>
      <c r="BL8" s="11">
        <v>676</v>
      </c>
      <c r="BM8" s="11">
        <v>400</v>
      </c>
      <c r="BN8" s="11">
        <v>240</v>
      </c>
      <c r="BO8" s="11">
        <v>208</v>
      </c>
      <c r="BP8" s="11">
        <v>292</v>
      </c>
      <c r="BQ8" s="11"/>
      <c r="BR8" s="11">
        <v>480</v>
      </c>
      <c r="BS8" s="11">
        <v>346</v>
      </c>
      <c r="BT8" s="11">
        <v>427</v>
      </c>
      <c r="BU8" s="11">
        <v>242</v>
      </c>
      <c r="BV8" s="11">
        <v>152</v>
      </c>
      <c r="BW8" s="11">
        <v>152</v>
      </c>
      <c r="BX8" s="11"/>
      <c r="BY8" s="11">
        <v>371</v>
      </c>
      <c r="BZ8" s="11">
        <v>565</v>
      </c>
      <c r="CA8" s="11">
        <v>576</v>
      </c>
      <c r="CB8" s="11">
        <v>581</v>
      </c>
    </row>
    <row r="9" spans="2:80" x14ac:dyDescent="0.3">
      <c r="B9" s="15" t="s">
        <v>63</v>
      </c>
      <c r="C9" s="14">
        <v>6.5425654424485197E-2</v>
      </c>
      <c r="D9" s="14">
        <v>8.1322417742767106E-2</v>
      </c>
      <c r="E9" s="14">
        <v>5.0285164264071397E-2</v>
      </c>
      <c r="F9" s="14"/>
      <c r="G9" s="14">
        <v>0.15067952092022599</v>
      </c>
      <c r="H9" s="14">
        <v>8.8545644539420598E-2</v>
      </c>
      <c r="I9" s="14">
        <v>6.3506086822720201E-2</v>
      </c>
      <c r="J9" s="14">
        <v>4.4041423590911698E-2</v>
      </c>
      <c r="K9" s="14">
        <v>2.01635351455491E-2</v>
      </c>
      <c r="L9" s="14">
        <v>3.4021161771685897E-2</v>
      </c>
      <c r="M9" s="14"/>
      <c r="N9" s="14">
        <v>9.2145149098387794E-2</v>
      </c>
      <c r="O9" s="14">
        <v>3.7079861117412002E-2</v>
      </c>
      <c r="P9" s="14">
        <v>5.3175922565047801E-2</v>
      </c>
      <c r="Q9" s="14">
        <v>7.8667917460919501E-2</v>
      </c>
      <c r="R9" s="14"/>
      <c r="S9" s="14">
        <v>0.15185409291692401</v>
      </c>
      <c r="T9" s="14">
        <v>2.38126664025443E-2</v>
      </c>
      <c r="U9" s="14">
        <v>6.4154795128331402E-2</v>
      </c>
      <c r="V9" s="14">
        <v>6.2042008611018599E-2</v>
      </c>
      <c r="W9" s="14">
        <v>6.8152302120101496E-2</v>
      </c>
      <c r="X9" s="14">
        <v>3.7008727886234598E-2</v>
      </c>
      <c r="Y9" s="14">
        <v>4.5498335195725402E-2</v>
      </c>
      <c r="Z9" s="14">
        <v>0.103001307518264</v>
      </c>
      <c r="AA9" s="14">
        <v>7.2765441645784107E-2</v>
      </c>
      <c r="AB9" s="14">
        <v>3.2382674520180003E-2</v>
      </c>
      <c r="AC9" s="14">
        <v>2.69088259128199E-2</v>
      </c>
      <c r="AD9" s="14">
        <v>4.8758821532015599E-2</v>
      </c>
      <c r="AE9" s="14"/>
      <c r="AF9" s="14">
        <v>7.0316718029028599E-2</v>
      </c>
      <c r="AG9" s="14">
        <v>4.1531797183157103E-2</v>
      </c>
      <c r="AH9" s="14">
        <v>1.9337767424921801E-2</v>
      </c>
      <c r="AI9" s="14">
        <v>3.7377277587531198E-2</v>
      </c>
      <c r="AJ9" s="14"/>
      <c r="AK9" s="14">
        <v>8.7261948329258598E-2</v>
      </c>
      <c r="AL9" s="14">
        <v>5.27413840496576E-2</v>
      </c>
      <c r="AM9" s="14"/>
      <c r="AN9" s="14">
        <v>0.155829095618499</v>
      </c>
      <c r="AO9" s="14">
        <v>3.8405637433996602E-2</v>
      </c>
      <c r="AP9" s="14">
        <v>3.04637099168871E-2</v>
      </c>
      <c r="AQ9" s="14">
        <v>2.5163148846061099E-2</v>
      </c>
      <c r="AR9" s="14">
        <v>3.5094716504789902E-2</v>
      </c>
      <c r="AS9" s="14">
        <v>4.5707172933134997E-2</v>
      </c>
      <c r="AT9" s="14"/>
      <c r="AU9" s="14">
        <v>6.8101369888124194E-2</v>
      </c>
      <c r="AV9" s="14">
        <v>5.9882459153029498E-2</v>
      </c>
      <c r="AW9" s="14"/>
      <c r="AX9" s="14">
        <v>4.6533220161405001E-2</v>
      </c>
      <c r="AY9" s="14">
        <v>7.2960514758703104E-2</v>
      </c>
      <c r="AZ9" s="14"/>
      <c r="BA9" s="14">
        <v>5.9066301621598302E-2</v>
      </c>
      <c r="BB9" s="14">
        <v>9.6082276122657601E-2</v>
      </c>
      <c r="BC9" s="14"/>
      <c r="BD9" s="14">
        <v>9.9318866499847294E-2</v>
      </c>
      <c r="BE9" s="14"/>
      <c r="BF9" s="14">
        <v>0.10318775125626301</v>
      </c>
      <c r="BG9" s="14"/>
      <c r="BH9" s="14">
        <v>5.4806887485259699E-2</v>
      </c>
      <c r="BI9" s="14"/>
      <c r="BJ9" s="14">
        <v>2.57591239050005E-2</v>
      </c>
      <c r="BK9" s="14"/>
      <c r="BL9" s="14">
        <v>7.3396017065814403E-2</v>
      </c>
      <c r="BM9" s="14">
        <v>6.3409547888830603E-2</v>
      </c>
      <c r="BN9" s="14">
        <v>3.80101279598851E-2</v>
      </c>
      <c r="BO9" s="14">
        <v>0.161415250172913</v>
      </c>
      <c r="BP9" s="14">
        <v>3.0973406462123501E-2</v>
      </c>
      <c r="BQ9" s="14"/>
      <c r="BR9" s="14">
        <v>9.7475852883774694E-2</v>
      </c>
      <c r="BS9" s="14">
        <v>7.0551768408781898E-2</v>
      </c>
      <c r="BT9" s="14">
        <v>3.2999844226245502E-2</v>
      </c>
      <c r="BU9" s="14">
        <v>0.147022952435723</v>
      </c>
      <c r="BV9" s="14">
        <v>3.98004976635528E-2</v>
      </c>
      <c r="BW9" s="14">
        <v>1.95405516952257E-2</v>
      </c>
      <c r="BX9" s="14"/>
      <c r="BY9" s="14">
        <v>7.8106131267155904E-3</v>
      </c>
      <c r="BZ9" s="14">
        <v>0.187586890899787</v>
      </c>
      <c r="CA9" s="14">
        <v>3.1387561674473298E-2</v>
      </c>
      <c r="CB9" s="14">
        <v>1.7265102973935399E-2</v>
      </c>
    </row>
    <row r="10" spans="2:80" x14ac:dyDescent="0.3">
      <c r="B10" s="15" t="s">
        <v>64</v>
      </c>
      <c r="C10" s="14">
        <v>0.102851655860624</v>
      </c>
      <c r="D10" s="14">
        <v>0.118083140877528</v>
      </c>
      <c r="E10" s="14">
        <v>8.8495680806365204E-2</v>
      </c>
      <c r="F10" s="14"/>
      <c r="G10" s="14">
        <v>0.166675458997115</v>
      </c>
      <c r="H10" s="14">
        <v>0.142319613410126</v>
      </c>
      <c r="I10" s="14">
        <v>0.102479937084684</v>
      </c>
      <c r="J10" s="14">
        <v>8.3951557880737104E-2</v>
      </c>
      <c r="K10" s="14">
        <v>6.9213828421828202E-2</v>
      </c>
      <c r="L10" s="14">
        <v>6.1538217922986402E-2</v>
      </c>
      <c r="M10" s="14"/>
      <c r="N10" s="14">
        <v>0.125844846928795</v>
      </c>
      <c r="O10" s="14">
        <v>8.1135246353532406E-2</v>
      </c>
      <c r="P10" s="14">
        <v>0.120063090286977</v>
      </c>
      <c r="Q10" s="14">
        <v>8.5669667877514094E-2</v>
      </c>
      <c r="R10" s="14"/>
      <c r="S10" s="14">
        <v>0.133115787167876</v>
      </c>
      <c r="T10" s="14">
        <v>7.1888431321202595E-2</v>
      </c>
      <c r="U10" s="14">
        <v>7.8170237095334105E-2</v>
      </c>
      <c r="V10" s="14">
        <v>0.12826779073355299</v>
      </c>
      <c r="W10" s="14">
        <v>7.0134313005627405E-2</v>
      </c>
      <c r="X10" s="14">
        <v>0.12750778157471601</v>
      </c>
      <c r="Y10" s="14">
        <v>0.111373799703109</v>
      </c>
      <c r="Z10" s="14">
        <v>9.0720354368628006E-2</v>
      </c>
      <c r="AA10" s="14">
        <v>0.115783330840733</v>
      </c>
      <c r="AB10" s="14">
        <v>9.9500179020355697E-2</v>
      </c>
      <c r="AC10" s="14">
        <v>9.2057816404287396E-2</v>
      </c>
      <c r="AD10" s="14">
        <v>6.13809869893822E-2</v>
      </c>
      <c r="AE10" s="14"/>
      <c r="AF10" s="14">
        <v>0.103557641395414</v>
      </c>
      <c r="AG10" s="14">
        <v>0.11278449127616499</v>
      </c>
      <c r="AH10" s="14">
        <v>0.13812552202532599</v>
      </c>
      <c r="AI10" s="14">
        <v>6.34699480342584E-2</v>
      </c>
      <c r="AJ10" s="14"/>
      <c r="AK10" s="14">
        <v>8.0611071042980098E-2</v>
      </c>
      <c r="AL10" s="14">
        <v>9.6213739445757798E-2</v>
      </c>
      <c r="AM10" s="14"/>
      <c r="AN10" s="14">
        <v>0.150155065271737</v>
      </c>
      <c r="AO10" s="14">
        <v>8.5392110046587699E-2</v>
      </c>
      <c r="AP10" s="14">
        <v>9.2957907325100494E-2</v>
      </c>
      <c r="AQ10" s="14">
        <v>9.2278344756217101E-2</v>
      </c>
      <c r="AR10" s="14">
        <v>5.1675078170532802E-2</v>
      </c>
      <c r="AS10" s="14">
        <v>0.12565816446998801</v>
      </c>
      <c r="AT10" s="14"/>
      <c r="AU10" s="14">
        <v>9.7156327820025298E-2</v>
      </c>
      <c r="AV10" s="14">
        <v>0.112010207781277</v>
      </c>
      <c r="AW10" s="14"/>
      <c r="AX10" s="14">
        <v>8.2838604023017501E-2</v>
      </c>
      <c r="AY10" s="14">
        <v>0.111656140600657</v>
      </c>
      <c r="AZ10" s="14"/>
      <c r="BA10" s="14">
        <v>9.4122335748946503E-2</v>
      </c>
      <c r="BB10" s="14">
        <v>0.14493321237128801</v>
      </c>
      <c r="BC10" s="14"/>
      <c r="BD10" s="14">
        <v>0.11795964121201</v>
      </c>
      <c r="BE10" s="14"/>
      <c r="BF10" s="14">
        <v>0.113260230559251</v>
      </c>
      <c r="BG10" s="14"/>
      <c r="BH10" s="14">
        <v>0.11881217943941499</v>
      </c>
      <c r="BI10" s="14"/>
      <c r="BJ10" s="14">
        <v>9.0063571913960999E-2</v>
      </c>
      <c r="BK10" s="14"/>
      <c r="BL10" s="14">
        <v>0.106891157551684</v>
      </c>
      <c r="BM10" s="14">
        <v>0.10459449284181201</v>
      </c>
      <c r="BN10" s="14">
        <v>0.108753574287548</v>
      </c>
      <c r="BO10" s="14">
        <v>0.116501330640101</v>
      </c>
      <c r="BP10" s="14">
        <v>9.20834728941856E-2</v>
      </c>
      <c r="BQ10" s="14"/>
      <c r="BR10" s="14">
        <v>0.122518995407078</v>
      </c>
      <c r="BS10" s="14">
        <v>0.112099343424768</v>
      </c>
      <c r="BT10" s="14">
        <v>0.11374064551445399</v>
      </c>
      <c r="BU10" s="14">
        <v>0.103670653923377</v>
      </c>
      <c r="BV10" s="14">
        <v>9.1622262067424506E-2</v>
      </c>
      <c r="BW10" s="14">
        <v>0.116653451359077</v>
      </c>
      <c r="BX10" s="14"/>
      <c r="BY10" s="14">
        <v>6.0275428957381298E-2</v>
      </c>
      <c r="BZ10" s="14">
        <v>0.16611187754568399</v>
      </c>
      <c r="CA10" s="14">
        <v>8.2382264339634304E-2</v>
      </c>
      <c r="CB10" s="14">
        <v>8.8882184728688196E-2</v>
      </c>
    </row>
    <row r="11" spans="2:80" x14ac:dyDescent="0.3">
      <c r="B11" s="15" t="s">
        <v>65</v>
      </c>
      <c r="C11" s="14">
        <v>0.134857829248588</v>
      </c>
      <c r="D11" s="14">
        <v>0.13386359060529801</v>
      </c>
      <c r="E11" s="14">
        <v>0.13632676906067401</v>
      </c>
      <c r="F11" s="14"/>
      <c r="G11" s="14">
        <v>0.135376658709325</v>
      </c>
      <c r="H11" s="14">
        <v>0.15830255407053501</v>
      </c>
      <c r="I11" s="14">
        <v>0.14353690468993799</v>
      </c>
      <c r="J11" s="14">
        <v>0.15343331290961901</v>
      </c>
      <c r="K11" s="14">
        <v>0.116201169736867</v>
      </c>
      <c r="L11" s="14">
        <v>0.10411658861824701</v>
      </c>
      <c r="M11" s="14"/>
      <c r="N11" s="14">
        <v>0.11172615699533001</v>
      </c>
      <c r="O11" s="14">
        <v>0.16244732584469301</v>
      </c>
      <c r="P11" s="14">
        <v>0.136355730792067</v>
      </c>
      <c r="Q11" s="14">
        <v>0.127996541164386</v>
      </c>
      <c r="R11" s="14"/>
      <c r="S11" s="14">
        <v>0.181513297660683</v>
      </c>
      <c r="T11" s="14">
        <v>0.13800195987685601</v>
      </c>
      <c r="U11" s="14">
        <v>8.52714881693344E-2</v>
      </c>
      <c r="V11" s="14">
        <v>0.124897531954675</v>
      </c>
      <c r="W11" s="14">
        <v>0.15390145588904799</v>
      </c>
      <c r="X11" s="14">
        <v>0.16074829793118001</v>
      </c>
      <c r="Y11" s="14">
        <v>0.10676750894883701</v>
      </c>
      <c r="Z11" s="14">
        <v>0.16448987330787701</v>
      </c>
      <c r="AA11" s="14">
        <v>0.10088840015605401</v>
      </c>
      <c r="AB11" s="14">
        <v>0.14998771814058401</v>
      </c>
      <c r="AC11" s="14">
        <v>0.123870516472363</v>
      </c>
      <c r="AD11" s="14">
        <v>8.1510372235563094E-2</v>
      </c>
      <c r="AE11" s="14"/>
      <c r="AF11" s="14">
        <v>0.12864967943222999</v>
      </c>
      <c r="AG11" s="14">
        <v>0.17334462575631199</v>
      </c>
      <c r="AH11" s="14">
        <v>0.10445736508329501</v>
      </c>
      <c r="AI11" s="14">
        <v>7.2016143008446207E-2</v>
      </c>
      <c r="AJ11" s="14"/>
      <c r="AK11" s="14">
        <v>0.20700069044369199</v>
      </c>
      <c r="AL11" s="14">
        <v>0.18390367957491299</v>
      </c>
      <c r="AM11" s="14"/>
      <c r="AN11" s="14">
        <v>0.13241474653840099</v>
      </c>
      <c r="AO11" s="14">
        <v>0.15129644153570501</v>
      </c>
      <c r="AP11" s="14">
        <v>0.14299900014634601</v>
      </c>
      <c r="AQ11" s="14">
        <v>0.112824305158921</v>
      </c>
      <c r="AR11" s="14">
        <v>0.117617537319355</v>
      </c>
      <c r="AS11" s="14">
        <v>0.150615279893933</v>
      </c>
      <c r="AT11" s="14"/>
      <c r="AU11" s="14">
        <v>0.12849670633240301</v>
      </c>
      <c r="AV11" s="14">
        <v>0.14037699810405299</v>
      </c>
      <c r="AW11" s="14"/>
      <c r="AX11" s="14">
        <v>0.10421268827619699</v>
      </c>
      <c r="AY11" s="14">
        <v>0.144698466431912</v>
      </c>
      <c r="AZ11" s="14"/>
      <c r="BA11" s="14">
        <v>0.123551341008435</v>
      </c>
      <c r="BB11" s="14">
        <v>0.189363176483901</v>
      </c>
      <c r="BC11" s="14"/>
      <c r="BD11" s="14">
        <v>0.109431931243019</v>
      </c>
      <c r="BE11" s="14"/>
      <c r="BF11" s="14">
        <v>0.105852232900115</v>
      </c>
      <c r="BG11" s="14"/>
      <c r="BH11" s="14">
        <v>0.164506683064363</v>
      </c>
      <c r="BI11" s="14"/>
      <c r="BJ11" s="14">
        <v>8.8199690430038793E-2</v>
      </c>
      <c r="BK11" s="14"/>
      <c r="BL11" s="14">
        <v>0.12843527758072101</v>
      </c>
      <c r="BM11" s="14">
        <v>0.12587161444560299</v>
      </c>
      <c r="BN11" s="14">
        <v>0.17549808881744899</v>
      </c>
      <c r="BO11" s="14">
        <v>0.112774323480135</v>
      </c>
      <c r="BP11" s="14">
        <v>0.129766916977342</v>
      </c>
      <c r="BQ11" s="14"/>
      <c r="BR11" s="14">
        <v>0.122686643696245</v>
      </c>
      <c r="BS11" s="14">
        <v>0.12929164985031</v>
      </c>
      <c r="BT11" s="14">
        <v>0.136424306272625</v>
      </c>
      <c r="BU11" s="14">
        <v>0.111477170192751</v>
      </c>
      <c r="BV11" s="14">
        <v>6.7848340375635002E-2</v>
      </c>
      <c r="BW11" s="14">
        <v>0.190334854690836</v>
      </c>
      <c r="BX11" s="14"/>
      <c r="BY11" s="14">
        <v>0.15948001916115001</v>
      </c>
      <c r="BZ11" s="14">
        <v>7.7005451154495697E-2</v>
      </c>
      <c r="CA11" s="14">
        <v>0.136188263620693</v>
      </c>
      <c r="CB11" s="14">
        <v>0.17404963539030599</v>
      </c>
    </row>
    <row r="12" spans="2:80" x14ac:dyDescent="0.3">
      <c r="B12" s="15" t="s">
        <v>89</v>
      </c>
      <c r="C12" s="14">
        <v>0.31780727683236099</v>
      </c>
      <c r="D12" s="14">
        <v>0.29488349684772303</v>
      </c>
      <c r="E12" s="14">
        <v>0.34118884323857301</v>
      </c>
      <c r="F12" s="14"/>
      <c r="G12" s="14">
        <v>0.29484298755359301</v>
      </c>
      <c r="H12" s="14">
        <v>0.29439768968761398</v>
      </c>
      <c r="I12" s="14">
        <v>0.33934868339461</v>
      </c>
      <c r="J12" s="14">
        <v>0.34780092836395698</v>
      </c>
      <c r="K12" s="14">
        <v>0.321227698008203</v>
      </c>
      <c r="L12" s="14">
        <v>0.30925239117614101</v>
      </c>
      <c r="M12" s="14"/>
      <c r="N12" s="14">
        <v>0.30343211865333503</v>
      </c>
      <c r="O12" s="14">
        <v>0.36783313305054999</v>
      </c>
      <c r="P12" s="14">
        <v>0.31422057207340198</v>
      </c>
      <c r="Q12" s="14">
        <v>0.28652764668941899</v>
      </c>
      <c r="R12" s="14"/>
      <c r="S12" s="14">
        <v>0.280080835048723</v>
      </c>
      <c r="T12" s="14">
        <v>0.35059084572114702</v>
      </c>
      <c r="U12" s="14">
        <v>0.32461934679842602</v>
      </c>
      <c r="V12" s="14">
        <v>0.28379078482374498</v>
      </c>
      <c r="W12" s="14">
        <v>0.36389794227681199</v>
      </c>
      <c r="X12" s="14">
        <v>0.351628600383113</v>
      </c>
      <c r="Y12" s="14">
        <v>0.28319492027251802</v>
      </c>
      <c r="Z12" s="14">
        <v>0.278863918454612</v>
      </c>
      <c r="AA12" s="14">
        <v>0.32828722235979102</v>
      </c>
      <c r="AB12" s="14">
        <v>0.24889381415451101</v>
      </c>
      <c r="AC12" s="14">
        <v>0.35202995823715399</v>
      </c>
      <c r="AD12" s="14">
        <v>0.45180109041027799</v>
      </c>
      <c r="AE12" s="14"/>
      <c r="AF12" s="14">
        <v>0.31071223462084302</v>
      </c>
      <c r="AG12" s="14">
        <v>0.27324149238082701</v>
      </c>
      <c r="AH12" s="14">
        <v>0.39385533236440301</v>
      </c>
      <c r="AI12" s="14">
        <v>0.44386422312041202</v>
      </c>
      <c r="AJ12" s="14"/>
      <c r="AK12" s="14">
        <v>0.327964694311491</v>
      </c>
      <c r="AL12" s="14">
        <v>0.35643569465113301</v>
      </c>
      <c r="AM12" s="14"/>
      <c r="AN12" s="14">
        <v>0.26652596979905302</v>
      </c>
      <c r="AO12" s="14">
        <v>0.34068151919108097</v>
      </c>
      <c r="AP12" s="14">
        <v>0.339270072512801</v>
      </c>
      <c r="AQ12" s="14">
        <v>0.33542149543591099</v>
      </c>
      <c r="AR12" s="14">
        <v>0.32309518088528499</v>
      </c>
      <c r="AS12" s="14">
        <v>0.32852579981804902</v>
      </c>
      <c r="AT12" s="14"/>
      <c r="AU12" s="14">
        <v>0.31336364526730298</v>
      </c>
      <c r="AV12" s="14">
        <v>0.32675341104723099</v>
      </c>
      <c r="AW12" s="14"/>
      <c r="AX12" s="14">
        <v>0.32546683447723501</v>
      </c>
      <c r="AY12" s="14">
        <v>0.31556059203374998</v>
      </c>
      <c r="AZ12" s="14"/>
      <c r="BA12" s="14">
        <v>0.313524564318101</v>
      </c>
      <c r="BB12" s="14">
        <v>0.33845300941887302</v>
      </c>
      <c r="BC12" s="14"/>
      <c r="BD12" s="14">
        <v>0.29563865219984098</v>
      </c>
      <c r="BE12" s="14"/>
      <c r="BF12" s="14">
        <v>0.29200837497571402</v>
      </c>
      <c r="BG12" s="14"/>
      <c r="BH12" s="14">
        <v>0.24507881046363</v>
      </c>
      <c r="BI12" s="14"/>
      <c r="BJ12" s="14">
        <v>0.42549236614126001</v>
      </c>
      <c r="BK12" s="14"/>
      <c r="BL12" s="14">
        <v>0.33473007339829902</v>
      </c>
      <c r="BM12" s="14">
        <v>0.33959742670183501</v>
      </c>
      <c r="BN12" s="14">
        <v>0.23346973638493199</v>
      </c>
      <c r="BO12" s="14">
        <v>0.26355029339422398</v>
      </c>
      <c r="BP12" s="14">
        <v>0.34895717229890999</v>
      </c>
      <c r="BQ12" s="14"/>
      <c r="BR12" s="14">
        <v>0.33481321092966698</v>
      </c>
      <c r="BS12" s="14">
        <v>0.34653628941953801</v>
      </c>
      <c r="BT12" s="14">
        <v>0.25405356438205701</v>
      </c>
      <c r="BU12" s="14">
        <v>0.29284903042437399</v>
      </c>
      <c r="BV12" s="14">
        <v>0.28694541320235301</v>
      </c>
      <c r="BW12" s="14">
        <v>0.30504959250563202</v>
      </c>
      <c r="BX12" s="14"/>
      <c r="BY12" s="14">
        <v>0.26601299114328503</v>
      </c>
      <c r="BZ12" s="14">
        <v>0.235927296705429</v>
      </c>
      <c r="CA12" s="14">
        <v>0.34819362954684102</v>
      </c>
      <c r="CB12" s="14">
        <v>0.400389257315726</v>
      </c>
    </row>
    <row r="13" spans="2:80" x14ac:dyDescent="0.3">
      <c r="B13" s="15" t="s">
        <v>90</v>
      </c>
      <c r="C13" s="20">
        <v>0.37905758363394199</v>
      </c>
      <c r="D13" s="20">
        <v>0.371847353926683</v>
      </c>
      <c r="E13" s="20">
        <v>0.38370354263031597</v>
      </c>
      <c r="F13" s="20"/>
      <c r="G13" s="20">
        <v>0.25242537381974101</v>
      </c>
      <c r="H13" s="20">
        <v>0.31643449829230502</v>
      </c>
      <c r="I13" s="20">
        <v>0.35112838800804802</v>
      </c>
      <c r="J13" s="20">
        <v>0.37077277725477498</v>
      </c>
      <c r="K13" s="20">
        <v>0.47319376868755197</v>
      </c>
      <c r="L13" s="20">
        <v>0.49107164051093999</v>
      </c>
      <c r="M13" s="20"/>
      <c r="N13" s="20">
        <v>0.36685172832415303</v>
      </c>
      <c r="O13" s="20">
        <v>0.35150443363381201</v>
      </c>
      <c r="P13" s="20">
        <v>0.37618468428250601</v>
      </c>
      <c r="Q13" s="20">
        <v>0.42113822680776197</v>
      </c>
      <c r="R13" s="20"/>
      <c r="S13" s="20">
        <v>0.25343598720579402</v>
      </c>
      <c r="T13" s="20">
        <v>0.41570609667825098</v>
      </c>
      <c r="U13" s="20">
        <v>0.44778413280857399</v>
      </c>
      <c r="V13" s="20">
        <v>0.40100188387700902</v>
      </c>
      <c r="W13" s="20">
        <v>0.343913986708411</v>
      </c>
      <c r="X13" s="20">
        <v>0.32310659222475602</v>
      </c>
      <c r="Y13" s="20">
        <v>0.45316543587981101</v>
      </c>
      <c r="Z13" s="20">
        <v>0.36292454635061899</v>
      </c>
      <c r="AA13" s="20">
        <v>0.38227560499763802</v>
      </c>
      <c r="AB13" s="20">
        <v>0.46923561416436999</v>
      </c>
      <c r="AC13" s="20">
        <v>0.40513288297337502</v>
      </c>
      <c r="AD13" s="20">
        <v>0.35654872883276201</v>
      </c>
      <c r="AE13" s="20"/>
      <c r="AF13" s="20">
        <v>0.38676372652248397</v>
      </c>
      <c r="AG13" s="20">
        <v>0.39909759340353801</v>
      </c>
      <c r="AH13" s="20">
        <v>0.34422401310205403</v>
      </c>
      <c r="AI13" s="20">
        <v>0.38327240824935199</v>
      </c>
      <c r="AJ13" s="20"/>
      <c r="AK13" s="20">
        <v>0.29716159587257701</v>
      </c>
      <c r="AL13" s="20">
        <v>0.31070550227853899</v>
      </c>
      <c r="AM13" s="20"/>
      <c r="AN13" s="20">
        <v>0.29507512277231002</v>
      </c>
      <c r="AO13" s="20">
        <v>0.38422429179262901</v>
      </c>
      <c r="AP13" s="20">
        <v>0.39430931009886599</v>
      </c>
      <c r="AQ13" s="20">
        <v>0.434312705802889</v>
      </c>
      <c r="AR13" s="20">
        <v>0.47251748712003599</v>
      </c>
      <c r="AS13" s="20">
        <v>0.34949358288489502</v>
      </c>
      <c r="AT13" s="20"/>
      <c r="AU13" s="20">
        <v>0.39288195069214499</v>
      </c>
      <c r="AV13" s="20">
        <v>0.360976923914409</v>
      </c>
      <c r="AW13" s="20"/>
      <c r="AX13" s="20">
        <v>0.44094865306214598</v>
      </c>
      <c r="AY13" s="20">
        <v>0.35512428617497799</v>
      </c>
      <c r="AZ13" s="20"/>
      <c r="BA13" s="20">
        <v>0.40973545730291899</v>
      </c>
      <c r="BB13" s="20">
        <v>0.23116832560328099</v>
      </c>
      <c r="BC13" s="20"/>
      <c r="BD13" s="20">
        <v>0.37765090884528202</v>
      </c>
      <c r="BE13" s="20"/>
      <c r="BF13" s="20">
        <v>0.385691410308657</v>
      </c>
      <c r="BG13" s="20"/>
      <c r="BH13" s="20">
        <v>0.416795439547332</v>
      </c>
      <c r="BI13" s="20"/>
      <c r="BJ13" s="20">
        <v>0.37048524760974</v>
      </c>
      <c r="BK13" s="20"/>
      <c r="BL13" s="20">
        <v>0.356547474403481</v>
      </c>
      <c r="BM13" s="20">
        <v>0.36652691812191901</v>
      </c>
      <c r="BN13" s="20">
        <v>0.44426847255018598</v>
      </c>
      <c r="BO13" s="20">
        <v>0.34575880231262701</v>
      </c>
      <c r="BP13" s="20">
        <v>0.39821903136743902</v>
      </c>
      <c r="BQ13" s="20"/>
      <c r="BR13" s="20">
        <v>0.322505297083235</v>
      </c>
      <c r="BS13" s="20">
        <v>0.34152094889660201</v>
      </c>
      <c r="BT13" s="20">
        <v>0.46278163960461899</v>
      </c>
      <c r="BU13" s="20">
        <v>0.34498019302377497</v>
      </c>
      <c r="BV13" s="20">
        <v>0.51378348669103402</v>
      </c>
      <c r="BW13" s="20">
        <v>0.36842154974922903</v>
      </c>
      <c r="BX13" s="20"/>
      <c r="BY13" s="20">
        <v>0.50642094761146805</v>
      </c>
      <c r="BZ13" s="20">
        <v>0.33336848369460398</v>
      </c>
      <c r="CA13" s="20">
        <v>0.40184828081835799</v>
      </c>
      <c r="CB13" s="20">
        <v>0.31941381959134502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C203"/>
  <sheetViews>
    <sheetView showGridLines="0" workbookViewId="0">
      <pane xSplit="2" ySplit="8" topLeftCell="C9" activePane="bottomRight" state="frozen"/>
      <selection pane="topRight"/>
      <selection pane="bottomLeft"/>
      <selection pane="bottomRight"/>
    </sheetView>
  </sheetViews>
  <sheetFormatPr defaultColWidth="10.88671875" defaultRowHeight="14.4" x14ac:dyDescent="0.3"/>
  <cols>
    <col min="2" max="2" width="20.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9" width="10.77734375" customWidth="1"/>
    <col min="70" max="70" width="2.21875" customWidth="1"/>
    <col min="71" max="76" width="10.77734375" customWidth="1"/>
    <col min="77" max="77" width="2.21875" customWidth="1"/>
    <col min="78" max="81" width="10.77734375" customWidth="1"/>
    <col min="82" max="82" width="2.21875" customWidth="1"/>
  </cols>
  <sheetData>
    <row r="2" spans="2:81" ht="40.049999999999997" customHeight="1" x14ac:dyDescent="0.3">
      <c r="D2" s="22" t="s">
        <v>123</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1" ht="30" customHeight="1" x14ac:dyDescent="0.3">
      <c r="B5" s="13"/>
      <c r="C5" s="13"/>
      <c r="D5" s="25" t="s">
        <v>66</v>
      </c>
      <c r="E5" s="25"/>
      <c r="F5" s="13"/>
      <c r="G5" s="25" t="s">
        <v>67</v>
      </c>
      <c r="H5" s="25"/>
      <c r="I5" s="25"/>
      <c r="J5" s="25"/>
      <c r="K5" s="25"/>
      <c r="L5" s="25"/>
      <c r="M5" s="13"/>
      <c r="N5" s="25" t="s">
        <v>68</v>
      </c>
      <c r="O5" s="25"/>
      <c r="P5" s="25"/>
      <c r="Q5" s="25"/>
      <c r="R5" s="13"/>
      <c r="S5" s="25" t="s">
        <v>69</v>
      </c>
      <c r="T5" s="25"/>
      <c r="U5" s="25"/>
      <c r="V5" s="25"/>
      <c r="W5" s="25"/>
      <c r="X5" s="25"/>
      <c r="Y5" s="25"/>
      <c r="Z5" s="25"/>
      <c r="AA5" s="25"/>
      <c r="AB5" s="25"/>
      <c r="AC5" s="25"/>
      <c r="AD5" s="25"/>
      <c r="AE5" s="13"/>
      <c r="AF5" s="25" t="s">
        <v>70</v>
      </c>
      <c r="AG5" s="25"/>
      <c r="AH5" s="25"/>
      <c r="AI5" s="25"/>
      <c r="AJ5" s="13"/>
      <c r="AK5" s="25" t="s">
        <v>71</v>
      </c>
      <c r="AL5" s="25"/>
      <c r="AM5" s="13"/>
      <c r="AN5" s="25" t="s">
        <v>72</v>
      </c>
      <c r="AO5" s="25"/>
      <c r="AP5" s="25"/>
      <c r="AQ5" s="25"/>
      <c r="AR5" s="25"/>
      <c r="AS5" s="25"/>
      <c r="AT5" s="13"/>
      <c r="AU5" s="25" t="s">
        <v>73</v>
      </c>
      <c r="AV5" s="25"/>
      <c r="AW5" s="13"/>
      <c r="AX5" s="25" t="s">
        <v>74</v>
      </c>
      <c r="AY5" s="25"/>
      <c r="AZ5" s="13"/>
      <c r="BA5" s="25" t="s">
        <v>75</v>
      </c>
      <c r="BB5" s="25"/>
      <c r="BC5" s="13"/>
      <c r="BD5" s="25" t="s">
        <v>76</v>
      </c>
      <c r="BE5" s="13"/>
      <c r="BF5" s="25" t="s">
        <v>77</v>
      </c>
      <c r="BG5" s="13"/>
      <c r="BH5" s="25" t="s">
        <v>78</v>
      </c>
      <c r="BI5" s="13"/>
      <c r="BJ5" s="25" t="s">
        <v>79</v>
      </c>
      <c r="BK5" s="13"/>
      <c r="BL5" s="25" t="s">
        <v>80</v>
      </c>
      <c r="BM5" s="25"/>
      <c r="BN5" s="25"/>
      <c r="BO5" s="25"/>
      <c r="BP5" s="25"/>
      <c r="BQ5" s="25"/>
      <c r="BR5" s="13"/>
      <c r="BS5" s="25" t="s">
        <v>81</v>
      </c>
      <c r="BT5" s="25"/>
      <c r="BU5" s="25"/>
      <c r="BV5" s="25"/>
      <c r="BW5" s="25"/>
      <c r="BX5" s="25"/>
      <c r="BY5" s="13"/>
      <c r="BZ5" s="25" t="s">
        <v>82</v>
      </c>
      <c r="CA5" s="25"/>
      <c r="CB5" s="25"/>
      <c r="CC5" s="25"/>
    </row>
    <row r="6" spans="2:81"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59</v>
      </c>
      <c r="BQ6" s="12" t="s">
        <v>60</v>
      </c>
      <c r="BS6" s="12" t="s">
        <v>55</v>
      </c>
      <c r="BT6" s="12" t="s">
        <v>56</v>
      </c>
      <c r="BU6" s="12" t="s">
        <v>57</v>
      </c>
      <c r="BV6" s="12" t="s">
        <v>58</v>
      </c>
      <c r="BW6" s="12" t="s">
        <v>59</v>
      </c>
      <c r="BX6" s="12" t="s">
        <v>61</v>
      </c>
      <c r="BZ6" s="12" t="s">
        <v>62</v>
      </c>
      <c r="CA6" s="12" t="s">
        <v>63</v>
      </c>
      <c r="CB6" s="12" t="s">
        <v>64</v>
      </c>
      <c r="CC6" s="12" t="s">
        <v>65</v>
      </c>
    </row>
    <row r="7" spans="2:81" ht="19.95" customHeight="1" x14ac:dyDescent="0.3">
      <c r="B7" s="10" t="s">
        <v>18</v>
      </c>
      <c r="C7" s="10">
        <v>4000</v>
      </c>
      <c r="D7" s="10">
        <v>1940</v>
      </c>
      <c r="E7" s="10">
        <v>2050</v>
      </c>
      <c r="F7" s="10"/>
      <c r="G7" s="10">
        <v>545</v>
      </c>
      <c r="H7" s="10">
        <v>616</v>
      </c>
      <c r="I7" s="10">
        <v>655</v>
      </c>
      <c r="J7" s="10">
        <v>693</v>
      </c>
      <c r="K7" s="10">
        <v>603</v>
      </c>
      <c r="L7" s="10">
        <v>888</v>
      </c>
      <c r="M7" s="10"/>
      <c r="N7" s="10">
        <v>1117</v>
      </c>
      <c r="O7" s="10">
        <v>1036</v>
      </c>
      <c r="P7" s="10">
        <v>851</v>
      </c>
      <c r="Q7" s="10">
        <v>980</v>
      </c>
      <c r="R7" s="10"/>
      <c r="S7" s="10">
        <v>564</v>
      </c>
      <c r="T7" s="10">
        <v>547</v>
      </c>
      <c r="U7" s="10">
        <v>294</v>
      </c>
      <c r="V7" s="10">
        <v>332</v>
      </c>
      <c r="W7" s="10">
        <v>279</v>
      </c>
      <c r="X7" s="10">
        <v>325</v>
      </c>
      <c r="Y7" s="10">
        <v>334</v>
      </c>
      <c r="Z7" s="10">
        <v>170</v>
      </c>
      <c r="AA7" s="10">
        <v>452</v>
      </c>
      <c r="AB7" s="10">
        <v>370</v>
      </c>
      <c r="AC7" s="10">
        <v>208</v>
      </c>
      <c r="AD7" s="10">
        <v>125</v>
      </c>
      <c r="AE7" s="10"/>
      <c r="AF7" s="10">
        <v>3065</v>
      </c>
      <c r="AG7" s="10">
        <v>335</v>
      </c>
      <c r="AH7" s="10">
        <v>188</v>
      </c>
      <c r="AI7" s="10">
        <v>124</v>
      </c>
      <c r="AJ7" s="10"/>
      <c r="AK7" s="10">
        <v>288</v>
      </c>
      <c r="AL7" s="10">
        <v>353</v>
      </c>
      <c r="AM7" s="10"/>
      <c r="AN7" s="10">
        <v>999</v>
      </c>
      <c r="AO7" s="10">
        <v>1097</v>
      </c>
      <c r="AP7" s="10">
        <v>506</v>
      </c>
      <c r="AQ7" s="10">
        <v>746</v>
      </c>
      <c r="AR7" s="10">
        <v>454</v>
      </c>
      <c r="AS7" s="10">
        <v>197</v>
      </c>
      <c r="AT7" s="10"/>
      <c r="AU7" s="10">
        <v>2336</v>
      </c>
      <c r="AV7" s="10">
        <v>1649</v>
      </c>
      <c r="AW7" s="10"/>
      <c r="AX7" s="10">
        <v>1087</v>
      </c>
      <c r="AY7" s="10">
        <v>2852</v>
      </c>
      <c r="AZ7" s="10"/>
      <c r="BA7" s="10">
        <v>3356</v>
      </c>
      <c r="BB7" s="10">
        <v>644</v>
      </c>
      <c r="BC7" s="10"/>
      <c r="BD7" s="10">
        <v>2304</v>
      </c>
      <c r="BE7" s="10"/>
      <c r="BF7" s="10">
        <v>2092</v>
      </c>
      <c r="BG7" s="10"/>
      <c r="BH7" s="10">
        <v>286</v>
      </c>
      <c r="BI7" s="10"/>
      <c r="BJ7" s="10">
        <v>146</v>
      </c>
      <c r="BK7" s="10"/>
      <c r="BL7" s="10">
        <v>1267</v>
      </c>
      <c r="BM7" s="10">
        <v>807</v>
      </c>
      <c r="BN7" s="10">
        <v>478</v>
      </c>
      <c r="BO7" s="10">
        <v>381</v>
      </c>
      <c r="BP7" s="10">
        <v>0</v>
      </c>
      <c r="BQ7" s="10">
        <v>567</v>
      </c>
      <c r="BR7" s="10"/>
      <c r="BS7" s="10">
        <v>894</v>
      </c>
      <c r="BT7" s="10">
        <v>665</v>
      </c>
      <c r="BU7" s="10">
        <v>864</v>
      </c>
      <c r="BV7" s="10">
        <v>434</v>
      </c>
      <c r="BW7" s="10">
        <v>280</v>
      </c>
      <c r="BX7" s="10">
        <v>292</v>
      </c>
      <c r="BY7" s="10"/>
      <c r="BZ7" s="10">
        <v>675</v>
      </c>
      <c r="CA7" s="10">
        <v>1071</v>
      </c>
      <c r="CB7" s="10">
        <v>1175</v>
      </c>
      <c r="CC7" s="10">
        <v>1079</v>
      </c>
    </row>
    <row r="8" spans="2:81" ht="19.95" customHeight="1" x14ac:dyDescent="0.3">
      <c r="B8" s="11" t="s">
        <v>19</v>
      </c>
      <c r="C8" s="11">
        <v>4000</v>
      </c>
      <c r="D8" s="11">
        <v>1971</v>
      </c>
      <c r="E8" s="11">
        <v>2019</v>
      </c>
      <c r="F8" s="11"/>
      <c r="G8" s="11">
        <v>556</v>
      </c>
      <c r="H8" s="11">
        <v>682</v>
      </c>
      <c r="I8" s="11">
        <v>682</v>
      </c>
      <c r="J8" s="11">
        <v>680</v>
      </c>
      <c r="K8" s="11">
        <v>562</v>
      </c>
      <c r="L8" s="11">
        <v>838</v>
      </c>
      <c r="M8" s="11"/>
      <c r="N8" s="11">
        <v>1075</v>
      </c>
      <c r="O8" s="11">
        <v>1036</v>
      </c>
      <c r="P8" s="11">
        <v>877</v>
      </c>
      <c r="Q8" s="11">
        <v>996</v>
      </c>
      <c r="R8" s="11"/>
      <c r="S8" s="11">
        <v>560</v>
      </c>
      <c r="T8" s="11">
        <v>520</v>
      </c>
      <c r="U8" s="11">
        <v>320</v>
      </c>
      <c r="V8" s="11">
        <v>360</v>
      </c>
      <c r="W8" s="11">
        <v>280</v>
      </c>
      <c r="X8" s="11">
        <v>360</v>
      </c>
      <c r="Y8" s="11">
        <v>320</v>
      </c>
      <c r="Z8" s="11">
        <v>160</v>
      </c>
      <c r="AA8" s="11">
        <v>440</v>
      </c>
      <c r="AB8" s="11">
        <v>360</v>
      </c>
      <c r="AC8" s="11">
        <v>200</v>
      </c>
      <c r="AD8" s="11">
        <v>120</v>
      </c>
      <c r="AE8" s="11"/>
      <c r="AF8" s="11">
        <v>3082</v>
      </c>
      <c r="AG8" s="11">
        <v>325</v>
      </c>
      <c r="AH8" s="11">
        <v>182</v>
      </c>
      <c r="AI8" s="11">
        <v>119</v>
      </c>
      <c r="AJ8" s="11"/>
      <c r="AK8" s="11">
        <v>293</v>
      </c>
      <c r="AL8" s="11">
        <v>352</v>
      </c>
      <c r="AM8" s="11"/>
      <c r="AN8" s="11">
        <v>1028</v>
      </c>
      <c r="AO8" s="11">
        <v>1085</v>
      </c>
      <c r="AP8" s="11">
        <v>508</v>
      </c>
      <c r="AQ8" s="11">
        <v>738</v>
      </c>
      <c r="AR8" s="11">
        <v>443</v>
      </c>
      <c r="AS8" s="11">
        <v>197</v>
      </c>
      <c r="AT8" s="11"/>
      <c r="AU8" s="11">
        <v>2314</v>
      </c>
      <c r="AV8" s="11">
        <v>1671</v>
      </c>
      <c r="AW8" s="11"/>
      <c r="AX8" s="11">
        <v>1076</v>
      </c>
      <c r="AY8" s="11">
        <v>2861</v>
      </c>
      <c r="AZ8" s="11"/>
      <c r="BA8" s="11">
        <v>3335</v>
      </c>
      <c r="BB8" s="11">
        <v>665</v>
      </c>
      <c r="BC8" s="11"/>
      <c r="BD8" s="11">
        <v>2302</v>
      </c>
      <c r="BE8" s="11"/>
      <c r="BF8" s="11">
        <v>2098</v>
      </c>
      <c r="BG8" s="11"/>
      <c r="BH8" s="11">
        <v>277</v>
      </c>
      <c r="BI8" s="11"/>
      <c r="BJ8" s="11">
        <v>140</v>
      </c>
      <c r="BK8" s="11"/>
      <c r="BL8" s="11">
        <v>1276</v>
      </c>
      <c r="BM8" s="11">
        <v>796</v>
      </c>
      <c r="BN8" s="11">
        <v>480</v>
      </c>
      <c r="BO8" s="11">
        <v>378</v>
      </c>
      <c r="BP8" s="11">
        <v>0</v>
      </c>
      <c r="BQ8" s="11">
        <v>573</v>
      </c>
      <c r="BR8" s="11"/>
      <c r="BS8" s="11">
        <v>905</v>
      </c>
      <c r="BT8" s="11">
        <v>663</v>
      </c>
      <c r="BU8" s="11">
        <v>861</v>
      </c>
      <c r="BV8" s="11">
        <v>433</v>
      </c>
      <c r="BW8" s="11">
        <v>283</v>
      </c>
      <c r="BX8" s="11">
        <v>294</v>
      </c>
      <c r="BY8" s="11"/>
      <c r="BZ8" s="11">
        <v>672</v>
      </c>
      <c r="CA8" s="11">
        <v>1090</v>
      </c>
      <c r="CB8" s="11">
        <v>1149</v>
      </c>
      <c r="CC8" s="11">
        <v>1088</v>
      </c>
    </row>
    <row r="11" spans="2:81" x14ac:dyDescent="0.3">
      <c r="B11" s="6" t="s">
        <v>96</v>
      </c>
    </row>
    <row r="12" spans="2:81" x14ac:dyDescent="0.3">
      <c r="B12" s="21" t="s">
        <v>94</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row>
    <row r="13" spans="2:81" x14ac:dyDescent="0.3">
      <c r="B13" t="s">
        <v>63</v>
      </c>
      <c r="C13" s="14">
        <v>3.9937529516258098E-2</v>
      </c>
      <c r="D13" s="14">
        <v>5.3495733619776401E-2</v>
      </c>
      <c r="E13" s="14">
        <v>2.6670546220603799E-2</v>
      </c>
      <c r="F13" s="14"/>
      <c r="G13" s="14">
        <v>5.2329910420156001E-2</v>
      </c>
      <c r="H13" s="14">
        <v>4.2837927876657397E-2</v>
      </c>
      <c r="I13" s="14">
        <v>5.5832848488432299E-2</v>
      </c>
      <c r="J13" s="14">
        <v>4.2766812453138403E-2</v>
      </c>
      <c r="K13" s="14">
        <v>2.6968087403352999E-2</v>
      </c>
      <c r="L13" s="14">
        <v>2.2741335675119202E-2</v>
      </c>
      <c r="M13" s="14"/>
      <c r="N13" s="14">
        <v>4.0624477968296699E-2</v>
      </c>
      <c r="O13" s="14">
        <v>4.8444014378523699E-2</v>
      </c>
      <c r="P13" s="14">
        <v>3.7231600983881098E-2</v>
      </c>
      <c r="Q13" s="14">
        <v>3.1542034139024899E-2</v>
      </c>
      <c r="R13" s="14"/>
      <c r="S13" s="14">
        <v>3.4837041587534603E-2</v>
      </c>
      <c r="T13" s="14">
        <v>2.2527096611581601E-2</v>
      </c>
      <c r="U13" s="14">
        <v>9.0302886311730505E-3</v>
      </c>
      <c r="V13" s="14">
        <v>4.6092413422571102E-2</v>
      </c>
      <c r="W13" s="14">
        <v>5.6884687527971101E-2</v>
      </c>
      <c r="X13" s="14">
        <v>3.0923857284105401E-2</v>
      </c>
      <c r="Y13" s="14">
        <v>2.84003448304158E-2</v>
      </c>
      <c r="Z13" s="14">
        <v>5.5939185801452303E-2</v>
      </c>
      <c r="AA13" s="14">
        <v>3.14337988449278E-2</v>
      </c>
      <c r="AB13" s="14">
        <v>7.0882965570673001E-2</v>
      </c>
      <c r="AC13" s="14">
        <v>4.5864462709983997E-2</v>
      </c>
      <c r="AD13" s="14">
        <v>0.111125493488236</v>
      </c>
      <c r="AE13" s="14"/>
      <c r="AF13" s="14">
        <v>3.3867239518600198E-2</v>
      </c>
      <c r="AG13" s="14">
        <v>6.2685773677439993E-2</v>
      </c>
      <c r="AH13" s="14">
        <v>5.2586986652952999E-2</v>
      </c>
      <c r="AI13" s="14">
        <v>0.114643348254755</v>
      </c>
      <c r="AJ13" s="14"/>
      <c r="AK13" s="14">
        <v>4.0054983558537899E-2</v>
      </c>
      <c r="AL13" s="14">
        <v>4.4966936985958099E-2</v>
      </c>
      <c r="AM13" s="14"/>
      <c r="AN13" s="14">
        <v>5.5689627399062899E-2</v>
      </c>
      <c r="AO13" s="14">
        <v>4.0261378646934402E-2</v>
      </c>
      <c r="AP13" s="14">
        <v>4.6139479772498798E-2</v>
      </c>
      <c r="AQ13" s="14">
        <v>1.7657410274685099E-2</v>
      </c>
      <c r="AR13" s="14">
        <v>2.6579874530081399E-2</v>
      </c>
      <c r="AS13" s="14">
        <v>5.4936774386470301E-2</v>
      </c>
      <c r="AT13" s="14"/>
      <c r="AU13" s="14">
        <v>3.7504473884082498E-2</v>
      </c>
      <c r="AV13" s="14">
        <v>4.1123452610648002E-2</v>
      </c>
      <c r="AW13" s="14"/>
      <c r="AX13" s="14">
        <v>3.1501955990657103E-2</v>
      </c>
      <c r="AY13" s="14">
        <v>4.3374652417795902E-2</v>
      </c>
      <c r="AZ13" s="14"/>
      <c r="BA13" s="14">
        <v>3.6999969356203199E-2</v>
      </c>
      <c r="BB13" s="14">
        <v>5.4569793867438397E-2</v>
      </c>
      <c r="BC13" s="14"/>
      <c r="BD13" s="14">
        <v>3.72975127614769E-2</v>
      </c>
      <c r="BE13" s="14"/>
      <c r="BF13" s="14">
        <v>3.7819455207394603E-2</v>
      </c>
      <c r="BG13" s="14"/>
      <c r="BH13" s="14">
        <v>7.7894831847142798E-2</v>
      </c>
      <c r="BI13" s="14"/>
      <c r="BJ13" s="14">
        <v>7.2206084171493407E-2</v>
      </c>
      <c r="BK13" s="14"/>
      <c r="BL13" s="14">
        <v>4.0984455031042297E-2</v>
      </c>
      <c r="BM13" s="14">
        <v>3.42500067373347E-2</v>
      </c>
      <c r="BN13" s="14">
        <v>3.3138208678615902E-2</v>
      </c>
      <c r="BO13" s="14">
        <v>3.1392476291970499E-2</v>
      </c>
      <c r="BP13" s="14" t="s">
        <v>95</v>
      </c>
      <c r="BQ13" s="14">
        <v>4.6548790513796803E-2</v>
      </c>
      <c r="BR13" s="14"/>
      <c r="BS13" s="14">
        <v>3.9568386794860001E-2</v>
      </c>
      <c r="BT13" s="14">
        <v>4.00556627094295E-2</v>
      </c>
      <c r="BU13" s="14">
        <v>3.8054135731180203E-2</v>
      </c>
      <c r="BV13" s="14">
        <v>1.80213502478456E-2</v>
      </c>
      <c r="BW13" s="14">
        <v>4.2600069051311702E-2</v>
      </c>
      <c r="BX13" s="14">
        <v>6.3215299111373996E-2</v>
      </c>
      <c r="BY13" s="14"/>
      <c r="BZ13" s="14">
        <v>6.3863483645308805E-2</v>
      </c>
      <c r="CA13" s="14">
        <v>5.2073188029521697E-2</v>
      </c>
      <c r="CB13" s="14">
        <v>1.5854180393163698E-2</v>
      </c>
      <c r="CC13" s="14">
        <v>3.7671873351100199E-2</v>
      </c>
    </row>
    <row r="14" spans="2:81" x14ac:dyDescent="0.3">
      <c r="B14" t="s">
        <v>64</v>
      </c>
      <c r="C14" s="14">
        <v>9.7683432830911895E-2</v>
      </c>
      <c r="D14" s="14">
        <v>0.11231161518466901</v>
      </c>
      <c r="E14" s="14">
        <v>8.2432741018460098E-2</v>
      </c>
      <c r="F14" s="14"/>
      <c r="G14" s="14">
        <v>0.172006593899733</v>
      </c>
      <c r="H14" s="14">
        <v>0.12284199144900999</v>
      </c>
      <c r="I14" s="14">
        <v>0.126808411921223</v>
      </c>
      <c r="J14" s="14">
        <v>7.6634341992654301E-2</v>
      </c>
      <c r="K14" s="14">
        <v>6.8968254454939704E-2</v>
      </c>
      <c r="L14" s="14">
        <v>4.1124606331832E-2</v>
      </c>
      <c r="M14" s="14"/>
      <c r="N14" s="14">
        <v>0.10828792495001099</v>
      </c>
      <c r="O14" s="14">
        <v>0.10437385422143999</v>
      </c>
      <c r="P14" s="14">
        <v>0.10399156774896801</v>
      </c>
      <c r="Q14" s="14">
        <v>7.4332151651138004E-2</v>
      </c>
      <c r="R14" s="14"/>
      <c r="S14" s="14">
        <v>9.4914816064116905E-2</v>
      </c>
      <c r="T14" s="14">
        <v>8.89656229535538E-2</v>
      </c>
      <c r="U14" s="14">
        <v>8.9621478925552805E-2</v>
      </c>
      <c r="V14" s="14">
        <v>4.9722559864721801E-2</v>
      </c>
      <c r="W14" s="14">
        <v>0.103683071816474</v>
      </c>
      <c r="X14" s="14">
        <v>0.14242754036758401</v>
      </c>
      <c r="Y14" s="14">
        <v>7.6668683043548999E-2</v>
      </c>
      <c r="Z14" s="14">
        <v>0.156768391150511</v>
      </c>
      <c r="AA14" s="14">
        <v>0.14011200365979201</v>
      </c>
      <c r="AB14" s="14">
        <v>9.3070526010684898E-2</v>
      </c>
      <c r="AC14" s="14">
        <v>7.4172470267242302E-2</v>
      </c>
      <c r="AD14" s="14">
        <v>6.0689596390428799E-2</v>
      </c>
      <c r="AE14" s="14"/>
      <c r="AF14" s="14">
        <v>0.10096056779087401</v>
      </c>
      <c r="AG14" s="14">
        <v>7.4728283544353805E-2</v>
      </c>
      <c r="AH14" s="14">
        <v>8.4198313378222797E-2</v>
      </c>
      <c r="AI14" s="14">
        <v>6.1713688706951E-2</v>
      </c>
      <c r="AJ14" s="14"/>
      <c r="AK14" s="14">
        <v>0.11174839750308101</v>
      </c>
      <c r="AL14" s="14">
        <v>0.125590896123214</v>
      </c>
      <c r="AM14" s="14"/>
      <c r="AN14" s="14">
        <v>0.104068162509977</v>
      </c>
      <c r="AO14" s="14">
        <v>0.103405255303831</v>
      </c>
      <c r="AP14" s="14">
        <v>0.12926394596515201</v>
      </c>
      <c r="AQ14" s="14">
        <v>8.2594736805673002E-2</v>
      </c>
      <c r="AR14" s="14">
        <v>6.7260386552567594E-2</v>
      </c>
      <c r="AS14" s="14">
        <v>7.5709408393273503E-2</v>
      </c>
      <c r="AT14" s="14"/>
      <c r="AU14" s="14">
        <v>9.33840528956731E-2</v>
      </c>
      <c r="AV14" s="14">
        <v>0.104383050297035</v>
      </c>
      <c r="AW14" s="14"/>
      <c r="AX14" s="14">
        <v>9.0796928195704202E-2</v>
      </c>
      <c r="AY14" s="14">
        <v>0.100650407097072</v>
      </c>
      <c r="AZ14" s="14"/>
      <c r="BA14" s="14">
        <v>8.9586808146441099E-2</v>
      </c>
      <c r="BB14" s="14">
        <v>0.138013484397671</v>
      </c>
      <c r="BC14" s="14"/>
      <c r="BD14" s="14">
        <v>8.6803191706186306E-2</v>
      </c>
      <c r="BE14" s="14"/>
      <c r="BF14" s="14">
        <v>8.8112315012161199E-2</v>
      </c>
      <c r="BG14" s="14"/>
      <c r="BH14" s="14">
        <v>8.3913006383177197E-2</v>
      </c>
      <c r="BI14" s="14"/>
      <c r="BJ14" s="14">
        <v>8.7626429975797296E-2</v>
      </c>
      <c r="BK14" s="14"/>
      <c r="BL14" s="14">
        <v>0.120791979066342</v>
      </c>
      <c r="BM14" s="14">
        <v>6.8457325518627196E-2</v>
      </c>
      <c r="BN14" s="14">
        <v>0.110740831803157</v>
      </c>
      <c r="BO14" s="14">
        <v>4.1078991713181703E-2</v>
      </c>
      <c r="BP14" s="14" t="s">
        <v>95</v>
      </c>
      <c r="BQ14" s="14">
        <v>8.5144930898255103E-2</v>
      </c>
      <c r="BR14" s="14"/>
      <c r="BS14" s="14">
        <v>0.13694809385839199</v>
      </c>
      <c r="BT14" s="14">
        <v>6.7475508100618406E-2</v>
      </c>
      <c r="BU14" s="14">
        <v>8.2561911080016898E-2</v>
      </c>
      <c r="BV14" s="14">
        <v>5.6350810440218398E-2</v>
      </c>
      <c r="BW14" s="14">
        <v>0.17828060004804699</v>
      </c>
      <c r="BX14" s="14">
        <v>0.10387977723868499</v>
      </c>
      <c r="BY14" s="14"/>
      <c r="BZ14" s="14">
        <v>0.116650338081271</v>
      </c>
      <c r="CA14" s="14">
        <v>0.105276262202288</v>
      </c>
      <c r="CB14" s="14">
        <v>5.9623327283649302E-2</v>
      </c>
      <c r="CC14" s="14">
        <v>0.11758532768456401</v>
      </c>
    </row>
    <row r="15" spans="2:81" x14ac:dyDescent="0.3">
      <c r="B15" t="s">
        <v>65</v>
      </c>
      <c r="C15" s="14">
        <v>0.166945723857166</v>
      </c>
      <c r="D15" s="14">
        <v>0.16095393325785001</v>
      </c>
      <c r="E15" s="14">
        <v>0.17158013995678401</v>
      </c>
      <c r="F15" s="14"/>
      <c r="G15" s="14">
        <v>0.13539410758117301</v>
      </c>
      <c r="H15" s="14">
        <v>0.20399529441553901</v>
      </c>
      <c r="I15" s="14">
        <v>0.16387186643144799</v>
      </c>
      <c r="J15" s="14">
        <v>0.17399165149986301</v>
      </c>
      <c r="K15" s="14">
        <v>0.16055324578315999</v>
      </c>
      <c r="L15" s="14">
        <v>0.15882664079938499</v>
      </c>
      <c r="M15" s="14"/>
      <c r="N15" s="14">
        <v>0.16440355068906101</v>
      </c>
      <c r="O15" s="14">
        <v>0.182405436722402</v>
      </c>
      <c r="P15" s="14">
        <v>0.16730249998313401</v>
      </c>
      <c r="Q15" s="14">
        <v>0.152699968062152</v>
      </c>
      <c r="R15" s="14"/>
      <c r="S15" s="14">
        <v>0.16022784079140601</v>
      </c>
      <c r="T15" s="14">
        <v>0.141704723665349</v>
      </c>
      <c r="U15" s="14">
        <v>0.18040240402899199</v>
      </c>
      <c r="V15" s="14">
        <v>0.184975919147573</v>
      </c>
      <c r="W15" s="14">
        <v>0.148478392611433</v>
      </c>
      <c r="X15" s="14">
        <v>0.18243461054538501</v>
      </c>
      <c r="Y15" s="14">
        <v>0.16799883679774499</v>
      </c>
      <c r="Z15" s="14">
        <v>0.19383827810276399</v>
      </c>
      <c r="AA15" s="14">
        <v>0.156248675642987</v>
      </c>
      <c r="AB15" s="14">
        <v>0.154978278448658</v>
      </c>
      <c r="AC15" s="14">
        <v>0.18580539214469799</v>
      </c>
      <c r="AD15" s="14">
        <v>0.22169973045332</v>
      </c>
      <c r="AE15" s="14"/>
      <c r="AF15" s="14">
        <v>0.16426523244058</v>
      </c>
      <c r="AG15" s="14">
        <v>0.15918333956821901</v>
      </c>
      <c r="AH15" s="14">
        <v>0.14763945996355299</v>
      </c>
      <c r="AI15" s="14">
        <v>0.22909384181697501</v>
      </c>
      <c r="AJ15" s="14"/>
      <c r="AK15" s="14">
        <v>0.18972791256062899</v>
      </c>
      <c r="AL15" s="14">
        <v>0.16860895271089801</v>
      </c>
      <c r="AM15" s="14"/>
      <c r="AN15" s="14">
        <v>0.168387065982679</v>
      </c>
      <c r="AO15" s="14">
        <v>0.17456434006768601</v>
      </c>
      <c r="AP15" s="14">
        <v>0.156929029065591</v>
      </c>
      <c r="AQ15" s="14">
        <v>0.18436934026387</v>
      </c>
      <c r="AR15" s="14">
        <v>0.132219401584137</v>
      </c>
      <c r="AS15" s="14">
        <v>0.155209526333042</v>
      </c>
      <c r="AT15" s="14"/>
      <c r="AU15" s="14">
        <v>0.15696385335261401</v>
      </c>
      <c r="AV15" s="14">
        <v>0.179338697469486</v>
      </c>
      <c r="AW15" s="14"/>
      <c r="AX15" s="14">
        <v>0.17511991267823099</v>
      </c>
      <c r="AY15" s="14">
        <v>0.16305660651571999</v>
      </c>
      <c r="AZ15" s="14"/>
      <c r="BA15" s="14">
        <v>0.16415081119036601</v>
      </c>
      <c r="BB15" s="14">
        <v>0.18086744758394699</v>
      </c>
      <c r="BC15" s="14"/>
      <c r="BD15" s="14">
        <v>0.11749418184044901</v>
      </c>
      <c r="BE15" s="14"/>
      <c r="BF15" s="14">
        <v>0.12673246599681801</v>
      </c>
      <c r="BG15" s="14"/>
      <c r="BH15" s="14">
        <v>0.16034733999748799</v>
      </c>
      <c r="BI15" s="14"/>
      <c r="BJ15" s="14">
        <v>0.113399762626054</v>
      </c>
      <c r="BK15" s="14"/>
      <c r="BL15" s="14">
        <v>0.19748397277430599</v>
      </c>
      <c r="BM15" s="14">
        <v>0.105618009148179</v>
      </c>
      <c r="BN15" s="14">
        <v>0.138483303372543</v>
      </c>
      <c r="BO15" s="14">
        <v>0.149385221029875</v>
      </c>
      <c r="BP15" s="14" t="s">
        <v>95</v>
      </c>
      <c r="BQ15" s="14">
        <v>0.165394793039918</v>
      </c>
      <c r="BR15" s="14"/>
      <c r="BS15" s="14">
        <v>0.181006774396895</v>
      </c>
      <c r="BT15" s="14">
        <v>0.112313436615619</v>
      </c>
      <c r="BU15" s="14">
        <v>0.12784625851408299</v>
      </c>
      <c r="BV15" s="14">
        <v>0.14924012054045399</v>
      </c>
      <c r="BW15" s="14">
        <v>0.17747856700877199</v>
      </c>
      <c r="BX15" s="14">
        <v>0.23844303470924999</v>
      </c>
      <c r="BY15" s="14"/>
      <c r="BZ15" s="14">
        <v>0.28419627629732502</v>
      </c>
      <c r="CA15" s="14">
        <v>7.2510878360838596E-2</v>
      </c>
      <c r="CB15" s="14">
        <v>0.13886788497246699</v>
      </c>
      <c r="CC15" s="14">
        <v>0.22054885131878599</v>
      </c>
    </row>
    <row r="16" spans="2:81" x14ac:dyDescent="0.3">
      <c r="B16" t="s">
        <v>89</v>
      </c>
      <c r="C16" s="14">
        <v>0.37157947773412198</v>
      </c>
      <c r="D16" s="14">
        <v>0.343868556089171</v>
      </c>
      <c r="E16" s="14">
        <v>0.40055181601916101</v>
      </c>
      <c r="F16" s="14"/>
      <c r="G16" s="14">
        <v>0.29688456916692901</v>
      </c>
      <c r="H16" s="14">
        <v>0.35928830268836398</v>
      </c>
      <c r="I16" s="14">
        <v>0.39594583715078402</v>
      </c>
      <c r="J16" s="14">
        <v>0.40005980319891898</v>
      </c>
      <c r="K16" s="14">
        <v>0.37439761968813801</v>
      </c>
      <c r="L16" s="14">
        <v>0.385692210004561</v>
      </c>
      <c r="M16" s="14"/>
      <c r="N16" s="14">
        <v>0.36869829129328002</v>
      </c>
      <c r="O16" s="14">
        <v>0.392248146102254</v>
      </c>
      <c r="P16" s="14">
        <v>0.35868062861851402</v>
      </c>
      <c r="Q16" s="14">
        <v>0.369658250494103</v>
      </c>
      <c r="R16" s="14"/>
      <c r="S16" s="14">
        <v>0.34972385041356502</v>
      </c>
      <c r="T16" s="14">
        <v>0.42952708478913298</v>
      </c>
      <c r="U16" s="14">
        <v>0.39276886805765199</v>
      </c>
      <c r="V16" s="14">
        <v>0.33347041828872598</v>
      </c>
      <c r="W16" s="14">
        <v>0.383291498833424</v>
      </c>
      <c r="X16" s="14">
        <v>0.39113409259231102</v>
      </c>
      <c r="Y16" s="14">
        <v>0.38692090349563601</v>
      </c>
      <c r="Z16" s="14">
        <v>0.28507133714654198</v>
      </c>
      <c r="AA16" s="14">
        <v>0.36232908931512098</v>
      </c>
      <c r="AB16" s="14">
        <v>0.388489737803772</v>
      </c>
      <c r="AC16" s="14">
        <v>0.32795657339068102</v>
      </c>
      <c r="AD16" s="14">
        <v>0.32565970693544599</v>
      </c>
      <c r="AE16" s="14"/>
      <c r="AF16" s="14">
        <v>0.37779023951104201</v>
      </c>
      <c r="AG16" s="14">
        <v>0.38377132593048402</v>
      </c>
      <c r="AH16" s="14">
        <v>0.335261905809559</v>
      </c>
      <c r="AI16" s="14">
        <v>0.29707283743026502</v>
      </c>
      <c r="AJ16" s="14"/>
      <c r="AK16" s="14">
        <v>0.34643707053057199</v>
      </c>
      <c r="AL16" s="14">
        <v>0.44188375259818902</v>
      </c>
      <c r="AM16" s="14"/>
      <c r="AN16" s="14">
        <v>0.33097619176336801</v>
      </c>
      <c r="AO16" s="14">
        <v>0.37668576287514499</v>
      </c>
      <c r="AP16" s="14">
        <v>0.39147589612188399</v>
      </c>
      <c r="AQ16" s="14">
        <v>0.36759034697239601</v>
      </c>
      <c r="AR16" s="14">
        <v>0.43441325062988301</v>
      </c>
      <c r="AS16" s="14">
        <v>0.37270526140710603</v>
      </c>
      <c r="AT16" s="14"/>
      <c r="AU16" s="14">
        <v>0.36710600014073103</v>
      </c>
      <c r="AV16" s="14">
        <v>0.37823337683858899</v>
      </c>
      <c r="AW16" s="14"/>
      <c r="AX16" s="14">
        <v>0.35230693331892199</v>
      </c>
      <c r="AY16" s="14">
        <v>0.37693325761864099</v>
      </c>
      <c r="AZ16" s="14"/>
      <c r="BA16" s="14">
        <v>0.36893749984575602</v>
      </c>
      <c r="BB16" s="14">
        <v>0.38473941889829799</v>
      </c>
      <c r="BC16" s="14"/>
      <c r="BD16" s="14">
        <v>0.34709616364323098</v>
      </c>
      <c r="BE16" s="14"/>
      <c r="BF16" s="14">
        <v>0.34402905146033003</v>
      </c>
      <c r="BG16" s="14"/>
      <c r="BH16" s="14">
        <v>0.358481006985086</v>
      </c>
      <c r="BI16" s="14"/>
      <c r="BJ16" s="14">
        <v>0.35214843851918998</v>
      </c>
      <c r="BK16" s="14"/>
      <c r="BL16" s="14">
        <v>0.37188582876193599</v>
      </c>
      <c r="BM16" s="14">
        <v>0.37900692874012398</v>
      </c>
      <c r="BN16" s="14">
        <v>0.304192269043629</v>
      </c>
      <c r="BO16" s="14">
        <v>0.37729098758534602</v>
      </c>
      <c r="BP16" s="14" t="s">
        <v>95</v>
      </c>
      <c r="BQ16" s="14">
        <v>0.44780348275125398</v>
      </c>
      <c r="BR16" s="14"/>
      <c r="BS16" s="14">
        <v>0.376969968467117</v>
      </c>
      <c r="BT16" s="14">
        <v>0.42238105109247398</v>
      </c>
      <c r="BU16" s="14">
        <v>0.31618783057678301</v>
      </c>
      <c r="BV16" s="14">
        <v>0.35548436170683401</v>
      </c>
      <c r="BW16" s="14">
        <v>0.34209630333200203</v>
      </c>
      <c r="BX16" s="14">
        <v>0.39472545615775101</v>
      </c>
      <c r="BY16" s="14"/>
      <c r="BZ16" s="14">
        <v>0.375833983634281</v>
      </c>
      <c r="CA16" s="14">
        <v>0.281332316015805</v>
      </c>
      <c r="CB16" s="14">
        <v>0.410165846492131</v>
      </c>
      <c r="CC16" s="14">
        <v>0.42154183148158902</v>
      </c>
    </row>
    <row r="17" spans="2:81" x14ac:dyDescent="0.3">
      <c r="B17" t="s">
        <v>90</v>
      </c>
      <c r="C17" s="14">
        <v>0.323853836061541</v>
      </c>
      <c r="D17" s="14">
        <v>0.32937016184853402</v>
      </c>
      <c r="E17" s="14">
        <v>0.318764756784991</v>
      </c>
      <c r="F17" s="14"/>
      <c r="G17" s="14">
        <v>0.34338481893200901</v>
      </c>
      <c r="H17" s="14">
        <v>0.27103648357042998</v>
      </c>
      <c r="I17" s="14">
        <v>0.25754103600811301</v>
      </c>
      <c r="J17" s="14">
        <v>0.30654739085542498</v>
      </c>
      <c r="K17" s="14">
        <v>0.36911279267040897</v>
      </c>
      <c r="L17" s="14">
        <v>0.39161520718910298</v>
      </c>
      <c r="M17" s="14"/>
      <c r="N17" s="14">
        <v>0.31798575509935101</v>
      </c>
      <c r="O17" s="14">
        <v>0.27252854857538</v>
      </c>
      <c r="P17" s="14">
        <v>0.33279370266550301</v>
      </c>
      <c r="Q17" s="14">
        <v>0.37176759565358197</v>
      </c>
      <c r="R17" s="14"/>
      <c r="S17" s="14">
        <v>0.36029645114337799</v>
      </c>
      <c r="T17" s="14">
        <v>0.31727547198038297</v>
      </c>
      <c r="U17" s="14">
        <v>0.32817696035663102</v>
      </c>
      <c r="V17" s="14">
        <v>0.38573868927640897</v>
      </c>
      <c r="W17" s="14">
        <v>0.30766234921069802</v>
      </c>
      <c r="X17" s="14">
        <v>0.25307989921061502</v>
      </c>
      <c r="Y17" s="14">
        <v>0.34001123183265503</v>
      </c>
      <c r="Z17" s="14">
        <v>0.30838280779873101</v>
      </c>
      <c r="AA17" s="14">
        <v>0.30987643253717201</v>
      </c>
      <c r="AB17" s="14">
        <v>0.29257849216621201</v>
      </c>
      <c r="AC17" s="14">
        <v>0.36620110148739499</v>
      </c>
      <c r="AD17" s="14">
        <v>0.28082547273256903</v>
      </c>
      <c r="AE17" s="14"/>
      <c r="AF17" s="14">
        <v>0.32311672073890402</v>
      </c>
      <c r="AG17" s="14">
        <v>0.31963127727950302</v>
      </c>
      <c r="AH17" s="14">
        <v>0.380313334195713</v>
      </c>
      <c r="AI17" s="14">
        <v>0.29747628379105501</v>
      </c>
      <c r="AJ17" s="14"/>
      <c r="AK17" s="14">
        <v>0.31203163584718102</v>
      </c>
      <c r="AL17" s="14">
        <v>0.218949461581741</v>
      </c>
      <c r="AM17" s="14"/>
      <c r="AN17" s="14">
        <v>0.340878952344913</v>
      </c>
      <c r="AO17" s="14">
        <v>0.30508326310640299</v>
      </c>
      <c r="AP17" s="14">
        <v>0.27619164907487398</v>
      </c>
      <c r="AQ17" s="14">
        <v>0.347788165683376</v>
      </c>
      <c r="AR17" s="14">
        <v>0.33952708670333098</v>
      </c>
      <c r="AS17" s="14">
        <v>0.34143902948010801</v>
      </c>
      <c r="AT17" s="14"/>
      <c r="AU17" s="14">
        <v>0.34504161972689901</v>
      </c>
      <c r="AV17" s="14">
        <v>0.296921422784241</v>
      </c>
      <c r="AW17" s="14"/>
      <c r="AX17" s="14">
        <v>0.35027426981648502</v>
      </c>
      <c r="AY17" s="14">
        <v>0.315985076350771</v>
      </c>
      <c r="AZ17" s="14"/>
      <c r="BA17" s="14">
        <v>0.340324911461233</v>
      </c>
      <c r="BB17" s="14">
        <v>0.24180985525264501</v>
      </c>
      <c r="BC17" s="14"/>
      <c r="BD17" s="14">
        <v>0.41130895004865697</v>
      </c>
      <c r="BE17" s="14"/>
      <c r="BF17" s="14">
        <v>0.40330671232329601</v>
      </c>
      <c r="BG17" s="14"/>
      <c r="BH17" s="14">
        <v>0.31936381478710602</v>
      </c>
      <c r="BI17" s="14"/>
      <c r="BJ17" s="14">
        <v>0.37461928470746603</v>
      </c>
      <c r="BK17" s="14"/>
      <c r="BL17" s="14">
        <v>0.26885376436637398</v>
      </c>
      <c r="BM17" s="14">
        <v>0.41266772985573502</v>
      </c>
      <c r="BN17" s="14">
        <v>0.41344538710205597</v>
      </c>
      <c r="BO17" s="14">
        <v>0.40085232337962701</v>
      </c>
      <c r="BP17" s="14" t="s">
        <v>95</v>
      </c>
      <c r="BQ17" s="14">
        <v>0.25510800279677598</v>
      </c>
      <c r="BR17" s="14"/>
      <c r="BS17" s="14">
        <v>0.26550677648273602</v>
      </c>
      <c r="BT17" s="14">
        <v>0.35777434148185799</v>
      </c>
      <c r="BU17" s="14">
        <v>0.43534986409793602</v>
      </c>
      <c r="BV17" s="14">
        <v>0.42090335706464799</v>
      </c>
      <c r="BW17" s="14">
        <v>0.25954446055986602</v>
      </c>
      <c r="BX17" s="14">
        <v>0.19973643278294101</v>
      </c>
      <c r="BY17" s="14"/>
      <c r="BZ17" s="14">
        <v>0.159455918341814</v>
      </c>
      <c r="CA17" s="14">
        <v>0.48880735539154702</v>
      </c>
      <c r="CB17" s="14">
        <v>0.37548876085858901</v>
      </c>
      <c r="CC17" s="14">
        <v>0.20265211616396001</v>
      </c>
    </row>
    <row r="18" spans="2:81" x14ac:dyDescent="0.3">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row>
    <row r="19" spans="2:81" x14ac:dyDescent="0.3">
      <c r="B19" s="6" t="s">
        <v>97</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row>
    <row r="20" spans="2:81" x14ac:dyDescent="0.3">
      <c r="B20" s="21" t="s">
        <v>94</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row>
    <row r="21" spans="2:81" x14ac:dyDescent="0.3">
      <c r="B21" t="s">
        <v>63</v>
      </c>
      <c r="C21" s="14">
        <v>6.2417748707765799E-2</v>
      </c>
      <c r="D21" s="14">
        <v>8.2276297123912601E-2</v>
      </c>
      <c r="E21" s="14">
        <v>4.30018139759685E-2</v>
      </c>
      <c r="F21" s="14"/>
      <c r="G21" s="14">
        <v>0.15106851625444501</v>
      </c>
      <c r="H21" s="14">
        <v>8.1872200948585605E-2</v>
      </c>
      <c r="I21" s="14">
        <v>6.3015355896641201E-2</v>
      </c>
      <c r="J21" s="14">
        <v>3.7947562091928198E-2</v>
      </c>
      <c r="K21" s="14">
        <v>2.5366593175236801E-2</v>
      </c>
      <c r="L21" s="14">
        <v>3.18043354860661E-2</v>
      </c>
      <c r="M21" s="14"/>
      <c r="N21" s="14">
        <v>7.3716700590383696E-2</v>
      </c>
      <c r="O21" s="14">
        <v>4.6627082510512299E-2</v>
      </c>
      <c r="P21" s="14">
        <v>4.9993351677221298E-2</v>
      </c>
      <c r="Q21" s="14">
        <v>7.7646615582374595E-2</v>
      </c>
      <c r="R21" s="14"/>
      <c r="S21" s="14">
        <v>0.159894232548938</v>
      </c>
      <c r="T21" s="14">
        <v>3.2883867473218899E-2</v>
      </c>
      <c r="U21" s="14">
        <v>2.4635282754970698E-2</v>
      </c>
      <c r="V21" s="14">
        <v>6.5043457925870102E-2</v>
      </c>
      <c r="W21" s="14">
        <v>7.1818855280764496E-2</v>
      </c>
      <c r="X21" s="14">
        <v>4.9164469282759402E-2</v>
      </c>
      <c r="Y21" s="14">
        <v>5.2691651864854701E-2</v>
      </c>
      <c r="Z21" s="14">
        <v>4.26634629235896E-2</v>
      </c>
      <c r="AA21" s="14">
        <v>6.7913911134776003E-2</v>
      </c>
      <c r="AB21" s="14">
        <v>3.2601964731949797E-2</v>
      </c>
      <c r="AC21" s="14">
        <v>1.7772019584451799E-2</v>
      </c>
      <c r="AD21" s="14">
        <v>4.6237746810623002E-2</v>
      </c>
      <c r="AE21" s="14"/>
      <c r="AF21" s="14">
        <v>6.6620415939308994E-2</v>
      </c>
      <c r="AG21" s="14">
        <v>3.8899182856234199E-2</v>
      </c>
      <c r="AH21" s="14">
        <v>1.1070886654046101E-2</v>
      </c>
      <c r="AI21" s="14">
        <v>3.18391290627471E-2</v>
      </c>
      <c r="AJ21" s="14"/>
      <c r="AK21" s="14">
        <v>8.8884700521877996E-2</v>
      </c>
      <c r="AL21" s="14">
        <v>3.51434033471811E-2</v>
      </c>
      <c r="AM21" s="14"/>
      <c r="AN21" s="14">
        <v>0.15466885448770701</v>
      </c>
      <c r="AO21" s="14">
        <v>3.48180529075202E-2</v>
      </c>
      <c r="AP21" s="14">
        <v>3.5602174516009097E-2</v>
      </c>
      <c r="AQ21" s="14">
        <v>2.45288346104615E-2</v>
      </c>
      <c r="AR21" s="14">
        <v>2.1700376068600102E-2</v>
      </c>
      <c r="AS21" s="14">
        <v>4.5883854409411298E-2</v>
      </c>
      <c r="AT21" s="14"/>
      <c r="AU21" s="14">
        <v>6.3343490453263304E-2</v>
      </c>
      <c r="AV21" s="14">
        <v>6.0287991200159902E-2</v>
      </c>
      <c r="AW21" s="14"/>
      <c r="AX21" s="14">
        <v>3.1736187200295099E-2</v>
      </c>
      <c r="AY21" s="14">
        <v>7.5676434592314698E-2</v>
      </c>
      <c r="AZ21" s="14"/>
      <c r="BA21" s="14">
        <v>5.44079864619691E-2</v>
      </c>
      <c r="BB21" s="14">
        <v>0.10231513027097899</v>
      </c>
      <c r="BC21" s="14"/>
      <c r="BD21" s="14">
        <v>8.4848056129023006E-2</v>
      </c>
      <c r="BE21" s="14"/>
      <c r="BF21" s="14">
        <v>9.2748968924855096E-2</v>
      </c>
      <c r="BG21" s="14"/>
      <c r="BH21" s="14">
        <v>5.12040863539764E-2</v>
      </c>
      <c r="BI21" s="14"/>
      <c r="BJ21" s="14">
        <v>1.52012013708001E-2</v>
      </c>
      <c r="BK21" s="14"/>
      <c r="BL21" s="14">
        <v>7.1292773760261094E-2</v>
      </c>
      <c r="BM21" s="14">
        <v>4.8762587485351602E-2</v>
      </c>
      <c r="BN21" s="14">
        <v>3.3188127339476299E-2</v>
      </c>
      <c r="BO21" s="14">
        <v>0.18820232201294701</v>
      </c>
      <c r="BP21" s="14" t="s">
        <v>95</v>
      </c>
      <c r="BQ21" s="14">
        <v>3.9964540300797997E-2</v>
      </c>
      <c r="BR21" s="14"/>
      <c r="BS21" s="14">
        <v>7.9532985993488001E-2</v>
      </c>
      <c r="BT21" s="14">
        <v>5.7309378701648997E-2</v>
      </c>
      <c r="BU21" s="14">
        <v>4.6918793691923102E-2</v>
      </c>
      <c r="BV21" s="14">
        <v>0.15585095624320799</v>
      </c>
      <c r="BW21" s="14">
        <v>2.8868368057544402E-2</v>
      </c>
      <c r="BX21" s="14">
        <v>4.2076473487096901E-2</v>
      </c>
      <c r="BY21" s="14"/>
      <c r="BZ21" s="14">
        <v>1.17933417736959E-2</v>
      </c>
      <c r="CA21" s="14">
        <v>0.16029800270772199</v>
      </c>
      <c r="CB21" s="14">
        <v>2.8301598525123699E-2</v>
      </c>
      <c r="CC21" s="14">
        <v>2.8572130496646399E-2</v>
      </c>
    </row>
    <row r="22" spans="2:81" x14ac:dyDescent="0.3">
      <c r="B22" t="s">
        <v>64</v>
      </c>
      <c r="C22" s="14">
        <v>0.120399516532203</v>
      </c>
      <c r="D22" s="14">
        <v>0.14396373493956699</v>
      </c>
      <c r="E22" s="14">
        <v>9.7550321106112503E-2</v>
      </c>
      <c r="F22" s="14"/>
      <c r="G22" s="14">
        <v>0.192039920187663</v>
      </c>
      <c r="H22" s="14">
        <v>0.18755903438361901</v>
      </c>
      <c r="I22" s="14">
        <v>0.15320743538954901</v>
      </c>
      <c r="J22" s="14">
        <v>9.8949294142350097E-2</v>
      </c>
      <c r="K22" s="14">
        <v>5.91284632145858E-2</v>
      </c>
      <c r="L22" s="14">
        <v>4.9994204803110197E-2</v>
      </c>
      <c r="M22" s="14"/>
      <c r="N22" s="14">
        <v>0.15197322010089501</v>
      </c>
      <c r="O22" s="14">
        <v>0.109750707393807</v>
      </c>
      <c r="P22" s="14">
        <v>0.12212697146658399</v>
      </c>
      <c r="Q22" s="14">
        <v>9.5120107740578594E-2</v>
      </c>
      <c r="R22" s="14"/>
      <c r="S22" s="14">
        <v>0.19552226298933101</v>
      </c>
      <c r="T22" s="14">
        <v>0.107175051524937</v>
      </c>
      <c r="U22" s="14">
        <v>0.121637755550386</v>
      </c>
      <c r="V22" s="14">
        <v>0.10458256416459</v>
      </c>
      <c r="W22" s="14">
        <v>0.10598357439681599</v>
      </c>
      <c r="X22" s="14">
        <v>0.13946197968903801</v>
      </c>
      <c r="Y22" s="14">
        <v>8.9095972239127005E-2</v>
      </c>
      <c r="Z22" s="14">
        <v>0.157927526888687</v>
      </c>
      <c r="AA22" s="14">
        <v>9.9503188517852698E-2</v>
      </c>
      <c r="AB22" s="14">
        <v>0.124081695852982</v>
      </c>
      <c r="AC22" s="14">
        <v>6.62361660749574E-2</v>
      </c>
      <c r="AD22" s="14">
        <v>7.4538530202300807E-2</v>
      </c>
      <c r="AE22" s="14"/>
      <c r="AF22" s="14">
        <v>0.121167357370135</v>
      </c>
      <c r="AG22" s="14">
        <v>0.12864262480413099</v>
      </c>
      <c r="AH22" s="14">
        <v>7.5607018495472605E-2</v>
      </c>
      <c r="AI22" s="14">
        <v>7.6226951014644204E-2</v>
      </c>
      <c r="AJ22" s="14"/>
      <c r="AK22" s="14">
        <v>0.151186416638038</v>
      </c>
      <c r="AL22" s="14">
        <v>0.122491496538825</v>
      </c>
      <c r="AM22" s="14"/>
      <c r="AN22" s="14">
        <v>0.1833604302462</v>
      </c>
      <c r="AO22" s="14">
        <v>0.1040340266291</v>
      </c>
      <c r="AP22" s="14">
        <v>0.107971924175062</v>
      </c>
      <c r="AQ22" s="14">
        <v>0.11622578937299601</v>
      </c>
      <c r="AR22" s="14">
        <v>4.7231482908618699E-2</v>
      </c>
      <c r="AS22" s="14">
        <v>9.5097875189481498E-2</v>
      </c>
      <c r="AT22" s="14"/>
      <c r="AU22" s="14">
        <v>0.13136136919320299</v>
      </c>
      <c r="AV22" s="14">
        <v>0.105132840297013</v>
      </c>
      <c r="AW22" s="14"/>
      <c r="AX22" s="14">
        <v>9.0508667962444403E-2</v>
      </c>
      <c r="AY22" s="14">
        <v>0.134241352486484</v>
      </c>
      <c r="AZ22" s="14"/>
      <c r="BA22" s="14">
        <v>0.102436820299522</v>
      </c>
      <c r="BB22" s="14">
        <v>0.209873401462491</v>
      </c>
      <c r="BC22" s="14"/>
      <c r="BD22" s="14">
        <v>0.12410769937339899</v>
      </c>
      <c r="BE22" s="14"/>
      <c r="BF22" s="14">
        <v>0.12638842826021099</v>
      </c>
      <c r="BG22" s="14"/>
      <c r="BH22" s="14">
        <v>0.13044004052772901</v>
      </c>
      <c r="BI22" s="14"/>
      <c r="BJ22" s="14">
        <v>4.4929635052264903E-2</v>
      </c>
      <c r="BK22" s="14"/>
      <c r="BL22" s="14">
        <v>0.172109674437643</v>
      </c>
      <c r="BM22" s="14">
        <v>0.106434072606998</v>
      </c>
      <c r="BN22" s="14">
        <v>0.120529682982998</v>
      </c>
      <c r="BO22" s="14">
        <v>9.9286496057488793E-2</v>
      </c>
      <c r="BP22" s="14" t="s">
        <v>95</v>
      </c>
      <c r="BQ22" s="14">
        <v>7.1548767093837007E-2</v>
      </c>
      <c r="BR22" s="14"/>
      <c r="BS22" s="14">
        <v>0.197596500931153</v>
      </c>
      <c r="BT22" s="14">
        <v>0.14741855197682099</v>
      </c>
      <c r="BU22" s="14">
        <v>9.9174879635566607E-2</v>
      </c>
      <c r="BV22" s="14">
        <v>0.11409720292329099</v>
      </c>
      <c r="BW22" s="14">
        <v>8.3523437691811003E-2</v>
      </c>
      <c r="BX22" s="14">
        <v>3.5291239929358897E-2</v>
      </c>
      <c r="BY22" s="14"/>
      <c r="BZ22" s="14">
        <v>4.5940491307998897E-2</v>
      </c>
      <c r="CA22" s="14">
        <v>0.201649845259849</v>
      </c>
      <c r="CB22" s="14">
        <v>8.1511555021872295E-2</v>
      </c>
      <c r="CC22" s="14">
        <v>0.123215754629986</v>
      </c>
    </row>
    <row r="23" spans="2:81" x14ac:dyDescent="0.3">
      <c r="B23" t="s">
        <v>65</v>
      </c>
      <c r="C23" s="14">
        <v>0.113022260789287</v>
      </c>
      <c r="D23" s="14">
        <v>0.116804435612287</v>
      </c>
      <c r="E23" s="14">
        <v>0.10973869728520699</v>
      </c>
      <c r="F23" s="14"/>
      <c r="G23" s="14">
        <v>0.14477528147727101</v>
      </c>
      <c r="H23" s="14">
        <v>0.14191984643928399</v>
      </c>
      <c r="I23" s="14">
        <v>0.108239874003319</v>
      </c>
      <c r="J23" s="14">
        <v>9.97638281946997E-2</v>
      </c>
      <c r="K23" s="14">
        <v>7.9499227624100999E-2</v>
      </c>
      <c r="L23" s="14">
        <v>0.10491222718811501</v>
      </c>
      <c r="M23" s="14"/>
      <c r="N23" s="14">
        <v>0.114608851030345</v>
      </c>
      <c r="O23" s="14">
        <v>0.113304979206493</v>
      </c>
      <c r="P23" s="14">
        <v>0.119523333876754</v>
      </c>
      <c r="Q23" s="14">
        <v>0.104196370550993</v>
      </c>
      <c r="R23" s="14"/>
      <c r="S23" s="14">
        <v>0.11886590855328</v>
      </c>
      <c r="T23" s="14">
        <v>0.10855889892387401</v>
      </c>
      <c r="U23" s="14">
        <v>0.101509465411738</v>
      </c>
      <c r="V23" s="14">
        <v>0.14814810728408701</v>
      </c>
      <c r="W23" s="14">
        <v>0.124909213272549</v>
      </c>
      <c r="X23" s="14">
        <v>0.105590436992979</v>
      </c>
      <c r="Y23" s="14">
        <v>0.12121707053422</v>
      </c>
      <c r="Z23" s="14">
        <v>6.2935913790354403E-2</v>
      </c>
      <c r="AA23" s="14">
        <v>0.128871148799276</v>
      </c>
      <c r="AB23" s="14">
        <v>7.4070569062262295E-2</v>
      </c>
      <c r="AC23" s="14">
        <v>0.115311307821315</v>
      </c>
      <c r="AD23" s="14">
        <v>0.104232987470731</v>
      </c>
      <c r="AE23" s="14"/>
      <c r="AF23" s="14">
        <v>0.11274150261598601</v>
      </c>
      <c r="AG23" s="14">
        <v>7.8607992269161903E-2</v>
      </c>
      <c r="AH23" s="14">
        <v>7.6599888549848102E-2</v>
      </c>
      <c r="AI23" s="14">
        <v>7.5937497061977305E-2</v>
      </c>
      <c r="AJ23" s="14"/>
      <c r="AK23" s="14">
        <v>0.19388384016910301</v>
      </c>
      <c r="AL23" s="14">
        <v>0.14306829838368601</v>
      </c>
      <c r="AM23" s="14"/>
      <c r="AN23" s="14">
        <v>0.124308053580787</v>
      </c>
      <c r="AO23" s="14">
        <v>9.6473679657080397E-2</v>
      </c>
      <c r="AP23" s="14">
        <v>0.14771436815491701</v>
      </c>
      <c r="AQ23" s="14">
        <v>0.130138193951157</v>
      </c>
      <c r="AR23" s="14">
        <v>8.5630124525203105E-2</v>
      </c>
      <c r="AS23" s="14">
        <v>4.9307669915036802E-2</v>
      </c>
      <c r="AT23" s="14"/>
      <c r="AU23" s="14">
        <v>0.102609410036596</v>
      </c>
      <c r="AV23" s="14">
        <v>0.125605422920267</v>
      </c>
      <c r="AW23" s="14"/>
      <c r="AX23" s="14">
        <v>9.3462883424910395E-2</v>
      </c>
      <c r="AY23" s="14">
        <v>0.119293548781428</v>
      </c>
      <c r="AZ23" s="14"/>
      <c r="BA23" s="14">
        <v>0.100692790572373</v>
      </c>
      <c r="BB23" s="14">
        <v>0.174436515372767</v>
      </c>
      <c r="BC23" s="14"/>
      <c r="BD23" s="14">
        <v>8.8745838698412099E-2</v>
      </c>
      <c r="BE23" s="14"/>
      <c r="BF23" s="14">
        <v>9.7749229754575506E-2</v>
      </c>
      <c r="BG23" s="14"/>
      <c r="BH23" s="14">
        <v>6.6401098781732906E-2</v>
      </c>
      <c r="BI23" s="14"/>
      <c r="BJ23" s="14">
        <v>4.3766623797304303E-2</v>
      </c>
      <c r="BK23" s="14"/>
      <c r="BL23" s="14">
        <v>0.108730471378295</v>
      </c>
      <c r="BM23" s="14">
        <v>8.3919422301932306E-2</v>
      </c>
      <c r="BN23" s="14">
        <v>8.8821065449238207E-2</v>
      </c>
      <c r="BO23" s="14">
        <v>9.3178010148516899E-2</v>
      </c>
      <c r="BP23" s="14" t="s">
        <v>95</v>
      </c>
      <c r="BQ23" s="14">
        <v>0.17973245360177001</v>
      </c>
      <c r="BR23" s="14"/>
      <c r="BS23" s="14">
        <v>0.104032753260101</v>
      </c>
      <c r="BT23" s="14">
        <v>8.4262635695045995E-2</v>
      </c>
      <c r="BU23" s="14">
        <v>8.4591788925639497E-2</v>
      </c>
      <c r="BV23" s="14">
        <v>0.102914147568876</v>
      </c>
      <c r="BW23" s="14">
        <v>0.12951858740867001</v>
      </c>
      <c r="BX23" s="14">
        <v>0.19191857800206499</v>
      </c>
      <c r="BY23" s="14"/>
      <c r="BZ23" s="14">
        <v>0.152261757757713</v>
      </c>
      <c r="CA23" s="14">
        <v>7.0438065795889293E-2</v>
      </c>
      <c r="CB23" s="14">
        <v>9.4383032119712107E-2</v>
      </c>
      <c r="CC23" s="14">
        <v>0.15177509271592199</v>
      </c>
    </row>
    <row r="24" spans="2:81" x14ac:dyDescent="0.3">
      <c r="B24" t="s">
        <v>89</v>
      </c>
      <c r="C24" s="14">
        <v>0.32844503770672001</v>
      </c>
      <c r="D24" s="14">
        <v>0.31222525588625299</v>
      </c>
      <c r="E24" s="14">
        <v>0.34388167166790701</v>
      </c>
      <c r="F24" s="14"/>
      <c r="G24" s="14">
        <v>0.28082144331179199</v>
      </c>
      <c r="H24" s="14">
        <v>0.325717445220218</v>
      </c>
      <c r="I24" s="14">
        <v>0.348800998358132</v>
      </c>
      <c r="J24" s="14">
        <v>0.34511013219831799</v>
      </c>
      <c r="K24" s="14">
        <v>0.374111872742309</v>
      </c>
      <c r="L24" s="14">
        <v>0.30336008376659401</v>
      </c>
      <c r="M24" s="14"/>
      <c r="N24" s="14">
        <v>0.33367615017649899</v>
      </c>
      <c r="O24" s="14">
        <v>0.34230997386912299</v>
      </c>
      <c r="P24" s="14">
        <v>0.33838911437765601</v>
      </c>
      <c r="Q24" s="14">
        <v>0.30264330071331402</v>
      </c>
      <c r="R24" s="14"/>
      <c r="S24" s="14">
        <v>0.27376107844667102</v>
      </c>
      <c r="T24" s="14">
        <v>0.33423811984896601</v>
      </c>
      <c r="U24" s="14">
        <v>0.27377808529647202</v>
      </c>
      <c r="V24" s="14">
        <v>0.30216689295969401</v>
      </c>
      <c r="W24" s="14">
        <v>0.361050882525629</v>
      </c>
      <c r="X24" s="14">
        <v>0.364439398560929</v>
      </c>
      <c r="Y24" s="14">
        <v>0.34571439846452301</v>
      </c>
      <c r="Z24" s="14">
        <v>0.34771164192238502</v>
      </c>
      <c r="AA24" s="14">
        <v>0.34282498347969698</v>
      </c>
      <c r="AB24" s="14">
        <v>0.28905435914337002</v>
      </c>
      <c r="AC24" s="14">
        <v>0.397038357468884</v>
      </c>
      <c r="AD24" s="14">
        <v>0.43344238039238098</v>
      </c>
      <c r="AE24" s="14"/>
      <c r="AF24" s="14">
        <v>0.32514875241954</v>
      </c>
      <c r="AG24" s="14">
        <v>0.29546953115840002</v>
      </c>
      <c r="AH24" s="14">
        <v>0.42488017235472397</v>
      </c>
      <c r="AI24" s="14">
        <v>0.45651634484057502</v>
      </c>
      <c r="AJ24" s="14"/>
      <c r="AK24" s="14">
        <v>0.28236702238552203</v>
      </c>
      <c r="AL24" s="14">
        <v>0.35631409283004001</v>
      </c>
      <c r="AM24" s="14"/>
      <c r="AN24" s="14">
        <v>0.26330283762028001</v>
      </c>
      <c r="AO24" s="14">
        <v>0.38350085843627602</v>
      </c>
      <c r="AP24" s="14">
        <v>0.30143567931569598</v>
      </c>
      <c r="AQ24" s="14">
        <v>0.31168736157486099</v>
      </c>
      <c r="AR24" s="14">
        <v>0.39889504002157</v>
      </c>
      <c r="AS24" s="14">
        <v>0.34500921878795998</v>
      </c>
      <c r="AT24" s="14"/>
      <c r="AU24" s="14">
        <v>0.32161053091366598</v>
      </c>
      <c r="AV24" s="14">
        <v>0.339023365902205</v>
      </c>
      <c r="AW24" s="14"/>
      <c r="AX24" s="14">
        <v>0.32382798515275102</v>
      </c>
      <c r="AY24" s="14">
        <v>0.32721485682135898</v>
      </c>
      <c r="AZ24" s="14"/>
      <c r="BA24" s="14">
        <v>0.33243359319329602</v>
      </c>
      <c r="BB24" s="14">
        <v>0.308577666460155</v>
      </c>
      <c r="BC24" s="14"/>
      <c r="BD24" s="14">
        <v>0.30010594184350398</v>
      </c>
      <c r="BE24" s="14"/>
      <c r="BF24" s="14">
        <v>0.28622850985704901</v>
      </c>
      <c r="BG24" s="14"/>
      <c r="BH24" s="14">
        <v>0.264937988132325</v>
      </c>
      <c r="BI24" s="14"/>
      <c r="BJ24" s="14">
        <v>0.41407057586693502</v>
      </c>
      <c r="BK24" s="14"/>
      <c r="BL24" s="14">
        <v>0.33341152515111699</v>
      </c>
      <c r="BM24" s="14">
        <v>0.324561538646577</v>
      </c>
      <c r="BN24" s="14">
        <v>0.30063169203608903</v>
      </c>
      <c r="BO24" s="14">
        <v>0.314672491469289</v>
      </c>
      <c r="BP24" s="14" t="s">
        <v>95</v>
      </c>
      <c r="BQ24" s="14">
        <v>0.34423047716012201</v>
      </c>
      <c r="BR24" s="14"/>
      <c r="BS24" s="14">
        <v>0.34623531674401797</v>
      </c>
      <c r="BT24" s="14">
        <v>0.34020876066090799</v>
      </c>
      <c r="BU24" s="14">
        <v>0.26147538961185002</v>
      </c>
      <c r="BV24" s="14">
        <v>0.30929916697322601</v>
      </c>
      <c r="BW24" s="14">
        <v>0.33294964323873599</v>
      </c>
      <c r="BX24" s="14">
        <v>0.35037344655007402</v>
      </c>
      <c r="BY24" s="14"/>
      <c r="BZ24" s="14">
        <v>0.33155582964985603</v>
      </c>
      <c r="CA24" s="14">
        <v>0.24746294215921</v>
      </c>
      <c r="CB24" s="14">
        <v>0.362606940788815</v>
      </c>
      <c r="CC24" s="14">
        <v>0.37419253129423602</v>
      </c>
    </row>
    <row r="25" spans="2:81" x14ac:dyDescent="0.3">
      <c r="B25" t="s">
        <v>90</v>
      </c>
      <c r="C25" s="14">
        <v>0.37571543626402298</v>
      </c>
      <c r="D25" s="14">
        <v>0.34473027643797999</v>
      </c>
      <c r="E25" s="14">
        <v>0.405827495964806</v>
      </c>
      <c r="F25" s="14"/>
      <c r="G25" s="14">
        <v>0.23129483876883</v>
      </c>
      <c r="H25" s="14">
        <v>0.262931473008293</v>
      </c>
      <c r="I25" s="14">
        <v>0.32673633635235799</v>
      </c>
      <c r="J25" s="14">
        <v>0.41822918337270398</v>
      </c>
      <c r="K25" s="14">
        <v>0.46189384324376698</v>
      </c>
      <c r="L25" s="14">
        <v>0.50992914875611495</v>
      </c>
      <c r="M25" s="14"/>
      <c r="N25" s="14">
        <v>0.32602507810187698</v>
      </c>
      <c r="O25" s="14">
        <v>0.388007257020065</v>
      </c>
      <c r="P25" s="14">
        <v>0.36996722860178399</v>
      </c>
      <c r="Q25" s="14">
        <v>0.42039360541274001</v>
      </c>
      <c r="R25" s="14"/>
      <c r="S25" s="14">
        <v>0.25195651746177899</v>
      </c>
      <c r="T25" s="14">
        <v>0.41714406222900402</v>
      </c>
      <c r="U25" s="14">
        <v>0.478439410986433</v>
      </c>
      <c r="V25" s="14">
        <v>0.38005897766575902</v>
      </c>
      <c r="W25" s="14">
        <v>0.33623747452424202</v>
      </c>
      <c r="X25" s="14">
        <v>0.34134371547429398</v>
      </c>
      <c r="Y25" s="14">
        <v>0.39128090689727602</v>
      </c>
      <c r="Z25" s="14">
        <v>0.388761454474983</v>
      </c>
      <c r="AA25" s="14">
        <v>0.36088676806839798</v>
      </c>
      <c r="AB25" s="14">
        <v>0.48019141120943598</v>
      </c>
      <c r="AC25" s="14">
        <v>0.40364214905039197</v>
      </c>
      <c r="AD25" s="14">
        <v>0.34154835512396498</v>
      </c>
      <c r="AE25" s="14"/>
      <c r="AF25" s="14">
        <v>0.37432197165503001</v>
      </c>
      <c r="AG25" s="14">
        <v>0.45838066891207302</v>
      </c>
      <c r="AH25" s="14">
        <v>0.41184203394590901</v>
      </c>
      <c r="AI25" s="14">
        <v>0.35948007802005599</v>
      </c>
      <c r="AJ25" s="14"/>
      <c r="AK25" s="14">
        <v>0.28367802028546002</v>
      </c>
      <c r="AL25" s="14">
        <v>0.342982708900269</v>
      </c>
      <c r="AM25" s="14"/>
      <c r="AN25" s="14">
        <v>0.27435982406502502</v>
      </c>
      <c r="AO25" s="14">
        <v>0.38117338237002302</v>
      </c>
      <c r="AP25" s="14">
        <v>0.40727585383831599</v>
      </c>
      <c r="AQ25" s="14">
        <v>0.41741982049052501</v>
      </c>
      <c r="AR25" s="14">
        <v>0.44654297647600799</v>
      </c>
      <c r="AS25" s="14">
        <v>0.46470138169810998</v>
      </c>
      <c r="AT25" s="14"/>
      <c r="AU25" s="14">
        <v>0.381075199403272</v>
      </c>
      <c r="AV25" s="14">
        <v>0.36995037968035399</v>
      </c>
      <c r="AW25" s="14"/>
      <c r="AX25" s="14">
        <v>0.46046427625959901</v>
      </c>
      <c r="AY25" s="14">
        <v>0.34357380731841503</v>
      </c>
      <c r="AZ25" s="14"/>
      <c r="BA25" s="14">
        <v>0.41002880947283898</v>
      </c>
      <c r="BB25" s="14">
        <v>0.20479728643360801</v>
      </c>
      <c r="BC25" s="14"/>
      <c r="BD25" s="14">
        <v>0.40219246395566199</v>
      </c>
      <c r="BE25" s="14"/>
      <c r="BF25" s="14">
        <v>0.39688486320331001</v>
      </c>
      <c r="BG25" s="14"/>
      <c r="BH25" s="14">
        <v>0.487016786204236</v>
      </c>
      <c r="BI25" s="14"/>
      <c r="BJ25" s="14">
        <v>0.48203196391269598</v>
      </c>
      <c r="BK25" s="14"/>
      <c r="BL25" s="14">
        <v>0.31445555527268498</v>
      </c>
      <c r="BM25" s="14">
        <v>0.43632237895914</v>
      </c>
      <c r="BN25" s="14">
        <v>0.45682943219219901</v>
      </c>
      <c r="BO25" s="14">
        <v>0.30466068031175902</v>
      </c>
      <c r="BP25" s="14" t="s">
        <v>95</v>
      </c>
      <c r="BQ25" s="14">
        <v>0.36452376184347302</v>
      </c>
      <c r="BR25" s="14"/>
      <c r="BS25" s="14">
        <v>0.27260244307123999</v>
      </c>
      <c r="BT25" s="14">
        <v>0.37080067296557601</v>
      </c>
      <c r="BU25" s="14">
        <v>0.50783914813502096</v>
      </c>
      <c r="BV25" s="14">
        <v>0.31783852629139803</v>
      </c>
      <c r="BW25" s="14">
        <v>0.42513996360323802</v>
      </c>
      <c r="BX25" s="14">
        <v>0.38034026203140497</v>
      </c>
      <c r="BY25" s="14"/>
      <c r="BZ25" s="14">
        <v>0.45844857951073598</v>
      </c>
      <c r="CA25" s="14">
        <v>0.32015114407732997</v>
      </c>
      <c r="CB25" s="14">
        <v>0.433196873544477</v>
      </c>
      <c r="CC25" s="14">
        <v>0.32224449086321</v>
      </c>
    </row>
    <row r="26" spans="2:81" x14ac:dyDescent="0.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row>
    <row r="27" spans="2:81" x14ac:dyDescent="0.3">
      <c r="B27" s="6" t="s">
        <v>98</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row>
    <row r="28" spans="2:81" x14ac:dyDescent="0.3">
      <c r="B28" s="21" t="s">
        <v>94</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row>
    <row r="29" spans="2:81" x14ac:dyDescent="0.3">
      <c r="B29" t="s">
        <v>63</v>
      </c>
      <c r="C29" s="14">
        <v>0.31137385680629198</v>
      </c>
      <c r="D29" s="14">
        <v>0.32118502063579502</v>
      </c>
      <c r="E29" s="14">
        <v>0.30293062765822798</v>
      </c>
      <c r="F29" s="14"/>
      <c r="G29" s="14">
        <v>0.32263383898267201</v>
      </c>
      <c r="H29" s="14">
        <v>0.27351663899029499</v>
      </c>
      <c r="I29" s="14">
        <v>0.25680544785399601</v>
      </c>
      <c r="J29" s="14">
        <v>0.26138447249049801</v>
      </c>
      <c r="K29" s="14">
        <v>0.37411556744700603</v>
      </c>
      <c r="L29" s="14">
        <v>0.37859704619061302</v>
      </c>
      <c r="M29" s="14"/>
      <c r="N29" s="14">
        <v>0.25918916912761403</v>
      </c>
      <c r="O29" s="14">
        <v>0.27660423802873302</v>
      </c>
      <c r="P29" s="14">
        <v>0.32300997742736398</v>
      </c>
      <c r="Q29" s="14">
        <v>0.38373407241084201</v>
      </c>
      <c r="R29" s="14"/>
      <c r="S29" s="14">
        <v>0.36800458071894099</v>
      </c>
      <c r="T29" s="14">
        <v>0.310426648123933</v>
      </c>
      <c r="U29" s="14">
        <v>0.27009300388281898</v>
      </c>
      <c r="V29" s="14">
        <v>0.346030931467676</v>
      </c>
      <c r="W29" s="14">
        <v>0.32421610768457898</v>
      </c>
      <c r="X29" s="14">
        <v>0.215402427426376</v>
      </c>
      <c r="Y29" s="14">
        <v>0.33818149788959101</v>
      </c>
      <c r="Z29" s="14">
        <v>0.33264727524709597</v>
      </c>
      <c r="AA29" s="14">
        <v>0.335806126480309</v>
      </c>
      <c r="AB29" s="14">
        <v>0.26642118102228901</v>
      </c>
      <c r="AC29" s="14">
        <v>0.30926263454256298</v>
      </c>
      <c r="AD29" s="14">
        <v>0.25041361918673</v>
      </c>
      <c r="AE29" s="14"/>
      <c r="AF29" s="14">
        <v>0.31978362031548402</v>
      </c>
      <c r="AG29" s="14">
        <v>0.26988939657938599</v>
      </c>
      <c r="AH29" s="14">
        <v>0.33193775601484299</v>
      </c>
      <c r="AI29" s="14">
        <v>0.20998519272289101</v>
      </c>
      <c r="AJ29" s="14"/>
      <c r="AK29" s="14">
        <v>0.29684842473304301</v>
      </c>
      <c r="AL29" s="14">
        <v>0.23166007092965499</v>
      </c>
      <c r="AM29" s="14"/>
      <c r="AN29" s="14">
        <v>0.35312067764762001</v>
      </c>
      <c r="AO29" s="14">
        <v>0.28811603271796998</v>
      </c>
      <c r="AP29" s="14">
        <v>0.28661931541325297</v>
      </c>
      <c r="AQ29" s="14">
        <v>0.30506921378366703</v>
      </c>
      <c r="AR29" s="14">
        <v>0.311495593545978</v>
      </c>
      <c r="AS29" s="14">
        <v>0.31606847743203698</v>
      </c>
      <c r="AT29" s="14"/>
      <c r="AU29" s="14">
        <v>0.34206847214612202</v>
      </c>
      <c r="AV29" s="14">
        <v>0.26984714755988298</v>
      </c>
      <c r="AW29" s="14"/>
      <c r="AX29" s="14">
        <v>0.32884556370483597</v>
      </c>
      <c r="AY29" s="14">
        <v>0.30746956793704</v>
      </c>
      <c r="AZ29" s="14"/>
      <c r="BA29" s="14">
        <v>0.32179925255906999</v>
      </c>
      <c r="BB29" s="14">
        <v>0.25944397680088299</v>
      </c>
      <c r="BC29" s="14"/>
      <c r="BD29" s="14">
        <v>0.40544971838198102</v>
      </c>
      <c r="BE29" s="14"/>
      <c r="BF29" s="14">
        <v>0.40278117092992199</v>
      </c>
      <c r="BG29" s="14"/>
      <c r="BH29" s="14">
        <v>0.29953121744173</v>
      </c>
      <c r="BI29" s="14"/>
      <c r="BJ29" s="14">
        <v>0.329121810309498</v>
      </c>
      <c r="BK29" s="14"/>
      <c r="BL29" s="14">
        <v>0.26875842319286197</v>
      </c>
      <c r="BM29" s="14">
        <v>0.38165839788521899</v>
      </c>
      <c r="BN29" s="14">
        <v>0.41275419784298101</v>
      </c>
      <c r="BO29" s="14">
        <v>0.41416940159492799</v>
      </c>
      <c r="BP29" s="14" t="s">
        <v>95</v>
      </c>
      <c r="BQ29" s="14">
        <v>0.20772046853555801</v>
      </c>
      <c r="BR29" s="14"/>
      <c r="BS29" s="14">
        <v>0.27083002010697799</v>
      </c>
      <c r="BT29" s="14">
        <v>0.32892852689775898</v>
      </c>
      <c r="BU29" s="14">
        <v>0.43295979622606001</v>
      </c>
      <c r="BV29" s="14">
        <v>0.38410837060279601</v>
      </c>
      <c r="BW29" s="14">
        <v>0.26413968590243903</v>
      </c>
      <c r="BX29" s="14">
        <v>0.15383480284203399</v>
      </c>
      <c r="BY29" s="14"/>
      <c r="BZ29" s="14">
        <v>8.4942911095447798E-2</v>
      </c>
      <c r="CA29" s="14">
        <v>0.50880944231835801</v>
      </c>
      <c r="CB29" s="14">
        <v>0.37132002053153801</v>
      </c>
      <c r="CC29" s="14">
        <v>0.186496498838778</v>
      </c>
    </row>
    <row r="30" spans="2:81" x14ac:dyDescent="0.3">
      <c r="B30" t="s">
        <v>64</v>
      </c>
      <c r="C30" s="14">
        <v>0.37981541966281301</v>
      </c>
      <c r="D30" s="14">
        <v>0.37237218584056098</v>
      </c>
      <c r="E30" s="14">
        <v>0.387719948827843</v>
      </c>
      <c r="F30" s="14"/>
      <c r="G30" s="14">
        <v>0.33507665059061698</v>
      </c>
      <c r="H30" s="14">
        <v>0.36328945212575497</v>
      </c>
      <c r="I30" s="14">
        <v>0.44767910328595101</v>
      </c>
      <c r="J30" s="14">
        <v>0.40003152485108001</v>
      </c>
      <c r="K30" s="14">
        <v>0.33463319444387601</v>
      </c>
      <c r="L30" s="14">
        <v>0.37974491159887602</v>
      </c>
      <c r="M30" s="14"/>
      <c r="N30" s="14">
        <v>0.38991553641062099</v>
      </c>
      <c r="O30" s="14">
        <v>0.393340513800991</v>
      </c>
      <c r="P30" s="14">
        <v>0.38734164864738302</v>
      </c>
      <c r="Q30" s="14">
        <v>0.35397997307774198</v>
      </c>
      <c r="R30" s="14"/>
      <c r="S30" s="14">
        <v>0.34286258093846</v>
      </c>
      <c r="T30" s="14">
        <v>0.35514421865277601</v>
      </c>
      <c r="U30" s="14">
        <v>0.40504590523388001</v>
      </c>
      <c r="V30" s="14">
        <v>0.37163866331753997</v>
      </c>
      <c r="W30" s="14">
        <v>0.367644929435398</v>
      </c>
      <c r="X30" s="14">
        <v>0.49013611001478602</v>
      </c>
      <c r="Y30" s="14">
        <v>0.39863211600351001</v>
      </c>
      <c r="Z30" s="14">
        <v>0.433806136553051</v>
      </c>
      <c r="AA30" s="14">
        <v>0.359954921480026</v>
      </c>
      <c r="AB30" s="14">
        <v>0.35039125266016902</v>
      </c>
      <c r="AC30" s="14">
        <v>0.36399433716874402</v>
      </c>
      <c r="AD30" s="14">
        <v>0.38884376067207099</v>
      </c>
      <c r="AE30" s="14"/>
      <c r="AF30" s="14">
        <v>0.38487589175840298</v>
      </c>
      <c r="AG30" s="14">
        <v>0.35435310868318798</v>
      </c>
      <c r="AH30" s="14">
        <v>0.31140227585725</v>
      </c>
      <c r="AI30" s="14">
        <v>0.40538664749020697</v>
      </c>
      <c r="AJ30" s="14"/>
      <c r="AK30" s="14">
        <v>0.38513993589928502</v>
      </c>
      <c r="AL30" s="14">
        <v>0.44983674320424299</v>
      </c>
      <c r="AM30" s="14"/>
      <c r="AN30" s="14">
        <v>0.34898624191140498</v>
      </c>
      <c r="AO30" s="14">
        <v>0.39102490184688898</v>
      </c>
      <c r="AP30" s="14">
        <v>0.38585061558406802</v>
      </c>
      <c r="AQ30" s="14">
        <v>0.39097859173858102</v>
      </c>
      <c r="AR30" s="14">
        <v>0.375826402749394</v>
      </c>
      <c r="AS30" s="14">
        <v>0.41684063363308799</v>
      </c>
      <c r="AT30" s="14"/>
      <c r="AU30" s="14">
        <v>0.39285688080640202</v>
      </c>
      <c r="AV30" s="14">
        <v>0.36218482312552702</v>
      </c>
      <c r="AW30" s="14"/>
      <c r="AX30" s="14">
        <v>0.34280636794826203</v>
      </c>
      <c r="AY30" s="14">
        <v>0.39550396922513298</v>
      </c>
      <c r="AZ30" s="14"/>
      <c r="BA30" s="14">
        <v>0.37382669228184001</v>
      </c>
      <c r="BB30" s="14">
        <v>0.409645835855523</v>
      </c>
      <c r="BC30" s="14"/>
      <c r="BD30" s="14">
        <v>0.37010624224273397</v>
      </c>
      <c r="BE30" s="14"/>
      <c r="BF30" s="14">
        <v>0.36399221472673898</v>
      </c>
      <c r="BG30" s="14"/>
      <c r="BH30" s="14">
        <v>0.32628722972943203</v>
      </c>
      <c r="BI30" s="14"/>
      <c r="BJ30" s="14">
        <v>0.36596273258886203</v>
      </c>
      <c r="BK30" s="14"/>
      <c r="BL30" s="14">
        <v>0.39499376278695297</v>
      </c>
      <c r="BM30" s="14">
        <v>0.42677579515560199</v>
      </c>
      <c r="BN30" s="14">
        <v>0.38049967250292099</v>
      </c>
      <c r="BO30" s="14">
        <v>0.32630022766334699</v>
      </c>
      <c r="BP30" s="14" t="s">
        <v>95</v>
      </c>
      <c r="BQ30" s="14">
        <v>0.37693137127748599</v>
      </c>
      <c r="BR30" s="14"/>
      <c r="BS30" s="14">
        <v>0.41853517740206803</v>
      </c>
      <c r="BT30" s="14">
        <v>0.46317719867284202</v>
      </c>
      <c r="BU30" s="14">
        <v>0.36203291632173301</v>
      </c>
      <c r="BV30" s="14">
        <v>0.34730360944605998</v>
      </c>
      <c r="BW30" s="14">
        <v>0.28703560089548502</v>
      </c>
      <c r="BX30" s="14">
        <v>0.304618010443094</v>
      </c>
      <c r="BY30" s="14"/>
      <c r="BZ30" s="14">
        <v>0.24942471264455299</v>
      </c>
      <c r="CA30" s="14">
        <v>0.37403429499216301</v>
      </c>
      <c r="CB30" s="14">
        <v>0.39668863962308398</v>
      </c>
      <c r="CC30" s="14">
        <v>0.44860796730247798</v>
      </c>
    </row>
    <row r="31" spans="2:81" x14ac:dyDescent="0.3">
      <c r="B31" t="s">
        <v>65</v>
      </c>
      <c r="C31" s="14">
        <v>0.18179765417358301</v>
      </c>
      <c r="D31" s="14">
        <v>0.17629013137999799</v>
      </c>
      <c r="E31" s="14">
        <v>0.187046711181408</v>
      </c>
      <c r="F31" s="14"/>
      <c r="G31" s="14">
        <v>0.183098250642936</v>
      </c>
      <c r="H31" s="14">
        <v>0.21158218342159099</v>
      </c>
      <c r="I31" s="14">
        <v>0.168206602726031</v>
      </c>
      <c r="J31" s="14">
        <v>0.20054344692146001</v>
      </c>
      <c r="K31" s="14">
        <v>0.167832289225881</v>
      </c>
      <c r="L31" s="14">
        <v>0.161857933409738</v>
      </c>
      <c r="M31" s="14"/>
      <c r="N31" s="14">
        <v>0.191032603278255</v>
      </c>
      <c r="O31" s="14">
        <v>0.19225250262375601</v>
      </c>
      <c r="P31" s="14">
        <v>0.185402733093295</v>
      </c>
      <c r="Q31" s="14">
        <v>0.15948835089400701</v>
      </c>
      <c r="R31" s="14"/>
      <c r="S31" s="14">
        <v>0.18817657324477899</v>
      </c>
      <c r="T31" s="14">
        <v>0.198440862945996</v>
      </c>
      <c r="U31" s="14">
        <v>0.19227445992994099</v>
      </c>
      <c r="V31" s="14">
        <v>0.13338588861550299</v>
      </c>
      <c r="W31" s="14">
        <v>0.16570080378747901</v>
      </c>
      <c r="X31" s="14">
        <v>0.19092097096475599</v>
      </c>
      <c r="Y31" s="14">
        <v>0.16796917260901201</v>
      </c>
      <c r="Z31" s="14">
        <v>0.15382311040877</v>
      </c>
      <c r="AA31" s="14">
        <v>0.18506237207842299</v>
      </c>
      <c r="AB31" s="14">
        <v>0.220758429258817</v>
      </c>
      <c r="AC31" s="14">
        <v>0.16680324004705499</v>
      </c>
      <c r="AD31" s="14">
        <v>0.19600969406061</v>
      </c>
      <c r="AE31" s="14"/>
      <c r="AF31" s="14">
        <v>0.176029359091292</v>
      </c>
      <c r="AG31" s="14">
        <v>0.21471486878570301</v>
      </c>
      <c r="AH31" s="14">
        <v>0.18364079356268101</v>
      </c>
      <c r="AI31" s="14">
        <v>0.18445152138777399</v>
      </c>
      <c r="AJ31" s="14"/>
      <c r="AK31" s="14">
        <v>0.20620589797640801</v>
      </c>
      <c r="AL31" s="14">
        <v>0.18201657027481399</v>
      </c>
      <c r="AM31" s="14"/>
      <c r="AN31" s="14">
        <v>0.17122798833383401</v>
      </c>
      <c r="AO31" s="14">
        <v>0.198485044342184</v>
      </c>
      <c r="AP31" s="14">
        <v>0.20496084415653701</v>
      </c>
      <c r="AQ31" s="14">
        <v>0.17620081780969399</v>
      </c>
      <c r="AR31" s="14">
        <v>0.17642162227761901</v>
      </c>
      <c r="AS31" s="14">
        <v>0.123984061843041</v>
      </c>
      <c r="AT31" s="14"/>
      <c r="AU31" s="14">
        <v>0.15534859571107301</v>
      </c>
      <c r="AV31" s="14">
        <v>0.21719673672484499</v>
      </c>
      <c r="AW31" s="14"/>
      <c r="AX31" s="14">
        <v>0.179448299419987</v>
      </c>
      <c r="AY31" s="14">
        <v>0.178804092062575</v>
      </c>
      <c r="AZ31" s="14"/>
      <c r="BA31" s="14">
        <v>0.18073831744911101</v>
      </c>
      <c r="BB31" s="14">
        <v>0.187074310359271</v>
      </c>
      <c r="BC31" s="14"/>
      <c r="BD31" s="14">
        <v>0.13932747939165299</v>
      </c>
      <c r="BE31" s="14"/>
      <c r="BF31" s="14">
        <v>0.13984520762255101</v>
      </c>
      <c r="BG31" s="14"/>
      <c r="BH31" s="14">
        <v>0.206980038277019</v>
      </c>
      <c r="BI31" s="14"/>
      <c r="BJ31" s="14">
        <v>0.129883693397951</v>
      </c>
      <c r="BK31" s="14"/>
      <c r="BL31" s="14">
        <v>0.19460476524746001</v>
      </c>
      <c r="BM31" s="14">
        <v>0.115924734920534</v>
      </c>
      <c r="BN31" s="14">
        <v>0.145670544342303</v>
      </c>
      <c r="BO31" s="14">
        <v>0.16030731929894701</v>
      </c>
      <c r="BP31" s="14" t="s">
        <v>95</v>
      </c>
      <c r="BQ31" s="14">
        <v>0.24926642710750799</v>
      </c>
      <c r="BR31" s="14"/>
      <c r="BS31" s="14">
        <v>0.18036987309559699</v>
      </c>
      <c r="BT31" s="14">
        <v>0.10890672318826</v>
      </c>
      <c r="BU31" s="14">
        <v>0.137577960160465</v>
      </c>
      <c r="BV31" s="14">
        <v>0.18368362045414299</v>
      </c>
      <c r="BW31" s="14">
        <v>0.18353478096428999</v>
      </c>
      <c r="BX31" s="14">
        <v>0.30861568109380899</v>
      </c>
      <c r="BY31" s="14"/>
      <c r="BZ31" s="14">
        <v>0.30164384514862302</v>
      </c>
      <c r="CA31" s="14">
        <v>6.09769540398266E-2</v>
      </c>
      <c r="CB31" s="14">
        <v>0.15743501246943201</v>
      </c>
      <c r="CC31" s="14">
        <v>0.257002084816985</v>
      </c>
    </row>
    <row r="32" spans="2:81" x14ac:dyDescent="0.3">
      <c r="B32" t="s">
        <v>89</v>
      </c>
      <c r="C32" s="14">
        <v>8.3188127709192997E-2</v>
      </c>
      <c r="D32" s="14">
        <v>8.2442770328114104E-2</v>
      </c>
      <c r="E32" s="14">
        <v>8.3106896829952495E-2</v>
      </c>
      <c r="F32" s="14"/>
      <c r="G32" s="14">
        <v>0.101913654999347</v>
      </c>
      <c r="H32" s="14">
        <v>0.12600841020144299</v>
      </c>
      <c r="I32" s="14">
        <v>9.0993341961543503E-2</v>
      </c>
      <c r="J32" s="14">
        <v>6.4867891404302103E-2</v>
      </c>
      <c r="K32" s="14">
        <v>8.5401697764465601E-2</v>
      </c>
      <c r="L32" s="14">
        <v>4.4201897516668698E-2</v>
      </c>
      <c r="M32" s="14"/>
      <c r="N32" s="14">
        <v>0.116549098746885</v>
      </c>
      <c r="O32" s="14">
        <v>7.6252525809615196E-2</v>
      </c>
      <c r="P32" s="14">
        <v>7.4500168221801999E-2</v>
      </c>
      <c r="Q32" s="14">
        <v>6.4445626894699001E-2</v>
      </c>
      <c r="R32" s="14"/>
      <c r="S32" s="14">
        <v>7.1814145731505602E-2</v>
      </c>
      <c r="T32" s="14">
        <v>0.10346833469156801</v>
      </c>
      <c r="U32" s="14">
        <v>7.1337092098446006E-2</v>
      </c>
      <c r="V32" s="14">
        <v>9.6479614912168499E-2</v>
      </c>
      <c r="W32" s="14">
        <v>0.100409794382169</v>
      </c>
      <c r="X32" s="14">
        <v>5.7584602024401202E-2</v>
      </c>
      <c r="Y32" s="14">
        <v>8.3827599131396702E-2</v>
      </c>
      <c r="Z32" s="14">
        <v>6.6536031862080999E-2</v>
      </c>
      <c r="AA32" s="14">
        <v>8.2722944277322102E-2</v>
      </c>
      <c r="AB32" s="14">
        <v>7.3626922418716698E-2</v>
      </c>
      <c r="AC32" s="14">
        <v>8.6467455149137395E-2</v>
      </c>
      <c r="AD32" s="14">
        <v>0.10529691713573799</v>
      </c>
      <c r="AE32" s="14"/>
      <c r="AF32" s="14">
        <v>8.3100353662020898E-2</v>
      </c>
      <c r="AG32" s="14">
        <v>7.0863442356986495E-2</v>
      </c>
      <c r="AH32" s="14">
        <v>8.8000811202206694E-2</v>
      </c>
      <c r="AI32" s="14">
        <v>0.13973769050418899</v>
      </c>
      <c r="AJ32" s="14"/>
      <c r="AK32" s="14">
        <v>6.96413346095279E-2</v>
      </c>
      <c r="AL32" s="14">
        <v>0.103905796490534</v>
      </c>
      <c r="AM32" s="14"/>
      <c r="AN32" s="14">
        <v>8.5837319429224998E-2</v>
      </c>
      <c r="AO32" s="14">
        <v>6.7990338731036104E-2</v>
      </c>
      <c r="AP32" s="14">
        <v>6.6314040658966705E-2</v>
      </c>
      <c r="AQ32" s="14">
        <v>9.1403283069938598E-2</v>
      </c>
      <c r="AR32" s="14">
        <v>0.109929395222537</v>
      </c>
      <c r="AS32" s="14">
        <v>0.10653684190840999</v>
      </c>
      <c r="AT32" s="14"/>
      <c r="AU32" s="14">
        <v>7.3350984760974694E-2</v>
      </c>
      <c r="AV32" s="14">
        <v>9.7456963623518397E-2</v>
      </c>
      <c r="AW32" s="14"/>
      <c r="AX32" s="14">
        <v>8.5240229049014807E-2</v>
      </c>
      <c r="AY32" s="14">
        <v>8.0820587075107295E-2</v>
      </c>
      <c r="AZ32" s="14"/>
      <c r="BA32" s="14">
        <v>7.7556975777276604E-2</v>
      </c>
      <c r="BB32" s="14">
        <v>0.111237426848626</v>
      </c>
      <c r="BC32" s="14"/>
      <c r="BD32" s="14">
        <v>6.5279739454829705E-2</v>
      </c>
      <c r="BE32" s="14"/>
      <c r="BF32" s="14">
        <v>6.6008806692036903E-2</v>
      </c>
      <c r="BG32" s="14"/>
      <c r="BH32" s="14">
        <v>6.5459676972179803E-2</v>
      </c>
      <c r="BI32" s="14"/>
      <c r="BJ32" s="14">
        <v>5.8294839003553298E-2</v>
      </c>
      <c r="BK32" s="14"/>
      <c r="BL32" s="14">
        <v>0.104946730797115</v>
      </c>
      <c r="BM32" s="14">
        <v>5.12254278497098E-2</v>
      </c>
      <c r="BN32" s="14">
        <v>3.9858892062844598E-2</v>
      </c>
      <c r="BO32" s="14">
        <v>7.3119435756192799E-2</v>
      </c>
      <c r="BP32" s="14" t="s">
        <v>95</v>
      </c>
      <c r="BQ32" s="14">
        <v>8.9431414500430698E-2</v>
      </c>
      <c r="BR32" s="14"/>
      <c r="BS32" s="14">
        <v>0.100546810101192</v>
      </c>
      <c r="BT32" s="14">
        <v>7.4561709422796205E-2</v>
      </c>
      <c r="BU32" s="14">
        <v>3.5356888003696102E-2</v>
      </c>
      <c r="BV32" s="14">
        <v>6.3121043308019001E-2</v>
      </c>
      <c r="BW32" s="14">
        <v>0.16628874335671301</v>
      </c>
      <c r="BX32" s="14">
        <v>0.139424966777805</v>
      </c>
      <c r="BY32" s="14"/>
      <c r="BZ32" s="14">
        <v>0.18706935847952599</v>
      </c>
      <c r="CA32" s="14">
        <v>4.8816127748278197E-2</v>
      </c>
      <c r="CB32" s="14">
        <v>5.72010632266425E-2</v>
      </c>
      <c r="CC32" s="14">
        <v>8.1305371181812205E-2</v>
      </c>
    </row>
    <row r="33" spans="2:81" x14ac:dyDescent="0.3">
      <c r="B33" t="s">
        <v>90</v>
      </c>
      <c r="C33" s="14">
        <v>4.38249416481181E-2</v>
      </c>
      <c r="D33" s="14">
        <v>4.7709891815531903E-2</v>
      </c>
      <c r="E33" s="14">
        <v>3.9195815502568399E-2</v>
      </c>
      <c r="F33" s="14"/>
      <c r="G33" s="14">
        <v>5.72776047844272E-2</v>
      </c>
      <c r="H33" s="14">
        <v>2.5603315260915999E-2</v>
      </c>
      <c r="I33" s="14">
        <v>3.63155041724781E-2</v>
      </c>
      <c r="J33" s="14">
        <v>7.3172664332659607E-2</v>
      </c>
      <c r="K33" s="14">
        <v>3.8017251118770801E-2</v>
      </c>
      <c r="L33" s="14">
        <v>3.5598211284105098E-2</v>
      </c>
      <c r="M33" s="14"/>
      <c r="N33" s="14">
        <v>4.3313592436625803E-2</v>
      </c>
      <c r="O33" s="14">
        <v>6.1550219736904499E-2</v>
      </c>
      <c r="P33" s="14">
        <v>2.9745472610155699E-2</v>
      </c>
      <c r="Q33" s="14">
        <v>3.8351976722709201E-2</v>
      </c>
      <c r="R33" s="14"/>
      <c r="S33" s="14">
        <v>2.9142119366315101E-2</v>
      </c>
      <c r="T33" s="14">
        <v>3.2519935585726897E-2</v>
      </c>
      <c r="U33" s="14">
        <v>6.1249538854913903E-2</v>
      </c>
      <c r="V33" s="14">
        <v>5.2464901687112403E-2</v>
      </c>
      <c r="W33" s="14">
        <v>4.2028364710375098E-2</v>
      </c>
      <c r="X33" s="14">
        <v>4.5955889569680497E-2</v>
      </c>
      <c r="Y33" s="14">
        <v>1.13896143664902E-2</v>
      </c>
      <c r="Z33" s="14">
        <v>1.31874459290027E-2</v>
      </c>
      <c r="AA33" s="14">
        <v>3.6453635683919898E-2</v>
      </c>
      <c r="AB33" s="14">
        <v>8.8802214640008897E-2</v>
      </c>
      <c r="AC33" s="14">
        <v>7.3472333092500106E-2</v>
      </c>
      <c r="AD33" s="14">
        <v>5.9436008944849697E-2</v>
      </c>
      <c r="AE33" s="14"/>
      <c r="AF33" s="14">
        <v>3.6210775172800899E-2</v>
      </c>
      <c r="AG33" s="14">
        <v>9.0179183594735798E-2</v>
      </c>
      <c r="AH33" s="14">
        <v>8.5018363363019406E-2</v>
      </c>
      <c r="AI33" s="14">
        <v>6.0438947894939102E-2</v>
      </c>
      <c r="AJ33" s="14"/>
      <c r="AK33" s="14">
        <v>4.2164406781735497E-2</v>
      </c>
      <c r="AL33" s="14">
        <v>3.2580819100754797E-2</v>
      </c>
      <c r="AM33" s="14"/>
      <c r="AN33" s="14">
        <v>4.0827772677916298E-2</v>
      </c>
      <c r="AO33" s="14">
        <v>5.4383682361920697E-2</v>
      </c>
      <c r="AP33" s="14">
        <v>5.6255184187174803E-2</v>
      </c>
      <c r="AQ33" s="14">
        <v>3.63480935981196E-2</v>
      </c>
      <c r="AR33" s="14">
        <v>2.6326986204473098E-2</v>
      </c>
      <c r="AS33" s="14">
        <v>3.6569985183423699E-2</v>
      </c>
      <c r="AT33" s="14"/>
      <c r="AU33" s="14">
        <v>3.6375066575428099E-2</v>
      </c>
      <c r="AV33" s="14">
        <v>5.3314328966226003E-2</v>
      </c>
      <c r="AW33" s="14"/>
      <c r="AX33" s="14">
        <v>6.3659539877899796E-2</v>
      </c>
      <c r="AY33" s="14">
        <v>3.7401783700143798E-2</v>
      </c>
      <c r="AZ33" s="14"/>
      <c r="BA33" s="14">
        <v>4.6078761932702002E-2</v>
      </c>
      <c r="BB33" s="14">
        <v>3.25984501356964E-2</v>
      </c>
      <c r="BC33" s="14"/>
      <c r="BD33" s="14">
        <v>1.9836820528801501E-2</v>
      </c>
      <c r="BE33" s="14"/>
      <c r="BF33" s="14">
        <v>2.7372600028751401E-2</v>
      </c>
      <c r="BG33" s="14"/>
      <c r="BH33" s="14">
        <v>0.10174183757963901</v>
      </c>
      <c r="BI33" s="14"/>
      <c r="BJ33" s="14">
        <v>0.116736924700135</v>
      </c>
      <c r="BK33" s="14"/>
      <c r="BL33" s="14">
        <v>3.6696317975610203E-2</v>
      </c>
      <c r="BM33" s="14">
        <v>2.4415644188935499E-2</v>
      </c>
      <c r="BN33" s="14">
        <v>2.1216693248950799E-2</v>
      </c>
      <c r="BO33" s="14">
        <v>2.6103615686586E-2</v>
      </c>
      <c r="BP33" s="14" t="s">
        <v>95</v>
      </c>
      <c r="BQ33" s="14">
        <v>7.6650318579017399E-2</v>
      </c>
      <c r="BR33" s="14"/>
      <c r="BS33" s="14">
        <v>2.9718119294164399E-2</v>
      </c>
      <c r="BT33" s="14">
        <v>2.4425841818342502E-2</v>
      </c>
      <c r="BU33" s="14">
        <v>3.2072439288046303E-2</v>
      </c>
      <c r="BV33" s="14">
        <v>2.1783356188981699E-2</v>
      </c>
      <c r="BW33" s="14">
        <v>9.9001188881072497E-2</v>
      </c>
      <c r="BX33" s="14">
        <v>9.35065388432577E-2</v>
      </c>
      <c r="BY33" s="14"/>
      <c r="BZ33" s="14">
        <v>0.176919172631851</v>
      </c>
      <c r="CA33" s="14">
        <v>7.3631809013737703E-3</v>
      </c>
      <c r="CB33" s="14">
        <v>1.7355264149303801E-2</v>
      </c>
      <c r="CC33" s="14">
        <v>2.6588077859947299E-2</v>
      </c>
    </row>
    <row r="34" spans="2:81" x14ac:dyDescent="0.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row>
    <row r="35" spans="2:81" x14ac:dyDescent="0.3">
      <c r="B35" s="6" t="s">
        <v>99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row>
    <row r="36" spans="2:81" x14ac:dyDescent="0.3">
      <c r="B36" s="21" t="s">
        <v>94</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row>
    <row r="37" spans="2:81" x14ac:dyDescent="0.3">
      <c r="B37" t="s">
        <v>63</v>
      </c>
      <c r="C37" s="14">
        <v>0.25070141331499901</v>
      </c>
      <c r="D37" s="14">
        <v>0.26907827290696001</v>
      </c>
      <c r="E37" s="14">
        <v>0.232564278019459</v>
      </c>
      <c r="F37" s="14"/>
      <c r="G37" s="14">
        <v>0.270722415269953</v>
      </c>
      <c r="H37" s="14">
        <v>0.20647381052767499</v>
      </c>
      <c r="I37" s="14">
        <v>0.20244242952566999</v>
      </c>
      <c r="J37" s="14">
        <v>0.251210772630033</v>
      </c>
      <c r="K37" s="14">
        <v>0.29813654470095702</v>
      </c>
      <c r="L37" s="14">
        <v>0.28126604316730702</v>
      </c>
      <c r="M37" s="14"/>
      <c r="N37" s="14">
        <v>0.22578514608443301</v>
      </c>
      <c r="O37" s="14">
        <v>0.24465110722085201</v>
      </c>
      <c r="P37" s="14">
        <v>0.253266055448373</v>
      </c>
      <c r="Q37" s="14">
        <v>0.27646937454099901</v>
      </c>
      <c r="R37" s="14"/>
      <c r="S37" s="14">
        <v>0.29131870117299702</v>
      </c>
      <c r="T37" s="14">
        <v>0.27335961464799302</v>
      </c>
      <c r="U37" s="14">
        <v>0.25300404528519099</v>
      </c>
      <c r="V37" s="14">
        <v>0.24733860831909499</v>
      </c>
      <c r="W37" s="14">
        <v>0.22317961930396399</v>
      </c>
      <c r="X37" s="14">
        <v>0.20644390424032899</v>
      </c>
      <c r="Y37" s="14">
        <v>0.246535170407438</v>
      </c>
      <c r="Z37" s="14">
        <v>0.246488779657107</v>
      </c>
      <c r="AA37" s="14">
        <v>0.25165073970044</v>
      </c>
      <c r="AB37" s="14">
        <v>0.246775460312433</v>
      </c>
      <c r="AC37" s="14">
        <v>0.24281865871273201</v>
      </c>
      <c r="AD37" s="14">
        <v>0.21997907979978901</v>
      </c>
      <c r="AE37" s="14"/>
      <c r="AF37" s="14">
        <v>0.25441612048870699</v>
      </c>
      <c r="AG37" s="14">
        <v>0.25199182002146397</v>
      </c>
      <c r="AH37" s="14">
        <v>0.249389774616637</v>
      </c>
      <c r="AI37" s="14">
        <v>0.19364652715900699</v>
      </c>
      <c r="AJ37" s="14"/>
      <c r="AK37" s="14">
        <v>0.234724730304297</v>
      </c>
      <c r="AL37" s="14">
        <v>0.187684899307106</v>
      </c>
      <c r="AM37" s="14"/>
      <c r="AN37" s="14">
        <v>0.29052502633854399</v>
      </c>
      <c r="AO37" s="14">
        <v>0.243110995578488</v>
      </c>
      <c r="AP37" s="14">
        <v>0.20691551610818501</v>
      </c>
      <c r="AQ37" s="14">
        <v>0.249373978671763</v>
      </c>
      <c r="AR37" s="14">
        <v>0.237708737906863</v>
      </c>
      <c r="AS37" s="14">
        <v>0.241619177777291</v>
      </c>
      <c r="AT37" s="14"/>
      <c r="AU37" s="14">
        <v>0.26682516708204801</v>
      </c>
      <c r="AV37" s="14">
        <v>0.22892045059036201</v>
      </c>
      <c r="AW37" s="14"/>
      <c r="AX37" s="14">
        <v>0.27154187795390899</v>
      </c>
      <c r="AY37" s="14">
        <v>0.245465041508767</v>
      </c>
      <c r="AZ37" s="14"/>
      <c r="BA37" s="14">
        <v>0.26415646177451901</v>
      </c>
      <c r="BB37" s="14">
        <v>0.183680547293329</v>
      </c>
      <c r="BC37" s="14"/>
      <c r="BD37" s="14">
        <v>0.31860765754930498</v>
      </c>
      <c r="BE37" s="14"/>
      <c r="BF37" s="14">
        <v>0.32185922625871699</v>
      </c>
      <c r="BG37" s="14"/>
      <c r="BH37" s="14">
        <v>0.26352332908521198</v>
      </c>
      <c r="BI37" s="14"/>
      <c r="BJ37" s="14">
        <v>0.225016618032504</v>
      </c>
      <c r="BK37" s="14"/>
      <c r="BL37" s="14">
        <v>0.22707816222645799</v>
      </c>
      <c r="BM37" s="14">
        <v>0.31408053645126</v>
      </c>
      <c r="BN37" s="14">
        <v>0.27936588375483101</v>
      </c>
      <c r="BO37" s="14">
        <v>0.37291692741786803</v>
      </c>
      <c r="BP37" s="14" t="s">
        <v>95</v>
      </c>
      <c r="BQ37" s="14">
        <v>0.14943023358659399</v>
      </c>
      <c r="BR37" s="14"/>
      <c r="BS37" s="14">
        <v>0.22736184931040901</v>
      </c>
      <c r="BT37" s="14">
        <v>0.27685433025745199</v>
      </c>
      <c r="BU37" s="14">
        <v>0.30599389463263699</v>
      </c>
      <c r="BV37" s="14">
        <v>0.33936504870117001</v>
      </c>
      <c r="BW37" s="14">
        <v>0.186951372256977</v>
      </c>
      <c r="BX37" s="14">
        <v>0.14066081699924199</v>
      </c>
      <c r="BY37" s="14"/>
      <c r="BZ37" s="14">
        <v>0.108127157615139</v>
      </c>
      <c r="CA37" s="14">
        <v>0.40714389144986601</v>
      </c>
      <c r="CB37" s="14">
        <v>0.26979455037858002</v>
      </c>
      <c r="CC37" s="14">
        <v>0.15843892636330201</v>
      </c>
    </row>
    <row r="38" spans="2:81" x14ac:dyDescent="0.3">
      <c r="B38" t="s">
        <v>64</v>
      </c>
      <c r="C38" s="14">
        <v>0.33766454746735097</v>
      </c>
      <c r="D38" s="14">
        <v>0.34370619272702801</v>
      </c>
      <c r="E38" s="14">
        <v>0.332111670782269</v>
      </c>
      <c r="F38" s="14"/>
      <c r="G38" s="14">
        <v>0.348469109583883</v>
      </c>
      <c r="H38" s="14">
        <v>0.30784546294694598</v>
      </c>
      <c r="I38" s="14">
        <v>0.360968090132463</v>
      </c>
      <c r="J38" s="14">
        <v>0.35916636544597702</v>
      </c>
      <c r="K38" s="14">
        <v>0.32958205622289399</v>
      </c>
      <c r="L38" s="14">
        <v>0.32347810473392702</v>
      </c>
      <c r="M38" s="14"/>
      <c r="N38" s="14">
        <v>0.388446515470662</v>
      </c>
      <c r="O38" s="14">
        <v>0.35311892665181999</v>
      </c>
      <c r="P38" s="14">
        <v>0.30899517057473502</v>
      </c>
      <c r="Q38" s="14">
        <v>0.29456775556642201</v>
      </c>
      <c r="R38" s="14"/>
      <c r="S38" s="14">
        <v>0.313297452334732</v>
      </c>
      <c r="T38" s="14">
        <v>0.31341191255196699</v>
      </c>
      <c r="U38" s="14">
        <v>0.39913092088489399</v>
      </c>
      <c r="V38" s="14">
        <v>0.38522261435464999</v>
      </c>
      <c r="W38" s="14">
        <v>0.32057104619645399</v>
      </c>
      <c r="X38" s="14">
        <v>0.378765266442469</v>
      </c>
      <c r="Y38" s="14">
        <v>0.36604778166562602</v>
      </c>
      <c r="Z38" s="14">
        <v>0.34810334053877801</v>
      </c>
      <c r="AA38" s="14">
        <v>0.293645883396913</v>
      </c>
      <c r="AB38" s="14">
        <v>0.32083700700807399</v>
      </c>
      <c r="AC38" s="14">
        <v>0.36561727586874299</v>
      </c>
      <c r="AD38" s="14">
        <v>0.25284638413001598</v>
      </c>
      <c r="AE38" s="14"/>
      <c r="AF38" s="14">
        <v>0.34315391562056302</v>
      </c>
      <c r="AG38" s="14">
        <v>0.333672502809994</v>
      </c>
      <c r="AH38" s="14">
        <v>0.35249320309182902</v>
      </c>
      <c r="AI38" s="14">
        <v>0.26766957973658001</v>
      </c>
      <c r="AJ38" s="14"/>
      <c r="AK38" s="14">
        <v>0.30347433458786699</v>
      </c>
      <c r="AL38" s="14">
        <v>0.392670977235208</v>
      </c>
      <c r="AM38" s="14"/>
      <c r="AN38" s="14">
        <v>0.29507053273851203</v>
      </c>
      <c r="AO38" s="14">
        <v>0.35205909222120602</v>
      </c>
      <c r="AP38" s="14">
        <v>0.35343561160016801</v>
      </c>
      <c r="AQ38" s="14">
        <v>0.36007781687368601</v>
      </c>
      <c r="AR38" s="14">
        <v>0.31189309894841699</v>
      </c>
      <c r="AS38" s="14">
        <v>0.40299417845102198</v>
      </c>
      <c r="AT38" s="14"/>
      <c r="AU38" s="14">
        <v>0.34337983290860702</v>
      </c>
      <c r="AV38" s="14">
        <v>0.33229085382191798</v>
      </c>
      <c r="AW38" s="14"/>
      <c r="AX38" s="14">
        <v>0.30773198873771601</v>
      </c>
      <c r="AY38" s="14">
        <v>0.35036131281837102</v>
      </c>
      <c r="AZ38" s="14"/>
      <c r="BA38" s="14">
        <v>0.33464703892458703</v>
      </c>
      <c r="BB38" s="14">
        <v>0.35269504225689302</v>
      </c>
      <c r="BC38" s="14"/>
      <c r="BD38" s="14">
        <v>0.33205995526951299</v>
      </c>
      <c r="BE38" s="14"/>
      <c r="BF38" s="14">
        <v>0.33423117912128297</v>
      </c>
      <c r="BG38" s="14"/>
      <c r="BH38" s="14">
        <v>0.33989001271043401</v>
      </c>
      <c r="BI38" s="14"/>
      <c r="BJ38" s="14">
        <v>0.394365450705984</v>
      </c>
      <c r="BK38" s="14"/>
      <c r="BL38" s="14">
        <v>0.36132357178767899</v>
      </c>
      <c r="BM38" s="14">
        <v>0.360202500743243</v>
      </c>
      <c r="BN38" s="14">
        <v>0.346804403121803</v>
      </c>
      <c r="BO38" s="14">
        <v>0.29747905134397101</v>
      </c>
      <c r="BP38" s="14" t="s">
        <v>95</v>
      </c>
      <c r="BQ38" s="14">
        <v>0.33749217000994097</v>
      </c>
      <c r="BR38" s="14"/>
      <c r="BS38" s="14">
        <v>0.36268310063899101</v>
      </c>
      <c r="BT38" s="14">
        <v>0.39989688067434997</v>
      </c>
      <c r="BU38" s="14">
        <v>0.33882535541164799</v>
      </c>
      <c r="BV38" s="14">
        <v>0.32447320175932098</v>
      </c>
      <c r="BW38" s="14">
        <v>0.28230687536992699</v>
      </c>
      <c r="BX38" s="14">
        <v>0.29855814992894703</v>
      </c>
      <c r="BY38" s="14"/>
      <c r="BZ38" s="14">
        <v>0.24527825390247601</v>
      </c>
      <c r="CA38" s="14">
        <v>0.33680732391247298</v>
      </c>
      <c r="CB38" s="14">
        <v>0.35845002709121199</v>
      </c>
      <c r="CC38" s="14">
        <v>0.37395334097727201</v>
      </c>
    </row>
    <row r="39" spans="2:81" x14ac:dyDescent="0.3">
      <c r="B39" t="s">
        <v>65</v>
      </c>
      <c r="C39" s="14">
        <v>0.22841754545833101</v>
      </c>
      <c r="D39" s="14">
        <v>0.203689960649722</v>
      </c>
      <c r="E39" s="14">
        <v>0.25268777501754403</v>
      </c>
      <c r="F39" s="14"/>
      <c r="G39" s="14">
        <v>0.18473062208945901</v>
      </c>
      <c r="H39" s="14">
        <v>0.27437585576824602</v>
      </c>
      <c r="I39" s="14">
        <v>0.20568256030443199</v>
      </c>
      <c r="J39" s="14">
        <v>0.233805461556679</v>
      </c>
      <c r="K39" s="14">
        <v>0.247457123317118</v>
      </c>
      <c r="L39" s="14">
        <v>0.22225259898628899</v>
      </c>
      <c r="M39" s="14"/>
      <c r="N39" s="14">
        <v>0.21307652641462399</v>
      </c>
      <c r="O39" s="14">
        <v>0.23950340091898301</v>
      </c>
      <c r="P39" s="14">
        <v>0.24354982184976701</v>
      </c>
      <c r="Q39" s="14">
        <v>0.220320208719129</v>
      </c>
      <c r="R39" s="14"/>
      <c r="S39" s="14">
        <v>0.22710771893602499</v>
      </c>
      <c r="T39" s="14">
        <v>0.288211630280022</v>
      </c>
      <c r="U39" s="14">
        <v>0.24676043562629399</v>
      </c>
      <c r="V39" s="14">
        <v>0.163391504887309</v>
      </c>
      <c r="W39" s="14">
        <v>0.21980334480008001</v>
      </c>
      <c r="X39" s="14">
        <v>0.23045330375620199</v>
      </c>
      <c r="Y39" s="14">
        <v>0.19066926967582901</v>
      </c>
      <c r="Z39" s="14">
        <v>0.290564208983985</v>
      </c>
      <c r="AA39" s="14">
        <v>0.24663181152608299</v>
      </c>
      <c r="AB39" s="14">
        <v>0.200343276566226</v>
      </c>
      <c r="AC39" s="14">
        <v>0.184428009618614</v>
      </c>
      <c r="AD39" s="14">
        <v>0.27982011775573301</v>
      </c>
      <c r="AE39" s="14"/>
      <c r="AF39" s="14">
        <v>0.228889207575564</v>
      </c>
      <c r="AG39" s="14">
        <v>0.17247125881537201</v>
      </c>
      <c r="AH39" s="14">
        <v>0.15791008983798399</v>
      </c>
      <c r="AI39" s="14">
        <v>0.303027045437261</v>
      </c>
      <c r="AJ39" s="14"/>
      <c r="AK39" s="14">
        <v>0.29725678538954398</v>
      </c>
      <c r="AL39" s="14">
        <v>0.230571163658433</v>
      </c>
      <c r="AM39" s="14"/>
      <c r="AN39" s="14">
        <v>0.22153259719100399</v>
      </c>
      <c r="AO39" s="14">
        <v>0.22710660070951399</v>
      </c>
      <c r="AP39" s="14">
        <v>0.26745980550378101</v>
      </c>
      <c r="AQ39" s="14">
        <v>0.204970396845294</v>
      </c>
      <c r="AR39" s="14">
        <v>0.251888205417792</v>
      </c>
      <c r="AS39" s="14">
        <v>0.21031431828105401</v>
      </c>
      <c r="AT39" s="14"/>
      <c r="AU39" s="14">
        <v>0.20376084749670501</v>
      </c>
      <c r="AV39" s="14">
        <v>0.26024324609101401</v>
      </c>
      <c r="AW39" s="14"/>
      <c r="AX39" s="14">
        <v>0.23684484297233299</v>
      </c>
      <c r="AY39" s="14">
        <v>0.22257054931130199</v>
      </c>
      <c r="AZ39" s="14"/>
      <c r="BA39" s="14">
        <v>0.23019192804817701</v>
      </c>
      <c r="BB39" s="14">
        <v>0.219579178344084</v>
      </c>
      <c r="BC39" s="14"/>
      <c r="BD39" s="14">
        <v>0.18922652487605701</v>
      </c>
      <c r="BE39" s="14"/>
      <c r="BF39" s="14">
        <v>0.18756700298228501</v>
      </c>
      <c r="BG39" s="14"/>
      <c r="BH39" s="14">
        <v>0.168516474834875</v>
      </c>
      <c r="BI39" s="14"/>
      <c r="BJ39" s="14">
        <v>0.112017338998931</v>
      </c>
      <c r="BK39" s="14"/>
      <c r="BL39" s="14">
        <v>0.226103003536331</v>
      </c>
      <c r="BM39" s="14">
        <v>0.17896081848302101</v>
      </c>
      <c r="BN39" s="14">
        <v>0.19639581824227401</v>
      </c>
      <c r="BO39" s="14">
        <v>0.187507326238643</v>
      </c>
      <c r="BP39" s="14" t="s">
        <v>95</v>
      </c>
      <c r="BQ39" s="14">
        <v>0.29326240062065301</v>
      </c>
      <c r="BR39" s="14"/>
      <c r="BS39" s="14">
        <v>0.21318221326127201</v>
      </c>
      <c r="BT39" s="14">
        <v>0.169083324422071</v>
      </c>
      <c r="BU39" s="14">
        <v>0.20281164958383299</v>
      </c>
      <c r="BV39" s="14">
        <v>0.193378582539667</v>
      </c>
      <c r="BW39" s="14">
        <v>0.29776983048534</v>
      </c>
      <c r="BX39" s="14">
        <v>0.314649125498912</v>
      </c>
      <c r="BY39" s="14"/>
      <c r="BZ39" s="14">
        <v>0.343859655120545</v>
      </c>
      <c r="CA39" s="14">
        <v>0.105986327149073</v>
      </c>
      <c r="CB39" s="14">
        <v>0.21675513936569701</v>
      </c>
      <c r="CC39" s="14">
        <v>0.29484904679503698</v>
      </c>
    </row>
    <row r="40" spans="2:81" x14ac:dyDescent="0.3">
      <c r="B40" t="s">
        <v>89</v>
      </c>
      <c r="C40" s="14">
        <v>0.12357096126104899</v>
      </c>
      <c r="D40" s="14">
        <v>0.11904306578075</v>
      </c>
      <c r="E40" s="14">
        <v>0.12753784604809701</v>
      </c>
      <c r="F40" s="14"/>
      <c r="G40" s="14">
        <v>0.150838494327902</v>
      </c>
      <c r="H40" s="14">
        <v>0.16128887938046901</v>
      </c>
      <c r="I40" s="14">
        <v>0.15715398083954599</v>
      </c>
      <c r="J40" s="14">
        <v>9.8231336372416905E-2</v>
      </c>
      <c r="K40" s="14">
        <v>7.6513338153603394E-2</v>
      </c>
      <c r="L40" s="14">
        <v>9.8911080606943105E-2</v>
      </c>
      <c r="M40" s="14"/>
      <c r="N40" s="14">
        <v>0.12506642601975601</v>
      </c>
      <c r="O40" s="14">
        <v>0.112618410868273</v>
      </c>
      <c r="P40" s="14">
        <v>0.14884823994224</v>
      </c>
      <c r="Q40" s="14">
        <v>0.114919439335567</v>
      </c>
      <c r="R40" s="14"/>
      <c r="S40" s="14">
        <v>0.12855786384310799</v>
      </c>
      <c r="T40" s="14">
        <v>8.8553387798185806E-2</v>
      </c>
      <c r="U40" s="14">
        <v>6.3997683833669994E-2</v>
      </c>
      <c r="V40" s="14">
        <v>0.114591654600514</v>
      </c>
      <c r="W40" s="14">
        <v>0.12287841601057301</v>
      </c>
      <c r="X40" s="14">
        <v>0.122644124850079</v>
      </c>
      <c r="Y40" s="14">
        <v>0.15625573247070701</v>
      </c>
      <c r="Z40" s="14">
        <v>0.101206664623232</v>
      </c>
      <c r="AA40" s="14">
        <v>0.13284847541654601</v>
      </c>
      <c r="AB40" s="14">
        <v>0.168110864564079</v>
      </c>
      <c r="AC40" s="14">
        <v>0.115074922287843</v>
      </c>
      <c r="AD40" s="14">
        <v>0.20036715160670299</v>
      </c>
      <c r="AE40" s="14"/>
      <c r="AF40" s="14">
        <v>0.115518883173847</v>
      </c>
      <c r="AG40" s="14">
        <v>0.15829671584407001</v>
      </c>
      <c r="AH40" s="14">
        <v>0.14524715949532099</v>
      </c>
      <c r="AI40" s="14">
        <v>0.187876705381506</v>
      </c>
      <c r="AJ40" s="14"/>
      <c r="AK40" s="14">
        <v>0.13095754450664199</v>
      </c>
      <c r="AL40" s="14">
        <v>0.139484946755633</v>
      </c>
      <c r="AM40" s="14"/>
      <c r="AN40" s="14">
        <v>0.125665777132176</v>
      </c>
      <c r="AO40" s="14">
        <v>0.11924720946513501</v>
      </c>
      <c r="AP40" s="14">
        <v>0.12616421837790501</v>
      </c>
      <c r="AQ40" s="14">
        <v>0.13181850507335799</v>
      </c>
      <c r="AR40" s="14">
        <v>0.12311482974308199</v>
      </c>
      <c r="AS40" s="14">
        <v>0.101243784945846</v>
      </c>
      <c r="AT40" s="14"/>
      <c r="AU40" s="14">
        <v>0.113445768974528</v>
      </c>
      <c r="AV40" s="14">
        <v>0.13756782642541199</v>
      </c>
      <c r="AW40" s="14"/>
      <c r="AX40" s="14">
        <v>0.120406998625429</v>
      </c>
      <c r="AY40" s="14">
        <v>0.12393530913380001</v>
      </c>
      <c r="AZ40" s="14"/>
      <c r="BA40" s="14">
        <v>0.110236860956744</v>
      </c>
      <c r="BB40" s="14">
        <v>0.18998937310869099</v>
      </c>
      <c r="BC40" s="14"/>
      <c r="BD40" s="14">
        <v>0.101559523296487</v>
      </c>
      <c r="BE40" s="14"/>
      <c r="BF40" s="14">
        <v>9.3354282127184496E-2</v>
      </c>
      <c r="BG40" s="14"/>
      <c r="BH40" s="14">
        <v>0.14233977802015299</v>
      </c>
      <c r="BI40" s="14"/>
      <c r="BJ40" s="14">
        <v>0.165271496516713</v>
      </c>
      <c r="BK40" s="14"/>
      <c r="BL40" s="14">
        <v>0.13200993906962399</v>
      </c>
      <c r="BM40" s="14">
        <v>9.2687620187404895E-2</v>
      </c>
      <c r="BN40" s="14">
        <v>0.11668856533108</v>
      </c>
      <c r="BO40" s="14">
        <v>9.76792199411088E-2</v>
      </c>
      <c r="BP40" s="14" t="s">
        <v>95</v>
      </c>
      <c r="BQ40" s="14">
        <v>0.14448541720600599</v>
      </c>
      <c r="BR40" s="14"/>
      <c r="BS40" s="14">
        <v>0.13821030181232399</v>
      </c>
      <c r="BT40" s="14">
        <v>0.10739812065002</v>
      </c>
      <c r="BU40" s="14">
        <v>8.5533244620253704E-2</v>
      </c>
      <c r="BV40" s="14">
        <v>9.7071022745628094E-2</v>
      </c>
      <c r="BW40" s="14">
        <v>0.181099043695789</v>
      </c>
      <c r="BX40" s="14">
        <v>0.15413333744028301</v>
      </c>
      <c r="BY40" s="14"/>
      <c r="BZ40" s="14">
        <v>0.17896472294079899</v>
      </c>
      <c r="CA40" s="14">
        <v>8.3319732029041194E-2</v>
      </c>
      <c r="CB40" s="14">
        <v>0.10904951962409801</v>
      </c>
      <c r="CC40" s="14">
        <v>0.14572253082498399</v>
      </c>
    </row>
    <row r="41" spans="2:81" x14ac:dyDescent="0.3">
      <c r="B41" t="s">
        <v>90</v>
      </c>
      <c r="C41" s="14">
        <v>5.9645532498268899E-2</v>
      </c>
      <c r="D41" s="14">
        <v>6.4482507935539807E-2</v>
      </c>
      <c r="E41" s="14">
        <v>5.5098430132630702E-2</v>
      </c>
      <c r="F41" s="14"/>
      <c r="G41" s="14">
        <v>4.5239358728802803E-2</v>
      </c>
      <c r="H41" s="14">
        <v>5.00159913766633E-2</v>
      </c>
      <c r="I41" s="14">
        <v>7.3752939197888404E-2</v>
      </c>
      <c r="J41" s="14">
        <v>5.7586063994895201E-2</v>
      </c>
      <c r="K41" s="14">
        <v>4.83109376054267E-2</v>
      </c>
      <c r="L41" s="14">
        <v>7.4092172505535098E-2</v>
      </c>
      <c r="M41" s="14"/>
      <c r="N41" s="14">
        <v>4.76253860105256E-2</v>
      </c>
      <c r="O41" s="14">
        <v>5.0108154340072097E-2</v>
      </c>
      <c r="P41" s="14">
        <v>4.5340712184885099E-2</v>
      </c>
      <c r="Q41" s="14">
        <v>9.3723221837882995E-2</v>
      </c>
      <c r="R41" s="14"/>
      <c r="S41" s="14">
        <v>3.9718263713137601E-2</v>
      </c>
      <c r="T41" s="14">
        <v>3.6463454721832003E-2</v>
      </c>
      <c r="U41" s="14">
        <v>3.71069143699502E-2</v>
      </c>
      <c r="V41" s="14">
        <v>8.9455617838430895E-2</v>
      </c>
      <c r="W41" s="14">
        <v>0.113567573688929</v>
      </c>
      <c r="X41" s="14">
        <v>6.1693400710921997E-2</v>
      </c>
      <c r="Y41" s="14">
        <v>4.0492045780400998E-2</v>
      </c>
      <c r="Z41" s="14">
        <v>1.36370061968975E-2</v>
      </c>
      <c r="AA41" s="14">
        <v>7.5223089960017697E-2</v>
      </c>
      <c r="AB41" s="14">
        <v>6.3933391549188201E-2</v>
      </c>
      <c r="AC41" s="14">
        <v>9.2061133512068002E-2</v>
      </c>
      <c r="AD41" s="14">
        <v>4.6987266707759497E-2</v>
      </c>
      <c r="AE41" s="14"/>
      <c r="AF41" s="14">
        <v>5.80218731413185E-2</v>
      </c>
      <c r="AG41" s="14">
        <v>8.3567702509100297E-2</v>
      </c>
      <c r="AH41" s="14">
        <v>9.4959772958228897E-2</v>
      </c>
      <c r="AI41" s="14">
        <v>4.7780142285646601E-2</v>
      </c>
      <c r="AJ41" s="14"/>
      <c r="AK41" s="14">
        <v>3.3586605211649599E-2</v>
      </c>
      <c r="AL41" s="14">
        <v>4.9588013043619497E-2</v>
      </c>
      <c r="AM41" s="14"/>
      <c r="AN41" s="14">
        <v>6.72060665997644E-2</v>
      </c>
      <c r="AO41" s="14">
        <v>5.8476102025656798E-2</v>
      </c>
      <c r="AP41" s="14">
        <v>4.6024848409960198E-2</v>
      </c>
      <c r="AQ41" s="14">
        <v>5.3759302535899299E-2</v>
      </c>
      <c r="AR41" s="14">
        <v>7.5395127983845706E-2</v>
      </c>
      <c r="AS41" s="14">
        <v>4.3828540544785903E-2</v>
      </c>
      <c r="AT41" s="14"/>
      <c r="AU41" s="14">
        <v>7.2588383538111895E-2</v>
      </c>
      <c r="AV41" s="14">
        <v>4.0977623071293101E-2</v>
      </c>
      <c r="AW41" s="14"/>
      <c r="AX41" s="14">
        <v>6.3474291710612002E-2</v>
      </c>
      <c r="AY41" s="14">
        <v>5.76677872277594E-2</v>
      </c>
      <c r="AZ41" s="14"/>
      <c r="BA41" s="14">
        <v>6.0767710295972999E-2</v>
      </c>
      <c r="BB41" s="14">
        <v>5.4055858997003298E-2</v>
      </c>
      <c r="BC41" s="14"/>
      <c r="BD41" s="14">
        <v>5.8546339008637698E-2</v>
      </c>
      <c r="BE41" s="14"/>
      <c r="BF41" s="14">
        <v>6.2988309510529403E-2</v>
      </c>
      <c r="BG41" s="14"/>
      <c r="BH41" s="14">
        <v>8.57304053493258E-2</v>
      </c>
      <c r="BI41" s="14"/>
      <c r="BJ41" s="14">
        <v>0.103329095745868</v>
      </c>
      <c r="BK41" s="14"/>
      <c r="BL41" s="14">
        <v>5.3485323379908099E-2</v>
      </c>
      <c r="BM41" s="14">
        <v>5.40685241350706E-2</v>
      </c>
      <c r="BN41" s="14">
        <v>6.0745329550013202E-2</v>
      </c>
      <c r="BO41" s="14">
        <v>4.44174750584094E-2</v>
      </c>
      <c r="BP41" s="14" t="s">
        <v>95</v>
      </c>
      <c r="BQ41" s="14">
        <v>7.5329778576806103E-2</v>
      </c>
      <c r="BR41" s="14"/>
      <c r="BS41" s="14">
        <v>5.8562534977003103E-2</v>
      </c>
      <c r="BT41" s="14">
        <v>4.6767343996106603E-2</v>
      </c>
      <c r="BU41" s="14">
        <v>6.6835855751628898E-2</v>
      </c>
      <c r="BV41" s="14">
        <v>4.5712144254214097E-2</v>
      </c>
      <c r="BW41" s="14">
        <v>5.1872878191967502E-2</v>
      </c>
      <c r="BX41" s="14">
        <v>9.1998570132616697E-2</v>
      </c>
      <c r="BY41" s="14"/>
      <c r="BZ41" s="14">
        <v>0.123770210421041</v>
      </c>
      <c r="CA41" s="14">
        <v>6.6742725459546695E-2</v>
      </c>
      <c r="CB41" s="14">
        <v>4.5950763540412699E-2</v>
      </c>
      <c r="CC41" s="14">
        <v>2.7036155039404298E-2</v>
      </c>
    </row>
    <row r="42" spans="2:81" x14ac:dyDescent="0.3">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row>
    <row r="43" spans="2:81" x14ac:dyDescent="0.3">
      <c r="B43" s="6" t="s">
        <v>100</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row>
    <row r="44" spans="2:81" x14ac:dyDescent="0.3">
      <c r="B44" s="21" t="s">
        <v>94</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row>
    <row r="45" spans="2:81" x14ac:dyDescent="0.3">
      <c r="B45" t="s">
        <v>63</v>
      </c>
      <c r="C45" s="14">
        <v>0.27750994529293799</v>
      </c>
      <c r="D45" s="14">
        <v>0.30461257136920999</v>
      </c>
      <c r="E45" s="14">
        <v>0.25083899619218403</v>
      </c>
      <c r="F45" s="14"/>
      <c r="G45" s="14">
        <v>0.28955612563733302</v>
      </c>
      <c r="H45" s="14">
        <v>0.269604266511562</v>
      </c>
      <c r="I45" s="14">
        <v>0.21261998542105401</v>
      </c>
      <c r="J45" s="14">
        <v>0.255935810284807</v>
      </c>
      <c r="K45" s="14">
        <v>0.334363271788786</v>
      </c>
      <c r="L45" s="14">
        <v>0.309579811029772</v>
      </c>
      <c r="M45" s="14"/>
      <c r="N45" s="14">
        <v>0.25241288724855898</v>
      </c>
      <c r="O45" s="14">
        <v>0.239280778146513</v>
      </c>
      <c r="P45" s="14">
        <v>0.28557566298842801</v>
      </c>
      <c r="Q45" s="14">
        <v>0.33557109117029299</v>
      </c>
      <c r="R45" s="14"/>
      <c r="S45" s="14">
        <v>0.33222094170133398</v>
      </c>
      <c r="T45" s="14">
        <v>0.28413897837760599</v>
      </c>
      <c r="U45" s="14">
        <v>0.25859080955852598</v>
      </c>
      <c r="V45" s="14">
        <v>0.30545343790304402</v>
      </c>
      <c r="W45" s="14">
        <v>0.24688697622234501</v>
      </c>
      <c r="X45" s="14">
        <v>0.246374050186834</v>
      </c>
      <c r="Y45" s="14">
        <v>0.28307966705228899</v>
      </c>
      <c r="Z45" s="14">
        <v>0.30600488188574698</v>
      </c>
      <c r="AA45" s="14">
        <v>0.27058794612586801</v>
      </c>
      <c r="AB45" s="14">
        <v>0.231615418570253</v>
      </c>
      <c r="AC45" s="14">
        <v>0.29182575081427897</v>
      </c>
      <c r="AD45" s="14">
        <v>0.220104926544017</v>
      </c>
      <c r="AE45" s="14"/>
      <c r="AF45" s="14">
        <v>0.28498071007362402</v>
      </c>
      <c r="AG45" s="14">
        <v>0.25955184225045902</v>
      </c>
      <c r="AH45" s="14">
        <v>0.28136763523770197</v>
      </c>
      <c r="AI45" s="14">
        <v>0.20659601128674199</v>
      </c>
      <c r="AJ45" s="14"/>
      <c r="AK45" s="14">
        <v>0.244508443660202</v>
      </c>
      <c r="AL45" s="14">
        <v>0.19132360900314199</v>
      </c>
      <c r="AM45" s="14"/>
      <c r="AN45" s="14">
        <v>0.32815521914191298</v>
      </c>
      <c r="AO45" s="14">
        <v>0.25462816157462798</v>
      </c>
      <c r="AP45" s="14">
        <v>0.23969240515808801</v>
      </c>
      <c r="AQ45" s="14">
        <v>0.26477140009554101</v>
      </c>
      <c r="AR45" s="14">
        <v>0.28569842541284401</v>
      </c>
      <c r="AS45" s="14">
        <v>0.27742452472462598</v>
      </c>
      <c r="AT45" s="14"/>
      <c r="AU45" s="14">
        <v>0.298866104658216</v>
      </c>
      <c r="AV45" s="14">
        <v>0.24867620843025101</v>
      </c>
      <c r="AW45" s="14"/>
      <c r="AX45" s="14">
        <v>0.282487238665662</v>
      </c>
      <c r="AY45" s="14">
        <v>0.277297544232181</v>
      </c>
      <c r="AZ45" s="14"/>
      <c r="BA45" s="14">
        <v>0.29000519032308703</v>
      </c>
      <c r="BB45" s="14">
        <v>0.215269950721897</v>
      </c>
      <c r="BC45" s="14"/>
      <c r="BD45" s="14">
        <v>0.35911973466798602</v>
      </c>
      <c r="BE45" s="14"/>
      <c r="BF45" s="14">
        <v>0.36284276031199397</v>
      </c>
      <c r="BG45" s="14"/>
      <c r="BH45" s="14">
        <v>0.27976524324004498</v>
      </c>
      <c r="BI45" s="14"/>
      <c r="BJ45" s="14">
        <v>0.28590772525383101</v>
      </c>
      <c r="BK45" s="14"/>
      <c r="BL45" s="14">
        <v>0.24647423758119599</v>
      </c>
      <c r="BM45" s="14">
        <v>0.33516363843970498</v>
      </c>
      <c r="BN45" s="14">
        <v>0.35732919664856999</v>
      </c>
      <c r="BO45" s="14">
        <v>0.364429013408267</v>
      </c>
      <c r="BP45" s="14" t="s">
        <v>95</v>
      </c>
      <c r="BQ45" s="14">
        <v>0.18498719603625199</v>
      </c>
      <c r="BR45" s="14"/>
      <c r="BS45" s="14">
        <v>0.26657231915948798</v>
      </c>
      <c r="BT45" s="14">
        <v>0.30230209738958003</v>
      </c>
      <c r="BU45" s="14">
        <v>0.37093359315848701</v>
      </c>
      <c r="BV45" s="14">
        <v>0.339277064149761</v>
      </c>
      <c r="BW45" s="14">
        <v>0.18399021627031001</v>
      </c>
      <c r="BX45" s="14">
        <v>0.160577118003979</v>
      </c>
      <c r="BY45" s="14"/>
      <c r="BZ45" s="14">
        <v>0.107462518380894</v>
      </c>
      <c r="CA45" s="14">
        <v>0.46009738342116102</v>
      </c>
      <c r="CB45" s="14">
        <v>0.30083635298258699</v>
      </c>
      <c r="CC45" s="14">
        <v>0.17099604351419601</v>
      </c>
    </row>
    <row r="46" spans="2:81" x14ac:dyDescent="0.3">
      <c r="B46" t="s">
        <v>64</v>
      </c>
      <c r="C46" s="14">
        <v>0.39402528059694403</v>
      </c>
      <c r="D46" s="14">
        <v>0.38321513038266197</v>
      </c>
      <c r="E46" s="14">
        <v>0.40423611392203701</v>
      </c>
      <c r="F46" s="14"/>
      <c r="G46" s="14">
        <v>0.38396233812182301</v>
      </c>
      <c r="H46" s="14">
        <v>0.38558777809431999</v>
      </c>
      <c r="I46" s="14">
        <v>0.48570922950450102</v>
      </c>
      <c r="J46" s="14">
        <v>0.42104114140015803</v>
      </c>
      <c r="K46" s="14">
        <v>0.31450475341244499</v>
      </c>
      <c r="L46" s="14">
        <v>0.362021939200526</v>
      </c>
      <c r="M46" s="14"/>
      <c r="N46" s="14">
        <v>0.41130811550746599</v>
      </c>
      <c r="O46" s="14">
        <v>0.38949940258987598</v>
      </c>
      <c r="P46" s="14">
        <v>0.40076074746277002</v>
      </c>
      <c r="Q46" s="14">
        <v>0.37603097202244801</v>
      </c>
      <c r="R46" s="14"/>
      <c r="S46" s="14">
        <v>0.32403554672600299</v>
      </c>
      <c r="T46" s="14">
        <v>0.41172120633190201</v>
      </c>
      <c r="U46" s="14">
        <v>0.465015798381539</v>
      </c>
      <c r="V46" s="14">
        <v>0.34332560612834301</v>
      </c>
      <c r="W46" s="14">
        <v>0.37848389987581099</v>
      </c>
      <c r="X46" s="14">
        <v>0.46181222681497303</v>
      </c>
      <c r="Y46" s="14">
        <v>0.437328932673135</v>
      </c>
      <c r="Z46" s="14">
        <v>0.45123066346972601</v>
      </c>
      <c r="AA46" s="14">
        <v>0.36877704280364298</v>
      </c>
      <c r="AB46" s="14">
        <v>0.41576458614305201</v>
      </c>
      <c r="AC46" s="14">
        <v>0.33511861868768</v>
      </c>
      <c r="AD46" s="14">
        <v>0.40229730745173597</v>
      </c>
      <c r="AE46" s="14"/>
      <c r="AF46" s="14">
        <v>0.39091781814520399</v>
      </c>
      <c r="AG46" s="14">
        <v>0.40589065921851097</v>
      </c>
      <c r="AH46" s="14">
        <v>0.36287239266573301</v>
      </c>
      <c r="AI46" s="14">
        <v>0.39117201232290799</v>
      </c>
      <c r="AJ46" s="14"/>
      <c r="AK46" s="14">
        <v>0.436175701000516</v>
      </c>
      <c r="AL46" s="14">
        <v>0.46352049798195999</v>
      </c>
      <c r="AM46" s="14"/>
      <c r="AN46" s="14">
        <v>0.36996158622258002</v>
      </c>
      <c r="AO46" s="14">
        <v>0.41776400302331501</v>
      </c>
      <c r="AP46" s="14">
        <v>0.38986556224935498</v>
      </c>
      <c r="AQ46" s="14">
        <v>0.40416604767553599</v>
      </c>
      <c r="AR46" s="14">
        <v>0.36078055755527</v>
      </c>
      <c r="AS46" s="14">
        <v>0.423884452587796</v>
      </c>
      <c r="AT46" s="14"/>
      <c r="AU46" s="14">
        <v>0.39409188335191397</v>
      </c>
      <c r="AV46" s="14">
        <v>0.395933462177539</v>
      </c>
      <c r="AW46" s="14"/>
      <c r="AX46" s="14">
        <v>0.37168251715953099</v>
      </c>
      <c r="AY46" s="14">
        <v>0.40554938457542899</v>
      </c>
      <c r="AZ46" s="14"/>
      <c r="BA46" s="14">
        <v>0.38801207038393498</v>
      </c>
      <c r="BB46" s="14">
        <v>0.42397764808627098</v>
      </c>
      <c r="BC46" s="14"/>
      <c r="BD46" s="14">
        <v>0.38200507686602098</v>
      </c>
      <c r="BE46" s="14"/>
      <c r="BF46" s="14">
        <v>0.381080170301068</v>
      </c>
      <c r="BG46" s="14"/>
      <c r="BH46" s="14">
        <v>0.411573996427547</v>
      </c>
      <c r="BI46" s="14"/>
      <c r="BJ46" s="14">
        <v>0.378878849182743</v>
      </c>
      <c r="BK46" s="14"/>
      <c r="BL46" s="14">
        <v>0.40554670853960301</v>
      </c>
      <c r="BM46" s="14">
        <v>0.44018298502429798</v>
      </c>
      <c r="BN46" s="14">
        <v>0.35646841552034497</v>
      </c>
      <c r="BO46" s="14">
        <v>0.335182466481032</v>
      </c>
      <c r="BP46" s="14" t="s">
        <v>95</v>
      </c>
      <c r="BQ46" s="14">
        <v>0.40883389813964199</v>
      </c>
      <c r="BR46" s="14"/>
      <c r="BS46" s="14">
        <v>0.41072617074478501</v>
      </c>
      <c r="BT46" s="14">
        <v>0.48340853622895802</v>
      </c>
      <c r="BU46" s="14">
        <v>0.34732241412840598</v>
      </c>
      <c r="BV46" s="14">
        <v>0.36884557734232898</v>
      </c>
      <c r="BW46" s="14">
        <v>0.40549278801419503</v>
      </c>
      <c r="BX46" s="14">
        <v>0.357247832676443</v>
      </c>
      <c r="BY46" s="14"/>
      <c r="BZ46" s="14">
        <v>0.29748775073156902</v>
      </c>
      <c r="CA46" s="14">
        <v>0.391950800576504</v>
      </c>
      <c r="CB46" s="14">
        <v>0.39572799623822302</v>
      </c>
      <c r="CC46" s="14">
        <v>0.45385700329420198</v>
      </c>
    </row>
    <row r="47" spans="2:81" x14ac:dyDescent="0.3">
      <c r="B47" t="s">
        <v>65</v>
      </c>
      <c r="C47" s="14">
        <v>0.21550182600732301</v>
      </c>
      <c r="D47" s="14">
        <v>0.187973245330876</v>
      </c>
      <c r="E47" s="14">
        <v>0.24262952149983399</v>
      </c>
      <c r="F47" s="14"/>
      <c r="G47" s="14">
        <v>0.20194457369514299</v>
      </c>
      <c r="H47" s="14">
        <v>0.25086172423080499</v>
      </c>
      <c r="I47" s="14">
        <v>0.183913130901109</v>
      </c>
      <c r="J47" s="14">
        <v>0.206914881210334</v>
      </c>
      <c r="K47" s="14">
        <v>0.23754458786701199</v>
      </c>
      <c r="L47" s="14">
        <v>0.21460920536133299</v>
      </c>
      <c r="M47" s="14"/>
      <c r="N47" s="14">
        <v>0.217289782891911</v>
      </c>
      <c r="O47" s="14">
        <v>0.242070426448767</v>
      </c>
      <c r="P47" s="14">
        <v>0.19308857689610201</v>
      </c>
      <c r="Q47" s="14">
        <v>0.202148229454052</v>
      </c>
      <c r="R47" s="14"/>
      <c r="S47" s="14">
        <v>0.22059830295543101</v>
      </c>
      <c r="T47" s="14">
        <v>0.20785743247813701</v>
      </c>
      <c r="U47" s="14">
        <v>0.21437915257301299</v>
      </c>
      <c r="V47" s="14">
        <v>0.21972091023284299</v>
      </c>
      <c r="W47" s="14">
        <v>0.25044190428042101</v>
      </c>
      <c r="X47" s="14">
        <v>0.16796136508934101</v>
      </c>
      <c r="Y47" s="14">
        <v>0.20448516127559599</v>
      </c>
      <c r="Z47" s="14">
        <v>0.14189956934585399</v>
      </c>
      <c r="AA47" s="14">
        <v>0.217685591655291</v>
      </c>
      <c r="AB47" s="14">
        <v>0.21253813298503399</v>
      </c>
      <c r="AC47" s="14">
        <v>0.263599303810782</v>
      </c>
      <c r="AD47" s="14">
        <v>0.299991558758537</v>
      </c>
      <c r="AE47" s="14"/>
      <c r="AF47" s="14">
        <v>0.208504468393792</v>
      </c>
      <c r="AG47" s="14">
        <v>0.192831302282129</v>
      </c>
      <c r="AH47" s="14">
        <v>0.22747977585530399</v>
      </c>
      <c r="AI47" s="14">
        <v>0.28986504244926797</v>
      </c>
      <c r="AJ47" s="14"/>
      <c r="AK47" s="14">
        <v>0.27650392442524901</v>
      </c>
      <c r="AL47" s="14">
        <v>0.243370361107002</v>
      </c>
      <c r="AM47" s="14"/>
      <c r="AN47" s="14">
        <v>0.19867627605274499</v>
      </c>
      <c r="AO47" s="14">
        <v>0.207028804435369</v>
      </c>
      <c r="AP47" s="14">
        <v>0.25294942220255301</v>
      </c>
      <c r="AQ47" s="14">
        <v>0.21934544192248501</v>
      </c>
      <c r="AR47" s="14">
        <v>0.224607055787993</v>
      </c>
      <c r="AS47" s="14">
        <v>0.214504363941592</v>
      </c>
      <c r="AT47" s="14"/>
      <c r="AU47" s="14">
        <v>0.19787306543473801</v>
      </c>
      <c r="AV47" s="14">
        <v>0.23748491054389101</v>
      </c>
      <c r="AW47" s="14"/>
      <c r="AX47" s="14">
        <v>0.225783023969166</v>
      </c>
      <c r="AY47" s="14">
        <v>0.20739162964119101</v>
      </c>
      <c r="AZ47" s="14"/>
      <c r="BA47" s="14">
        <v>0.20799655160764299</v>
      </c>
      <c r="BB47" s="14">
        <v>0.25288630600456802</v>
      </c>
      <c r="BC47" s="14"/>
      <c r="BD47" s="14">
        <v>0.165848735770425</v>
      </c>
      <c r="BE47" s="14"/>
      <c r="BF47" s="14">
        <v>0.162294608124645</v>
      </c>
      <c r="BG47" s="14"/>
      <c r="BH47" s="14">
        <v>0.184834155834254</v>
      </c>
      <c r="BI47" s="14"/>
      <c r="BJ47" s="14">
        <v>0.17317580835358701</v>
      </c>
      <c r="BK47" s="14"/>
      <c r="BL47" s="14">
        <v>0.23663389935002799</v>
      </c>
      <c r="BM47" s="14">
        <v>0.130730115997024</v>
      </c>
      <c r="BN47" s="14">
        <v>0.17170137882123199</v>
      </c>
      <c r="BO47" s="14">
        <v>0.21513414428205699</v>
      </c>
      <c r="BP47" s="14" t="s">
        <v>95</v>
      </c>
      <c r="BQ47" s="14">
        <v>0.27792787468179397</v>
      </c>
      <c r="BR47" s="14"/>
      <c r="BS47" s="14">
        <v>0.211180047857115</v>
      </c>
      <c r="BT47" s="14">
        <v>0.12522989733109899</v>
      </c>
      <c r="BU47" s="14">
        <v>0.182118673658823</v>
      </c>
      <c r="BV47" s="14">
        <v>0.21270261202396301</v>
      </c>
      <c r="BW47" s="14">
        <v>0.22144867681257799</v>
      </c>
      <c r="BX47" s="14">
        <v>0.34169737403859801</v>
      </c>
      <c r="BY47" s="14"/>
      <c r="BZ47" s="14">
        <v>0.344924968781535</v>
      </c>
      <c r="CA47" s="14">
        <v>0.100692595733355</v>
      </c>
      <c r="CB47" s="14">
        <v>0.20875540579632701</v>
      </c>
      <c r="CC47" s="14">
        <v>0.26042440399145</v>
      </c>
    </row>
    <row r="48" spans="2:81" x14ac:dyDescent="0.3">
      <c r="B48" t="s">
        <v>89</v>
      </c>
      <c r="C48" s="14">
        <v>7.7388655359722794E-2</v>
      </c>
      <c r="D48" s="14">
        <v>7.5593117230758303E-2</v>
      </c>
      <c r="E48" s="14">
        <v>7.9484328477665497E-2</v>
      </c>
      <c r="F48" s="14"/>
      <c r="G48" s="14">
        <v>8.7442700161975306E-2</v>
      </c>
      <c r="H48" s="14">
        <v>7.9527052253185099E-2</v>
      </c>
      <c r="I48" s="14">
        <v>6.8431397023165794E-2</v>
      </c>
      <c r="J48" s="14">
        <v>7.9663851537772806E-2</v>
      </c>
      <c r="K48" s="14">
        <v>6.9112918600437404E-2</v>
      </c>
      <c r="L48" s="14">
        <v>7.9660670249176793E-2</v>
      </c>
      <c r="M48" s="14"/>
      <c r="N48" s="14">
        <v>8.5330599420561801E-2</v>
      </c>
      <c r="O48" s="14">
        <v>8.1358710052964495E-2</v>
      </c>
      <c r="P48" s="14">
        <v>8.7231198964226195E-2</v>
      </c>
      <c r="Q48" s="14">
        <v>5.8705840309750602E-2</v>
      </c>
      <c r="R48" s="14"/>
      <c r="S48" s="14">
        <v>9.6987418919698601E-2</v>
      </c>
      <c r="T48" s="14">
        <v>7.8053648037036794E-2</v>
      </c>
      <c r="U48" s="14">
        <v>3.9656746123357102E-2</v>
      </c>
      <c r="V48" s="14">
        <v>0.100758574740165</v>
      </c>
      <c r="W48" s="14">
        <v>7.9151956565958095E-2</v>
      </c>
      <c r="X48" s="14">
        <v>8.2432191902143306E-2</v>
      </c>
      <c r="Y48" s="14">
        <v>4.9039646266634401E-2</v>
      </c>
      <c r="Z48" s="14">
        <v>6.0966956982912698E-2</v>
      </c>
      <c r="AA48" s="14">
        <v>9.05926843243018E-2</v>
      </c>
      <c r="AB48" s="14">
        <v>9.2219965398596199E-2</v>
      </c>
      <c r="AC48" s="14">
        <v>5.4645898494195697E-2</v>
      </c>
      <c r="AD48" s="14">
        <v>3.06189405379504E-2</v>
      </c>
      <c r="AE48" s="14"/>
      <c r="AF48" s="14">
        <v>8.2806402841457197E-2</v>
      </c>
      <c r="AG48" s="14">
        <v>8.6611409803214204E-2</v>
      </c>
      <c r="AH48" s="14">
        <v>5.4918411275636903E-2</v>
      </c>
      <c r="AI48" s="14">
        <v>3.1135612646679599E-2</v>
      </c>
      <c r="AJ48" s="14"/>
      <c r="AK48" s="14">
        <v>4.2811930914033701E-2</v>
      </c>
      <c r="AL48" s="14">
        <v>7.5763803204087696E-2</v>
      </c>
      <c r="AM48" s="14"/>
      <c r="AN48" s="14">
        <v>7.3005464591804098E-2</v>
      </c>
      <c r="AO48" s="14">
        <v>8.5681406009437203E-2</v>
      </c>
      <c r="AP48" s="14">
        <v>9.17561561056882E-2</v>
      </c>
      <c r="AQ48" s="14">
        <v>6.0253447230307899E-2</v>
      </c>
      <c r="AR48" s="14">
        <v>9.0989085704827596E-2</v>
      </c>
      <c r="AS48" s="14">
        <v>5.6545553953962102E-2</v>
      </c>
      <c r="AT48" s="14"/>
      <c r="AU48" s="14">
        <v>7.4419233489091199E-2</v>
      </c>
      <c r="AV48" s="14">
        <v>8.2090799512806706E-2</v>
      </c>
      <c r="AW48" s="14"/>
      <c r="AX48" s="14">
        <v>8.8320800900371907E-2</v>
      </c>
      <c r="AY48" s="14">
        <v>7.3860357060277201E-2</v>
      </c>
      <c r="AZ48" s="14"/>
      <c r="BA48" s="14">
        <v>7.5242742565565096E-2</v>
      </c>
      <c r="BB48" s="14">
        <v>8.8077649479969294E-2</v>
      </c>
      <c r="BC48" s="14"/>
      <c r="BD48" s="14">
        <v>6.5826961769647793E-2</v>
      </c>
      <c r="BE48" s="14"/>
      <c r="BF48" s="14">
        <v>6.5698509282718198E-2</v>
      </c>
      <c r="BG48" s="14"/>
      <c r="BH48" s="14">
        <v>6.93332834073382E-2</v>
      </c>
      <c r="BI48" s="14"/>
      <c r="BJ48" s="14">
        <v>7.5407314233523495E-2</v>
      </c>
      <c r="BK48" s="14"/>
      <c r="BL48" s="14">
        <v>7.3257459287377799E-2</v>
      </c>
      <c r="BM48" s="14">
        <v>7.2011013644779104E-2</v>
      </c>
      <c r="BN48" s="14">
        <v>6.6123927835772506E-2</v>
      </c>
      <c r="BO48" s="14">
        <v>6.9943470475661795E-2</v>
      </c>
      <c r="BP48" s="14" t="s">
        <v>95</v>
      </c>
      <c r="BQ48" s="14">
        <v>9.0975188590247696E-2</v>
      </c>
      <c r="BR48" s="14"/>
      <c r="BS48" s="14">
        <v>7.7272796658477305E-2</v>
      </c>
      <c r="BT48" s="14">
        <v>7.35331076187411E-2</v>
      </c>
      <c r="BU48" s="14">
        <v>6.1356462499836499E-2</v>
      </c>
      <c r="BV48" s="14">
        <v>6.1879910716733898E-2</v>
      </c>
      <c r="BW48" s="14">
        <v>0.143804887044445</v>
      </c>
      <c r="BX48" s="14">
        <v>7.6243762372991297E-2</v>
      </c>
      <c r="BY48" s="14"/>
      <c r="BZ48" s="14">
        <v>0.12380627644581001</v>
      </c>
      <c r="CA48" s="14">
        <v>3.79975786649605E-2</v>
      </c>
      <c r="CB48" s="14">
        <v>6.9686800323062001E-2</v>
      </c>
      <c r="CC48" s="14">
        <v>9.71340981000577E-2</v>
      </c>
    </row>
    <row r="49" spans="2:81" x14ac:dyDescent="0.3">
      <c r="B49" t="s">
        <v>90</v>
      </c>
      <c r="C49" s="14">
        <v>3.5574292743072097E-2</v>
      </c>
      <c r="D49" s="14">
        <v>4.86059356864929E-2</v>
      </c>
      <c r="E49" s="14">
        <v>2.28110399082787E-2</v>
      </c>
      <c r="F49" s="14"/>
      <c r="G49" s="14">
        <v>3.7094262383724902E-2</v>
      </c>
      <c r="H49" s="14">
        <v>1.4419178910127801E-2</v>
      </c>
      <c r="I49" s="14">
        <v>4.9326257150170201E-2</v>
      </c>
      <c r="J49" s="14">
        <v>3.6444315566929203E-2</v>
      </c>
      <c r="K49" s="14">
        <v>4.4474468331318899E-2</v>
      </c>
      <c r="L49" s="14">
        <v>3.4128374159192898E-2</v>
      </c>
      <c r="M49" s="14"/>
      <c r="N49" s="14">
        <v>3.3658614931502497E-2</v>
      </c>
      <c r="O49" s="14">
        <v>4.7790682761879498E-2</v>
      </c>
      <c r="P49" s="14">
        <v>3.3343813688472598E-2</v>
      </c>
      <c r="Q49" s="14">
        <v>2.7543867043456099E-2</v>
      </c>
      <c r="R49" s="14"/>
      <c r="S49" s="14">
        <v>2.6157789697533899E-2</v>
      </c>
      <c r="T49" s="14">
        <v>1.8228734775316901E-2</v>
      </c>
      <c r="U49" s="14">
        <v>2.2357493363565899E-2</v>
      </c>
      <c r="V49" s="14">
        <v>3.0741470995604699E-2</v>
      </c>
      <c r="W49" s="14">
        <v>4.5035263055464701E-2</v>
      </c>
      <c r="X49" s="14">
        <v>4.1420166006707497E-2</v>
      </c>
      <c r="Y49" s="14">
        <v>2.6066592732345E-2</v>
      </c>
      <c r="Z49" s="14">
        <v>3.9897928315759897E-2</v>
      </c>
      <c r="AA49" s="14">
        <v>5.2356735090896001E-2</v>
      </c>
      <c r="AB49" s="14">
        <v>4.7861896903064201E-2</v>
      </c>
      <c r="AC49" s="14">
        <v>5.4810428193062498E-2</v>
      </c>
      <c r="AD49" s="14">
        <v>4.6987266707759497E-2</v>
      </c>
      <c r="AE49" s="14"/>
      <c r="AF49" s="14">
        <v>3.27906005459229E-2</v>
      </c>
      <c r="AG49" s="14">
        <v>5.5114786445686702E-2</v>
      </c>
      <c r="AH49" s="14">
        <v>7.3361784965624399E-2</v>
      </c>
      <c r="AI49" s="14">
        <v>8.1231321294401998E-2</v>
      </c>
      <c r="AJ49" s="14"/>
      <c r="AK49" s="14">
        <v>0</v>
      </c>
      <c r="AL49" s="14">
        <v>2.6021728703807801E-2</v>
      </c>
      <c r="AM49" s="14"/>
      <c r="AN49" s="14">
        <v>3.02014539909581E-2</v>
      </c>
      <c r="AO49" s="14">
        <v>3.4897624957251301E-2</v>
      </c>
      <c r="AP49" s="14">
        <v>2.5736454284315299E-2</v>
      </c>
      <c r="AQ49" s="14">
        <v>5.1463663076130303E-2</v>
      </c>
      <c r="AR49" s="14">
        <v>3.7924875539064901E-2</v>
      </c>
      <c r="AS49" s="14">
        <v>2.7641104792024002E-2</v>
      </c>
      <c r="AT49" s="14"/>
      <c r="AU49" s="14">
        <v>3.4749713066040099E-2</v>
      </c>
      <c r="AV49" s="14">
        <v>3.5814619335512297E-2</v>
      </c>
      <c r="AW49" s="14"/>
      <c r="AX49" s="14">
        <v>3.1726419305268601E-2</v>
      </c>
      <c r="AY49" s="14">
        <v>3.5901084490922198E-2</v>
      </c>
      <c r="AZ49" s="14"/>
      <c r="BA49" s="14">
        <v>3.8743445119770299E-2</v>
      </c>
      <c r="BB49" s="14">
        <v>1.9788445707294801E-2</v>
      </c>
      <c r="BC49" s="14"/>
      <c r="BD49" s="14">
        <v>2.7199490925919698E-2</v>
      </c>
      <c r="BE49" s="14"/>
      <c r="BF49" s="14">
        <v>2.8083951979574601E-2</v>
      </c>
      <c r="BG49" s="14"/>
      <c r="BH49" s="14">
        <v>5.4493321090815901E-2</v>
      </c>
      <c r="BI49" s="14"/>
      <c r="BJ49" s="14">
        <v>8.6630302976314494E-2</v>
      </c>
      <c r="BK49" s="14"/>
      <c r="BL49" s="14">
        <v>3.8087695241795498E-2</v>
      </c>
      <c r="BM49" s="14">
        <v>2.1912246894194E-2</v>
      </c>
      <c r="BN49" s="14">
        <v>4.8377081174080502E-2</v>
      </c>
      <c r="BO49" s="14">
        <v>1.5310905352981401E-2</v>
      </c>
      <c r="BP49" s="14" t="s">
        <v>95</v>
      </c>
      <c r="BQ49" s="14">
        <v>3.7275842552063197E-2</v>
      </c>
      <c r="BR49" s="14"/>
      <c r="BS49" s="14">
        <v>3.4248665580135E-2</v>
      </c>
      <c r="BT49" s="14">
        <v>1.55263614316219E-2</v>
      </c>
      <c r="BU49" s="14">
        <v>3.8268856554448498E-2</v>
      </c>
      <c r="BV49" s="14">
        <v>1.7294835767212E-2</v>
      </c>
      <c r="BW49" s="14">
        <v>4.5263431858471599E-2</v>
      </c>
      <c r="BX49" s="14">
        <v>6.4233912907989396E-2</v>
      </c>
      <c r="BY49" s="14"/>
      <c r="BZ49" s="14">
        <v>0.12631848566019299</v>
      </c>
      <c r="CA49" s="14">
        <v>9.2616416040198091E-3</v>
      </c>
      <c r="CB49" s="14">
        <v>2.49934446598013E-2</v>
      </c>
      <c r="CC49" s="14">
        <v>1.7588451100094701E-2</v>
      </c>
    </row>
    <row r="50" spans="2:81" x14ac:dyDescent="0.3">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row>
    <row r="51" spans="2:81" x14ac:dyDescent="0.3">
      <c r="B51" s="6" t="s">
        <v>101</v>
      </c>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row>
    <row r="52" spans="2:81" x14ac:dyDescent="0.3">
      <c r="B52" s="21" t="s">
        <v>94</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row>
    <row r="53" spans="2:81" x14ac:dyDescent="0.3">
      <c r="B53" t="s">
        <v>63</v>
      </c>
      <c r="C53" s="14">
        <v>0.23388660277041101</v>
      </c>
      <c r="D53" s="14">
        <v>0.26240271681107702</v>
      </c>
      <c r="E53" s="14">
        <v>0.206597036730651</v>
      </c>
      <c r="F53" s="14"/>
      <c r="G53" s="14">
        <v>0.26862950877574798</v>
      </c>
      <c r="H53" s="14">
        <v>0.22025015943137899</v>
      </c>
      <c r="I53" s="14">
        <v>0.17913574308529701</v>
      </c>
      <c r="J53" s="14">
        <v>0.21000276243185301</v>
      </c>
      <c r="K53" s="14">
        <v>0.27872269602901401</v>
      </c>
      <c r="L53" s="14">
        <v>0.25704445809033499</v>
      </c>
      <c r="M53" s="14"/>
      <c r="N53" s="14">
        <v>0.213203081854343</v>
      </c>
      <c r="O53" s="14">
        <v>0.19356531450768399</v>
      </c>
      <c r="P53" s="14">
        <v>0.242487319446716</v>
      </c>
      <c r="Q53" s="14">
        <v>0.29037182584295701</v>
      </c>
      <c r="R53" s="14"/>
      <c r="S53" s="14">
        <v>0.29838354898946101</v>
      </c>
      <c r="T53" s="14">
        <v>0.24591298195089001</v>
      </c>
      <c r="U53" s="14">
        <v>0.23267378922109</v>
      </c>
      <c r="V53" s="14">
        <v>0.244533467006574</v>
      </c>
      <c r="W53" s="14">
        <v>0.216443346839266</v>
      </c>
      <c r="X53" s="14">
        <v>0.21185082502233701</v>
      </c>
      <c r="Y53" s="14">
        <v>0.23728456295053099</v>
      </c>
      <c r="Z53" s="14">
        <v>0.214592424139328</v>
      </c>
      <c r="AA53" s="14">
        <v>0.23445420059281299</v>
      </c>
      <c r="AB53" s="14">
        <v>0.16927002810889399</v>
      </c>
      <c r="AC53" s="14">
        <v>0.20855573052336099</v>
      </c>
      <c r="AD53" s="14">
        <v>0.22087567467719499</v>
      </c>
      <c r="AE53" s="14"/>
      <c r="AF53" s="14">
        <v>0.24251723209116499</v>
      </c>
      <c r="AG53" s="14">
        <v>0.18910423783060901</v>
      </c>
      <c r="AH53" s="14">
        <v>0.21643678746040201</v>
      </c>
      <c r="AI53" s="14">
        <v>0.19455825141574001</v>
      </c>
      <c r="AJ53" s="14"/>
      <c r="AK53" s="14">
        <v>0.21750812723719601</v>
      </c>
      <c r="AL53" s="14">
        <v>0.148262233097884</v>
      </c>
      <c r="AM53" s="14"/>
      <c r="AN53" s="14">
        <v>0.26561722214806499</v>
      </c>
      <c r="AO53" s="14">
        <v>0.225196222680628</v>
      </c>
      <c r="AP53" s="14">
        <v>0.19271296152505599</v>
      </c>
      <c r="AQ53" s="14">
        <v>0.23823418838740501</v>
      </c>
      <c r="AR53" s="14">
        <v>0.19958270679087101</v>
      </c>
      <c r="AS53" s="14">
        <v>0.283790624719923</v>
      </c>
      <c r="AT53" s="14"/>
      <c r="AU53" s="14">
        <v>0.24543381269147799</v>
      </c>
      <c r="AV53" s="14">
        <v>0.21832449424367301</v>
      </c>
      <c r="AW53" s="14"/>
      <c r="AX53" s="14">
        <v>0.21949422737430699</v>
      </c>
      <c r="AY53" s="14">
        <v>0.240484249407764</v>
      </c>
      <c r="AZ53" s="14"/>
      <c r="BA53" s="14">
        <v>0.24445303991027101</v>
      </c>
      <c r="BB53" s="14">
        <v>0.18125418230700599</v>
      </c>
      <c r="BC53" s="14"/>
      <c r="BD53" s="14">
        <v>0.31188476273321503</v>
      </c>
      <c r="BE53" s="14"/>
      <c r="BF53" s="14">
        <v>0.31009533048349702</v>
      </c>
      <c r="BG53" s="14"/>
      <c r="BH53" s="14">
        <v>0.199710767553477</v>
      </c>
      <c r="BI53" s="14"/>
      <c r="BJ53" s="14">
        <v>0.21400340293249701</v>
      </c>
      <c r="BK53" s="14"/>
      <c r="BL53" s="14">
        <v>0.197866917716155</v>
      </c>
      <c r="BM53" s="14">
        <v>0.30900613544177702</v>
      </c>
      <c r="BN53" s="14">
        <v>0.33579895297675899</v>
      </c>
      <c r="BO53" s="14">
        <v>0.31811717329366201</v>
      </c>
      <c r="BP53" s="14" t="s">
        <v>95</v>
      </c>
      <c r="BQ53" s="14">
        <v>0.117313511366808</v>
      </c>
      <c r="BR53" s="14"/>
      <c r="BS53" s="14">
        <v>0.19284809924832</v>
      </c>
      <c r="BT53" s="14">
        <v>0.268829212368769</v>
      </c>
      <c r="BU53" s="14">
        <v>0.35462303732241501</v>
      </c>
      <c r="BV53" s="14">
        <v>0.30571373286750197</v>
      </c>
      <c r="BW53" s="14">
        <v>0.15903817544501</v>
      </c>
      <c r="BX53" s="14">
        <v>9.6533775665155794E-2</v>
      </c>
      <c r="BY53" s="14"/>
      <c r="BZ53" s="14">
        <v>7.2559231775876296E-2</v>
      </c>
      <c r="CA53" s="14">
        <v>0.41886728388931399</v>
      </c>
      <c r="CB53" s="14">
        <v>0.25775297836938799</v>
      </c>
      <c r="CC53" s="14">
        <v>0.118989814683494</v>
      </c>
    </row>
    <row r="54" spans="2:81" x14ac:dyDescent="0.3">
      <c r="B54" t="s">
        <v>64</v>
      </c>
      <c r="C54" s="14">
        <v>0.34541117916220299</v>
      </c>
      <c r="D54" s="14">
        <v>0.34525142773595802</v>
      </c>
      <c r="E54" s="14">
        <v>0.34507278956554299</v>
      </c>
      <c r="F54" s="14"/>
      <c r="G54" s="14">
        <v>0.34315124041850897</v>
      </c>
      <c r="H54" s="14">
        <v>0.33310348919490601</v>
      </c>
      <c r="I54" s="14">
        <v>0.39031874684399398</v>
      </c>
      <c r="J54" s="14">
        <v>0.36940395935161902</v>
      </c>
      <c r="K54" s="14">
        <v>0.30692196459971099</v>
      </c>
      <c r="L54" s="14">
        <v>0.32555757217577602</v>
      </c>
      <c r="M54" s="14"/>
      <c r="N54" s="14">
        <v>0.367491238402188</v>
      </c>
      <c r="O54" s="14">
        <v>0.36079577326941498</v>
      </c>
      <c r="P54" s="14">
        <v>0.31654634100574303</v>
      </c>
      <c r="Q54" s="14">
        <v>0.32810539945830403</v>
      </c>
      <c r="R54" s="14"/>
      <c r="S54" s="14">
        <v>0.30745366107938399</v>
      </c>
      <c r="T54" s="14">
        <v>0.33518900226787901</v>
      </c>
      <c r="U54" s="14">
        <v>0.38762789579956602</v>
      </c>
      <c r="V54" s="14">
        <v>0.37674096841214699</v>
      </c>
      <c r="W54" s="14">
        <v>0.31371610160237401</v>
      </c>
      <c r="X54" s="14">
        <v>0.36091958063359703</v>
      </c>
      <c r="Y54" s="14">
        <v>0.31870078507690502</v>
      </c>
      <c r="Z54" s="14">
        <v>0.45144596112646901</v>
      </c>
      <c r="AA54" s="14">
        <v>0.350542221793326</v>
      </c>
      <c r="AB54" s="14">
        <v>0.354859629683972</v>
      </c>
      <c r="AC54" s="14">
        <v>0.33803231829000102</v>
      </c>
      <c r="AD54" s="14">
        <v>0.31375393147713898</v>
      </c>
      <c r="AE54" s="14"/>
      <c r="AF54" s="14">
        <v>0.346887316444705</v>
      </c>
      <c r="AG54" s="14">
        <v>0.376991109973915</v>
      </c>
      <c r="AH54" s="14">
        <v>0.35086367657795398</v>
      </c>
      <c r="AI54" s="14">
        <v>0.32747511666542001</v>
      </c>
      <c r="AJ54" s="14"/>
      <c r="AK54" s="14">
        <v>0.29882426864348999</v>
      </c>
      <c r="AL54" s="14">
        <v>0.377240850072949</v>
      </c>
      <c r="AM54" s="14"/>
      <c r="AN54" s="14">
        <v>0.34528821302546497</v>
      </c>
      <c r="AO54" s="14">
        <v>0.35331391530781397</v>
      </c>
      <c r="AP54" s="14">
        <v>0.35118442418826801</v>
      </c>
      <c r="AQ54" s="14">
        <v>0.32821642288122999</v>
      </c>
      <c r="AR54" s="14">
        <v>0.35215817834110702</v>
      </c>
      <c r="AS54" s="14">
        <v>0.33399501195458903</v>
      </c>
      <c r="AT54" s="14"/>
      <c r="AU54" s="14">
        <v>0.35635832368077203</v>
      </c>
      <c r="AV54" s="14">
        <v>0.331864955350053</v>
      </c>
      <c r="AW54" s="14"/>
      <c r="AX54" s="14">
        <v>0.32852387423487101</v>
      </c>
      <c r="AY54" s="14">
        <v>0.35400817668117301</v>
      </c>
      <c r="AZ54" s="14"/>
      <c r="BA54" s="14">
        <v>0.350414226357884</v>
      </c>
      <c r="BB54" s="14">
        <v>0.320490528983155</v>
      </c>
      <c r="BC54" s="14"/>
      <c r="BD54" s="14">
        <v>0.36294729307753598</v>
      </c>
      <c r="BE54" s="14"/>
      <c r="BF54" s="14">
        <v>0.358334105026411</v>
      </c>
      <c r="BG54" s="14"/>
      <c r="BH54" s="14">
        <v>0.36100264403982202</v>
      </c>
      <c r="BI54" s="14"/>
      <c r="BJ54" s="14">
        <v>0.405006381580923</v>
      </c>
      <c r="BK54" s="14"/>
      <c r="BL54" s="14">
        <v>0.38704866806601601</v>
      </c>
      <c r="BM54" s="14">
        <v>0.37348864961867201</v>
      </c>
      <c r="BN54" s="14">
        <v>0.31400703321112</v>
      </c>
      <c r="BO54" s="14">
        <v>0.28329210573653801</v>
      </c>
      <c r="BP54" s="14" t="s">
        <v>95</v>
      </c>
      <c r="BQ54" s="14">
        <v>0.33118407952648099</v>
      </c>
      <c r="BR54" s="14"/>
      <c r="BS54" s="14">
        <v>0.404954640881104</v>
      </c>
      <c r="BT54" s="14">
        <v>0.39719569118368098</v>
      </c>
      <c r="BU54" s="14">
        <v>0.32723180008785702</v>
      </c>
      <c r="BV54" s="14">
        <v>0.31294509497547002</v>
      </c>
      <c r="BW54" s="14">
        <v>0.31815038187122302</v>
      </c>
      <c r="BX54" s="14">
        <v>0.30064095281963599</v>
      </c>
      <c r="BY54" s="14"/>
      <c r="BZ54" s="14">
        <v>0.171113775483278</v>
      </c>
      <c r="CA54" s="14">
        <v>0.38046141820643598</v>
      </c>
      <c r="CB54" s="14">
        <v>0.38014072919793301</v>
      </c>
      <c r="CC54" s="14">
        <v>0.38093214926962099</v>
      </c>
    </row>
    <row r="55" spans="2:81" x14ac:dyDescent="0.3">
      <c r="B55" t="s">
        <v>65</v>
      </c>
      <c r="C55" s="14">
        <v>0.27109767390781198</v>
      </c>
      <c r="D55" s="14">
        <v>0.240966497427371</v>
      </c>
      <c r="E55" s="14">
        <v>0.30103122649498698</v>
      </c>
      <c r="F55" s="14"/>
      <c r="G55" s="14">
        <v>0.21146470778344301</v>
      </c>
      <c r="H55" s="14">
        <v>0.29719701005705601</v>
      </c>
      <c r="I55" s="14">
        <v>0.26888247886086603</v>
      </c>
      <c r="J55" s="14">
        <v>0.26225475592761999</v>
      </c>
      <c r="K55" s="14">
        <v>0.25992205594030798</v>
      </c>
      <c r="L55" s="14">
        <v>0.30492766304473701</v>
      </c>
      <c r="M55" s="14"/>
      <c r="N55" s="14">
        <v>0.26455102584107598</v>
      </c>
      <c r="O55" s="14">
        <v>0.28635150428741901</v>
      </c>
      <c r="P55" s="14">
        <v>0.28261753345288498</v>
      </c>
      <c r="Q55" s="14">
        <v>0.25339357969528598</v>
      </c>
      <c r="R55" s="14"/>
      <c r="S55" s="14">
        <v>0.26242631876134698</v>
      </c>
      <c r="T55" s="14">
        <v>0.27173142752165602</v>
      </c>
      <c r="U55" s="14">
        <v>0.25494964608453402</v>
      </c>
      <c r="V55" s="14">
        <v>0.22964962877957801</v>
      </c>
      <c r="W55" s="14">
        <v>0.30048138139848501</v>
      </c>
      <c r="X55" s="14">
        <v>0.30475821393365599</v>
      </c>
      <c r="Y55" s="14">
        <v>0.30695391730666499</v>
      </c>
      <c r="Z55" s="14">
        <v>0.20732980303326601</v>
      </c>
      <c r="AA55" s="14">
        <v>0.27492570305715602</v>
      </c>
      <c r="AB55" s="14">
        <v>0.26154730835135898</v>
      </c>
      <c r="AC55" s="14">
        <v>0.25614110730357098</v>
      </c>
      <c r="AD55" s="14">
        <v>0.312703445050937</v>
      </c>
      <c r="AE55" s="14"/>
      <c r="AF55" s="14">
        <v>0.27027755917624202</v>
      </c>
      <c r="AG55" s="14">
        <v>0.219226555614975</v>
      </c>
      <c r="AH55" s="14">
        <v>0.24585426311968001</v>
      </c>
      <c r="AI55" s="14">
        <v>0.32102034356666798</v>
      </c>
      <c r="AJ55" s="14"/>
      <c r="AK55" s="14">
        <v>0.33145535163378298</v>
      </c>
      <c r="AL55" s="14">
        <v>0.33370332841241801</v>
      </c>
      <c r="AM55" s="14"/>
      <c r="AN55" s="14">
        <v>0.25563771280514103</v>
      </c>
      <c r="AO55" s="14">
        <v>0.26949944989029301</v>
      </c>
      <c r="AP55" s="14">
        <v>0.273787662783674</v>
      </c>
      <c r="AQ55" s="14">
        <v>0.29118490895936</v>
      </c>
      <c r="AR55" s="14">
        <v>0.29588560287023802</v>
      </c>
      <c r="AS55" s="14">
        <v>0.22732228832611301</v>
      </c>
      <c r="AT55" s="14"/>
      <c r="AU55" s="14">
        <v>0.26286849479239699</v>
      </c>
      <c r="AV55" s="14">
        <v>0.28046722258103202</v>
      </c>
      <c r="AW55" s="14"/>
      <c r="AX55" s="14">
        <v>0.29487370232437699</v>
      </c>
      <c r="AY55" s="14">
        <v>0.25708250502436503</v>
      </c>
      <c r="AZ55" s="14"/>
      <c r="BA55" s="14">
        <v>0.26345081935027997</v>
      </c>
      <c r="BB55" s="14">
        <v>0.30918737803109397</v>
      </c>
      <c r="BC55" s="14"/>
      <c r="BD55" s="14">
        <v>0.21561911901054301</v>
      </c>
      <c r="BE55" s="14"/>
      <c r="BF55" s="14">
        <v>0.21330481370423701</v>
      </c>
      <c r="BG55" s="14"/>
      <c r="BH55" s="14">
        <v>0.21930031182479101</v>
      </c>
      <c r="BI55" s="14"/>
      <c r="BJ55" s="14">
        <v>0.204979701446936</v>
      </c>
      <c r="BK55" s="14"/>
      <c r="BL55" s="14">
        <v>0.25849681820480802</v>
      </c>
      <c r="BM55" s="14">
        <v>0.209868638075455</v>
      </c>
      <c r="BN55" s="14">
        <v>0.22362673585435899</v>
      </c>
      <c r="BO55" s="14">
        <v>0.30783866770041801</v>
      </c>
      <c r="BP55" s="14" t="s">
        <v>95</v>
      </c>
      <c r="BQ55" s="14">
        <v>0.342608369000934</v>
      </c>
      <c r="BR55" s="14"/>
      <c r="BS55" s="14">
        <v>0.24426587404060199</v>
      </c>
      <c r="BT55" s="14">
        <v>0.18238439795606001</v>
      </c>
      <c r="BU55" s="14">
        <v>0.21356290010715401</v>
      </c>
      <c r="BV55" s="14">
        <v>0.28489765141385698</v>
      </c>
      <c r="BW55" s="14">
        <v>0.32344075162492503</v>
      </c>
      <c r="BX55" s="14">
        <v>0.38133737939684298</v>
      </c>
      <c r="BY55" s="14"/>
      <c r="BZ55" s="14">
        <v>0.39584548913166501</v>
      </c>
      <c r="CA55" s="14">
        <v>0.13618242393826499</v>
      </c>
      <c r="CB55" s="14">
        <v>0.25794867885417599</v>
      </c>
      <c r="CC55" s="14">
        <v>0.34612949813826999</v>
      </c>
    </row>
    <row r="56" spans="2:81" x14ac:dyDescent="0.3">
      <c r="B56" t="s">
        <v>89</v>
      </c>
      <c r="C56" s="14">
        <v>9.9105639443210894E-2</v>
      </c>
      <c r="D56" s="14">
        <v>9.2467215414708301E-2</v>
      </c>
      <c r="E56" s="14">
        <v>0.104927217939756</v>
      </c>
      <c r="F56" s="14"/>
      <c r="G56" s="14">
        <v>0.141947285172486</v>
      </c>
      <c r="H56" s="14">
        <v>0.106627357459745</v>
      </c>
      <c r="I56" s="14">
        <v>0.107775720249529</v>
      </c>
      <c r="J56" s="14">
        <v>8.7615575575797799E-2</v>
      </c>
      <c r="K56" s="14">
        <v>9.0397916245096799E-2</v>
      </c>
      <c r="L56" s="14">
        <v>7.3102055564933904E-2</v>
      </c>
      <c r="M56" s="14"/>
      <c r="N56" s="14">
        <v>0.100978252797307</v>
      </c>
      <c r="O56" s="14">
        <v>0.102422905776527</v>
      </c>
      <c r="P56" s="14">
        <v>0.11271497853590599</v>
      </c>
      <c r="Q56" s="14">
        <v>8.4591760436023095E-2</v>
      </c>
      <c r="R56" s="14"/>
      <c r="S56" s="14">
        <v>0.101314420839081</v>
      </c>
      <c r="T56" s="14">
        <v>0.100204497172603</v>
      </c>
      <c r="U56" s="14">
        <v>0.10256244782287099</v>
      </c>
      <c r="V56" s="14">
        <v>9.1057519130938E-2</v>
      </c>
      <c r="W56" s="14">
        <v>0.11151244336506499</v>
      </c>
      <c r="X56" s="14">
        <v>8.8236717525713104E-2</v>
      </c>
      <c r="Y56" s="14">
        <v>9.6992303928338797E-2</v>
      </c>
      <c r="Z56" s="14">
        <v>9.1306791522930003E-2</v>
      </c>
      <c r="AA56" s="14">
        <v>8.3769698892560598E-2</v>
      </c>
      <c r="AB56" s="14">
        <v>0.12298885246159701</v>
      </c>
      <c r="AC56" s="14">
        <v>0.10443054027070001</v>
      </c>
      <c r="AD56" s="14">
        <v>9.4204091623346795E-2</v>
      </c>
      <c r="AE56" s="14"/>
      <c r="AF56" s="14">
        <v>9.7009458935346807E-2</v>
      </c>
      <c r="AG56" s="14">
        <v>0.12097229613873201</v>
      </c>
      <c r="AH56" s="14">
        <v>9.0992123939837605E-2</v>
      </c>
      <c r="AI56" s="14">
        <v>9.7496913451359399E-2</v>
      </c>
      <c r="AJ56" s="14"/>
      <c r="AK56" s="14">
        <v>0.10381193772188201</v>
      </c>
      <c r="AL56" s="14">
        <v>8.6854649482025897E-2</v>
      </c>
      <c r="AM56" s="14"/>
      <c r="AN56" s="14">
        <v>9.0685207055393693E-2</v>
      </c>
      <c r="AO56" s="14">
        <v>9.6279870488886699E-2</v>
      </c>
      <c r="AP56" s="14">
        <v>0.13224119806846901</v>
      </c>
      <c r="AQ56" s="14">
        <v>8.7172787317863307E-2</v>
      </c>
      <c r="AR56" s="14">
        <v>0.105520431852562</v>
      </c>
      <c r="AS56" s="14">
        <v>0.10166070982496</v>
      </c>
      <c r="AT56" s="14"/>
      <c r="AU56" s="14">
        <v>8.5167160930871094E-2</v>
      </c>
      <c r="AV56" s="14">
        <v>0.11918170585396599</v>
      </c>
      <c r="AW56" s="14"/>
      <c r="AX56" s="14">
        <v>9.7789001928314495E-2</v>
      </c>
      <c r="AY56" s="14">
        <v>0.100704116271047</v>
      </c>
      <c r="AZ56" s="14"/>
      <c r="BA56" s="14">
        <v>8.9970830766425203E-2</v>
      </c>
      <c r="BB56" s="14">
        <v>0.144606983440772</v>
      </c>
      <c r="BC56" s="14"/>
      <c r="BD56" s="14">
        <v>7.3702130572555202E-2</v>
      </c>
      <c r="BE56" s="14"/>
      <c r="BF56" s="14">
        <v>7.7207001676301595E-2</v>
      </c>
      <c r="BG56" s="14"/>
      <c r="BH56" s="14">
        <v>0.12874453400046601</v>
      </c>
      <c r="BI56" s="14"/>
      <c r="BJ56" s="14">
        <v>7.5478265347447102E-2</v>
      </c>
      <c r="BK56" s="14"/>
      <c r="BL56" s="14">
        <v>0.10894334002482101</v>
      </c>
      <c r="BM56" s="14">
        <v>7.2008719668805801E-2</v>
      </c>
      <c r="BN56" s="14">
        <v>7.4631184142483001E-2</v>
      </c>
      <c r="BO56" s="14">
        <v>7.3476234232343104E-2</v>
      </c>
      <c r="BP56" s="14" t="s">
        <v>95</v>
      </c>
      <c r="BQ56" s="14">
        <v>0.135313507744308</v>
      </c>
      <c r="BR56" s="14"/>
      <c r="BS56" s="14">
        <v>0.121870713479312</v>
      </c>
      <c r="BT56" s="14">
        <v>0.112542896824931</v>
      </c>
      <c r="BU56" s="14">
        <v>5.38951231819065E-2</v>
      </c>
      <c r="BV56" s="14">
        <v>6.4045798406777404E-2</v>
      </c>
      <c r="BW56" s="14">
        <v>0.12172088059861</v>
      </c>
      <c r="BX56" s="14">
        <v>0.134001555977453</v>
      </c>
      <c r="BY56" s="14"/>
      <c r="BZ56" s="14">
        <v>0.18336855693863699</v>
      </c>
      <c r="CA56" s="14">
        <v>4.9937830620546901E-2</v>
      </c>
      <c r="CB56" s="14">
        <v>7.3339691730128803E-2</v>
      </c>
      <c r="CC56" s="14">
        <v>0.124243291252652</v>
      </c>
    </row>
    <row r="57" spans="2:81" x14ac:dyDescent="0.3">
      <c r="B57" t="s">
        <v>90</v>
      </c>
      <c r="C57" s="14">
        <v>5.0498904716362397E-2</v>
      </c>
      <c r="D57" s="14">
        <v>5.8912142610884802E-2</v>
      </c>
      <c r="E57" s="14">
        <v>4.2371729269062498E-2</v>
      </c>
      <c r="F57" s="14"/>
      <c r="G57" s="14">
        <v>3.4807257849814199E-2</v>
      </c>
      <c r="H57" s="14">
        <v>4.2821983856913902E-2</v>
      </c>
      <c r="I57" s="14">
        <v>5.3887310960314003E-2</v>
      </c>
      <c r="J57" s="14">
        <v>7.0722946713110302E-2</v>
      </c>
      <c r="K57" s="14">
        <v>6.4035367185870606E-2</v>
      </c>
      <c r="L57" s="14">
        <v>3.9368251124218899E-2</v>
      </c>
      <c r="M57" s="14"/>
      <c r="N57" s="14">
        <v>5.3776401105085699E-2</v>
      </c>
      <c r="O57" s="14">
        <v>5.6864502158954902E-2</v>
      </c>
      <c r="P57" s="14">
        <v>4.5633827558749597E-2</v>
      </c>
      <c r="Q57" s="14">
        <v>4.35374345674297E-2</v>
      </c>
      <c r="R57" s="14"/>
      <c r="S57" s="14">
        <v>3.0422050330727202E-2</v>
      </c>
      <c r="T57" s="14">
        <v>4.6962091086971303E-2</v>
      </c>
      <c r="U57" s="14">
        <v>2.21862210719391E-2</v>
      </c>
      <c r="V57" s="14">
        <v>5.8018416670763497E-2</v>
      </c>
      <c r="W57" s="14">
        <v>5.7846726794810302E-2</v>
      </c>
      <c r="X57" s="14">
        <v>3.4234662884696898E-2</v>
      </c>
      <c r="Y57" s="14">
        <v>4.0068430737559599E-2</v>
      </c>
      <c r="Z57" s="14">
        <v>3.5325020178007198E-2</v>
      </c>
      <c r="AA57" s="14">
        <v>5.6308175664145303E-2</v>
      </c>
      <c r="AB57" s="14">
        <v>9.1334181394178204E-2</v>
      </c>
      <c r="AC57" s="14">
        <v>9.2840303612368405E-2</v>
      </c>
      <c r="AD57" s="14">
        <v>5.8462857171382103E-2</v>
      </c>
      <c r="AE57" s="14"/>
      <c r="AF57" s="14">
        <v>4.3308433352540802E-2</v>
      </c>
      <c r="AG57" s="14">
        <v>9.37058004417681E-2</v>
      </c>
      <c r="AH57" s="14">
        <v>9.5853148902126206E-2</v>
      </c>
      <c r="AI57" s="14">
        <v>5.9449374900812701E-2</v>
      </c>
      <c r="AJ57" s="14"/>
      <c r="AK57" s="14">
        <v>4.8400314763649199E-2</v>
      </c>
      <c r="AL57" s="14">
        <v>5.3938938934724102E-2</v>
      </c>
      <c r="AM57" s="14"/>
      <c r="AN57" s="14">
        <v>4.27716449659351E-2</v>
      </c>
      <c r="AO57" s="14">
        <v>5.5710541632378201E-2</v>
      </c>
      <c r="AP57" s="14">
        <v>5.0073753434534199E-2</v>
      </c>
      <c r="AQ57" s="14">
        <v>5.5191692454142398E-2</v>
      </c>
      <c r="AR57" s="14">
        <v>4.6853080145221403E-2</v>
      </c>
      <c r="AS57" s="14">
        <v>5.32313651744152E-2</v>
      </c>
      <c r="AT57" s="14"/>
      <c r="AU57" s="14">
        <v>5.0172207904481701E-2</v>
      </c>
      <c r="AV57" s="14">
        <v>5.0161621971275903E-2</v>
      </c>
      <c r="AW57" s="14"/>
      <c r="AX57" s="14">
        <v>5.9319194138131602E-2</v>
      </c>
      <c r="AY57" s="14">
        <v>4.7720952615649501E-2</v>
      </c>
      <c r="AZ57" s="14"/>
      <c r="BA57" s="14">
        <v>5.1711083615139097E-2</v>
      </c>
      <c r="BB57" s="14">
        <v>4.4460927237973603E-2</v>
      </c>
      <c r="BC57" s="14"/>
      <c r="BD57" s="14">
        <v>3.5846694606149497E-2</v>
      </c>
      <c r="BE57" s="14"/>
      <c r="BF57" s="14">
        <v>4.1058749109552997E-2</v>
      </c>
      <c r="BG57" s="14"/>
      <c r="BH57" s="14">
        <v>9.1241742581444393E-2</v>
      </c>
      <c r="BI57" s="14"/>
      <c r="BJ57" s="14">
        <v>0.100532248692197</v>
      </c>
      <c r="BK57" s="14"/>
      <c r="BL57" s="14">
        <v>4.7644255988199297E-2</v>
      </c>
      <c r="BM57" s="14">
        <v>3.5627857195290998E-2</v>
      </c>
      <c r="BN57" s="14">
        <v>5.1936093815280103E-2</v>
      </c>
      <c r="BO57" s="14">
        <v>1.7275819037038301E-2</v>
      </c>
      <c r="BP57" s="14" t="s">
        <v>95</v>
      </c>
      <c r="BQ57" s="14">
        <v>7.3580532361469497E-2</v>
      </c>
      <c r="BR57" s="14"/>
      <c r="BS57" s="14">
        <v>3.6060672350662799E-2</v>
      </c>
      <c r="BT57" s="14">
        <v>3.9047801666558697E-2</v>
      </c>
      <c r="BU57" s="14">
        <v>5.0687139300668899E-2</v>
      </c>
      <c r="BV57" s="14">
        <v>3.2397722336393701E-2</v>
      </c>
      <c r="BW57" s="14">
        <v>7.7649810460232394E-2</v>
      </c>
      <c r="BX57" s="14">
        <v>8.7486336140912904E-2</v>
      </c>
      <c r="BY57" s="14"/>
      <c r="BZ57" s="14">
        <v>0.177112946670544</v>
      </c>
      <c r="CA57" s="14">
        <v>1.45510433454376E-2</v>
      </c>
      <c r="CB57" s="14">
        <v>3.0817921848373401E-2</v>
      </c>
      <c r="CC57" s="14">
        <v>2.9705246655963101E-2</v>
      </c>
    </row>
    <row r="58" spans="2:81" x14ac:dyDescent="0.3">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row>
    <row r="59" spans="2:81" x14ac:dyDescent="0.3">
      <c r="B59" s="6" t="s">
        <v>103</v>
      </c>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row>
    <row r="60" spans="2:81" x14ac:dyDescent="0.3">
      <c r="B60" s="21" t="s">
        <v>94</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row>
    <row r="61" spans="2:81" x14ac:dyDescent="0.3">
      <c r="B61" t="s">
        <v>63</v>
      </c>
      <c r="C61" s="14">
        <v>0.22551431817665399</v>
      </c>
      <c r="D61" s="14">
        <v>0.231323573897037</v>
      </c>
      <c r="E61" s="14">
        <v>0.22012340342228401</v>
      </c>
      <c r="F61" s="14"/>
      <c r="G61" s="14">
        <v>0.29550595080751102</v>
      </c>
      <c r="H61" s="14">
        <v>0.288739612470581</v>
      </c>
      <c r="I61" s="14">
        <v>0.244714422866151</v>
      </c>
      <c r="J61" s="14">
        <v>0.195822009655712</v>
      </c>
      <c r="K61" s="14">
        <v>0.156220309063307</v>
      </c>
      <c r="L61" s="14">
        <v>0.18343248549701399</v>
      </c>
      <c r="M61" s="14"/>
      <c r="N61" s="14">
        <v>0.25728812356928299</v>
      </c>
      <c r="O61" s="14">
        <v>0.18067592968107399</v>
      </c>
      <c r="P61" s="14">
        <v>0.21381794580197799</v>
      </c>
      <c r="Q61" s="14">
        <v>0.2484279665845</v>
      </c>
      <c r="R61" s="14"/>
      <c r="S61" s="14">
        <v>0.30693311819148</v>
      </c>
      <c r="T61" s="14">
        <v>0.19188927750844101</v>
      </c>
      <c r="U61" s="14">
        <v>0.23386286811943199</v>
      </c>
      <c r="V61" s="14">
        <v>0.214901547324474</v>
      </c>
      <c r="W61" s="14">
        <v>0.19709276909761</v>
      </c>
      <c r="X61" s="14">
        <v>0.19129395178030101</v>
      </c>
      <c r="Y61" s="14">
        <v>0.22093085144768701</v>
      </c>
      <c r="Z61" s="14">
        <v>0.274053056188518</v>
      </c>
      <c r="AA61" s="14">
        <v>0.28176653112800598</v>
      </c>
      <c r="AB61" s="14">
        <v>0.13221869915952</v>
      </c>
      <c r="AC61" s="14">
        <v>0.19446639790148801</v>
      </c>
      <c r="AD61" s="14">
        <v>0.20760946406046901</v>
      </c>
      <c r="AE61" s="14"/>
      <c r="AF61" s="14">
        <v>0.23878159469565599</v>
      </c>
      <c r="AG61" s="14">
        <v>0.12189377601601301</v>
      </c>
      <c r="AH61" s="14">
        <v>0.17473458589104501</v>
      </c>
      <c r="AI61" s="14">
        <v>0.26454367038594101</v>
      </c>
      <c r="AJ61" s="14"/>
      <c r="AK61" s="14">
        <v>0.22264014759391501</v>
      </c>
      <c r="AL61" s="14">
        <v>0.20292023468034101</v>
      </c>
      <c r="AM61" s="14"/>
      <c r="AN61" s="14">
        <v>0.318467094027792</v>
      </c>
      <c r="AO61" s="14">
        <v>0.20389519946417001</v>
      </c>
      <c r="AP61" s="14">
        <v>0.19186184921833399</v>
      </c>
      <c r="AQ61" s="14">
        <v>0.18727069280529199</v>
      </c>
      <c r="AR61" s="14">
        <v>0.18235567090642499</v>
      </c>
      <c r="AS61" s="14">
        <v>0.17289121863138601</v>
      </c>
      <c r="AT61" s="14"/>
      <c r="AU61" s="14">
        <v>0.24063124620357099</v>
      </c>
      <c r="AV61" s="14">
        <v>0.20698171993584999</v>
      </c>
      <c r="AW61" s="14"/>
      <c r="AX61" s="14">
        <v>0.193623075019558</v>
      </c>
      <c r="AY61" s="14">
        <v>0.23851527932297201</v>
      </c>
      <c r="AZ61" s="14"/>
      <c r="BA61" s="14">
        <v>0.222129040183211</v>
      </c>
      <c r="BB61" s="14">
        <v>0.24260289038760599</v>
      </c>
      <c r="BC61" s="14"/>
      <c r="BD61" s="14">
        <v>0.28292390605245898</v>
      </c>
      <c r="BE61" s="14"/>
      <c r="BF61" s="14">
        <v>0.286173392988117</v>
      </c>
      <c r="BG61" s="14"/>
      <c r="BH61" s="14">
        <v>0.15472130270151399</v>
      </c>
      <c r="BI61" s="14"/>
      <c r="BJ61" s="14">
        <v>0.214985055845136</v>
      </c>
      <c r="BK61" s="14"/>
      <c r="BL61" s="14">
        <v>0.26618246958274899</v>
      </c>
      <c r="BM61" s="14">
        <v>0.24296280428500999</v>
      </c>
      <c r="BN61" s="14">
        <v>0.15073503226096599</v>
      </c>
      <c r="BO61" s="14">
        <v>0.26782149078678902</v>
      </c>
      <c r="BP61" s="14" t="s">
        <v>95</v>
      </c>
      <c r="BQ61" s="14">
        <v>0.201714674779499</v>
      </c>
      <c r="BR61" s="14"/>
      <c r="BS61" s="14">
        <v>0.29162939819057399</v>
      </c>
      <c r="BT61" s="14">
        <v>0.25901003456135102</v>
      </c>
      <c r="BU61" s="14">
        <v>0.18280950167345</v>
      </c>
      <c r="BV61" s="14">
        <v>0.25698793798877101</v>
      </c>
      <c r="BW61" s="14">
        <v>0.202678776974515</v>
      </c>
      <c r="BX61" s="14">
        <v>0.184632362024747</v>
      </c>
      <c r="BY61" s="14"/>
      <c r="BZ61" s="14">
        <v>0.10684379708973001</v>
      </c>
      <c r="CA61" s="14">
        <v>0.45718165041258202</v>
      </c>
      <c r="CB61" s="14">
        <v>0.11275773376624799</v>
      </c>
      <c r="CC61" s="14">
        <v>0.19383034576758701</v>
      </c>
    </row>
    <row r="62" spans="2:81" x14ac:dyDescent="0.3">
      <c r="B62" t="s">
        <v>64</v>
      </c>
      <c r="C62" s="14">
        <v>0.396743789810796</v>
      </c>
      <c r="D62" s="14">
        <v>0.36835224631844699</v>
      </c>
      <c r="E62" s="14">
        <v>0.42442573997496003</v>
      </c>
      <c r="F62" s="14"/>
      <c r="G62" s="14">
        <v>0.45396936226704399</v>
      </c>
      <c r="H62" s="14">
        <v>0.444360533513597</v>
      </c>
      <c r="I62" s="14">
        <v>0.38887420496084701</v>
      </c>
      <c r="J62" s="14">
        <v>0.42372851404687201</v>
      </c>
      <c r="K62" s="14">
        <v>0.41088139713545102</v>
      </c>
      <c r="L62" s="14">
        <v>0.29230983663244298</v>
      </c>
      <c r="M62" s="14"/>
      <c r="N62" s="14">
        <v>0.39304107203543998</v>
      </c>
      <c r="O62" s="14">
        <v>0.44665672382059401</v>
      </c>
      <c r="P62" s="14">
        <v>0.40733022118246998</v>
      </c>
      <c r="Q62" s="14">
        <v>0.33294169222613301</v>
      </c>
      <c r="R62" s="14"/>
      <c r="S62" s="14">
        <v>0.35467561467796699</v>
      </c>
      <c r="T62" s="14">
        <v>0.38866560572071901</v>
      </c>
      <c r="U62" s="14">
        <v>0.44305921306416801</v>
      </c>
      <c r="V62" s="14">
        <v>0.34244092834558898</v>
      </c>
      <c r="W62" s="14">
        <v>0.38567661787320001</v>
      </c>
      <c r="X62" s="14">
        <v>0.457455955816087</v>
      </c>
      <c r="Y62" s="14">
        <v>0.38340675531289298</v>
      </c>
      <c r="Z62" s="14">
        <v>0.35525401088517999</v>
      </c>
      <c r="AA62" s="14">
        <v>0.38457984811739199</v>
      </c>
      <c r="AB62" s="14">
        <v>0.44797291897839903</v>
      </c>
      <c r="AC62" s="14">
        <v>0.38685132721979498</v>
      </c>
      <c r="AD62" s="14">
        <v>0.49434133369210798</v>
      </c>
      <c r="AE62" s="14"/>
      <c r="AF62" s="14">
        <v>0.38038120663929598</v>
      </c>
      <c r="AG62" s="14">
        <v>0.45493021901326303</v>
      </c>
      <c r="AH62" s="14">
        <v>0.410360500896707</v>
      </c>
      <c r="AI62" s="14">
        <v>0.463019555212829</v>
      </c>
      <c r="AJ62" s="14"/>
      <c r="AK62" s="14">
        <v>0.46490908540793202</v>
      </c>
      <c r="AL62" s="14">
        <v>0.41185011001132998</v>
      </c>
      <c r="AM62" s="14"/>
      <c r="AN62" s="14">
        <v>0.40531410717758598</v>
      </c>
      <c r="AO62" s="14">
        <v>0.39021120067447101</v>
      </c>
      <c r="AP62" s="14">
        <v>0.40622013007681201</v>
      </c>
      <c r="AQ62" s="14">
        <v>0.39782143300207701</v>
      </c>
      <c r="AR62" s="14">
        <v>0.38806906543868003</v>
      </c>
      <c r="AS62" s="14">
        <v>0.37994664914860499</v>
      </c>
      <c r="AT62" s="14"/>
      <c r="AU62" s="14">
        <v>0.387746845490197</v>
      </c>
      <c r="AV62" s="14">
        <v>0.41226657068945599</v>
      </c>
      <c r="AW62" s="14"/>
      <c r="AX62" s="14">
        <v>0.44384590513140099</v>
      </c>
      <c r="AY62" s="14">
        <v>0.38386610727049097</v>
      </c>
      <c r="AZ62" s="14"/>
      <c r="BA62" s="14">
        <v>0.38880092376292202</v>
      </c>
      <c r="BB62" s="14">
        <v>0.436838647687736</v>
      </c>
      <c r="BC62" s="14"/>
      <c r="BD62" s="14">
        <v>0.364380943139202</v>
      </c>
      <c r="BE62" s="14"/>
      <c r="BF62" s="14">
        <v>0.36683775897508902</v>
      </c>
      <c r="BG62" s="14"/>
      <c r="BH62" s="14">
        <v>0.48609337715646</v>
      </c>
      <c r="BI62" s="14"/>
      <c r="BJ62" s="14">
        <v>0.39688554709220197</v>
      </c>
      <c r="BK62" s="14"/>
      <c r="BL62" s="14">
        <v>0.41585917278651502</v>
      </c>
      <c r="BM62" s="14">
        <v>0.34229824595185798</v>
      </c>
      <c r="BN62" s="14">
        <v>0.33606658699876402</v>
      </c>
      <c r="BO62" s="14">
        <v>0.33403774572697498</v>
      </c>
      <c r="BP62" s="14" t="s">
        <v>95</v>
      </c>
      <c r="BQ62" s="14">
        <v>0.47801944614177799</v>
      </c>
      <c r="BR62" s="14"/>
      <c r="BS62" s="14">
        <v>0.42217841746100598</v>
      </c>
      <c r="BT62" s="14">
        <v>0.374182778421146</v>
      </c>
      <c r="BU62" s="14">
        <v>0.35253132966691803</v>
      </c>
      <c r="BV62" s="14">
        <v>0.37698297088546501</v>
      </c>
      <c r="BW62" s="14">
        <v>0.423430709985265</v>
      </c>
      <c r="BX62" s="14">
        <v>0.44347840494598101</v>
      </c>
      <c r="BY62" s="14"/>
      <c r="BZ62" s="14">
        <v>0.32828230489557803</v>
      </c>
      <c r="CA62" s="14">
        <v>0.409646395020629</v>
      </c>
      <c r="CB62" s="14">
        <v>0.30187126341356002</v>
      </c>
      <c r="CC62" s="14">
        <v>0.52898420595953899</v>
      </c>
    </row>
    <row r="63" spans="2:81" x14ac:dyDescent="0.3">
      <c r="B63" t="s">
        <v>65</v>
      </c>
      <c r="C63" s="14">
        <v>0.19828385346085001</v>
      </c>
      <c r="D63" s="14">
        <v>0.19600405476692601</v>
      </c>
      <c r="E63" s="14">
        <v>0.20069452708711399</v>
      </c>
      <c r="F63" s="14"/>
      <c r="G63" s="14">
        <v>0.10442700813276</v>
      </c>
      <c r="H63" s="14">
        <v>0.12925873776323099</v>
      </c>
      <c r="I63" s="14">
        <v>0.19498468448060299</v>
      </c>
      <c r="J63" s="14">
        <v>0.216412338137287</v>
      </c>
      <c r="K63" s="14">
        <v>0.22929871094701301</v>
      </c>
      <c r="L63" s="14">
        <v>0.285248391886399</v>
      </c>
      <c r="M63" s="14"/>
      <c r="N63" s="14">
        <v>0.18079048819597901</v>
      </c>
      <c r="O63" s="14">
        <v>0.21482487308713799</v>
      </c>
      <c r="P63" s="14">
        <v>0.186103657953506</v>
      </c>
      <c r="Q63" s="14">
        <v>0.215799367425317</v>
      </c>
      <c r="R63" s="14"/>
      <c r="S63" s="14">
        <v>0.18325309526796901</v>
      </c>
      <c r="T63" s="14">
        <v>0.21843845606996901</v>
      </c>
      <c r="U63" s="14">
        <v>0.180516310112844</v>
      </c>
      <c r="V63" s="14">
        <v>0.27841950458817499</v>
      </c>
      <c r="W63" s="14">
        <v>0.23559018321488001</v>
      </c>
      <c r="X63" s="14">
        <v>0.15726474507319399</v>
      </c>
      <c r="Y63" s="14">
        <v>0.19545089640195701</v>
      </c>
      <c r="Z63" s="14">
        <v>0.22170886376533899</v>
      </c>
      <c r="AA63" s="14">
        <v>0.169125004053887</v>
      </c>
      <c r="AB63" s="14">
        <v>0.19813747008496799</v>
      </c>
      <c r="AC63" s="14">
        <v>0.184695650408565</v>
      </c>
      <c r="AD63" s="14">
        <v>0.15692338559625901</v>
      </c>
      <c r="AE63" s="14"/>
      <c r="AF63" s="14">
        <v>0.202214218739764</v>
      </c>
      <c r="AG63" s="14">
        <v>0.20930641946230299</v>
      </c>
      <c r="AH63" s="14">
        <v>0.15561426594533301</v>
      </c>
      <c r="AI63" s="14">
        <v>0.15648367177038899</v>
      </c>
      <c r="AJ63" s="14"/>
      <c r="AK63" s="14">
        <v>0.18721498675453399</v>
      </c>
      <c r="AL63" s="14">
        <v>0.19464358301541401</v>
      </c>
      <c r="AM63" s="14"/>
      <c r="AN63" s="14">
        <v>0.129527391783059</v>
      </c>
      <c r="AO63" s="14">
        <v>0.23196899257975201</v>
      </c>
      <c r="AP63" s="14">
        <v>0.24481416680406801</v>
      </c>
      <c r="AQ63" s="14">
        <v>0.184746579376597</v>
      </c>
      <c r="AR63" s="14">
        <v>0.22441839757840601</v>
      </c>
      <c r="AS63" s="14">
        <v>0.24979354586792299</v>
      </c>
      <c r="AT63" s="14"/>
      <c r="AU63" s="14">
        <v>0.20304859487513</v>
      </c>
      <c r="AV63" s="14">
        <v>0.18929181976535001</v>
      </c>
      <c r="AW63" s="14"/>
      <c r="AX63" s="14">
        <v>0.17817788435880799</v>
      </c>
      <c r="AY63" s="14">
        <v>0.20115682315462399</v>
      </c>
      <c r="AZ63" s="14"/>
      <c r="BA63" s="14">
        <v>0.20675272274829301</v>
      </c>
      <c r="BB63" s="14">
        <v>0.15553377956915801</v>
      </c>
      <c r="BC63" s="14"/>
      <c r="BD63" s="14">
        <v>0.17068144988939801</v>
      </c>
      <c r="BE63" s="14"/>
      <c r="BF63" s="14">
        <v>0.18463048250139599</v>
      </c>
      <c r="BG63" s="14"/>
      <c r="BH63" s="14">
        <v>0.18611632962427499</v>
      </c>
      <c r="BI63" s="14"/>
      <c r="BJ63" s="14">
        <v>0.14002278361665399</v>
      </c>
      <c r="BK63" s="14"/>
      <c r="BL63" s="14">
        <v>0.16751596266728599</v>
      </c>
      <c r="BM63" s="14">
        <v>0.211167582263764</v>
      </c>
      <c r="BN63" s="14">
        <v>0.248575644968206</v>
      </c>
      <c r="BO63" s="14">
        <v>0.203670431747979</v>
      </c>
      <c r="BP63" s="14" t="s">
        <v>95</v>
      </c>
      <c r="BQ63" s="14">
        <v>0.20125086038225701</v>
      </c>
      <c r="BR63" s="14"/>
      <c r="BS63" s="14">
        <v>0.14630112786865801</v>
      </c>
      <c r="BT63" s="14">
        <v>0.186993628137676</v>
      </c>
      <c r="BU63" s="14">
        <v>0.241053610527137</v>
      </c>
      <c r="BV63" s="14">
        <v>0.18440708641662101</v>
      </c>
      <c r="BW63" s="14">
        <v>0.177535021820105</v>
      </c>
      <c r="BX63" s="14">
        <v>0.213714002505691</v>
      </c>
      <c r="BY63" s="14"/>
      <c r="BZ63" s="14">
        <v>0.24804155412857501</v>
      </c>
      <c r="CA63" s="14">
        <v>7.5138527356788595E-2</v>
      </c>
      <c r="CB63" s="14">
        <v>0.29795720440776602</v>
      </c>
      <c r="CC63" s="14">
        <v>0.18049996018338901</v>
      </c>
    </row>
    <row r="64" spans="2:81" x14ac:dyDescent="0.3">
      <c r="B64" t="s">
        <v>89</v>
      </c>
      <c r="C64" s="14">
        <v>0.107019964843262</v>
      </c>
      <c r="D64" s="14">
        <v>0.11477689300612801</v>
      </c>
      <c r="E64" s="14">
        <v>0.10017927623376099</v>
      </c>
      <c r="F64" s="14"/>
      <c r="G64" s="14">
        <v>0.109021592690042</v>
      </c>
      <c r="H64" s="14">
        <v>7.6175640211934903E-2</v>
      </c>
      <c r="I64" s="14">
        <v>0.122857993503006</v>
      </c>
      <c r="J64" s="14">
        <v>9.2926730005707503E-2</v>
      </c>
      <c r="K64" s="14">
        <v>0.122399478493311</v>
      </c>
      <c r="L64" s="14">
        <v>0.118769130371394</v>
      </c>
      <c r="M64" s="14"/>
      <c r="N64" s="14">
        <v>0.10633057123398</v>
      </c>
      <c r="O64" s="14">
        <v>9.59184441700143E-2</v>
      </c>
      <c r="P64" s="14">
        <v>0.112415342268149</v>
      </c>
      <c r="Q64" s="14">
        <v>0.114192097064923</v>
      </c>
      <c r="R64" s="14"/>
      <c r="S64" s="14">
        <v>0.10320382061184601</v>
      </c>
      <c r="T64" s="14">
        <v>0.13103783018922399</v>
      </c>
      <c r="U64" s="14">
        <v>8.9503977764745099E-2</v>
      </c>
      <c r="V64" s="14">
        <v>9.3401447470953303E-2</v>
      </c>
      <c r="W64" s="14">
        <v>0.112410348796398</v>
      </c>
      <c r="X64" s="14">
        <v>0.14025380553352801</v>
      </c>
      <c r="Y64" s="14">
        <v>9.9141899878117903E-2</v>
      </c>
      <c r="Z64" s="14">
        <v>8.8854557266248996E-2</v>
      </c>
      <c r="AA64" s="14">
        <v>8.7705096100419003E-2</v>
      </c>
      <c r="AB64" s="14">
        <v>0.12634079395148101</v>
      </c>
      <c r="AC64" s="14">
        <v>0.10157949434506</v>
      </c>
      <c r="AD64" s="14">
        <v>6.6224293573197202E-2</v>
      </c>
      <c r="AE64" s="14"/>
      <c r="AF64" s="14">
        <v>0.109173502488604</v>
      </c>
      <c r="AG64" s="14">
        <v>0.126121169837043</v>
      </c>
      <c r="AH64" s="14">
        <v>0.105874807264876</v>
      </c>
      <c r="AI64" s="14">
        <v>6.6613078234519396E-2</v>
      </c>
      <c r="AJ64" s="14"/>
      <c r="AK64" s="14">
        <v>7.955847582476E-2</v>
      </c>
      <c r="AL64" s="14">
        <v>0.103222470125743</v>
      </c>
      <c r="AM64" s="14"/>
      <c r="AN64" s="14">
        <v>9.2908286580685895E-2</v>
      </c>
      <c r="AO64" s="14">
        <v>9.36499127100862E-2</v>
      </c>
      <c r="AP64" s="14">
        <v>0.10381240238836401</v>
      </c>
      <c r="AQ64" s="14">
        <v>0.14152993120316901</v>
      </c>
      <c r="AR64" s="14">
        <v>0.11829931413038</v>
      </c>
      <c r="AS64" s="14">
        <v>0.114675769472498</v>
      </c>
      <c r="AT64" s="14"/>
      <c r="AU64" s="14">
        <v>9.4679878263259507E-2</v>
      </c>
      <c r="AV64" s="14">
        <v>0.122896466112137</v>
      </c>
      <c r="AW64" s="14"/>
      <c r="AX64" s="14">
        <v>0.102031614340235</v>
      </c>
      <c r="AY64" s="14">
        <v>0.10792664892921799</v>
      </c>
      <c r="AZ64" s="14"/>
      <c r="BA64" s="14">
        <v>0.106911365046665</v>
      </c>
      <c r="BB64" s="14">
        <v>0.10756816663639</v>
      </c>
      <c r="BC64" s="14"/>
      <c r="BD64" s="14">
        <v>0.10912768513136099</v>
      </c>
      <c r="BE64" s="14"/>
      <c r="BF64" s="14">
        <v>0.100117853428198</v>
      </c>
      <c r="BG64" s="14"/>
      <c r="BH64" s="14">
        <v>0.103508228430311</v>
      </c>
      <c r="BI64" s="14"/>
      <c r="BJ64" s="14">
        <v>0.14378354403034799</v>
      </c>
      <c r="BK64" s="14"/>
      <c r="BL64" s="14">
        <v>9.2045076685276297E-2</v>
      </c>
      <c r="BM64" s="14">
        <v>0.13033456830846701</v>
      </c>
      <c r="BN64" s="14">
        <v>0.13204177528032901</v>
      </c>
      <c r="BO64" s="14">
        <v>0.12525673955542799</v>
      </c>
      <c r="BP64" s="14" t="s">
        <v>95</v>
      </c>
      <c r="BQ64" s="14">
        <v>7.3175419532631306E-2</v>
      </c>
      <c r="BR64" s="14"/>
      <c r="BS64" s="14">
        <v>9.6510203366754102E-2</v>
      </c>
      <c r="BT64" s="14">
        <v>0.114946638526293</v>
      </c>
      <c r="BU64" s="14">
        <v>0.104485847008398</v>
      </c>
      <c r="BV64" s="14">
        <v>0.12899455449466701</v>
      </c>
      <c r="BW64" s="14">
        <v>0.11769033203901599</v>
      </c>
      <c r="BX64" s="14">
        <v>8.0093977857625898E-2</v>
      </c>
      <c r="BY64" s="14"/>
      <c r="BZ64" s="14">
        <v>0.16252182918532401</v>
      </c>
      <c r="CA64" s="14">
        <v>4.2884003052543002E-2</v>
      </c>
      <c r="CB64" s="14">
        <v>0.16236546590970199</v>
      </c>
      <c r="CC64" s="14">
        <v>7.5693398621392599E-2</v>
      </c>
    </row>
    <row r="65" spans="2:81" x14ac:dyDescent="0.3">
      <c r="B65" t="s">
        <v>90</v>
      </c>
      <c r="C65" s="14">
        <v>7.2438073708438799E-2</v>
      </c>
      <c r="D65" s="14">
        <v>8.9543232011462595E-2</v>
      </c>
      <c r="E65" s="14">
        <v>5.4577053281881303E-2</v>
      </c>
      <c r="F65" s="14"/>
      <c r="G65" s="14">
        <v>3.70760861026437E-2</v>
      </c>
      <c r="H65" s="14">
        <v>6.14654760406559E-2</v>
      </c>
      <c r="I65" s="14">
        <v>4.8568694189392997E-2</v>
      </c>
      <c r="J65" s="14">
        <v>7.1110408154421503E-2</v>
      </c>
      <c r="K65" s="14">
        <v>8.1200104360918304E-2</v>
      </c>
      <c r="L65" s="14">
        <v>0.120240155612751</v>
      </c>
      <c r="M65" s="14"/>
      <c r="N65" s="14">
        <v>6.2549744965319107E-2</v>
      </c>
      <c r="O65" s="14">
        <v>6.1924029241179998E-2</v>
      </c>
      <c r="P65" s="14">
        <v>8.0332832793897496E-2</v>
      </c>
      <c r="Q65" s="14">
        <v>8.8638876699127997E-2</v>
      </c>
      <c r="R65" s="14"/>
      <c r="S65" s="14">
        <v>5.1934351250738101E-2</v>
      </c>
      <c r="T65" s="14">
        <v>6.9968830511646901E-2</v>
      </c>
      <c r="U65" s="14">
        <v>5.3057630938810801E-2</v>
      </c>
      <c r="V65" s="14">
        <v>7.0836572270808695E-2</v>
      </c>
      <c r="W65" s="14">
        <v>6.9230081017912601E-2</v>
      </c>
      <c r="X65" s="14">
        <v>5.3731541796889902E-2</v>
      </c>
      <c r="Y65" s="14">
        <v>0.101069596959346</v>
      </c>
      <c r="Z65" s="14">
        <v>6.0129511894714098E-2</v>
      </c>
      <c r="AA65" s="14">
        <v>7.6823520600296194E-2</v>
      </c>
      <c r="AB65" s="14">
        <v>9.5330117825631805E-2</v>
      </c>
      <c r="AC65" s="14">
        <v>0.132407130125092</v>
      </c>
      <c r="AD65" s="14">
        <v>7.49015230779667E-2</v>
      </c>
      <c r="AE65" s="14"/>
      <c r="AF65" s="14">
        <v>6.9449477436679896E-2</v>
      </c>
      <c r="AG65" s="14">
        <v>8.7748415671378102E-2</v>
      </c>
      <c r="AH65" s="14">
        <v>0.15341584000203901</v>
      </c>
      <c r="AI65" s="14">
        <v>4.9340024396320799E-2</v>
      </c>
      <c r="AJ65" s="14"/>
      <c r="AK65" s="14">
        <v>4.56773044188587E-2</v>
      </c>
      <c r="AL65" s="14">
        <v>8.73636021671719E-2</v>
      </c>
      <c r="AM65" s="14"/>
      <c r="AN65" s="14">
        <v>5.3783120430877497E-2</v>
      </c>
      <c r="AO65" s="14">
        <v>8.0274694571520006E-2</v>
      </c>
      <c r="AP65" s="14">
        <v>5.32914515124219E-2</v>
      </c>
      <c r="AQ65" s="14">
        <v>8.8631363612866595E-2</v>
      </c>
      <c r="AR65" s="14">
        <v>8.6857551946109196E-2</v>
      </c>
      <c r="AS65" s="14">
        <v>8.2692816879588599E-2</v>
      </c>
      <c r="AT65" s="14"/>
      <c r="AU65" s="14">
        <v>7.3893435167842497E-2</v>
      </c>
      <c r="AV65" s="14">
        <v>6.8563423497207801E-2</v>
      </c>
      <c r="AW65" s="14"/>
      <c r="AX65" s="14">
        <v>8.2321521149997301E-2</v>
      </c>
      <c r="AY65" s="14">
        <v>6.8535141322695101E-2</v>
      </c>
      <c r="AZ65" s="14"/>
      <c r="BA65" s="14">
        <v>7.5405948258909103E-2</v>
      </c>
      <c r="BB65" s="14">
        <v>5.7456515719109799E-2</v>
      </c>
      <c r="BC65" s="14"/>
      <c r="BD65" s="14">
        <v>7.2886015787579805E-2</v>
      </c>
      <c r="BE65" s="14"/>
      <c r="BF65" s="14">
        <v>6.2240512107199601E-2</v>
      </c>
      <c r="BG65" s="14"/>
      <c r="BH65" s="14">
        <v>6.9560762087439998E-2</v>
      </c>
      <c r="BI65" s="14"/>
      <c r="BJ65" s="14">
        <v>0.10432306941566</v>
      </c>
      <c r="BK65" s="14"/>
      <c r="BL65" s="14">
        <v>5.83973182781738E-2</v>
      </c>
      <c r="BM65" s="14">
        <v>7.3236799190900898E-2</v>
      </c>
      <c r="BN65" s="14">
        <v>0.13258096049173601</v>
      </c>
      <c r="BO65" s="14">
        <v>6.9213592182828604E-2</v>
      </c>
      <c r="BP65" s="14" t="s">
        <v>95</v>
      </c>
      <c r="BQ65" s="14">
        <v>4.58395991638339E-2</v>
      </c>
      <c r="BR65" s="14"/>
      <c r="BS65" s="14">
        <v>4.3380853113007802E-2</v>
      </c>
      <c r="BT65" s="14">
        <v>6.4866920353533503E-2</v>
      </c>
      <c r="BU65" s="14">
        <v>0.119119711124097</v>
      </c>
      <c r="BV65" s="14">
        <v>5.26274502144757E-2</v>
      </c>
      <c r="BW65" s="14">
        <v>7.8665159181098607E-2</v>
      </c>
      <c r="BX65" s="14">
        <v>7.80812526659556E-2</v>
      </c>
      <c r="BY65" s="14"/>
      <c r="BZ65" s="14">
        <v>0.15431051470079299</v>
      </c>
      <c r="CA65" s="14">
        <v>1.5149424157457301E-2</v>
      </c>
      <c r="CB65" s="14">
        <v>0.12504833250272501</v>
      </c>
      <c r="CC65" s="14">
        <v>2.09920894680924E-2</v>
      </c>
    </row>
    <row r="66" spans="2:81" x14ac:dyDescent="0.3">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row>
    <row r="67" spans="2:81" x14ac:dyDescent="0.3">
      <c r="B67" s="6" t="s">
        <v>104</v>
      </c>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row>
    <row r="68" spans="2:81" x14ac:dyDescent="0.3">
      <c r="B68" s="21" t="s">
        <v>94</v>
      </c>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row>
    <row r="69" spans="2:81" x14ac:dyDescent="0.3">
      <c r="B69" t="s">
        <v>63</v>
      </c>
      <c r="C69" s="14">
        <v>0.17145178869879299</v>
      </c>
      <c r="D69" s="14">
        <v>0.186561926207471</v>
      </c>
      <c r="E69" s="14">
        <v>0.15791174793498999</v>
      </c>
      <c r="F69" s="14"/>
      <c r="G69" s="14">
        <v>0.25875448981097099</v>
      </c>
      <c r="H69" s="14">
        <v>0.208198703047726</v>
      </c>
      <c r="I69" s="14">
        <v>0.15663523201237001</v>
      </c>
      <c r="J69" s="14">
        <v>0.13587264299153001</v>
      </c>
      <c r="K69" s="14">
        <v>0.13588925636372801</v>
      </c>
      <c r="L69" s="14">
        <v>0.14855741655375601</v>
      </c>
      <c r="M69" s="14"/>
      <c r="N69" s="14">
        <v>0.21409886293845301</v>
      </c>
      <c r="O69" s="14">
        <v>0.120356906944164</v>
      </c>
      <c r="P69" s="14">
        <v>0.17236279460189999</v>
      </c>
      <c r="Q69" s="14">
        <v>0.177446445721785</v>
      </c>
      <c r="R69" s="14"/>
      <c r="S69" s="14">
        <v>0.21597328891364301</v>
      </c>
      <c r="T69" s="14">
        <v>0.114100113987376</v>
      </c>
      <c r="U69" s="14">
        <v>0.241143855056075</v>
      </c>
      <c r="V69" s="14">
        <v>0.16593792826458501</v>
      </c>
      <c r="W69" s="14">
        <v>0.13721766821290601</v>
      </c>
      <c r="X69" s="14">
        <v>0.10723107059515</v>
      </c>
      <c r="Y69" s="14">
        <v>0.123588748834723</v>
      </c>
      <c r="Z69" s="14">
        <v>0.21650329064132001</v>
      </c>
      <c r="AA69" s="14">
        <v>0.25021384356489101</v>
      </c>
      <c r="AB69" s="14">
        <v>0.13125993996811799</v>
      </c>
      <c r="AC69" s="14">
        <v>0.16339324637217301</v>
      </c>
      <c r="AD69" s="14">
        <v>0.17068828693920601</v>
      </c>
      <c r="AE69" s="14"/>
      <c r="AF69" s="14">
        <v>0.18104921042295399</v>
      </c>
      <c r="AG69" s="14">
        <v>0.109892516122218</v>
      </c>
      <c r="AH69" s="14">
        <v>0.14142232016636699</v>
      </c>
      <c r="AI69" s="14">
        <v>0.18942246457234299</v>
      </c>
      <c r="AJ69" s="14"/>
      <c r="AK69" s="14">
        <v>0.154225229891503</v>
      </c>
      <c r="AL69" s="14">
        <v>0.159744767362648</v>
      </c>
      <c r="AM69" s="14"/>
      <c r="AN69" s="14">
        <v>0.248631921503746</v>
      </c>
      <c r="AO69" s="14">
        <v>0.158405003497367</v>
      </c>
      <c r="AP69" s="14">
        <v>0.157914541785865</v>
      </c>
      <c r="AQ69" s="14">
        <v>0.12113170089654</v>
      </c>
      <c r="AR69" s="14">
        <v>0.140912238978848</v>
      </c>
      <c r="AS69" s="14">
        <v>0.11843103380180001</v>
      </c>
      <c r="AT69" s="14"/>
      <c r="AU69" s="14">
        <v>0.18692097442101399</v>
      </c>
      <c r="AV69" s="14">
        <v>0.150627980046699</v>
      </c>
      <c r="AW69" s="14"/>
      <c r="AX69" s="14">
        <v>0.14556847045906299</v>
      </c>
      <c r="AY69" s="14">
        <v>0.18193297479634199</v>
      </c>
      <c r="AZ69" s="14"/>
      <c r="BA69" s="14">
        <v>0.167973197626826</v>
      </c>
      <c r="BB69" s="14">
        <v>0.189011396754862</v>
      </c>
      <c r="BC69" s="14"/>
      <c r="BD69" s="14">
        <v>0.21831168058602901</v>
      </c>
      <c r="BE69" s="14"/>
      <c r="BF69" s="14">
        <v>0.23010856403841701</v>
      </c>
      <c r="BG69" s="14"/>
      <c r="BH69" s="14">
        <v>0.14850675477807401</v>
      </c>
      <c r="BI69" s="14"/>
      <c r="BJ69" s="14">
        <v>0.174631786806766</v>
      </c>
      <c r="BK69" s="14"/>
      <c r="BL69" s="14">
        <v>0.19853953500277</v>
      </c>
      <c r="BM69" s="14">
        <v>0.18795832288104</v>
      </c>
      <c r="BN69" s="14">
        <v>0.132335228480082</v>
      </c>
      <c r="BO69" s="14">
        <v>0.21100210469906799</v>
      </c>
      <c r="BP69" s="14" t="s">
        <v>95</v>
      </c>
      <c r="BQ69" s="14">
        <v>0.12797196072921199</v>
      </c>
      <c r="BR69" s="14"/>
      <c r="BS69" s="14">
        <v>0.217943349447137</v>
      </c>
      <c r="BT69" s="14">
        <v>0.21092037715998299</v>
      </c>
      <c r="BU69" s="14">
        <v>0.15241105002482</v>
      </c>
      <c r="BV69" s="14">
        <v>0.21507870908774601</v>
      </c>
      <c r="BW69" s="14">
        <v>0.105800014686403</v>
      </c>
      <c r="BX69" s="14">
        <v>0.14751416916194099</v>
      </c>
      <c r="BY69" s="14"/>
      <c r="BZ69" s="14">
        <v>6.7974676452918395E-2</v>
      </c>
      <c r="CA69" s="14">
        <v>0.37700869368761802</v>
      </c>
      <c r="CB69" s="14">
        <v>0.10573716050158399</v>
      </c>
      <c r="CC69" s="14">
        <v>0.105150263563629</v>
      </c>
    </row>
    <row r="70" spans="2:81" x14ac:dyDescent="0.3">
      <c r="B70" t="s">
        <v>64</v>
      </c>
      <c r="C70" s="14">
        <v>0.324032986094828</v>
      </c>
      <c r="D70" s="14">
        <v>0.33246226820076802</v>
      </c>
      <c r="E70" s="14">
        <v>0.31780417971028202</v>
      </c>
      <c r="F70" s="14"/>
      <c r="G70" s="14">
        <v>0.35185355320650002</v>
      </c>
      <c r="H70" s="14">
        <v>0.35648039080730998</v>
      </c>
      <c r="I70" s="14">
        <v>0.35299843659461499</v>
      </c>
      <c r="J70" s="14">
        <v>0.32793587736492902</v>
      </c>
      <c r="K70" s="14">
        <v>0.35000224279220499</v>
      </c>
      <c r="L70" s="14">
        <v>0.232060798267201</v>
      </c>
      <c r="M70" s="14"/>
      <c r="N70" s="14">
        <v>0.34219373749622101</v>
      </c>
      <c r="O70" s="14">
        <v>0.35415060559539302</v>
      </c>
      <c r="P70" s="14">
        <v>0.31470660877763401</v>
      </c>
      <c r="Q70" s="14">
        <v>0.278972415013028</v>
      </c>
      <c r="R70" s="14"/>
      <c r="S70" s="14">
        <v>0.36060199623843497</v>
      </c>
      <c r="T70" s="14">
        <v>0.33955619402915699</v>
      </c>
      <c r="U70" s="14">
        <v>0.283093774814479</v>
      </c>
      <c r="V70" s="14">
        <v>0.30470138379288098</v>
      </c>
      <c r="W70" s="14">
        <v>0.33196171779901801</v>
      </c>
      <c r="X70" s="14">
        <v>0.30717347986713001</v>
      </c>
      <c r="Y70" s="14">
        <v>0.36241805576854702</v>
      </c>
      <c r="Z70" s="14">
        <v>0.37849998023557602</v>
      </c>
      <c r="AA70" s="14">
        <v>0.26276344301215998</v>
      </c>
      <c r="AB70" s="14">
        <v>0.327093699884905</v>
      </c>
      <c r="AC70" s="14">
        <v>0.29758055055265298</v>
      </c>
      <c r="AD70" s="14">
        <v>0.37963059419631801</v>
      </c>
      <c r="AE70" s="14"/>
      <c r="AF70" s="14">
        <v>0.30783903157617998</v>
      </c>
      <c r="AG70" s="14">
        <v>0.34463277893160599</v>
      </c>
      <c r="AH70" s="14">
        <v>0.38758615284114201</v>
      </c>
      <c r="AI70" s="14">
        <v>0.37905042138330097</v>
      </c>
      <c r="AJ70" s="14"/>
      <c r="AK70" s="14">
        <v>0.40661368010833299</v>
      </c>
      <c r="AL70" s="14">
        <v>0.29379179751412698</v>
      </c>
      <c r="AM70" s="14"/>
      <c r="AN70" s="14">
        <v>0.35703081362292899</v>
      </c>
      <c r="AO70" s="14">
        <v>0.31635035419982599</v>
      </c>
      <c r="AP70" s="14">
        <v>0.342720625638545</v>
      </c>
      <c r="AQ70" s="14">
        <v>0.28526429679727</v>
      </c>
      <c r="AR70" s="14">
        <v>0.32531323174417698</v>
      </c>
      <c r="AS70" s="14">
        <v>0.279785952678131</v>
      </c>
      <c r="AT70" s="14"/>
      <c r="AU70" s="14">
        <v>0.33173112025573498</v>
      </c>
      <c r="AV70" s="14">
        <v>0.31571564196581198</v>
      </c>
      <c r="AW70" s="14"/>
      <c r="AX70" s="14">
        <v>0.32365840022488701</v>
      </c>
      <c r="AY70" s="14">
        <v>0.327456507060568</v>
      </c>
      <c r="AZ70" s="14"/>
      <c r="BA70" s="14">
        <v>0.315238840122469</v>
      </c>
      <c r="BB70" s="14">
        <v>0.36842502679972999</v>
      </c>
      <c r="BC70" s="14"/>
      <c r="BD70" s="14">
        <v>0.30399364250585398</v>
      </c>
      <c r="BE70" s="14"/>
      <c r="BF70" s="14">
        <v>0.31490316793353601</v>
      </c>
      <c r="BG70" s="14"/>
      <c r="BH70" s="14">
        <v>0.33839509143220797</v>
      </c>
      <c r="BI70" s="14"/>
      <c r="BJ70" s="14">
        <v>0.35574513362951199</v>
      </c>
      <c r="BK70" s="14"/>
      <c r="BL70" s="14">
        <v>0.337719512021873</v>
      </c>
      <c r="BM70" s="14">
        <v>0.29768370644707298</v>
      </c>
      <c r="BN70" s="14">
        <v>0.26858401251834901</v>
      </c>
      <c r="BO70" s="14">
        <v>0.32922493614198201</v>
      </c>
      <c r="BP70" s="14" t="s">
        <v>95</v>
      </c>
      <c r="BQ70" s="14">
        <v>0.38500724260586999</v>
      </c>
      <c r="BR70" s="14"/>
      <c r="BS70" s="14">
        <v>0.35936833569208099</v>
      </c>
      <c r="BT70" s="14">
        <v>0.32531799027767699</v>
      </c>
      <c r="BU70" s="14">
        <v>0.30222149008354898</v>
      </c>
      <c r="BV70" s="14">
        <v>0.295825352584284</v>
      </c>
      <c r="BW70" s="14">
        <v>0.28173817765880699</v>
      </c>
      <c r="BX70" s="14">
        <v>0.34571663801480701</v>
      </c>
      <c r="BY70" s="14"/>
      <c r="BZ70" s="14">
        <v>0.243672338486003</v>
      </c>
      <c r="CA70" s="14">
        <v>0.37732372892027399</v>
      </c>
      <c r="CB70" s="14">
        <v>0.257991483039616</v>
      </c>
      <c r="CC70" s="14">
        <v>0.39295670175983399</v>
      </c>
    </row>
    <row r="71" spans="2:81" x14ac:dyDescent="0.3">
      <c r="B71" t="s">
        <v>65</v>
      </c>
      <c r="C71" s="14">
        <v>0.26143119579686103</v>
      </c>
      <c r="D71" s="14">
        <v>0.23443799094621601</v>
      </c>
      <c r="E71" s="14">
        <v>0.28701547265361899</v>
      </c>
      <c r="F71" s="14"/>
      <c r="G71" s="14">
        <v>0.17860307284018101</v>
      </c>
      <c r="H71" s="14">
        <v>0.216684364779126</v>
      </c>
      <c r="I71" s="14">
        <v>0.23671051331842299</v>
      </c>
      <c r="J71" s="14">
        <v>0.27667214369485899</v>
      </c>
      <c r="K71" s="14">
        <v>0.279936308293675</v>
      </c>
      <c r="L71" s="14">
        <v>0.34979170387511299</v>
      </c>
      <c r="M71" s="14"/>
      <c r="N71" s="14">
        <v>0.222200187906409</v>
      </c>
      <c r="O71" s="14">
        <v>0.26388552880532401</v>
      </c>
      <c r="P71" s="14">
        <v>0.25147013053249501</v>
      </c>
      <c r="Q71" s="14">
        <v>0.31800529191313298</v>
      </c>
      <c r="R71" s="14"/>
      <c r="S71" s="14">
        <v>0.219239650069563</v>
      </c>
      <c r="T71" s="14">
        <v>0.30051182575650398</v>
      </c>
      <c r="U71" s="14">
        <v>0.25944437916163599</v>
      </c>
      <c r="V71" s="14">
        <v>0.31874733807572198</v>
      </c>
      <c r="W71" s="14">
        <v>0.26946784377264499</v>
      </c>
      <c r="X71" s="14">
        <v>0.29179302670643298</v>
      </c>
      <c r="Y71" s="14">
        <v>0.19009746671804201</v>
      </c>
      <c r="Z71" s="14">
        <v>0.20305782499820499</v>
      </c>
      <c r="AA71" s="14">
        <v>0.25196176114657998</v>
      </c>
      <c r="AB71" s="14">
        <v>0.29290466862675502</v>
      </c>
      <c r="AC71" s="14">
        <v>0.27643889392431498</v>
      </c>
      <c r="AD71" s="14">
        <v>0.20684110618041099</v>
      </c>
      <c r="AE71" s="14"/>
      <c r="AF71" s="14">
        <v>0.264256633889349</v>
      </c>
      <c r="AG71" s="14">
        <v>0.304006972838607</v>
      </c>
      <c r="AH71" s="14">
        <v>0.202389178651808</v>
      </c>
      <c r="AI71" s="14">
        <v>0.19098050793160101</v>
      </c>
      <c r="AJ71" s="14"/>
      <c r="AK71" s="14">
        <v>0.24678589153538</v>
      </c>
      <c r="AL71" s="14">
        <v>0.30653811858536301</v>
      </c>
      <c r="AM71" s="14"/>
      <c r="AN71" s="14">
        <v>0.19213371885007099</v>
      </c>
      <c r="AO71" s="14">
        <v>0.27876638518432001</v>
      </c>
      <c r="AP71" s="14">
        <v>0.26041560673038999</v>
      </c>
      <c r="AQ71" s="14">
        <v>0.29858886695401299</v>
      </c>
      <c r="AR71" s="14">
        <v>0.28351134373241599</v>
      </c>
      <c r="AS71" s="14">
        <v>0.35516024128039803</v>
      </c>
      <c r="AT71" s="14"/>
      <c r="AU71" s="14">
        <v>0.26585369436172901</v>
      </c>
      <c r="AV71" s="14">
        <v>0.25577459158787702</v>
      </c>
      <c r="AW71" s="14"/>
      <c r="AX71" s="14">
        <v>0.25628080554598698</v>
      </c>
      <c r="AY71" s="14">
        <v>0.26114448616073999</v>
      </c>
      <c r="AZ71" s="14"/>
      <c r="BA71" s="14">
        <v>0.26977781441973703</v>
      </c>
      <c r="BB71" s="14">
        <v>0.219298232025326</v>
      </c>
      <c r="BC71" s="14"/>
      <c r="BD71" s="14">
        <v>0.23235416374162099</v>
      </c>
      <c r="BE71" s="14"/>
      <c r="BF71" s="14">
        <v>0.229583536346047</v>
      </c>
      <c r="BG71" s="14"/>
      <c r="BH71" s="14">
        <v>0.29333109474909003</v>
      </c>
      <c r="BI71" s="14"/>
      <c r="BJ71" s="14">
        <v>0.23544849091933301</v>
      </c>
      <c r="BK71" s="14"/>
      <c r="BL71" s="14">
        <v>0.23751134151726699</v>
      </c>
      <c r="BM71" s="14">
        <v>0.273313539167645</v>
      </c>
      <c r="BN71" s="14">
        <v>0.27309204105630702</v>
      </c>
      <c r="BO71" s="14">
        <v>0.23792960701001001</v>
      </c>
      <c r="BP71" s="14" t="s">
        <v>95</v>
      </c>
      <c r="BQ71" s="14">
        <v>0.28945973993985402</v>
      </c>
      <c r="BR71" s="14"/>
      <c r="BS71" s="14">
        <v>0.212854601069141</v>
      </c>
      <c r="BT71" s="14">
        <v>0.22747885894339601</v>
      </c>
      <c r="BU71" s="14">
        <v>0.264208682800471</v>
      </c>
      <c r="BV71" s="14">
        <v>0.27525281424334003</v>
      </c>
      <c r="BW71" s="14">
        <v>0.31972249015437798</v>
      </c>
      <c r="BX71" s="14">
        <v>0.30368769489448799</v>
      </c>
      <c r="BY71" s="14"/>
      <c r="BZ71" s="14">
        <v>0.30467158306957198</v>
      </c>
      <c r="CA71" s="14">
        <v>0.14624788586331999</v>
      </c>
      <c r="CB71" s="14">
        <v>0.307871620321086</v>
      </c>
      <c r="CC71" s="14">
        <v>0.297349133651993</v>
      </c>
    </row>
    <row r="72" spans="2:81" x14ac:dyDescent="0.3">
      <c r="B72" t="s">
        <v>89</v>
      </c>
      <c r="C72" s="14">
        <v>0.17673931844351401</v>
      </c>
      <c r="D72" s="14">
        <v>0.171849363301986</v>
      </c>
      <c r="E72" s="14">
        <v>0.18039265582522501</v>
      </c>
      <c r="F72" s="14"/>
      <c r="G72" s="14">
        <v>0.176856480709048</v>
      </c>
      <c r="H72" s="14">
        <v>0.17534850353981599</v>
      </c>
      <c r="I72" s="14">
        <v>0.18101530000280899</v>
      </c>
      <c r="J72" s="14">
        <v>0.19223594291768001</v>
      </c>
      <c r="K72" s="14">
        <v>0.14072832192197601</v>
      </c>
      <c r="L72" s="14">
        <v>0.18747287676582799</v>
      </c>
      <c r="M72" s="14"/>
      <c r="N72" s="14">
        <v>0.169796141016472</v>
      </c>
      <c r="O72" s="14">
        <v>0.19156461190778701</v>
      </c>
      <c r="P72" s="14">
        <v>0.18107243867380399</v>
      </c>
      <c r="Q72" s="14">
        <v>0.15899980876721201</v>
      </c>
      <c r="R72" s="14"/>
      <c r="S72" s="14">
        <v>0.16123391460122899</v>
      </c>
      <c r="T72" s="14">
        <v>0.17986856400086801</v>
      </c>
      <c r="U72" s="14">
        <v>0.16615339491742401</v>
      </c>
      <c r="V72" s="14">
        <v>0.15940530061973299</v>
      </c>
      <c r="W72" s="14">
        <v>0.14469263815193101</v>
      </c>
      <c r="X72" s="14">
        <v>0.22354186337797</v>
      </c>
      <c r="Y72" s="14">
        <v>0.217663634810222</v>
      </c>
      <c r="Z72" s="14">
        <v>0.17072217901030801</v>
      </c>
      <c r="AA72" s="14">
        <v>0.17030626300650101</v>
      </c>
      <c r="AB72" s="14">
        <v>0.17875438972118601</v>
      </c>
      <c r="AC72" s="14">
        <v>0.16254652222893701</v>
      </c>
      <c r="AD72" s="14">
        <v>0.19468266358752601</v>
      </c>
      <c r="AE72" s="14"/>
      <c r="AF72" s="14">
        <v>0.180393168346795</v>
      </c>
      <c r="AG72" s="14">
        <v>0.18405369154782</v>
      </c>
      <c r="AH72" s="14">
        <v>0.16395925230168901</v>
      </c>
      <c r="AI72" s="14">
        <v>0.192106538429901</v>
      </c>
      <c r="AJ72" s="14"/>
      <c r="AK72" s="14">
        <v>0.13358893790797299</v>
      </c>
      <c r="AL72" s="14">
        <v>0.164631657822603</v>
      </c>
      <c r="AM72" s="14"/>
      <c r="AN72" s="14">
        <v>0.152828628786358</v>
      </c>
      <c r="AO72" s="14">
        <v>0.17526264912063499</v>
      </c>
      <c r="AP72" s="14">
        <v>0.19096338695288101</v>
      </c>
      <c r="AQ72" s="14">
        <v>0.19788134732541901</v>
      </c>
      <c r="AR72" s="14">
        <v>0.17573191947247099</v>
      </c>
      <c r="AS72" s="14">
        <v>0.20519346318840401</v>
      </c>
      <c r="AT72" s="14"/>
      <c r="AU72" s="14">
        <v>0.15389084122135699</v>
      </c>
      <c r="AV72" s="14">
        <v>0.20680572908563899</v>
      </c>
      <c r="AW72" s="14"/>
      <c r="AX72" s="14">
        <v>0.197132543899077</v>
      </c>
      <c r="AY72" s="14">
        <v>0.16880305008569499</v>
      </c>
      <c r="AZ72" s="14"/>
      <c r="BA72" s="14">
        <v>0.176372300926674</v>
      </c>
      <c r="BB72" s="14">
        <v>0.17859198914037799</v>
      </c>
      <c r="BC72" s="14"/>
      <c r="BD72" s="14">
        <v>0.17861751584339899</v>
      </c>
      <c r="BE72" s="14"/>
      <c r="BF72" s="14">
        <v>0.15984754034363299</v>
      </c>
      <c r="BG72" s="14"/>
      <c r="BH72" s="14">
        <v>0.157121090904973</v>
      </c>
      <c r="BI72" s="14"/>
      <c r="BJ72" s="14">
        <v>0.14434873030781301</v>
      </c>
      <c r="BK72" s="14"/>
      <c r="BL72" s="14">
        <v>0.163152012768708</v>
      </c>
      <c r="BM72" s="14">
        <v>0.17928202048456199</v>
      </c>
      <c r="BN72" s="14">
        <v>0.21012540408654901</v>
      </c>
      <c r="BO72" s="14">
        <v>0.19095933364435899</v>
      </c>
      <c r="BP72" s="14" t="s">
        <v>95</v>
      </c>
      <c r="BQ72" s="14">
        <v>0.134136667267547</v>
      </c>
      <c r="BR72" s="14"/>
      <c r="BS72" s="14">
        <v>0.155669850583779</v>
      </c>
      <c r="BT72" s="14">
        <v>0.177159663778447</v>
      </c>
      <c r="BU72" s="14">
        <v>0.17829885283890401</v>
      </c>
      <c r="BV72" s="14">
        <v>0.17794038175558</v>
      </c>
      <c r="BW72" s="14">
        <v>0.224540843478095</v>
      </c>
      <c r="BX72" s="14">
        <v>0.155519213505038</v>
      </c>
      <c r="BY72" s="14"/>
      <c r="BZ72" s="14">
        <v>0.25608154967269497</v>
      </c>
      <c r="CA72" s="14">
        <v>7.7625182860604103E-2</v>
      </c>
      <c r="CB72" s="14">
        <v>0.223324941747095</v>
      </c>
      <c r="CC72" s="14">
        <v>0.17435373472257301</v>
      </c>
    </row>
    <row r="73" spans="2:81" x14ac:dyDescent="0.3">
      <c r="B73" t="s">
        <v>90</v>
      </c>
      <c r="C73" s="14">
        <v>6.6344710966003903E-2</v>
      </c>
      <c r="D73" s="14">
        <v>7.4688451343560003E-2</v>
      </c>
      <c r="E73" s="14">
        <v>5.68759438758841E-2</v>
      </c>
      <c r="F73" s="14"/>
      <c r="G73" s="14">
        <v>3.3932403433300597E-2</v>
      </c>
      <c r="H73" s="14">
        <v>4.3288037826022002E-2</v>
      </c>
      <c r="I73" s="14">
        <v>7.2640518071783095E-2</v>
      </c>
      <c r="J73" s="14">
        <v>6.7283393031001906E-2</v>
      </c>
      <c r="K73" s="14">
        <v>9.3443870628416706E-2</v>
      </c>
      <c r="L73" s="14">
        <v>8.2117204538102007E-2</v>
      </c>
      <c r="M73" s="14"/>
      <c r="N73" s="14">
        <v>5.1711070642446101E-2</v>
      </c>
      <c r="O73" s="14">
        <v>7.0042346747331993E-2</v>
      </c>
      <c r="P73" s="14">
        <v>8.0388027414167396E-2</v>
      </c>
      <c r="Q73" s="14">
        <v>6.6576038584841193E-2</v>
      </c>
      <c r="R73" s="14"/>
      <c r="S73" s="14">
        <v>4.2951150177129402E-2</v>
      </c>
      <c r="T73" s="14">
        <v>6.59633022260952E-2</v>
      </c>
      <c r="U73" s="14">
        <v>5.0164596050386E-2</v>
      </c>
      <c r="V73" s="14">
        <v>5.1208049247079203E-2</v>
      </c>
      <c r="W73" s="14">
        <v>0.116660132063499</v>
      </c>
      <c r="X73" s="14">
        <v>7.0260559453316093E-2</v>
      </c>
      <c r="Y73" s="14">
        <v>0.10623209386846599</v>
      </c>
      <c r="Z73" s="14">
        <v>3.1216725114592E-2</v>
      </c>
      <c r="AA73" s="14">
        <v>6.4754689269867799E-2</v>
      </c>
      <c r="AB73" s="14">
        <v>6.9987301799036297E-2</v>
      </c>
      <c r="AC73" s="14">
        <v>0.100040786921923</v>
      </c>
      <c r="AD73" s="14">
        <v>4.8157349096539702E-2</v>
      </c>
      <c r="AE73" s="14"/>
      <c r="AF73" s="14">
        <v>6.6461955764721498E-2</v>
      </c>
      <c r="AG73" s="14">
        <v>5.7414040559750301E-2</v>
      </c>
      <c r="AH73" s="14">
        <v>0.10464309603899501</v>
      </c>
      <c r="AI73" s="14">
        <v>4.8440067682853902E-2</v>
      </c>
      <c r="AJ73" s="14"/>
      <c r="AK73" s="14">
        <v>5.87862605568115E-2</v>
      </c>
      <c r="AL73" s="14">
        <v>7.5293658715259004E-2</v>
      </c>
      <c r="AM73" s="14"/>
      <c r="AN73" s="14">
        <v>4.9374917236895202E-2</v>
      </c>
      <c r="AO73" s="14">
        <v>7.1215607997852107E-2</v>
      </c>
      <c r="AP73" s="14">
        <v>4.7985838892319298E-2</v>
      </c>
      <c r="AQ73" s="14">
        <v>9.7133788026758303E-2</v>
      </c>
      <c r="AR73" s="14">
        <v>7.4531266072087404E-2</v>
      </c>
      <c r="AS73" s="14">
        <v>4.1429309051266697E-2</v>
      </c>
      <c r="AT73" s="14"/>
      <c r="AU73" s="14">
        <v>6.1603369740164997E-2</v>
      </c>
      <c r="AV73" s="14">
        <v>7.1076057313972804E-2</v>
      </c>
      <c r="AW73" s="14"/>
      <c r="AX73" s="14">
        <v>7.7359779870985093E-2</v>
      </c>
      <c r="AY73" s="14">
        <v>6.0662981896654998E-2</v>
      </c>
      <c r="AZ73" s="14"/>
      <c r="BA73" s="14">
        <v>7.0637846904293505E-2</v>
      </c>
      <c r="BB73" s="14">
        <v>4.4673355279704403E-2</v>
      </c>
      <c r="BC73" s="14"/>
      <c r="BD73" s="14">
        <v>6.6722997323098096E-2</v>
      </c>
      <c r="BE73" s="14"/>
      <c r="BF73" s="14">
        <v>6.5557191338366599E-2</v>
      </c>
      <c r="BG73" s="14"/>
      <c r="BH73" s="14">
        <v>6.2645968135655594E-2</v>
      </c>
      <c r="BI73" s="14"/>
      <c r="BJ73" s="14">
        <v>8.9825858336575595E-2</v>
      </c>
      <c r="BK73" s="14"/>
      <c r="BL73" s="14">
        <v>6.3077598689382397E-2</v>
      </c>
      <c r="BM73" s="14">
        <v>6.1762411019679497E-2</v>
      </c>
      <c r="BN73" s="14">
        <v>0.115863313858713</v>
      </c>
      <c r="BO73" s="14">
        <v>3.0884018504581501E-2</v>
      </c>
      <c r="BP73" s="14" t="s">
        <v>95</v>
      </c>
      <c r="BQ73" s="14">
        <v>6.3424389457517605E-2</v>
      </c>
      <c r="BR73" s="14"/>
      <c r="BS73" s="14">
        <v>5.4163863207862102E-2</v>
      </c>
      <c r="BT73" s="14">
        <v>5.91231098404967E-2</v>
      </c>
      <c r="BU73" s="14">
        <v>0.102859924252257</v>
      </c>
      <c r="BV73" s="14">
        <v>3.5902742329050198E-2</v>
      </c>
      <c r="BW73" s="14">
        <v>6.8198474022316505E-2</v>
      </c>
      <c r="BX73" s="14">
        <v>4.7562284423725898E-2</v>
      </c>
      <c r="BY73" s="14"/>
      <c r="BZ73" s="14">
        <v>0.12759985231880999</v>
      </c>
      <c r="CA73" s="14">
        <v>2.1794508668183801E-2</v>
      </c>
      <c r="CB73" s="14">
        <v>0.105074794390618</v>
      </c>
      <c r="CC73" s="14">
        <v>3.0190166301971001E-2</v>
      </c>
    </row>
    <row r="74" spans="2:81" x14ac:dyDescent="0.3">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row>
    <row r="75" spans="2:81" x14ac:dyDescent="0.3">
      <c r="B75" s="6" t="s">
        <v>105</v>
      </c>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row>
    <row r="76" spans="2:81" x14ac:dyDescent="0.3">
      <c r="B76" s="21" t="s">
        <v>94</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row>
    <row r="77" spans="2:81" x14ac:dyDescent="0.3">
      <c r="B77" t="s">
        <v>63</v>
      </c>
      <c r="C77" s="14">
        <v>3.8865386394027902E-2</v>
      </c>
      <c r="D77" s="14">
        <v>5.38015479256682E-2</v>
      </c>
      <c r="E77" s="14">
        <v>2.47237266241132E-2</v>
      </c>
      <c r="F77" s="14"/>
      <c r="G77" s="14">
        <v>3.0435591077435899E-2</v>
      </c>
      <c r="H77" s="14">
        <v>5.4033748437568398E-2</v>
      </c>
      <c r="I77" s="14">
        <v>5.15166725895587E-2</v>
      </c>
      <c r="J77" s="14">
        <v>2.8599079005947398E-2</v>
      </c>
      <c r="K77" s="14">
        <v>4.1246966394019501E-2</v>
      </c>
      <c r="L77" s="14">
        <v>2.8112302230941699E-2</v>
      </c>
      <c r="M77" s="14"/>
      <c r="N77" s="14">
        <v>3.8244655396171001E-2</v>
      </c>
      <c r="O77" s="14">
        <v>3.5609352501405803E-2</v>
      </c>
      <c r="P77" s="14">
        <v>4.5700297525735699E-2</v>
      </c>
      <c r="Q77" s="14">
        <v>3.7063810789263803E-2</v>
      </c>
      <c r="R77" s="14"/>
      <c r="S77" s="14">
        <v>5.5727737598979303E-2</v>
      </c>
      <c r="T77" s="14">
        <v>2.5862704524263098E-2</v>
      </c>
      <c r="U77" s="14">
        <v>4.05271589715053E-2</v>
      </c>
      <c r="V77" s="14">
        <v>5.9318052793599703E-2</v>
      </c>
      <c r="W77" s="14">
        <v>4.0683190853814E-2</v>
      </c>
      <c r="X77" s="14">
        <v>1.97962556932351E-2</v>
      </c>
      <c r="Y77" s="14">
        <v>5.9759319826244897E-2</v>
      </c>
      <c r="Z77" s="14">
        <v>1.29079832933774E-2</v>
      </c>
      <c r="AA77" s="14">
        <v>5.3157678725277997E-2</v>
      </c>
      <c r="AB77" s="14">
        <v>2.7135381596932E-2</v>
      </c>
      <c r="AC77" s="14">
        <v>2.0748849852710499E-2</v>
      </c>
      <c r="AD77" s="14">
        <v>0</v>
      </c>
      <c r="AE77" s="14"/>
      <c r="AF77" s="14">
        <v>4.1152773196071399E-2</v>
      </c>
      <c r="AG77" s="14">
        <v>1.7962541054643601E-2</v>
      </c>
      <c r="AH77" s="14">
        <v>2.1795406166655901E-2</v>
      </c>
      <c r="AI77" s="14">
        <v>1.59281531407705E-2</v>
      </c>
      <c r="AJ77" s="14"/>
      <c r="AK77" s="14">
        <v>5.7688769853661601E-2</v>
      </c>
      <c r="AL77" s="14">
        <v>4.5887333119821003E-2</v>
      </c>
      <c r="AM77" s="14"/>
      <c r="AN77" s="14">
        <v>5.3243562927203697E-2</v>
      </c>
      <c r="AO77" s="14">
        <v>3.6464728886778298E-2</v>
      </c>
      <c r="AP77" s="14">
        <v>2.8365038580348299E-2</v>
      </c>
      <c r="AQ77" s="14">
        <v>4.0691823747779299E-2</v>
      </c>
      <c r="AR77" s="14">
        <v>3.1080667072857698E-2</v>
      </c>
      <c r="AS77" s="14">
        <v>1.1448077559806201E-2</v>
      </c>
      <c r="AT77" s="14"/>
      <c r="AU77" s="14">
        <v>3.1940522578193402E-2</v>
      </c>
      <c r="AV77" s="14">
        <v>4.7460585800474603E-2</v>
      </c>
      <c r="AW77" s="14"/>
      <c r="AX77" s="14">
        <v>4.3799321610655202E-2</v>
      </c>
      <c r="AY77" s="14">
        <v>3.7742389714140297E-2</v>
      </c>
      <c r="AZ77" s="14"/>
      <c r="BA77" s="14">
        <v>3.5107170175637199E-2</v>
      </c>
      <c r="BB77" s="14">
        <v>5.7836516492277897E-2</v>
      </c>
      <c r="BC77" s="14"/>
      <c r="BD77" s="14">
        <v>4.5973422746145E-2</v>
      </c>
      <c r="BE77" s="14"/>
      <c r="BF77" s="14">
        <v>4.7489675978188803E-2</v>
      </c>
      <c r="BG77" s="14"/>
      <c r="BH77" s="14">
        <v>2.1687913922568702E-2</v>
      </c>
      <c r="BI77" s="14"/>
      <c r="BJ77" s="14">
        <v>2.68568839289491E-2</v>
      </c>
      <c r="BK77" s="14"/>
      <c r="BL77" s="14">
        <v>5.2333813915417998E-2</v>
      </c>
      <c r="BM77" s="14">
        <v>3.49157943674194E-2</v>
      </c>
      <c r="BN77" s="14">
        <v>6.6735833815966997E-2</v>
      </c>
      <c r="BO77" s="14">
        <v>5.3917477211502998E-3</v>
      </c>
      <c r="BP77" s="14" t="s">
        <v>95</v>
      </c>
      <c r="BQ77" s="14">
        <v>3.3794355954275601E-2</v>
      </c>
      <c r="BR77" s="14"/>
      <c r="BS77" s="14">
        <v>5.67311955618316E-2</v>
      </c>
      <c r="BT77" s="14">
        <v>3.5614173471593E-2</v>
      </c>
      <c r="BU77" s="14">
        <v>5.04638149169713E-2</v>
      </c>
      <c r="BV77" s="14">
        <v>2.2243667356363999E-2</v>
      </c>
      <c r="BW77" s="14">
        <v>4.3353607096799203E-2</v>
      </c>
      <c r="BX77" s="14">
        <v>1.91901949256802E-2</v>
      </c>
      <c r="BY77" s="14"/>
      <c r="BZ77" s="14">
        <v>3.2170051883572498E-2</v>
      </c>
      <c r="CA77" s="14">
        <v>6.5988839822077303E-2</v>
      </c>
      <c r="CB77" s="14">
        <v>3.8508849429132401E-2</v>
      </c>
      <c r="CC77" s="14">
        <v>1.68244271770524E-2</v>
      </c>
    </row>
    <row r="78" spans="2:81" x14ac:dyDescent="0.3">
      <c r="B78" t="s">
        <v>64</v>
      </c>
      <c r="C78" s="14">
        <v>9.8870694263690995E-2</v>
      </c>
      <c r="D78" s="14">
        <v>0.112908250740449</v>
      </c>
      <c r="E78" s="14">
        <v>8.4044742401425399E-2</v>
      </c>
      <c r="F78" s="14"/>
      <c r="G78" s="14">
        <v>0.17156590312540601</v>
      </c>
      <c r="H78" s="14">
        <v>0.115417889628434</v>
      </c>
      <c r="I78" s="14">
        <v>0.125145758774135</v>
      </c>
      <c r="J78" s="14">
        <v>7.4252264327400994E-2</v>
      </c>
      <c r="K78" s="14">
        <v>7.9041979416018995E-2</v>
      </c>
      <c r="L78" s="14">
        <v>4.8312494386989202E-2</v>
      </c>
      <c r="M78" s="14"/>
      <c r="N78" s="14">
        <v>0.109394539438547</v>
      </c>
      <c r="O78" s="14">
        <v>8.1572570708295294E-2</v>
      </c>
      <c r="P78" s="14">
        <v>0.131601697318042</v>
      </c>
      <c r="Q78" s="14">
        <v>7.2989793092630401E-2</v>
      </c>
      <c r="R78" s="14"/>
      <c r="S78" s="14">
        <v>0.107850425141649</v>
      </c>
      <c r="T78" s="14">
        <v>7.9201678110171495E-2</v>
      </c>
      <c r="U78" s="14">
        <v>6.8688124819983307E-2</v>
      </c>
      <c r="V78" s="14">
        <v>0.10443164110816799</v>
      </c>
      <c r="W78" s="14">
        <v>5.4879348754800501E-2</v>
      </c>
      <c r="X78" s="14">
        <v>0.107713498841238</v>
      </c>
      <c r="Y78" s="14">
        <v>0.13150123682368101</v>
      </c>
      <c r="Z78" s="14">
        <v>0.103871958049906</v>
      </c>
      <c r="AA78" s="14">
        <v>0.107257586263942</v>
      </c>
      <c r="AB78" s="14">
        <v>0.101999288289322</v>
      </c>
      <c r="AC78" s="14">
        <v>0.128059996366757</v>
      </c>
      <c r="AD78" s="14">
        <v>0.10782155424838601</v>
      </c>
      <c r="AE78" s="14"/>
      <c r="AF78" s="14">
        <v>0.10036237636055</v>
      </c>
      <c r="AG78" s="14">
        <v>0.111909623990244</v>
      </c>
      <c r="AH78" s="14">
        <v>0.14004047845774401</v>
      </c>
      <c r="AI78" s="14">
        <v>0.104624376889077</v>
      </c>
      <c r="AJ78" s="14"/>
      <c r="AK78" s="14">
        <v>4.2474970891646598E-2</v>
      </c>
      <c r="AL78" s="14">
        <v>0.128487150484068</v>
      </c>
      <c r="AM78" s="14"/>
      <c r="AN78" s="14">
        <v>0.117525459559173</v>
      </c>
      <c r="AO78" s="14">
        <v>0.101048082467626</v>
      </c>
      <c r="AP78" s="14">
        <v>8.3882649348760302E-2</v>
      </c>
      <c r="AQ78" s="14">
        <v>9.4764338942510795E-2</v>
      </c>
      <c r="AR78" s="14">
        <v>7.8915341014078697E-2</v>
      </c>
      <c r="AS78" s="14">
        <v>8.5188390567526195E-2</v>
      </c>
      <c r="AT78" s="14"/>
      <c r="AU78" s="14">
        <v>9.7264250840743596E-2</v>
      </c>
      <c r="AV78" s="14">
        <v>0.100896326284757</v>
      </c>
      <c r="AW78" s="14"/>
      <c r="AX78" s="14">
        <v>7.3330082111695297E-2</v>
      </c>
      <c r="AY78" s="14">
        <v>0.107819647877461</v>
      </c>
      <c r="AZ78" s="14"/>
      <c r="BA78" s="14">
        <v>9.4016190941241501E-2</v>
      </c>
      <c r="BB78" s="14">
        <v>0.123375780916745</v>
      </c>
      <c r="BC78" s="14"/>
      <c r="BD78" s="14">
        <v>9.2240610570933898E-2</v>
      </c>
      <c r="BE78" s="14"/>
      <c r="BF78" s="14">
        <v>8.1523144753666496E-2</v>
      </c>
      <c r="BG78" s="14"/>
      <c r="BH78" s="14">
        <v>0.11343228588830399</v>
      </c>
      <c r="BI78" s="14"/>
      <c r="BJ78" s="14">
        <v>9.0051311539674495E-2</v>
      </c>
      <c r="BK78" s="14"/>
      <c r="BL78" s="14">
        <v>0.103042163004361</v>
      </c>
      <c r="BM78" s="14">
        <v>0.108253332232497</v>
      </c>
      <c r="BN78" s="14">
        <v>0.10142540783843799</v>
      </c>
      <c r="BO78" s="14">
        <v>9.6292313299138801E-2</v>
      </c>
      <c r="BP78" s="14" t="s">
        <v>95</v>
      </c>
      <c r="BQ78" s="14">
        <v>8.2883763072417294E-2</v>
      </c>
      <c r="BR78" s="14"/>
      <c r="BS78" s="14">
        <v>0.118142420732588</v>
      </c>
      <c r="BT78" s="14">
        <v>0.110783381743288</v>
      </c>
      <c r="BU78" s="14">
        <v>0.10693651210897601</v>
      </c>
      <c r="BV78" s="14">
        <v>9.11060559041105E-2</v>
      </c>
      <c r="BW78" s="14">
        <v>8.2550060531021305E-2</v>
      </c>
      <c r="BX78" s="14">
        <v>6.0091787179676198E-2</v>
      </c>
      <c r="BY78" s="14"/>
      <c r="BZ78" s="14">
        <v>9.9104086269470398E-2</v>
      </c>
      <c r="CA78" s="14">
        <v>0.119961026392906</v>
      </c>
      <c r="CB78" s="14">
        <v>9.1672847078653294E-2</v>
      </c>
      <c r="CC78" s="14">
        <v>8.5827636276062796E-2</v>
      </c>
    </row>
    <row r="79" spans="2:81" x14ac:dyDescent="0.3">
      <c r="B79" t="s">
        <v>65</v>
      </c>
      <c r="C79" s="14">
        <v>0.190117380478245</v>
      </c>
      <c r="D79" s="14">
        <v>0.18385811116067199</v>
      </c>
      <c r="E79" s="14">
        <v>0.19631592693268099</v>
      </c>
      <c r="F79" s="14"/>
      <c r="G79" s="14">
        <v>7.3081923624479198E-2</v>
      </c>
      <c r="H79" s="14">
        <v>0.133477404080839</v>
      </c>
      <c r="I79" s="14">
        <v>0.19826867088244399</v>
      </c>
      <c r="J79" s="14">
        <v>0.19948956157943501</v>
      </c>
      <c r="K79" s="14">
        <v>0.228061949924448</v>
      </c>
      <c r="L79" s="14">
        <v>0.27515628939250197</v>
      </c>
      <c r="M79" s="14"/>
      <c r="N79" s="14">
        <v>0.18764696251437901</v>
      </c>
      <c r="O79" s="14">
        <v>0.18761715785945901</v>
      </c>
      <c r="P79" s="14">
        <v>0.18517320700128501</v>
      </c>
      <c r="Q79" s="14">
        <v>0.20367809281327401</v>
      </c>
      <c r="R79" s="14"/>
      <c r="S79" s="14">
        <v>0.134370082466965</v>
      </c>
      <c r="T79" s="14">
        <v>0.22285466072873</v>
      </c>
      <c r="U79" s="14">
        <v>0.16190747269008099</v>
      </c>
      <c r="V79" s="14">
        <v>0.25500736139664498</v>
      </c>
      <c r="W79" s="14">
        <v>0.218098340580721</v>
      </c>
      <c r="X79" s="14">
        <v>0.20086867979762499</v>
      </c>
      <c r="Y79" s="14">
        <v>0.17038862550767001</v>
      </c>
      <c r="Z79" s="14">
        <v>0.133594453812165</v>
      </c>
      <c r="AA79" s="14">
        <v>0.18816780398650301</v>
      </c>
      <c r="AB79" s="14">
        <v>0.245132954936849</v>
      </c>
      <c r="AC79" s="14">
        <v>0.16923824102631899</v>
      </c>
      <c r="AD79" s="14">
        <v>0.131835178001665</v>
      </c>
      <c r="AE79" s="14"/>
      <c r="AF79" s="14">
        <v>0.19364469532277101</v>
      </c>
      <c r="AG79" s="14">
        <v>0.24299489217763401</v>
      </c>
      <c r="AH79" s="14">
        <v>0.14924611658272799</v>
      </c>
      <c r="AI79" s="14">
        <v>0.11553424052368801</v>
      </c>
      <c r="AJ79" s="14"/>
      <c r="AK79" s="14">
        <v>0.147540715928073</v>
      </c>
      <c r="AL79" s="14">
        <v>0.21031503872658</v>
      </c>
      <c r="AM79" s="14"/>
      <c r="AN79" s="14">
        <v>0.14197177580567799</v>
      </c>
      <c r="AO79" s="14">
        <v>0.20786966646337099</v>
      </c>
      <c r="AP79" s="14">
        <v>0.18066657297741101</v>
      </c>
      <c r="AQ79" s="14">
        <v>0.20245836440509599</v>
      </c>
      <c r="AR79" s="14">
        <v>0.23937475284127999</v>
      </c>
      <c r="AS79" s="14">
        <v>0.209635499428797</v>
      </c>
      <c r="AT79" s="14"/>
      <c r="AU79" s="14">
        <v>0.19799040012682101</v>
      </c>
      <c r="AV79" s="14">
        <v>0.17780994811085399</v>
      </c>
      <c r="AW79" s="14"/>
      <c r="AX79" s="14">
        <v>0.17737651566958601</v>
      </c>
      <c r="AY79" s="14">
        <v>0.190827870084159</v>
      </c>
      <c r="AZ79" s="14"/>
      <c r="BA79" s="14">
        <v>0.19987709796717901</v>
      </c>
      <c r="BB79" s="14">
        <v>0.14085122349167101</v>
      </c>
      <c r="BC79" s="14"/>
      <c r="BD79" s="14">
        <v>0.17673769514007301</v>
      </c>
      <c r="BE79" s="14"/>
      <c r="BF79" s="14">
        <v>0.183837331070278</v>
      </c>
      <c r="BG79" s="14"/>
      <c r="BH79" s="14">
        <v>0.21234664665660399</v>
      </c>
      <c r="BI79" s="14"/>
      <c r="BJ79" s="14">
        <v>0.157694638701074</v>
      </c>
      <c r="BK79" s="14"/>
      <c r="BL79" s="14">
        <v>0.14615368071495499</v>
      </c>
      <c r="BM79" s="14">
        <v>0.22249048172027799</v>
      </c>
      <c r="BN79" s="14">
        <v>0.24003257636424299</v>
      </c>
      <c r="BO79" s="14">
        <v>0.152216151987944</v>
      </c>
      <c r="BP79" s="14" t="s">
        <v>95</v>
      </c>
      <c r="BQ79" s="14">
        <v>0.205069763989914</v>
      </c>
      <c r="BR79" s="14"/>
      <c r="BS79" s="14">
        <v>0.11671317308892901</v>
      </c>
      <c r="BT79" s="14">
        <v>0.18266809816093599</v>
      </c>
      <c r="BU79" s="14">
        <v>0.24077854945846</v>
      </c>
      <c r="BV79" s="14">
        <v>0.173910090822497</v>
      </c>
      <c r="BW79" s="14">
        <v>0.173215053774851</v>
      </c>
      <c r="BX79" s="14">
        <v>0.24301053352778401</v>
      </c>
      <c r="BY79" s="14"/>
      <c r="BZ79" s="14">
        <v>0.29250088973829103</v>
      </c>
      <c r="CA79" s="14">
        <v>8.2328104990450707E-2</v>
      </c>
      <c r="CB79" s="14">
        <v>0.25389049555584597</v>
      </c>
      <c r="CC79" s="14">
        <v>0.16338451770859699</v>
      </c>
    </row>
    <row r="80" spans="2:81" x14ac:dyDescent="0.3">
      <c r="B80" t="s">
        <v>89</v>
      </c>
      <c r="C80" s="14">
        <v>0.40573355100094999</v>
      </c>
      <c r="D80" s="14">
        <v>0.38395459027477702</v>
      </c>
      <c r="E80" s="14">
        <v>0.42716857176308398</v>
      </c>
      <c r="F80" s="14"/>
      <c r="G80" s="14">
        <v>0.41539156062860499</v>
      </c>
      <c r="H80" s="14">
        <v>0.40944698551154202</v>
      </c>
      <c r="I80" s="14">
        <v>0.395055047812714</v>
      </c>
      <c r="J80" s="14">
        <v>0.45109229212677399</v>
      </c>
      <c r="K80" s="14">
        <v>0.39384376654186098</v>
      </c>
      <c r="L80" s="14">
        <v>0.37628324467985003</v>
      </c>
      <c r="M80" s="14"/>
      <c r="N80" s="14">
        <v>0.36677282248187398</v>
      </c>
      <c r="O80" s="14">
        <v>0.48395333674604801</v>
      </c>
      <c r="P80" s="14">
        <v>0.36970444480952902</v>
      </c>
      <c r="Q80" s="14">
        <v>0.39965251486785203</v>
      </c>
      <c r="R80" s="14"/>
      <c r="S80" s="14">
        <v>0.36645501644817602</v>
      </c>
      <c r="T80" s="14">
        <v>0.42288023154388998</v>
      </c>
      <c r="U80" s="14">
        <v>0.45099828307043399</v>
      </c>
      <c r="V80" s="14">
        <v>0.354007282103593</v>
      </c>
      <c r="W80" s="14">
        <v>0.45388147004560297</v>
      </c>
      <c r="X80" s="14">
        <v>0.44719665862548302</v>
      </c>
      <c r="Y80" s="14">
        <v>0.417957913512505</v>
      </c>
      <c r="Z80" s="14">
        <v>0.38098929782193097</v>
      </c>
      <c r="AA80" s="14">
        <v>0.35509663498192401</v>
      </c>
      <c r="AB80" s="14">
        <v>0.39985993897152</v>
      </c>
      <c r="AC80" s="14">
        <v>0.425974338219343</v>
      </c>
      <c r="AD80" s="14">
        <v>0.48759109609470802</v>
      </c>
      <c r="AE80" s="14"/>
      <c r="AF80" s="14">
        <v>0.39278830566800299</v>
      </c>
      <c r="AG80" s="14">
        <v>0.42839760339982602</v>
      </c>
      <c r="AH80" s="14">
        <v>0.45258241382265701</v>
      </c>
      <c r="AI80" s="14">
        <v>0.43322215497710598</v>
      </c>
      <c r="AJ80" s="14"/>
      <c r="AK80" s="14">
        <v>0.47330430346017399</v>
      </c>
      <c r="AL80" s="14">
        <v>0.36502299786123699</v>
      </c>
      <c r="AM80" s="14"/>
      <c r="AN80" s="14">
        <v>0.34581042486678298</v>
      </c>
      <c r="AO80" s="14">
        <v>0.41362101139394902</v>
      </c>
      <c r="AP80" s="14">
        <v>0.49104158229936301</v>
      </c>
      <c r="AQ80" s="14">
        <v>0.42791045127510902</v>
      </c>
      <c r="AR80" s="14">
        <v>0.39701102848898701</v>
      </c>
      <c r="AS80" s="14">
        <v>0.40949095443320699</v>
      </c>
      <c r="AT80" s="14"/>
      <c r="AU80" s="14">
        <v>0.40224465681828397</v>
      </c>
      <c r="AV80" s="14">
        <v>0.41159787778114099</v>
      </c>
      <c r="AW80" s="14"/>
      <c r="AX80" s="14">
        <v>0.434942753834619</v>
      </c>
      <c r="AY80" s="14">
        <v>0.39743229910490002</v>
      </c>
      <c r="AZ80" s="14"/>
      <c r="BA80" s="14">
        <v>0.40173586553115798</v>
      </c>
      <c r="BB80" s="14">
        <v>0.42591349987354699</v>
      </c>
      <c r="BC80" s="14"/>
      <c r="BD80" s="14">
        <v>0.36057307496073898</v>
      </c>
      <c r="BE80" s="14"/>
      <c r="BF80" s="14">
        <v>0.37102632945370601</v>
      </c>
      <c r="BG80" s="14"/>
      <c r="BH80" s="14">
        <v>0.42502887151269497</v>
      </c>
      <c r="BI80" s="14"/>
      <c r="BJ80" s="14">
        <v>0.42236115572517902</v>
      </c>
      <c r="BK80" s="14"/>
      <c r="BL80" s="14">
        <v>0.41533080703445902</v>
      </c>
      <c r="BM80" s="14">
        <v>0.360754264714165</v>
      </c>
      <c r="BN80" s="14">
        <v>0.38488460330615898</v>
      </c>
      <c r="BO80" s="14">
        <v>0.34937444859630701</v>
      </c>
      <c r="BP80" s="14" t="s">
        <v>95</v>
      </c>
      <c r="BQ80" s="14">
        <v>0.42606054562768703</v>
      </c>
      <c r="BR80" s="14"/>
      <c r="BS80" s="14">
        <v>0.407733924135943</v>
      </c>
      <c r="BT80" s="14">
        <v>0.38262126528268697</v>
      </c>
      <c r="BU80" s="14">
        <v>0.36129150874896598</v>
      </c>
      <c r="BV80" s="14">
        <v>0.37228557435120402</v>
      </c>
      <c r="BW80" s="14">
        <v>0.46194828503976898</v>
      </c>
      <c r="BX80" s="14">
        <v>0.411767774351747</v>
      </c>
      <c r="BY80" s="14"/>
      <c r="BZ80" s="14">
        <v>0.42300294224782597</v>
      </c>
      <c r="CA80" s="14">
        <v>0.293593585826249</v>
      </c>
      <c r="CB80" s="14">
        <v>0.42149948248927899</v>
      </c>
      <c r="CC80" s="14">
        <v>0.48789359585581099</v>
      </c>
    </row>
    <row r="81" spans="2:81" x14ac:dyDescent="0.3">
      <c r="B81" t="s">
        <v>90</v>
      </c>
      <c r="C81" s="14">
        <v>0.26641298786308698</v>
      </c>
      <c r="D81" s="14">
        <v>0.265477499898434</v>
      </c>
      <c r="E81" s="14">
        <v>0.26774703227869601</v>
      </c>
      <c r="F81" s="14"/>
      <c r="G81" s="14">
        <v>0.30952502154407402</v>
      </c>
      <c r="H81" s="14">
        <v>0.28762397234161702</v>
      </c>
      <c r="I81" s="14">
        <v>0.23001384994114901</v>
      </c>
      <c r="J81" s="14">
        <v>0.24656680296044201</v>
      </c>
      <c r="K81" s="14">
        <v>0.25780533772365299</v>
      </c>
      <c r="L81" s="14">
        <v>0.272135669309718</v>
      </c>
      <c r="M81" s="14"/>
      <c r="N81" s="14">
        <v>0.29794102016902901</v>
      </c>
      <c r="O81" s="14">
        <v>0.211247582184792</v>
      </c>
      <c r="P81" s="14">
        <v>0.26782035334540799</v>
      </c>
      <c r="Q81" s="14">
        <v>0.28661578843697999</v>
      </c>
      <c r="R81" s="14"/>
      <c r="S81" s="14">
        <v>0.33559673834423098</v>
      </c>
      <c r="T81" s="14">
        <v>0.249200725092945</v>
      </c>
      <c r="U81" s="14">
        <v>0.27787896044799698</v>
      </c>
      <c r="V81" s="14">
        <v>0.22723566259799399</v>
      </c>
      <c r="W81" s="14">
        <v>0.232457649765062</v>
      </c>
      <c r="X81" s="14">
        <v>0.22442490704241899</v>
      </c>
      <c r="Y81" s="14">
        <v>0.220392904329899</v>
      </c>
      <c r="Z81" s="14">
        <v>0.36863630702262001</v>
      </c>
      <c r="AA81" s="14">
        <v>0.29632029604235299</v>
      </c>
      <c r="AB81" s="14">
        <v>0.225872436205377</v>
      </c>
      <c r="AC81" s="14">
        <v>0.255978574534871</v>
      </c>
      <c r="AD81" s="14">
        <v>0.27275217165524102</v>
      </c>
      <c r="AE81" s="14"/>
      <c r="AF81" s="14">
        <v>0.27205184945260502</v>
      </c>
      <c r="AG81" s="14">
        <v>0.198735339377652</v>
      </c>
      <c r="AH81" s="14">
        <v>0.23633558497021401</v>
      </c>
      <c r="AI81" s="14">
        <v>0.33069107446935903</v>
      </c>
      <c r="AJ81" s="14"/>
      <c r="AK81" s="14">
        <v>0.27899123986644497</v>
      </c>
      <c r="AL81" s="14">
        <v>0.25028747980829402</v>
      </c>
      <c r="AM81" s="14"/>
      <c r="AN81" s="14">
        <v>0.34144877684116198</v>
      </c>
      <c r="AO81" s="14">
        <v>0.240996510788276</v>
      </c>
      <c r="AP81" s="14">
        <v>0.21604415679411801</v>
      </c>
      <c r="AQ81" s="14">
        <v>0.23417502162950499</v>
      </c>
      <c r="AR81" s="14">
        <v>0.25361821058279599</v>
      </c>
      <c r="AS81" s="14">
        <v>0.284237078010664</v>
      </c>
      <c r="AT81" s="14"/>
      <c r="AU81" s="14">
        <v>0.27056016963595803</v>
      </c>
      <c r="AV81" s="14">
        <v>0.26223526202277397</v>
      </c>
      <c r="AW81" s="14"/>
      <c r="AX81" s="14">
        <v>0.27055132677344501</v>
      </c>
      <c r="AY81" s="14">
        <v>0.26617779321933999</v>
      </c>
      <c r="AZ81" s="14"/>
      <c r="BA81" s="14">
        <v>0.26926367538478402</v>
      </c>
      <c r="BB81" s="14">
        <v>0.252022979225759</v>
      </c>
      <c r="BC81" s="14"/>
      <c r="BD81" s="14">
        <v>0.32447519658210899</v>
      </c>
      <c r="BE81" s="14"/>
      <c r="BF81" s="14">
        <v>0.316123518744161</v>
      </c>
      <c r="BG81" s="14"/>
      <c r="BH81" s="14">
        <v>0.227504282019828</v>
      </c>
      <c r="BI81" s="14"/>
      <c r="BJ81" s="14">
        <v>0.30303601010512299</v>
      </c>
      <c r="BK81" s="14"/>
      <c r="BL81" s="14">
        <v>0.28313953533080799</v>
      </c>
      <c r="BM81" s="14">
        <v>0.27358612696564</v>
      </c>
      <c r="BN81" s="14">
        <v>0.20692157867519301</v>
      </c>
      <c r="BO81" s="14">
        <v>0.39672533839545998</v>
      </c>
      <c r="BP81" s="14" t="s">
        <v>95</v>
      </c>
      <c r="BQ81" s="14">
        <v>0.25219157135570502</v>
      </c>
      <c r="BR81" s="14"/>
      <c r="BS81" s="14">
        <v>0.30067928648070802</v>
      </c>
      <c r="BT81" s="14">
        <v>0.28831308134149602</v>
      </c>
      <c r="BU81" s="14">
        <v>0.24052961476662699</v>
      </c>
      <c r="BV81" s="14">
        <v>0.34045461156582402</v>
      </c>
      <c r="BW81" s="14">
        <v>0.23893299355756001</v>
      </c>
      <c r="BX81" s="14">
        <v>0.26593971001511202</v>
      </c>
      <c r="BY81" s="14"/>
      <c r="BZ81" s="14">
        <v>0.15322202986083999</v>
      </c>
      <c r="CA81" s="14">
        <v>0.43812844296831699</v>
      </c>
      <c r="CB81" s="14">
        <v>0.19442832544708999</v>
      </c>
      <c r="CC81" s="14">
        <v>0.24606982298247801</v>
      </c>
    </row>
    <row r="82" spans="2:81" x14ac:dyDescent="0.3">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row>
    <row r="83" spans="2:81" x14ac:dyDescent="0.3">
      <c r="B83" s="6" t="s">
        <v>106</v>
      </c>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row>
    <row r="84" spans="2:81" x14ac:dyDescent="0.3">
      <c r="B84" s="21" t="s">
        <v>94</v>
      </c>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row>
    <row r="85" spans="2:81" x14ac:dyDescent="0.3">
      <c r="B85" t="s">
        <v>63</v>
      </c>
      <c r="C85" s="14">
        <v>0.200045568382305</v>
      </c>
      <c r="D85" s="14">
        <v>0.200523414568646</v>
      </c>
      <c r="E85" s="14">
        <v>0.19982127558651699</v>
      </c>
      <c r="F85" s="14"/>
      <c r="G85" s="14">
        <v>0.24147273449620299</v>
      </c>
      <c r="H85" s="14">
        <v>0.245734862091079</v>
      </c>
      <c r="I85" s="14">
        <v>0.16370701548191299</v>
      </c>
      <c r="J85" s="14">
        <v>0.19163716198932601</v>
      </c>
      <c r="K85" s="14">
        <v>0.18223270349644399</v>
      </c>
      <c r="L85" s="14">
        <v>0.183647435150746</v>
      </c>
      <c r="M85" s="14"/>
      <c r="N85" s="14">
        <v>0.251783350133017</v>
      </c>
      <c r="O85" s="14">
        <v>0.16002641156724601</v>
      </c>
      <c r="P85" s="14">
        <v>0.16649783359957701</v>
      </c>
      <c r="Q85" s="14">
        <v>0.219841250535247</v>
      </c>
      <c r="R85" s="14"/>
      <c r="S85" s="14">
        <v>0.25345412783552401</v>
      </c>
      <c r="T85" s="14">
        <v>0.148161807883262</v>
      </c>
      <c r="U85" s="14">
        <v>0.22189961271453101</v>
      </c>
      <c r="V85" s="14">
        <v>0.159075272331792</v>
      </c>
      <c r="W85" s="14">
        <v>0.171752810992432</v>
      </c>
      <c r="X85" s="14">
        <v>0.150699295523121</v>
      </c>
      <c r="Y85" s="14">
        <v>0.15898036347223701</v>
      </c>
      <c r="Z85" s="14">
        <v>0.294184036146594</v>
      </c>
      <c r="AA85" s="14">
        <v>0.26051864650767498</v>
      </c>
      <c r="AB85" s="14">
        <v>0.16245618791059699</v>
      </c>
      <c r="AC85" s="14">
        <v>0.228512293295109</v>
      </c>
      <c r="AD85" s="14">
        <v>0.23488261638491001</v>
      </c>
      <c r="AE85" s="14"/>
      <c r="AF85" s="14">
        <v>0.20599804969664401</v>
      </c>
      <c r="AG85" s="14">
        <v>0.13721757410537799</v>
      </c>
      <c r="AH85" s="14">
        <v>0.21227513216831101</v>
      </c>
      <c r="AI85" s="14">
        <v>0.25934140500262198</v>
      </c>
      <c r="AJ85" s="14"/>
      <c r="AK85" s="14">
        <v>0.18055656014086999</v>
      </c>
      <c r="AL85" s="14">
        <v>0.216990688977934</v>
      </c>
      <c r="AM85" s="14"/>
      <c r="AN85" s="14">
        <v>0.27020789877252999</v>
      </c>
      <c r="AO85" s="14">
        <v>0.18066315158504501</v>
      </c>
      <c r="AP85" s="14">
        <v>0.16855460651273399</v>
      </c>
      <c r="AQ85" s="14">
        <v>0.17390865542935199</v>
      </c>
      <c r="AR85" s="14">
        <v>0.18433893820189201</v>
      </c>
      <c r="AS85" s="14">
        <v>0.141509176495767</v>
      </c>
      <c r="AT85" s="14"/>
      <c r="AU85" s="14">
        <v>0.19580502573202599</v>
      </c>
      <c r="AV85" s="14">
        <v>0.20661969454724399</v>
      </c>
      <c r="AW85" s="14"/>
      <c r="AX85" s="14">
        <v>0.18879046316672399</v>
      </c>
      <c r="AY85" s="14">
        <v>0.20503058883932601</v>
      </c>
      <c r="AZ85" s="14"/>
      <c r="BA85" s="14">
        <v>0.19999843410141099</v>
      </c>
      <c r="BB85" s="14">
        <v>0.20028349790071401</v>
      </c>
      <c r="BC85" s="14"/>
      <c r="BD85" s="14">
        <v>0.23775009687590701</v>
      </c>
      <c r="BE85" s="14"/>
      <c r="BF85" s="14">
        <v>0.23569242427914699</v>
      </c>
      <c r="BG85" s="14"/>
      <c r="BH85" s="14">
        <v>0.16612807002729699</v>
      </c>
      <c r="BI85" s="14"/>
      <c r="BJ85" s="14">
        <v>0.23696937400342799</v>
      </c>
      <c r="BK85" s="14"/>
      <c r="BL85" s="14">
        <v>0.23200310039198699</v>
      </c>
      <c r="BM85" s="14">
        <v>0.19808104670770799</v>
      </c>
      <c r="BN85" s="14">
        <v>0.18374616326298299</v>
      </c>
      <c r="BO85" s="14">
        <v>0.24567237454192101</v>
      </c>
      <c r="BP85" s="14" t="s">
        <v>95</v>
      </c>
      <c r="BQ85" s="14">
        <v>0.17527513090122099</v>
      </c>
      <c r="BR85" s="14"/>
      <c r="BS85" s="14">
        <v>0.23975736277499901</v>
      </c>
      <c r="BT85" s="14">
        <v>0.20055661530174601</v>
      </c>
      <c r="BU85" s="14">
        <v>0.19644693853661699</v>
      </c>
      <c r="BV85" s="14">
        <v>0.24851428270933701</v>
      </c>
      <c r="BW85" s="14">
        <v>0.18562304298031801</v>
      </c>
      <c r="BX85" s="14">
        <v>0.159361628225347</v>
      </c>
      <c r="BY85" s="14"/>
      <c r="BZ85" s="14">
        <v>0.12721944646042199</v>
      </c>
      <c r="CA85" s="14">
        <v>0.32960419787569001</v>
      </c>
      <c r="CB85" s="14">
        <v>0.16082272409986401</v>
      </c>
      <c r="CC85" s="14">
        <v>0.160606207218768</v>
      </c>
    </row>
    <row r="86" spans="2:81" x14ac:dyDescent="0.3">
      <c r="B86" t="s">
        <v>64</v>
      </c>
      <c r="C86" s="14">
        <v>0.38555298246361303</v>
      </c>
      <c r="D86" s="14">
        <v>0.37250538719332899</v>
      </c>
      <c r="E86" s="14">
        <v>0.396429095348584</v>
      </c>
      <c r="F86" s="14"/>
      <c r="G86" s="14">
        <v>0.42376259803569599</v>
      </c>
      <c r="H86" s="14">
        <v>0.39649955163679701</v>
      </c>
      <c r="I86" s="14">
        <v>0.41252399344282897</v>
      </c>
      <c r="J86" s="14">
        <v>0.40756873722778297</v>
      </c>
      <c r="K86" s="14">
        <v>0.37412716992768502</v>
      </c>
      <c r="L86" s="14">
        <v>0.31820296308402801</v>
      </c>
      <c r="M86" s="14"/>
      <c r="N86" s="14">
        <v>0.41357390229503699</v>
      </c>
      <c r="O86" s="14">
        <v>0.42991490341625999</v>
      </c>
      <c r="P86" s="14">
        <v>0.37658737922881003</v>
      </c>
      <c r="Q86" s="14">
        <v>0.31441280344026701</v>
      </c>
      <c r="R86" s="14"/>
      <c r="S86" s="14">
        <v>0.39008411644104202</v>
      </c>
      <c r="T86" s="14">
        <v>0.39080616110111599</v>
      </c>
      <c r="U86" s="14">
        <v>0.31824417460786703</v>
      </c>
      <c r="V86" s="14">
        <v>0.402815687658029</v>
      </c>
      <c r="W86" s="14">
        <v>0.37954006791068001</v>
      </c>
      <c r="X86" s="14">
        <v>0.36083007707415699</v>
      </c>
      <c r="Y86" s="14">
        <v>0.46127792489359998</v>
      </c>
      <c r="Z86" s="14">
        <v>0.35166670103016501</v>
      </c>
      <c r="AA86" s="14">
        <v>0.36085269437421702</v>
      </c>
      <c r="AB86" s="14">
        <v>0.43411918626774898</v>
      </c>
      <c r="AC86" s="14">
        <v>0.33852517062991899</v>
      </c>
      <c r="AD86" s="14">
        <v>0.46966520656011901</v>
      </c>
      <c r="AE86" s="14"/>
      <c r="AF86" s="14">
        <v>0.37588279992616302</v>
      </c>
      <c r="AG86" s="14">
        <v>0.47635528355989698</v>
      </c>
      <c r="AH86" s="14">
        <v>0.38019528660185498</v>
      </c>
      <c r="AI86" s="14">
        <v>0.42984136758472002</v>
      </c>
      <c r="AJ86" s="14"/>
      <c r="AK86" s="14">
        <v>0.369139343710431</v>
      </c>
      <c r="AL86" s="14">
        <v>0.39733184431035201</v>
      </c>
      <c r="AM86" s="14"/>
      <c r="AN86" s="14">
        <v>0.37580357526526398</v>
      </c>
      <c r="AO86" s="14">
        <v>0.39141543266084999</v>
      </c>
      <c r="AP86" s="14">
        <v>0.38671016926277801</v>
      </c>
      <c r="AQ86" s="14">
        <v>0.38165140477864601</v>
      </c>
      <c r="AR86" s="14">
        <v>0.41815146073385601</v>
      </c>
      <c r="AS86" s="14">
        <v>0.33442728590397203</v>
      </c>
      <c r="AT86" s="14"/>
      <c r="AU86" s="14">
        <v>0.37829233794513201</v>
      </c>
      <c r="AV86" s="14">
        <v>0.39642024530641701</v>
      </c>
      <c r="AW86" s="14"/>
      <c r="AX86" s="14">
        <v>0.35396638558684801</v>
      </c>
      <c r="AY86" s="14">
        <v>0.39864655106002</v>
      </c>
      <c r="AZ86" s="14"/>
      <c r="BA86" s="14">
        <v>0.38788455465813898</v>
      </c>
      <c r="BB86" s="14">
        <v>0.37378342029223699</v>
      </c>
      <c r="BC86" s="14"/>
      <c r="BD86" s="14">
        <v>0.35259577390851199</v>
      </c>
      <c r="BE86" s="14"/>
      <c r="BF86" s="14">
        <v>0.34044283377099699</v>
      </c>
      <c r="BG86" s="14"/>
      <c r="BH86" s="14">
        <v>0.43705917267777</v>
      </c>
      <c r="BI86" s="14"/>
      <c r="BJ86" s="14">
        <v>0.356577831513817</v>
      </c>
      <c r="BK86" s="14"/>
      <c r="BL86" s="14">
        <v>0.41146764743625702</v>
      </c>
      <c r="BM86" s="14">
        <v>0.37839587244664502</v>
      </c>
      <c r="BN86" s="14">
        <v>0.300845216277072</v>
      </c>
      <c r="BO86" s="14">
        <v>0.40198119342295802</v>
      </c>
      <c r="BP86" s="14" t="s">
        <v>95</v>
      </c>
      <c r="BQ86" s="14">
        <v>0.37152386755044398</v>
      </c>
      <c r="BR86" s="14"/>
      <c r="BS86" s="14">
        <v>0.41807240753902802</v>
      </c>
      <c r="BT86" s="14">
        <v>0.37345917202656898</v>
      </c>
      <c r="BU86" s="14">
        <v>0.324448370056446</v>
      </c>
      <c r="BV86" s="14">
        <v>0.37952191781696698</v>
      </c>
      <c r="BW86" s="14">
        <v>0.452362427426659</v>
      </c>
      <c r="BX86" s="14">
        <v>0.39325961459430903</v>
      </c>
      <c r="BY86" s="14"/>
      <c r="BZ86" s="14">
        <v>0.38890965844788</v>
      </c>
      <c r="CA86" s="14">
        <v>0.358115006039744</v>
      </c>
      <c r="CB86" s="14">
        <v>0.35280910469739601</v>
      </c>
      <c r="CC86" s="14">
        <v>0.445702851946573</v>
      </c>
    </row>
    <row r="87" spans="2:81" x14ac:dyDescent="0.3">
      <c r="B87" t="s">
        <v>65</v>
      </c>
      <c r="C87" s="14">
        <v>0.20041293154803799</v>
      </c>
      <c r="D87" s="14">
        <v>0.19813544074338599</v>
      </c>
      <c r="E87" s="14">
        <v>0.203765988350113</v>
      </c>
      <c r="F87" s="14"/>
      <c r="G87" s="14">
        <v>0.15410399155131399</v>
      </c>
      <c r="H87" s="14">
        <v>0.150171201208607</v>
      </c>
      <c r="I87" s="14">
        <v>0.209864828322263</v>
      </c>
      <c r="J87" s="14">
        <v>0.22141803838284299</v>
      </c>
      <c r="K87" s="14">
        <v>0.22893141808057901</v>
      </c>
      <c r="L87" s="14">
        <v>0.22823035319552501</v>
      </c>
      <c r="M87" s="14"/>
      <c r="N87" s="14">
        <v>0.17258960007145399</v>
      </c>
      <c r="O87" s="14">
        <v>0.19990283630574099</v>
      </c>
      <c r="P87" s="14">
        <v>0.20102309116632699</v>
      </c>
      <c r="Q87" s="14">
        <v>0.23156422006785801</v>
      </c>
      <c r="R87" s="14"/>
      <c r="S87" s="14">
        <v>0.17549797371397299</v>
      </c>
      <c r="T87" s="14">
        <v>0.21385481881611099</v>
      </c>
      <c r="U87" s="14">
        <v>0.186549021450826</v>
      </c>
      <c r="V87" s="14">
        <v>0.234423472312043</v>
      </c>
      <c r="W87" s="14">
        <v>0.183357188167977</v>
      </c>
      <c r="X87" s="14">
        <v>0.22661148982732299</v>
      </c>
      <c r="Y87" s="14">
        <v>0.167822099096608</v>
      </c>
      <c r="Z87" s="14">
        <v>0.17900000322117501</v>
      </c>
      <c r="AA87" s="14">
        <v>0.20403038742377799</v>
      </c>
      <c r="AB87" s="14">
        <v>0.213756380674747</v>
      </c>
      <c r="AC87" s="14">
        <v>0.233310507619196</v>
      </c>
      <c r="AD87" s="14">
        <v>0.16989473934577001</v>
      </c>
      <c r="AE87" s="14"/>
      <c r="AF87" s="14">
        <v>0.20399166137678401</v>
      </c>
      <c r="AG87" s="14">
        <v>0.20710588422950099</v>
      </c>
      <c r="AH87" s="14">
        <v>0.21577852454965399</v>
      </c>
      <c r="AI87" s="14">
        <v>0.16930737251077699</v>
      </c>
      <c r="AJ87" s="14"/>
      <c r="AK87" s="14">
        <v>0.15902628569048799</v>
      </c>
      <c r="AL87" s="14">
        <v>0.19880603531362301</v>
      </c>
      <c r="AM87" s="14"/>
      <c r="AN87" s="14">
        <v>0.15442832159154399</v>
      </c>
      <c r="AO87" s="14">
        <v>0.21906273085039099</v>
      </c>
      <c r="AP87" s="14">
        <v>0.233636642388241</v>
      </c>
      <c r="AQ87" s="14">
        <v>0.175157473266178</v>
      </c>
      <c r="AR87" s="14">
        <v>0.219351231674554</v>
      </c>
      <c r="AS87" s="14">
        <v>0.31330158714760298</v>
      </c>
      <c r="AT87" s="14"/>
      <c r="AU87" s="14">
        <v>0.19328693000932001</v>
      </c>
      <c r="AV87" s="14">
        <v>0.20771485449315499</v>
      </c>
      <c r="AW87" s="14"/>
      <c r="AX87" s="14">
        <v>0.21208226130077201</v>
      </c>
      <c r="AY87" s="14">
        <v>0.19337837261308799</v>
      </c>
      <c r="AZ87" s="14"/>
      <c r="BA87" s="14">
        <v>0.20659996704918299</v>
      </c>
      <c r="BB87" s="14">
        <v>0.16918134491384201</v>
      </c>
      <c r="BC87" s="14"/>
      <c r="BD87" s="14">
        <v>0.18209630224086301</v>
      </c>
      <c r="BE87" s="14"/>
      <c r="BF87" s="14">
        <v>0.18507329639895101</v>
      </c>
      <c r="BG87" s="14"/>
      <c r="BH87" s="14">
        <v>0.209659485234194</v>
      </c>
      <c r="BI87" s="14"/>
      <c r="BJ87" s="14">
        <v>0.197964021680998</v>
      </c>
      <c r="BK87" s="14"/>
      <c r="BL87" s="14">
        <v>0.149485081117394</v>
      </c>
      <c r="BM87" s="14">
        <v>0.184873472909208</v>
      </c>
      <c r="BN87" s="14">
        <v>0.28105771830981602</v>
      </c>
      <c r="BO87" s="14">
        <v>0.169910109507833</v>
      </c>
      <c r="BP87" s="14" t="s">
        <v>95</v>
      </c>
      <c r="BQ87" s="14">
        <v>0.236734069726868</v>
      </c>
      <c r="BR87" s="14"/>
      <c r="BS87" s="14">
        <v>0.156752711235075</v>
      </c>
      <c r="BT87" s="14">
        <v>0.17139633601993801</v>
      </c>
      <c r="BU87" s="14">
        <v>0.22461385696768299</v>
      </c>
      <c r="BV87" s="14">
        <v>0.17293902617249399</v>
      </c>
      <c r="BW87" s="14">
        <v>0.205688345590749</v>
      </c>
      <c r="BX87" s="14">
        <v>0.25551156256597601</v>
      </c>
      <c r="BY87" s="14"/>
      <c r="BZ87" s="14">
        <v>0.28250088840499998</v>
      </c>
      <c r="CA87" s="14">
        <v>7.7108821435883101E-2</v>
      </c>
      <c r="CB87" s="14">
        <v>0.251837965972667</v>
      </c>
      <c r="CC87" s="14">
        <v>0.21480526806905101</v>
      </c>
    </row>
    <row r="88" spans="2:81" x14ac:dyDescent="0.3">
      <c r="B88" t="s">
        <v>89</v>
      </c>
      <c r="C88" s="14">
        <v>0.153879817661454</v>
      </c>
      <c r="D88" s="14">
        <v>0.17264923162326701</v>
      </c>
      <c r="E88" s="14">
        <v>0.13575359346947299</v>
      </c>
      <c r="F88" s="14"/>
      <c r="G88" s="14">
        <v>0.127094507067368</v>
      </c>
      <c r="H88" s="14">
        <v>0.15755396573667901</v>
      </c>
      <c r="I88" s="14">
        <v>0.16425300464533099</v>
      </c>
      <c r="J88" s="14">
        <v>0.141506097517724</v>
      </c>
      <c r="K88" s="14">
        <v>0.13671901604059</v>
      </c>
      <c r="L88" s="14">
        <v>0.18288620041103301</v>
      </c>
      <c r="M88" s="14"/>
      <c r="N88" s="14">
        <v>0.103639719324642</v>
      </c>
      <c r="O88" s="14">
        <v>0.16575717446164301</v>
      </c>
      <c r="P88" s="14">
        <v>0.19891469368465101</v>
      </c>
      <c r="Q88" s="14">
        <v>0.15112521938840701</v>
      </c>
      <c r="R88" s="14"/>
      <c r="S88" s="14">
        <v>0.137996389474556</v>
      </c>
      <c r="T88" s="14">
        <v>0.17804625418768799</v>
      </c>
      <c r="U88" s="14">
        <v>0.17975435855702601</v>
      </c>
      <c r="V88" s="14">
        <v>0.15539959259663899</v>
      </c>
      <c r="W88" s="14">
        <v>0.16433785913550999</v>
      </c>
      <c r="X88" s="14">
        <v>0.197375972154966</v>
      </c>
      <c r="Y88" s="14">
        <v>0.15005104405066</v>
      </c>
      <c r="Z88" s="14">
        <v>0.102014783692817</v>
      </c>
      <c r="AA88" s="14">
        <v>0.13363280480068301</v>
      </c>
      <c r="AB88" s="14">
        <v>0.136615907027447</v>
      </c>
      <c r="AC88" s="14">
        <v>0.15870584215498301</v>
      </c>
      <c r="AD88" s="14">
        <v>9.0959648982044602E-2</v>
      </c>
      <c r="AE88" s="14"/>
      <c r="AF88" s="14">
        <v>0.15296160532970501</v>
      </c>
      <c r="AG88" s="14">
        <v>0.14503253316324199</v>
      </c>
      <c r="AH88" s="14">
        <v>0.13756280386703901</v>
      </c>
      <c r="AI88" s="14">
        <v>0.10742180127049</v>
      </c>
      <c r="AJ88" s="14"/>
      <c r="AK88" s="14">
        <v>0.199955362895684</v>
      </c>
      <c r="AL88" s="14">
        <v>0.134339523111103</v>
      </c>
      <c r="AM88" s="14"/>
      <c r="AN88" s="14">
        <v>0.134342396526409</v>
      </c>
      <c r="AO88" s="14">
        <v>0.16107110899146199</v>
      </c>
      <c r="AP88" s="14">
        <v>0.15861792259714999</v>
      </c>
      <c r="AQ88" s="14">
        <v>0.185238268714572</v>
      </c>
      <c r="AR88" s="14">
        <v>0.12923491774151799</v>
      </c>
      <c r="AS88" s="14">
        <v>0.149455158871135</v>
      </c>
      <c r="AT88" s="14"/>
      <c r="AU88" s="14">
        <v>0.16266423273960101</v>
      </c>
      <c r="AV88" s="14">
        <v>0.14334991429652699</v>
      </c>
      <c r="AW88" s="14"/>
      <c r="AX88" s="14">
        <v>0.17592514400406001</v>
      </c>
      <c r="AY88" s="14">
        <v>0.145129537581692</v>
      </c>
      <c r="AZ88" s="14"/>
      <c r="BA88" s="14">
        <v>0.14739585886463299</v>
      </c>
      <c r="BB88" s="14">
        <v>0.18661024580559399</v>
      </c>
      <c r="BC88" s="14"/>
      <c r="BD88" s="14">
        <v>0.15956836479311001</v>
      </c>
      <c r="BE88" s="14"/>
      <c r="BF88" s="14">
        <v>0.163191896892453</v>
      </c>
      <c r="BG88" s="14"/>
      <c r="BH88" s="14">
        <v>0.13898647947683301</v>
      </c>
      <c r="BI88" s="14"/>
      <c r="BJ88" s="14">
        <v>0.15476648600096499</v>
      </c>
      <c r="BK88" s="14"/>
      <c r="BL88" s="14">
        <v>0.15094685163775101</v>
      </c>
      <c r="BM88" s="14">
        <v>0.16665446299082501</v>
      </c>
      <c r="BN88" s="14">
        <v>0.14589087519815599</v>
      </c>
      <c r="BO88" s="14">
        <v>0.140552469289737</v>
      </c>
      <c r="BP88" s="14" t="s">
        <v>95</v>
      </c>
      <c r="BQ88" s="14">
        <v>0.160307454397392</v>
      </c>
      <c r="BR88" s="14"/>
      <c r="BS88" s="14">
        <v>0.13139020412697899</v>
      </c>
      <c r="BT88" s="14">
        <v>0.18791170545994201</v>
      </c>
      <c r="BU88" s="14">
        <v>0.16664436589651299</v>
      </c>
      <c r="BV88" s="14">
        <v>0.17056426731416499</v>
      </c>
      <c r="BW88" s="14">
        <v>0.120965061376065</v>
      </c>
      <c r="BX88" s="14">
        <v>0.109696063043016</v>
      </c>
      <c r="BY88" s="14"/>
      <c r="BZ88" s="14">
        <v>0.14158757150825699</v>
      </c>
      <c r="CA88" s="14">
        <v>0.16279617176300301</v>
      </c>
      <c r="CB88" s="14">
        <v>0.16243421753066001</v>
      </c>
      <c r="CC88" s="14">
        <v>0.14353514253932301</v>
      </c>
    </row>
    <row r="89" spans="2:81" x14ac:dyDescent="0.3">
      <c r="B89" t="s">
        <v>90</v>
      </c>
      <c r="C89" s="14">
        <v>6.0108699944590199E-2</v>
      </c>
      <c r="D89" s="14">
        <v>5.6186525871372101E-2</v>
      </c>
      <c r="E89" s="14">
        <v>6.4230047245312893E-2</v>
      </c>
      <c r="F89" s="14"/>
      <c r="G89" s="14">
        <v>5.3566168849420399E-2</v>
      </c>
      <c r="H89" s="14">
        <v>5.0040419326839503E-2</v>
      </c>
      <c r="I89" s="14">
        <v>4.9651158107664302E-2</v>
      </c>
      <c r="J89" s="14">
        <v>3.78699648823232E-2</v>
      </c>
      <c r="K89" s="14">
        <v>7.7989692454702095E-2</v>
      </c>
      <c r="L89" s="14">
        <v>8.7033048158668205E-2</v>
      </c>
      <c r="M89" s="14"/>
      <c r="N89" s="14">
        <v>5.84134281758499E-2</v>
      </c>
      <c r="O89" s="14">
        <v>4.4398674249110301E-2</v>
      </c>
      <c r="P89" s="14">
        <v>5.6977002320634303E-2</v>
      </c>
      <c r="Q89" s="14">
        <v>8.3056506568221999E-2</v>
      </c>
      <c r="R89" s="14"/>
      <c r="S89" s="14">
        <v>4.2967392534905502E-2</v>
      </c>
      <c r="T89" s="14">
        <v>6.9130958011822397E-2</v>
      </c>
      <c r="U89" s="14">
        <v>9.3552832669749605E-2</v>
      </c>
      <c r="V89" s="14">
        <v>4.8285975101496702E-2</v>
      </c>
      <c r="W89" s="14">
        <v>0.10101207379340101</v>
      </c>
      <c r="X89" s="14">
        <v>6.4483165420432406E-2</v>
      </c>
      <c r="Y89" s="14">
        <v>6.1868568486894697E-2</v>
      </c>
      <c r="Z89" s="14">
        <v>7.3134475909249305E-2</v>
      </c>
      <c r="AA89" s="14">
        <v>4.0965466893646899E-2</v>
      </c>
      <c r="AB89" s="14">
        <v>5.3052338119459599E-2</v>
      </c>
      <c r="AC89" s="14">
        <v>4.0946186300792699E-2</v>
      </c>
      <c r="AD89" s="14">
        <v>3.4597788727155999E-2</v>
      </c>
      <c r="AE89" s="14"/>
      <c r="AF89" s="14">
        <v>6.1165883670703997E-2</v>
      </c>
      <c r="AG89" s="14">
        <v>3.4288724941981603E-2</v>
      </c>
      <c r="AH89" s="14">
        <v>5.4188252813141602E-2</v>
      </c>
      <c r="AI89" s="14">
        <v>3.4088053631390398E-2</v>
      </c>
      <c r="AJ89" s="14"/>
      <c r="AK89" s="14">
        <v>9.1322447562526596E-2</v>
      </c>
      <c r="AL89" s="14">
        <v>5.2531908286988602E-2</v>
      </c>
      <c r="AM89" s="14"/>
      <c r="AN89" s="14">
        <v>6.5217807844252504E-2</v>
      </c>
      <c r="AO89" s="14">
        <v>4.7787575912252002E-2</v>
      </c>
      <c r="AP89" s="14">
        <v>5.2480659239097498E-2</v>
      </c>
      <c r="AQ89" s="14">
        <v>8.4044197811251498E-2</v>
      </c>
      <c r="AR89" s="14">
        <v>4.8923451648180197E-2</v>
      </c>
      <c r="AS89" s="14">
        <v>6.1306791581522302E-2</v>
      </c>
      <c r="AT89" s="14"/>
      <c r="AU89" s="14">
        <v>6.9951473573921397E-2</v>
      </c>
      <c r="AV89" s="14">
        <v>4.5895291356656501E-2</v>
      </c>
      <c r="AW89" s="14"/>
      <c r="AX89" s="14">
        <v>6.9235745941595497E-2</v>
      </c>
      <c r="AY89" s="14">
        <v>5.7814949905874602E-2</v>
      </c>
      <c r="AZ89" s="14"/>
      <c r="BA89" s="14">
        <v>5.8121185326633497E-2</v>
      </c>
      <c r="BB89" s="14">
        <v>7.0141491087611904E-2</v>
      </c>
      <c r="BC89" s="14"/>
      <c r="BD89" s="14">
        <v>6.7989462181607799E-2</v>
      </c>
      <c r="BE89" s="14"/>
      <c r="BF89" s="14">
        <v>7.5599548658451796E-2</v>
      </c>
      <c r="BG89" s="14"/>
      <c r="BH89" s="14">
        <v>4.8166792583905098E-2</v>
      </c>
      <c r="BI89" s="14"/>
      <c r="BJ89" s="14">
        <v>5.3722286800790699E-2</v>
      </c>
      <c r="BK89" s="14"/>
      <c r="BL89" s="14">
        <v>5.6097319416610503E-2</v>
      </c>
      <c r="BM89" s="14">
        <v>7.1995144945613099E-2</v>
      </c>
      <c r="BN89" s="14">
        <v>8.84600269519729E-2</v>
      </c>
      <c r="BO89" s="14">
        <v>4.1883853237551498E-2</v>
      </c>
      <c r="BP89" s="14" t="s">
        <v>95</v>
      </c>
      <c r="BQ89" s="14">
        <v>5.6159477424074601E-2</v>
      </c>
      <c r="BR89" s="14"/>
      <c r="BS89" s="14">
        <v>5.4027314323920002E-2</v>
      </c>
      <c r="BT89" s="14">
        <v>6.6676171191804995E-2</v>
      </c>
      <c r="BU89" s="14">
        <v>8.7846468542741002E-2</v>
      </c>
      <c r="BV89" s="14">
        <v>2.8460505987037098E-2</v>
      </c>
      <c r="BW89" s="14">
        <v>3.5361122626207997E-2</v>
      </c>
      <c r="BX89" s="14">
        <v>8.2171131571351294E-2</v>
      </c>
      <c r="BY89" s="14"/>
      <c r="BZ89" s="14">
        <v>5.9782435178440799E-2</v>
      </c>
      <c r="CA89" s="14">
        <v>7.2375802885679894E-2</v>
      </c>
      <c r="CB89" s="14">
        <v>7.2095987699412806E-2</v>
      </c>
      <c r="CC89" s="14">
        <v>3.5350530226285003E-2</v>
      </c>
    </row>
    <row r="90" spans="2:81" x14ac:dyDescent="0.3">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row>
    <row r="91" spans="2:81" x14ac:dyDescent="0.3">
      <c r="B91" s="6" t="s">
        <v>107</v>
      </c>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row>
    <row r="92" spans="2:81" x14ac:dyDescent="0.3">
      <c r="B92" s="21" t="s">
        <v>94</v>
      </c>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row>
    <row r="93" spans="2:81" x14ac:dyDescent="0.3">
      <c r="B93" t="s">
        <v>63</v>
      </c>
      <c r="C93" s="14">
        <v>0.11942339253563999</v>
      </c>
      <c r="D93" s="14">
        <v>0.14112315800752301</v>
      </c>
      <c r="E93" s="14">
        <v>9.9243048673258893E-2</v>
      </c>
      <c r="F93" s="14"/>
      <c r="G93" s="14">
        <v>0.214235334589538</v>
      </c>
      <c r="H93" s="14">
        <v>0.165499145883099</v>
      </c>
      <c r="I93" s="14">
        <v>0.12164425992153199</v>
      </c>
      <c r="J93" s="14">
        <v>7.9350372578389006E-2</v>
      </c>
      <c r="K93" s="14">
        <v>7.4396263306122104E-2</v>
      </c>
      <c r="L93" s="14">
        <v>7.9976142321105698E-2</v>
      </c>
      <c r="M93" s="14"/>
      <c r="N93" s="14">
        <v>0.15517692184440501</v>
      </c>
      <c r="O93" s="14">
        <v>8.7114141307138002E-2</v>
      </c>
      <c r="P93" s="14">
        <v>0.102142434666878</v>
      </c>
      <c r="Q93" s="14">
        <v>0.12999552875753501</v>
      </c>
      <c r="R93" s="14"/>
      <c r="S93" s="14">
        <v>0.202707507552156</v>
      </c>
      <c r="T93" s="14">
        <v>8.1026687028137603E-2</v>
      </c>
      <c r="U93" s="14">
        <v>0.11475047690066301</v>
      </c>
      <c r="V93" s="14">
        <v>7.5796598221200301E-2</v>
      </c>
      <c r="W93" s="14">
        <v>7.4272757970402406E-2</v>
      </c>
      <c r="X93" s="14">
        <v>0.102600932720955</v>
      </c>
      <c r="Y93" s="14">
        <v>0.105890176602858</v>
      </c>
      <c r="Z93" s="14">
        <v>0.165170231181829</v>
      </c>
      <c r="AA93" s="14">
        <v>0.17291617294286599</v>
      </c>
      <c r="AB93" s="14">
        <v>9.5007521957119201E-2</v>
      </c>
      <c r="AC93" s="14">
        <v>6.9829350600267195E-2</v>
      </c>
      <c r="AD93" s="14">
        <v>8.4917243356621805E-2</v>
      </c>
      <c r="AE93" s="14"/>
      <c r="AF93" s="14">
        <v>0.127649869960728</v>
      </c>
      <c r="AG93" s="14">
        <v>8.9087296441027294E-2</v>
      </c>
      <c r="AH93" s="14">
        <v>7.3697112620363506E-2</v>
      </c>
      <c r="AI93" s="14">
        <v>4.9496832935639001E-2</v>
      </c>
      <c r="AJ93" s="14"/>
      <c r="AK93" s="14">
        <v>0.123157389602098</v>
      </c>
      <c r="AL93" s="14">
        <v>0.122203761908303</v>
      </c>
      <c r="AM93" s="14"/>
      <c r="AN93" s="14">
        <v>0.209122671705853</v>
      </c>
      <c r="AO93" s="14">
        <v>0.10676104015287601</v>
      </c>
      <c r="AP93" s="14">
        <v>8.1229084727225995E-2</v>
      </c>
      <c r="AQ93" s="14">
        <v>7.1350744913653799E-2</v>
      </c>
      <c r="AR93" s="14">
        <v>6.0710495903313198E-2</v>
      </c>
      <c r="AS93" s="14">
        <v>0.12133418260380401</v>
      </c>
      <c r="AT93" s="14"/>
      <c r="AU93" s="14">
        <v>0.12448820315364501</v>
      </c>
      <c r="AV93" s="14">
        <v>0.11367400727645301</v>
      </c>
      <c r="AW93" s="14"/>
      <c r="AX93" s="14">
        <v>0.100089115025286</v>
      </c>
      <c r="AY93" s="14">
        <v>0.12809069870586201</v>
      </c>
      <c r="AZ93" s="14"/>
      <c r="BA93" s="14">
        <v>0.109562647231755</v>
      </c>
      <c r="BB93" s="14">
        <v>0.16919952864784299</v>
      </c>
      <c r="BC93" s="14"/>
      <c r="BD93" s="14">
        <v>0.15884880823094999</v>
      </c>
      <c r="BE93" s="14"/>
      <c r="BF93" s="14">
        <v>0.15946279008811801</v>
      </c>
      <c r="BG93" s="14"/>
      <c r="BH93" s="14">
        <v>0.106073898498973</v>
      </c>
      <c r="BI93" s="14"/>
      <c r="BJ93" s="14">
        <v>7.6660469040891493E-2</v>
      </c>
      <c r="BK93" s="14"/>
      <c r="BL93" s="14">
        <v>0.142064157619503</v>
      </c>
      <c r="BM93" s="14">
        <v>0.124716657630315</v>
      </c>
      <c r="BN93" s="14">
        <v>7.1970805146678904E-2</v>
      </c>
      <c r="BO93" s="14">
        <v>0.19562663529065499</v>
      </c>
      <c r="BP93" s="14" t="s">
        <v>95</v>
      </c>
      <c r="BQ93" s="14">
        <v>8.8581785478093797E-2</v>
      </c>
      <c r="BR93" s="14"/>
      <c r="BS93" s="14">
        <v>0.181001119565249</v>
      </c>
      <c r="BT93" s="14">
        <v>0.13310966945716099</v>
      </c>
      <c r="BU93" s="14">
        <v>9.1642260177093496E-2</v>
      </c>
      <c r="BV93" s="14">
        <v>0.18464809125361401</v>
      </c>
      <c r="BW93" s="14">
        <v>9.2272976927071093E-2</v>
      </c>
      <c r="BX93" s="14">
        <v>5.9541549960677002E-2</v>
      </c>
      <c r="BY93" s="14"/>
      <c r="BZ93" s="14">
        <v>3.3963021964073498E-2</v>
      </c>
      <c r="CA93" s="14">
        <v>0.309657425729568</v>
      </c>
      <c r="CB93" s="14">
        <v>3.43370508038102E-2</v>
      </c>
      <c r="CC93" s="14">
        <v>7.7869302030395895E-2</v>
      </c>
    </row>
    <row r="94" spans="2:81" x14ac:dyDescent="0.3">
      <c r="B94" t="s">
        <v>64</v>
      </c>
      <c r="C94" s="14">
        <v>0.26615096157677198</v>
      </c>
      <c r="D94" s="14">
        <v>0.26673860953489797</v>
      </c>
      <c r="E94" s="14">
        <v>0.26616489072606098</v>
      </c>
      <c r="F94" s="14"/>
      <c r="G94" s="14">
        <v>0.35746988583998002</v>
      </c>
      <c r="H94" s="14">
        <v>0.36672956044185401</v>
      </c>
      <c r="I94" s="14">
        <v>0.30084694669234602</v>
      </c>
      <c r="J94" s="14">
        <v>0.27432909145144801</v>
      </c>
      <c r="K94" s="14">
        <v>0.21680948017571</v>
      </c>
      <c r="L94" s="14">
        <v>0.12005825096020301</v>
      </c>
      <c r="M94" s="14"/>
      <c r="N94" s="14">
        <v>0.28188901939450001</v>
      </c>
      <c r="O94" s="14">
        <v>0.29569919563715003</v>
      </c>
      <c r="P94" s="14">
        <v>0.26337155556152603</v>
      </c>
      <c r="Q94" s="14">
        <v>0.21912722655751299</v>
      </c>
      <c r="R94" s="14"/>
      <c r="S94" s="14">
        <v>0.30710887471370102</v>
      </c>
      <c r="T94" s="14">
        <v>0.229551251437526</v>
      </c>
      <c r="U94" s="14">
        <v>0.23678940925776101</v>
      </c>
      <c r="V94" s="14">
        <v>0.240476083041825</v>
      </c>
      <c r="W94" s="14">
        <v>0.247794673050071</v>
      </c>
      <c r="X94" s="14">
        <v>0.29558841215542397</v>
      </c>
      <c r="Y94" s="14">
        <v>0.274012879645888</v>
      </c>
      <c r="Z94" s="14">
        <v>0.33501309335590401</v>
      </c>
      <c r="AA94" s="14">
        <v>0.28646149199341098</v>
      </c>
      <c r="AB94" s="14">
        <v>0.25799502955352399</v>
      </c>
      <c r="AC94" s="14">
        <v>0.19466776831212701</v>
      </c>
      <c r="AD94" s="14">
        <v>0.28269420649371002</v>
      </c>
      <c r="AE94" s="14"/>
      <c r="AF94" s="14">
        <v>0.25815712228418403</v>
      </c>
      <c r="AG94" s="14">
        <v>0.25852199186844999</v>
      </c>
      <c r="AH94" s="14">
        <v>0.27773764405998602</v>
      </c>
      <c r="AI94" s="14">
        <v>0.26679047282734297</v>
      </c>
      <c r="AJ94" s="14"/>
      <c r="AK94" s="14">
        <v>0.34837911819633599</v>
      </c>
      <c r="AL94" s="14">
        <v>0.24054129117717599</v>
      </c>
      <c r="AM94" s="14"/>
      <c r="AN94" s="14">
        <v>0.334833437511321</v>
      </c>
      <c r="AO94" s="14">
        <v>0.24510647720089301</v>
      </c>
      <c r="AP94" s="14">
        <v>0.277811053776363</v>
      </c>
      <c r="AQ94" s="14">
        <v>0.24191391973370999</v>
      </c>
      <c r="AR94" s="14">
        <v>0.20654179631441599</v>
      </c>
      <c r="AS94" s="14">
        <v>0.21561019213916099</v>
      </c>
      <c r="AT94" s="14"/>
      <c r="AU94" s="14">
        <v>0.253917319897</v>
      </c>
      <c r="AV94" s="14">
        <v>0.28477900231821601</v>
      </c>
      <c r="AW94" s="14"/>
      <c r="AX94" s="14">
        <v>0.23232893639792701</v>
      </c>
      <c r="AY94" s="14">
        <v>0.28213982503630303</v>
      </c>
      <c r="AZ94" s="14"/>
      <c r="BA94" s="14">
        <v>0.25411838525001001</v>
      </c>
      <c r="BB94" s="14">
        <v>0.32689030110574702</v>
      </c>
      <c r="BC94" s="14"/>
      <c r="BD94" s="14">
        <v>0.25500119643043201</v>
      </c>
      <c r="BE94" s="14"/>
      <c r="BF94" s="14">
        <v>0.24534433331212499</v>
      </c>
      <c r="BG94" s="14"/>
      <c r="BH94" s="14">
        <v>0.27054532641416001</v>
      </c>
      <c r="BI94" s="14"/>
      <c r="BJ94" s="14">
        <v>0.237047187586227</v>
      </c>
      <c r="BK94" s="14"/>
      <c r="BL94" s="14">
        <v>0.31613506230662602</v>
      </c>
      <c r="BM94" s="14">
        <v>0.23153553238820401</v>
      </c>
      <c r="BN94" s="14">
        <v>0.18731458022351599</v>
      </c>
      <c r="BO94" s="14">
        <v>0.21119177522424901</v>
      </c>
      <c r="BP94" s="14" t="s">
        <v>95</v>
      </c>
      <c r="BQ94" s="14">
        <v>0.30872666679892302</v>
      </c>
      <c r="BR94" s="14"/>
      <c r="BS94" s="14">
        <v>0.32736144925982202</v>
      </c>
      <c r="BT94" s="14">
        <v>0.24593254980403301</v>
      </c>
      <c r="BU94" s="14">
        <v>0.23167565639026999</v>
      </c>
      <c r="BV94" s="14">
        <v>0.23368631937269199</v>
      </c>
      <c r="BW94" s="14">
        <v>0.32867722363436003</v>
      </c>
      <c r="BX94" s="14">
        <v>0.28709240476179598</v>
      </c>
      <c r="BY94" s="14"/>
      <c r="BZ94" s="14">
        <v>0.187222251081747</v>
      </c>
      <c r="CA94" s="14">
        <v>0.39680582969287198</v>
      </c>
      <c r="CB94" s="14">
        <v>0.13261266288183701</v>
      </c>
      <c r="CC94" s="14">
        <v>0.33122955843052099</v>
      </c>
    </row>
    <row r="95" spans="2:81" x14ac:dyDescent="0.3">
      <c r="B95" t="s">
        <v>65</v>
      </c>
      <c r="C95" s="14">
        <v>0.32876334949206598</v>
      </c>
      <c r="D95" s="14">
        <v>0.28982181706347598</v>
      </c>
      <c r="E95" s="14">
        <v>0.36623121139827902</v>
      </c>
      <c r="F95" s="14"/>
      <c r="G95" s="14">
        <v>0.216787307168848</v>
      </c>
      <c r="H95" s="14">
        <v>0.26066795083053401</v>
      </c>
      <c r="I95" s="14">
        <v>0.32184984155562901</v>
      </c>
      <c r="J95" s="14">
        <v>0.33017815033488201</v>
      </c>
      <c r="K95" s="14">
        <v>0.39035286965191202</v>
      </c>
      <c r="L95" s="14">
        <v>0.42196739349401802</v>
      </c>
      <c r="M95" s="14"/>
      <c r="N95" s="14">
        <v>0.30063660925859598</v>
      </c>
      <c r="O95" s="14">
        <v>0.34306690429588099</v>
      </c>
      <c r="P95" s="14">
        <v>0.32289808211071203</v>
      </c>
      <c r="Q95" s="14">
        <v>0.35492864206749702</v>
      </c>
      <c r="R95" s="14"/>
      <c r="S95" s="14">
        <v>0.26052607629597502</v>
      </c>
      <c r="T95" s="14">
        <v>0.37259964301753001</v>
      </c>
      <c r="U95" s="14">
        <v>0.37849715400606498</v>
      </c>
      <c r="V95" s="14">
        <v>0.40143619336773101</v>
      </c>
      <c r="W95" s="14">
        <v>0.34289467218831998</v>
      </c>
      <c r="X95" s="14">
        <v>0.33166574387880998</v>
      </c>
      <c r="Y95" s="14">
        <v>0.25133509018310701</v>
      </c>
      <c r="Z95" s="14">
        <v>0.27754346546532699</v>
      </c>
      <c r="AA95" s="14">
        <v>0.24203131865334601</v>
      </c>
      <c r="AB95" s="14">
        <v>0.34213145155998298</v>
      </c>
      <c r="AC95" s="14">
        <v>0.43414436075794399</v>
      </c>
      <c r="AD95" s="14">
        <v>0.46143006581269302</v>
      </c>
      <c r="AE95" s="14"/>
      <c r="AF95" s="14">
        <v>0.320101916532326</v>
      </c>
      <c r="AG95" s="14">
        <v>0.332816933440924</v>
      </c>
      <c r="AH95" s="14">
        <v>0.37250794382067998</v>
      </c>
      <c r="AI95" s="14">
        <v>0.47824680097767602</v>
      </c>
      <c r="AJ95" s="14"/>
      <c r="AK95" s="14">
        <v>0.33050872911509099</v>
      </c>
      <c r="AL95" s="14">
        <v>0.28932737206046799</v>
      </c>
      <c r="AM95" s="14"/>
      <c r="AN95" s="14">
        <v>0.26529396619854501</v>
      </c>
      <c r="AO95" s="14">
        <v>0.35683698300229499</v>
      </c>
      <c r="AP95" s="14">
        <v>0.35762552049466401</v>
      </c>
      <c r="AQ95" s="14">
        <v>0.32148123273441198</v>
      </c>
      <c r="AR95" s="14">
        <v>0.36588878144546899</v>
      </c>
      <c r="AS95" s="14">
        <v>0.378884577844393</v>
      </c>
      <c r="AT95" s="14"/>
      <c r="AU95" s="14">
        <v>0.33139797180373798</v>
      </c>
      <c r="AV95" s="14">
        <v>0.32397996384155098</v>
      </c>
      <c r="AW95" s="14"/>
      <c r="AX95" s="14">
        <v>0.347757814310165</v>
      </c>
      <c r="AY95" s="14">
        <v>0.31628183082268502</v>
      </c>
      <c r="AZ95" s="14"/>
      <c r="BA95" s="14">
        <v>0.34238783556880797</v>
      </c>
      <c r="BB95" s="14">
        <v>0.25998819583836003</v>
      </c>
      <c r="BC95" s="14"/>
      <c r="BD95" s="14">
        <v>0.31423167231674698</v>
      </c>
      <c r="BE95" s="14"/>
      <c r="BF95" s="14">
        <v>0.32370413160533401</v>
      </c>
      <c r="BG95" s="14"/>
      <c r="BH95" s="14">
        <v>0.33594747174142298</v>
      </c>
      <c r="BI95" s="14"/>
      <c r="BJ95" s="14">
        <v>0.40244468131601002</v>
      </c>
      <c r="BK95" s="14"/>
      <c r="BL95" s="14">
        <v>0.30119180481184199</v>
      </c>
      <c r="BM95" s="14">
        <v>0.33705862168881401</v>
      </c>
      <c r="BN95" s="14">
        <v>0.33654272234314297</v>
      </c>
      <c r="BO95" s="14">
        <v>0.27249651631692001</v>
      </c>
      <c r="BP95" s="14" t="s">
        <v>95</v>
      </c>
      <c r="BQ95" s="14">
        <v>0.34635342499066701</v>
      </c>
      <c r="BR95" s="14"/>
      <c r="BS95" s="14">
        <v>0.275683055165242</v>
      </c>
      <c r="BT95" s="14">
        <v>0.35029472474647699</v>
      </c>
      <c r="BU95" s="14">
        <v>0.30797839266626498</v>
      </c>
      <c r="BV95" s="14">
        <v>0.281392832922505</v>
      </c>
      <c r="BW95" s="14">
        <v>0.38123117582528898</v>
      </c>
      <c r="BX95" s="14">
        <v>0.35329708582844499</v>
      </c>
      <c r="BY95" s="14"/>
      <c r="BZ95" s="14">
        <v>0.29410808903704</v>
      </c>
      <c r="CA95" s="14">
        <v>0.220503623041301</v>
      </c>
      <c r="CB95" s="14">
        <v>0.39325695677251499</v>
      </c>
      <c r="CC95" s="14">
        <v>0.38674030617944699</v>
      </c>
    </row>
    <row r="96" spans="2:81" x14ac:dyDescent="0.3">
      <c r="B96" t="s">
        <v>89</v>
      </c>
      <c r="C96" s="14">
        <v>0.18051167349681899</v>
      </c>
      <c r="D96" s="14">
        <v>0.17757934916882101</v>
      </c>
      <c r="E96" s="14">
        <v>0.18236541238578899</v>
      </c>
      <c r="F96" s="14"/>
      <c r="G96" s="14">
        <v>0.19725101942244899</v>
      </c>
      <c r="H96" s="14">
        <v>0.13193058996593199</v>
      </c>
      <c r="I96" s="14">
        <v>0.17625635775512799</v>
      </c>
      <c r="J96" s="14">
        <v>0.20655927454081699</v>
      </c>
      <c r="K96" s="14">
        <v>0.172524383405598</v>
      </c>
      <c r="L96" s="14">
        <v>0.19765119026515099</v>
      </c>
      <c r="M96" s="14"/>
      <c r="N96" s="14">
        <v>0.159357605126493</v>
      </c>
      <c r="O96" s="14">
        <v>0.18960427827149101</v>
      </c>
      <c r="P96" s="14">
        <v>0.19673137453290701</v>
      </c>
      <c r="Q96" s="14">
        <v>0.175846350459679</v>
      </c>
      <c r="R96" s="14"/>
      <c r="S96" s="14">
        <v>0.16029606130058799</v>
      </c>
      <c r="T96" s="14">
        <v>0.18194060273607199</v>
      </c>
      <c r="U96" s="14">
        <v>0.14861478354656399</v>
      </c>
      <c r="V96" s="14">
        <v>0.17734257515063201</v>
      </c>
      <c r="W96" s="14">
        <v>0.20572608223119099</v>
      </c>
      <c r="X96" s="14">
        <v>0.20594428403363199</v>
      </c>
      <c r="Y96" s="14">
        <v>0.24968005720922301</v>
      </c>
      <c r="Z96" s="14">
        <v>0.12778822732876499</v>
      </c>
      <c r="AA96" s="14">
        <v>0.186193277847128</v>
      </c>
      <c r="AB96" s="14">
        <v>0.19919453540579901</v>
      </c>
      <c r="AC96" s="14">
        <v>0.16058457113444799</v>
      </c>
      <c r="AD96" s="14">
        <v>0.10389487105749599</v>
      </c>
      <c r="AE96" s="14"/>
      <c r="AF96" s="14">
        <v>0.186414726655561</v>
      </c>
      <c r="AG96" s="14">
        <v>0.22254134610641599</v>
      </c>
      <c r="AH96" s="14">
        <v>0.138087025767796</v>
      </c>
      <c r="AI96" s="14">
        <v>0.104631202299691</v>
      </c>
      <c r="AJ96" s="14"/>
      <c r="AK96" s="14">
        <v>0.12738196050942099</v>
      </c>
      <c r="AL96" s="14">
        <v>0.23327667411474601</v>
      </c>
      <c r="AM96" s="14"/>
      <c r="AN96" s="14">
        <v>0.13133918233445299</v>
      </c>
      <c r="AO96" s="14">
        <v>0.181193825516093</v>
      </c>
      <c r="AP96" s="14">
        <v>0.19633621956960101</v>
      </c>
      <c r="AQ96" s="14">
        <v>0.206225299634823</v>
      </c>
      <c r="AR96" s="14">
        <v>0.243871419478256</v>
      </c>
      <c r="AS96" s="14">
        <v>0.15429679813063399</v>
      </c>
      <c r="AT96" s="14"/>
      <c r="AU96" s="14">
        <v>0.17211271261974301</v>
      </c>
      <c r="AV96" s="14">
        <v>0.19294776474459199</v>
      </c>
      <c r="AW96" s="14"/>
      <c r="AX96" s="14">
        <v>0.206906969057296</v>
      </c>
      <c r="AY96" s="14">
        <v>0.17063312346193399</v>
      </c>
      <c r="AZ96" s="14"/>
      <c r="BA96" s="14">
        <v>0.17875513795126899</v>
      </c>
      <c r="BB96" s="14">
        <v>0.18937850350882299</v>
      </c>
      <c r="BC96" s="14"/>
      <c r="BD96" s="14">
        <v>0.15691294975577799</v>
      </c>
      <c r="BE96" s="14"/>
      <c r="BF96" s="14">
        <v>0.15108739085631701</v>
      </c>
      <c r="BG96" s="14"/>
      <c r="BH96" s="14">
        <v>0.190196999483668</v>
      </c>
      <c r="BI96" s="14"/>
      <c r="BJ96" s="14">
        <v>0.14170090601225999</v>
      </c>
      <c r="BK96" s="14"/>
      <c r="BL96" s="14">
        <v>0.15984259912388099</v>
      </c>
      <c r="BM96" s="14">
        <v>0.18549867999317701</v>
      </c>
      <c r="BN96" s="14">
        <v>0.19021811725700899</v>
      </c>
      <c r="BO96" s="14">
        <v>0.228741435961589</v>
      </c>
      <c r="BP96" s="14" t="s">
        <v>95</v>
      </c>
      <c r="BQ96" s="14">
        <v>0.168424773353684</v>
      </c>
      <c r="BR96" s="14"/>
      <c r="BS96" s="14">
        <v>0.155327574941241</v>
      </c>
      <c r="BT96" s="14">
        <v>0.169731109270023</v>
      </c>
      <c r="BU96" s="14">
        <v>0.18883264842054301</v>
      </c>
      <c r="BV96" s="14">
        <v>0.22165281251751701</v>
      </c>
      <c r="BW96" s="14">
        <v>0.158602102122051</v>
      </c>
      <c r="BX96" s="14">
        <v>0.168278189842933</v>
      </c>
      <c r="BY96" s="14"/>
      <c r="BZ96" s="14">
        <v>0.28978731705250199</v>
      </c>
      <c r="CA96" s="14">
        <v>5.1311775293888799E-2</v>
      </c>
      <c r="CB96" s="14">
        <v>0.24099247650198399</v>
      </c>
      <c r="CC96" s="14">
        <v>0.174037938700079</v>
      </c>
    </row>
    <row r="97" spans="2:81" x14ac:dyDescent="0.3">
      <c r="B97" t="s">
        <v>90</v>
      </c>
      <c r="C97" s="14">
        <v>0.105150622898703</v>
      </c>
      <c r="D97" s="14">
        <v>0.124737066225281</v>
      </c>
      <c r="E97" s="14">
        <v>8.5995436816612203E-2</v>
      </c>
      <c r="F97" s="14"/>
      <c r="G97" s="14">
        <v>1.42564529791845E-2</v>
      </c>
      <c r="H97" s="14">
        <v>7.5172752878582105E-2</v>
      </c>
      <c r="I97" s="14">
        <v>7.9402594075366303E-2</v>
      </c>
      <c r="J97" s="14">
        <v>0.109583111094463</v>
      </c>
      <c r="K97" s="14">
        <v>0.145917003460657</v>
      </c>
      <c r="L97" s="14">
        <v>0.18034702295952301</v>
      </c>
      <c r="M97" s="14"/>
      <c r="N97" s="14">
        <v>0.10293984437600601</v>
      </c>
      <c r="O97" s="14">
        <v>8.4515480488339303E-2</v>
      </c>
      <c r="P97" s="14">
        <v>0.114856553127976</v>
      </c>
      <c r="Q97" s="14">
        <v>0.12010225215777599</v>
      </c>
      <c r="R97" s="14"/>
      <c r="S97" s="14">
        <v>6.9361480137579701E-2</v>
      </c>
      <c r="T97" s="14">
        <v>0.13488181578073499</v>
      </c>
      <c r="U97" s="14">
        <v>0.12134817628894599</v>
      </c>
      <c r="V97" s="14">
        <v>0.10494855021861201</v>
      </c>
      <c r="W97" s="14">
        <v>0.129311814560016</v>
      </c>
      <c r="X97" s="14">
        <v>6.4200627211178599E-2</v>
      </c>
      <c r="Y97" s="14">
        <v>0.11908179635892301</v>
      </c>
      <c r="Z97" s="14">
        <v>9.4484982668174594E-2</v>
      </c>
      <c r="AA97" s="14">
        <v>0.112397738563249</v>
      </c>
      <c r="AB97" s="14">
        <v>0.105671461523575</v>
      </c>
      <c r="AC97" s="14">
        <v>0.14077394919521399</v>
      </c>
      <c r="AD97" s="14">
        <v>6.7063613279479503E-2</v>
      </c>
      <c r="AE97" s="14"/>
      <c r="AF97" s="14">
        <v>0.10767636456720101</v>
      </c>
      <c r="AG97" s="14">
        <v>9.7032432143183897E-2</v>
      </c>
      <c r="AH97" s="14">
        <v>0.13797027373117501</v>
      </c>
      <c r="AI97" s="14">
        <v>0.10083469095965</v>
      </c>
      <c r="AJ97" s="14"/>
      <c r="AK97" s="14">
        <v>7.0572802577054602E-2</v>
      </c>
      <c r="AL97" s="14">
        <v>0.114650900739307</v>
      </c>
      <c r="AM97" s="14"/>
      <c r="AN97" s="14">
        <v>5.9410742249828501E-2</v>
      </c>
      <c r="AO97" s="14">
        <v>0.110101674127842</v>
      </c>
      <c r="AP97" s="14">
        <v>8.69981214321459E-2</v>
      </c>
      <c r="AQ97" s="14">
        <v>0.159028802983401</v>
      </c>
      <c r="AR97" s="14">
        <v>0.12298750685854699</v>
      </c>
      <c r="AS97" s="14">
        <v>0.129874249282007</v>
      </c>
      <c r="AT97" s="14"/>
      <c r="AU97" s="14">
        <v>0.118083792525874</v>
      </c>
      <c r="AV97" s="14">
        <v>8.4619261819188496E-2</v>
      </c>
      <c r="AW97" s="14"/>
      <c r="AX97" s="14">
        <v>0.112917165209327</v>
      </c>
      <c r="AY97" s="14">
        <v>0.102854521973215</v>
      </c>
      <c r="AZ97" s="14"/>
      <c r="BA97" s="14">
        <v>0.115175993998158</v>
      </c>
      <c r="BB97" s="14">
        <v>5.45434708992266E-2</v>
      </c>
      <c r="BC97" s="14"/>
      <c r="BD97" s="14">
        <v>0.115005373266093</v>
      </c>
      <c r="BE97" s="14"/>
      <c r="BF97" s="14">
        <v>0.120401354138106</v>
      </c>
      <c r="BG97" s="14"/>
      <c r="BH97" s="14">
        <v>9.7236303861777298E-2</v>
      </c>
      <c r="BI97" s="14"/>
      <c r="BJ97" s="14">
        <v>0.14214675604461199</v>
      </c>
      <c r="BK97" s="14"/>
      <c r="BL97" s="14">
        <v>8.0766376138148493E-2</v>
      </c>
      <c r="BM97" s="14">
        <v>0.12119050829949</v>
      </c>
      <c r="BN97" s="14">
        <v>0.21395377502965299</v>
      </c>
      <c r="BO97" s="14">
        <v>9.1943637206587395E-2</v>
      </c>
      <c r="BP97" s="14" t="s">
        <v>95</v>
      </c>
      <c r="BQ97" s="14">
        <v>8.7913349378632599E-2</v>
      </c>
      <c r="BR97" s="14"/>
      <c r="BS97" s="14">
        <v>6.0626801068445799E-2</v>
      </c>
      <c r="BT97" s="14">
        <v>0.100931946722306</v>
      </c>
      <c r="BU97" s="14">
        <v>0.17987104234582801</v>
      </c>
      <c r="BV97" s="14">
        <v>7.8619943933671596E-2</v>
      </c>
      <c r="BW97" s="14">
        <v>3.92165214912292E-2</v>
      </c>
      <c r="BX97" s="14">
        <v>0.13179076960614799</v>
      </c>
      <c r="BY97" s="14"/>
      <c r="BZ97" s="14">
        <v>0.19491932086463701</v>
      </c>
      <c r="CA97" s="14">
        <v>2.1721346242370699E-2</v>
      </c>
      <c r="CB97" s="14">
        <v>0.19880085303985301</v>
      </c>
      <c r="CC97" s="14">
        <v>3.0122894659557399E-2</v>
      </c>
    </row>
    <row r="98" spans="2:81" x14ac:dyDescent="0.3">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row>
    <row r="99" spans="2:81" x14ac:dyDescent="0.3">
      <c r="B99" s="6" t="s">
        <v>108</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row>
    <row r="100" spans="2:81" x14ac:dyDescent="0.3">
      <c r="B100" s="21" t="s">
        <v>94</v>
      </c>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row>
    <row r="101" spans="2:81" x14ac:dyDescent="0.3">
      <c r="B101" t="s">
        <v>63</v>
      </c>
      <c r="C101" s="14">
        <v>0.17793308903373201</v>
      </c>
      <c r="D101" s="14">
        <v>0.191729068700595</v>
      </c>
      <c r="E101" s="14">
        <v>0.164583799290555</v>
      </c>
      <c r="F101" s="14"/>
      <c r="G101" s="14">
        <v>0.23345053699634999</v>
      </c>
      <c r="H101" s="14">
        <v>0.21662807163752801</v>
      </c>
      <c r="I101" s="14">
        <v>0.16201311223574799</v>
      </c>
      <c r="J101" s="14">
        <v>0.163868179634373</v>
      </c>
      <c r="K101" s="14">
        <v>0.156170233032145</v>
      </c>
      <c r="L101" s="14">
        <v>0.148328045665541</v>
      </c>
      <c r="M101" s="14"/>
      <c r="N101" s="14">
        <v>0.20671470115815099</v>
      </c>
      <c r="O101" s="14">
        <v>0.13822361246626799</v>
      </c>
      <c r="P101" s="14">
        <v>0.17288892808556</v>
      </c>
      <c r="Q101" s="14">
        <v>0.193522410523606</v>
      </c>
      <c r="R101" s="14"/>
      <c r="S101" s="14">
        <v>0.24076211540131301</v>
      </c>
      <c r="T101" s="14">
        <v>0.17169690474871499</v>
      </c>
      <c r="U101" s="14">
        <v>0.19620073255459899</v>
      </c>
      <c r="V101" s="14">
        <v>0.14555255773442999</v>
      </c>
      <c r="W101" s="14">
        <v>0.155918600681581</v>
      </c>
      <c r="X101" s="14">
        <v>0.13805801535905801</v>
      </c>
      <c r="Y101" s="14">
        <v>0.14614822717686801</v>
      </c>
      <c r="Z101" s="14">
        <v>0.240940389149878</v>
      </c>
      <c r="AA101" s="14">
        <v>0.189309200614697</v>
      </c>
      <c r="AB101" s="14">
        <v>0.13562378346290899</v>
      </c>
      <c r="AC101" s="14">
        <v>0.17032255922303599</v>
      </c>
      <c r="AD101" s="14">
        <v>0.18767409823714801</v>
      </c>
      <c r="AE101" s="14"/>
      <c r="AF101" s="14">
        <v>0.184207807125323</v>
      </c>
      <c r="AG101" s="14">
        <v>0.12075452659045501</v>
      </c>
      <c r="AH101" s="14">
        <v>0.16822809139021</v>
      </c>
      <c r="AI101" s="14">
        <v>0.222541313179797</v>
      </c>
      <c r="AJ101" s="14"/>
      <c r="AK101" s="14">
        <v>0.167448528714396</v>
      </c>
      <c r="AL101" s="14">
        <v>0.18295746865056001</v>
      </c>
      <c r="AM101" s="14"/>
      <c r="AN101" s="14">
        <v>0.236451029136024</v>
      </c>
      <c r="AO101" s="14">
        <v>0.16560067716184099</v>
      </c>
      <c r="AP101" s="14">
        <v>0.173910149272169</v>
      </c>
      <c r="AQ101" s="14">
        <v>0.14310032657095201</v>
      </c>
      <c r="AR101" s="14">
        <v>0.14060629257263799</v>
      </c>
      <c r="AS101" s="14">
        <v>0.15928582773255401</v>
      </c>
      <c r="AT101" s="14"/>
      <c r="AU101" s="14">
        <v>0.175251479167264</v>
      </c>
      <c r="AV101" s="14">
        <v>0.181194880526381</v>
      </c>
      <c r="AW101" s="14"/>
      <c r="AX101" s="14">
        <v>0.18387056415613701</v>
      </c>
      <c r="AY101" s="14">
        <v>0.175980203160679</v>
      </c>
      <c r="AZ101" s="14"/>
      <c r="BA101" s="14">
        <v>0.17693934629246599</v>
      </c>
      <c r="BB101" s="14">
        <v>0.18294941106877199</v>
      </c>
      <c r="BC101" s="14"/>
      <c r="BD101" s="14">
        <v>0.22751839582588801</v>
      </c>
      <c r="BE101" s="14"/>
      <c r="BF101" s="14">
        <v>0.21183404840574899</v>
      </c>
      <c r="BG101" s="14"/>
      <c r="BH101" s="14">
        <v>0.15388511000743399</v>
      </c>
      <c r="BI101" s="14"/>
      <c r="BJ101" s="14">
        <v>0.18967267490755199</v>
      </c>
      <c r="BK101" s="14"/>
      <c r="BL101" s="14">
        <v>0.20178449827263001</v>
      </c>
      <c r="BM101" s="14">
        <v>0.18073111035650399</v>
      </c>
      <c r="BN101" s="14">
        <v>0.126061941767243</v>
      </c>
      <c r="BO101" s="14">
        <v>0.25218880079114903</v>
      </c>
      <c r="BP101" s="14" t="s">
        <v>95</v>
      </c>
      <c r="BQ101" s="14">
        <v>0.16660462957202199</v>
      </c>
      <c r="BR101" s="14"/>
      <c r="BS101" s="14">
        <v>0.214417181464644</v>
      </c>
      <c r="BT101" s="14">
        <v>0.19267076404925401</v>
      </c>
      <c r="BU101" s="14">
        <v>0.14796146165082499</v>
      </c>
      <c r="BV101" s="14">
        <v>0.260138839480135</v>
      </c>
      <c r="BW101" s="14">
        <v>0.12634209270130201</v>
      </c>
      <c r="BX101" s="14">
        <v>0.149324347118304</v>
      </c>
      <c r="BY101" s="14"/>
      <c r="BZ101" s="14">
        <v>0.12251132399238999</v>
      </c>
      <c r="CA101" s="14">
        <v>0.338794141997381</v>
      </c>
      <c r="CB101" s="14">
        <v>0.11422407146069299</v>
      </c>
      <c r="CC101" s="14">
        <v>0.12345071462381201</v>
      </c>
    </row>
    <row r="102" spans="2:81" x14ac:dyDescent="0.3">
      <c r="B102" t="s">
        <v>64</v>
      </c>
      <c r="C102" s="14">
        <v>0.35169695763668601</v>
      </c>
      <c r="D102" s="14">
        <v>0.33703457318061902</v>
      </c>
      <c r="E102" s="14">
        <v>0.36784043040854197</v>
      </c>
      <c r="F102" s="14"/>
      <c r="G102" s="14">
        <v>0.363115952982072</v>
      </c>
      <c r="H102" s="14">
        <v>0.350163899313508</v>
      </c>
      <c r="I102" s="14">
        <v>0.37121765762067199</v>
      </c>
      <c r="J102" s="14">
        <v>0.39451128956905002</v>
      </c>
      <c r="K102" s="14">
        <v>0.36467782221413297</v>
      </c>
      <c r="L102" s="14">
        <v>0.28452713467693103</v>
      </c>
      <c r="M102" s="14"/>
      <c r="N102" s="14">
        <v>0.35155568030222001</v>
      </c>
      <c r="O102" s="14">
        <v>0.40651419088944202</v>
      </c>
      <c r="P102" s="14">
        <v>0.34131728234381098</v>
      </c>
      <c r="Q102" s="14">
        <v>0.30252585110276797</v>
      </c>
      <c r="R102" s="14"/>
      <c r="S102" s="14">
        <v>0.30567706387020099</v>
      </c>
      <c r="T102" s="14">
        <v>0.36388980619734701</v>
      </c>
      <c r="U102" s="14">
        <v>0.37875595551821101</v>
      </c>
      <c r="V102" s="14">
        <v>0.35187633869884</v>
      </c>
      <c r="W102" s="14">
        <v>0.35415629794950798</v>
      </c>
      <c r="X102" s="14">
        <v>0.34131896399385298</v>
      </c>
      <c r="Y102" s="14">
        <v>0.36317294436312803</v>
      </c>
      <c r="Z102" s="14">
        <v>0.29949501116764299</v>
      </c>
      <c r="AA102" s="14">
        <v>0.34507645910944301</v>
      </c>
      <c r="AB102" s="14">
        <v>0.41910145972456397</v>
      </c>
      <c r="AC102" s="14">
        <v>0.301428557247852</v>
      </c>
      <c r="AD102" s="14">
        <v>0.41824674557621899</v>
      </c>
      <c r="AE102" s="14"/>
      <c r="AF102" s="14">
        <v>0.342200777596054</v>
      </c>
      <c r="AG102" s="14">
        <v>0.41688069604762201</v>
      </c>
      <c r="AH102" s="14">
        <v>0.37777527696049601</v>
      </c>
      <c r="AI102" s="14">
        <v>0.41474512272236502</v>
      </c>
      <c r="AJ102" s="14"/>
      <c r="AK102" s="14">
        <v>0.33630502284528402</v>
      </c>
      <c r="AL102" s="14">
        <v>0.351384330344434</v>
      </c>
      <c r="AM102" s="14"/>
      <c r="AN102" s="14">
        <v>0.34004649905275502</v>
      </c>
      <c r="AO102" s="14">
        <v>0.343127177665625</v>
      </c>
      <c r="AP102" s="14">
        <v>0.358868507593674</v>
      </c>
      <c r="AQ102" s="14">
        <v>0.36133379686158201</v>
      </c>
      <c r="AR102" s="14">
        <v>0.39081602711923702</v>
      </c>
      <c r="AS102" s="14">
        <v>0.31424455473951202</v>
      </c>
      <c r="AT102" s="14"/>
      <c r="AU102" s="14">
        <v>0.353044801333883</v>
      </c>
      <c r="AV102" s="14">
        <v>0.35244769873320397</v>
      </c>
      <c r="AW102" s="14"/>
      <c r="AX102" s="14">
        <v>0.35104838101889502</v>
      </c>
      <c r="AY102" s="14">
        <v>0.35412826971586298</v>
      </c>
      <c r="AZ102" s="14"/>
      <c r="BA102" s="14">
        <v>0.352561057423046</v>
      </c>
      <c r="BB102" s="14">
        <v>0.34733506132410003</v>
      </c>
      <c r="BC102" s="14"/>
      <c r="BD102" s="14">
        <v>0.32066865822225699</v>
      </c>
      <c r="BE102" s="14"/>
      <c r="BF102" s="14">
        <v>0.32624068289425301</v>
      </c>
      <c r="BG102" s="14"/>
      <c r="BH102" s="14">
        <v>0.40537077942084498</v>
      </c>
      <c r="BI102" s="14"/>
      <c r="BJ102" s="14">
        <v>0.34159035492339102</v>
      </c>
      <c r="BK102" s="14"/>
      <c r="BL102" s="14">
        <v>0.362812430966578</v>
      </c>
      <c r="BM102" s="14">
        <v>0.34630315591716898</v>
      </c>
      <c r="BN102" s="14">
        <v>0.30632864715628999</v>
      </c>
      <c r="BO102" s="14">
        <v>0.30283477909839501</v>
      </c>
      <c r="BP102" s="14" t="s">
        <v>95</v>
      </c>
      <c r="BQ102" s="14">
        <v>0.37716316495121599</v>
      </c>
      <c r="BR102" s="14"/>
      <c r="BS102" s="14">
        <v>0.36056715855559801</v>
      </c>
      <c r="BT102" s="14">
        <v>0.35118278731482599</v>
      </c>
      <c r="BU102" s="14">
        <v>0.33539564091543</v>
      </c>
      <c r="BV102" s="14">
        <v>0.32081127345331301</v>
      </c>
      <c r="BW102" s="14">
        <v>0.351256037651278</v>
      </c>
      <c r="BX102" s="14">
        <v>0.347131221881192</v>
      </c>
      <c r="BY102" s="14"/>
      <c r="BZ102" s="14">
        <v>0.32298790706365998</v>
      </c>
      <c r="CA102" s="14">
        <v>0.35798704794418301</v>
      </c>
      <c r="CB102" s="14">
        <v>0.28053308823093698</v>
      </c>
      <c r="CC102" s="14">
        <v>0.440161198192209</v>
      </c>
    </row>
    <row r="103" spans="2:81" x14ac:dyDescent="0.3">
      <c r="B103" t="s">
        <v>65</v>
      </c>
      <c r="C103" s="14">
        <v>0.24127243183892899</v>
      </c>
      <c r="D103" s="14">
        <v>0.217840147473605</v>
      </c>
      <c r="E103" s="14">
        <v>0.26235013099077398</v>
      </c>
      <c r="F103" s="14"/>
      <c r="G103" s="14">
        <v>0.16025885631763401</v>
      </c>
      <c r="H103" s="14">
        <v>0.168111935505522</v>
      </c>
      <c r="I103" s="14">
        <v>0.23784588488809999</v>
      </c>
      <c r="J103" s="14">
        <v>0.23766911650502101</v>
      </c>
      <c r="K103" s="14">
        <v>0.26415346968692899</v>
      </c>
      <c r="L103" s="14">
        <v>0.34676284074595698</v>
      </c>
      <c r="M103" s="14"/>
      <c r="N103" s="14">
        <v>0.20742416593565199</v>
      </c>
      <c r="O103" s="14">
        <v>0.243361826052751</v>
      </c>
      <c r="P103" s="14">
        <v>0.24285712825899999</v>
      </c>
      <c r="Q103" s="14">
        <v>0.27645071591068099</v>
      </c>
      <c r="R103" s="14"/>
      <c r="S103" s="14">
        <v>0.19235887557310499</v>
      </c>
      <c r="T103" s="14">
        <v>0.28610170627418802</v>
      </c>
      <c r="U103" s="14">
        <v>0.23389874861872101</v>
      </c>
      <c r="V103" s="14">
        <v>0.31475637291008501</v>
      </c>
      <c r="W103" s="14">
        <v>0.24087246267635401</v>
      </c>
      <c r="X103" s="14">
        <v>0.24104171227103499</v>
      </c>
      <c r="Y103" s="14">
        <v>0.22468788688001001</v>
      </c>
      <c r="Z103" s="14">
        <v>0.22824201161000501</v>
      </c>
      <c r="AA103" s="14">
        <v>0.22081185468264</v>
      </c>
      <c r="AB103" s="14">
        <v>0.225853476031317</v>
      </c>
      <c r="AC103" s="14">
        <v>0.30803403169687699</v>
      </c>
      <c r="AD103" s="14">
        <v>0.172087047700232</v>
      </c>
      <c r="AE103" s="14"/>
      <c r="AF103" s="14">
        <v>0.239184613281722</v>
      </c>
      <c r="AG103" s="14">
        <v>0.24609324878059899</v>
      </c>
      <c r="AH103" s="14">
        <v>0.23295558327841401</v>
      </c>
      <c r="AI103" s="14">
        <v>0.16122688569037499</v>
      </c>
      <c r="AJ103" s="14"/>
      <c r="AK103" s="14">
        <v>0.291576635946732</v>
      </c>
      <c r="AL103" s="14">
        <v>0.23594556186353399</v>
      </c>
      <c r="AM103" s="14"/>
      <c r="AN103" s="14">
        <v>0.17078239955924601</v>
      </c>
      <c r="AO103" s="14">
        <v>0.26966157977038602</v>
      </c>
      <c r="AP103" s="14">
        <v>0.25898612961152601</v>
      </c>
      <c r="AQ103" s="14">
        <v>0.26540110029675101</v>
      </c>
      <c r="AR103" s="14">
        <v>0.26043873482810498</v>
      </c>
      <c r="AS103" s="14">
        <v>0.28225638909414702</v>
      </c>
      <c r="AT103" s="14"/>
      <c r="AU103" s="14">
        <v>0.245963894041416</v>
      </c>
      <c r="AV103" s="14">
        <v>0.233801345003366</v>
      </c>
      <c r="AW103" s="14"/>
      <c r="AX103" s="14">
        <v>0.225263573742982</v>
      </c>
      <c r="AY103" s="14">
        <v>0.244017969452554</v>
      </c>
      <c r="AZ103" s="14"/>
      <c r="BA103" s="14">
        <v>0.247121974027841</v>
      </c>
      <c r="BB103" s="14">
        <v>0.21174448042996</v>
      </c>
      <c r="BC103" s="14"/>
      <c r="BD103" s="14">
        <v>0.217426761740795</v>
      </c>
      <c r="BE103" s="14"/>
      <c r="BF103" s="14">
        <v>0.23097051423656501</v>
      </c>
      <c r="BG103" s="14"/>
      <c r="BH103" s="14">
        <v>0.20883540338354001</v>
      </c>
      <c r="BI103" s="14"/>
      <c r="BJ103" s="14">
        <v>0.24716807977413699</v>
      </c>
      <c r="BK103" s="14"/>
      <c r="BL103" s="14">
        <v>0.20972781929609899</v>
      </c>
      <c r="BM103" s="14">
        <v>0.22680637735671599</v>
      </c>
      <c r="BN103" s="14">
        <v>0.30704387042310699</v>
      </c>
      <c r="BO103" s="14">
        <v>0.215342693805671</v>
      </c>
      <c r="BP103" s="14" t="s">
        <v>95</v>
      </c>
      <c r="BQ103" s="14">
        <v>0.27882726913623002</v>
      </c>
      <c r="BR103" s="14"/>
      <c r="BS103" s="14">
        <v>0.17910709593295501</v>
      </c>
      <c r="BT103" s="14">
        <v>0.21227566601466399</v>
      </c>
      <c r="BU103" s="14">
        <v>0.28747038241467199</v>
      </c>
      <c r="BV103" s="14">
        <v>0.19545005681438901</v>
      </c>
      <c r="BW103" s="14">
        <v>0.30006004786524798</v>
      </c>
      <c r="BX103" s="14">
        <v>0.31935539061466101</v>
      </c>
      <c r="BY103" s="14"/>
      <c r="BZ103" s="14">
        <v>0.29526652412056598</v>
      </c>
      <c r="CA103" s="14">
        <v>0.107810001972224</v>
      </c>
      <c r="CB103" s="14">
        <v>0.33078505269747299</v>
      </c>
      <c r="CC103" s="14">
        <v>0.241938100706799</v>
      </c>
    </row>
    <row r="104" spans="2:81" x14ac:dyDescent="0.3">
      <c r="B104" t="s">
        <v>89</v>
      </c>
      <c r="C104" s="14">
        <v>0.15957743370548</v>
      </c>
      <c r="D104" s="14">
        <v>0.17325960303791299</v>
      </c>
      <c r="E104" s="14">
        <v>0.14734208500888299</v>
      </c>
      <c r="F104" s="14"/>
      <c r="G104" s="14">
        <v>0.199369593033805</v>
      </c>
      <c r="H104" s="14">
        <v>0.188356083489918</v>
      </c>
      <c r="I104" s="14">
        <v>0.16824953811410301</v>
      </c>
      <c r="J104" s="14">
        <v>0.151896457974592</v>
      </c>
      <c r="K104" s="14">
        <v>0.12931320737933899</v>
      </c>
      <c r="L104" s="14">
        <v>0.12938434857433501</v>
      </c>
      <c r="M104" s="14"/>
      <c r="N104" s="14">
        <v>0.16804497556194101</v>
      </c>
      <c r="O104" s="14">
        <v>0.14838534528662201</v>
      </c>
      <c r="P104" s="14">
        <v>0.15853496420296501</v>
      </c>
      <c r="Q104" s="14">
        <v>0.161132706034847</v>
      </c>
      <c r="R104" s="14"/>
      <c r="S104" s="14">
        <v>0.19134356612848699</v>
      </c>
      <c r="T104" s="14">
        <v>0.12039084575226799</v>
      </c>
      <c r="U104" s="14">
        <v>0.15469535427530101</v>
      </c>
      <c r="V104" s="14">
        <v>0.128932978710289</v>
      </c>
      <c r="W104" s="14">
        <v>0.14867068191916699</v>
      </c>
      <c r="X104" s="14">
        <v>0.19930014119710701</v>
      </c>
      <c r="Y104" s="14">
        <v>0.20070382315297999</v>
      </c>
      <c r="Z104" s="14">
        <v>0.145144685786808</v>
      </c>
      <c r="AA104" s="14">
        <v>0.14703803222072401</v>
      </c>
      <c r="AB104" s="14">
        <v>0.16243162855172899</v>
      </c>
      <c r="AC104" s="14">
        <v>0.139295817128678</v>
      </c>
      <c r="AD104" s="14">
        <v>0.170167784246507</v>
      </c>
      <c r="AE104" s="14"/>
      <c r="AF104" s="14">
        <v>0.16259221175706701</v>
      </c>
      <c r="AG104" s="14">
        <v>0.16667341653794099</v>
      </c>
      <c r="AH104" s="14">
        <v>0.13705273148518099</v>
      </c>
      <c r="AI104" s="14">
        <v>0.151899678435747</v>
      </c>
      <c r="AJ104" s="14"/>
      <c r="AK104" s="14">
        <v>0.13748417562214299</v>
      </c>
      <c r="AL104" s="14">
        <v>0.16355056502797699</v>
      </c>
      <c r="AM104" s="14"/>
      <c r="AN104" s="14">
        <v>0.18184506696607899</v>
      </c>
      <c r="AO104" s="14">
        <v>0.15486393893032999</v>
      </c>
      <c r="AP104" s="14">
        <v>0.14883659828895601</v>
      </c>
      <c r="AQ104" s="14">
        <v>0.17186213693691599</v>
      </c>
      <c r="AR104" s="14">
        <v>0.11834720538769</v>
      </c>
      <c r="AS104" s="14">
        <v>0.14600443498280399</v>
      </c>
      <c r="AT104" s="14"/>
      <c r="AU104" s="14">
        <v>0.14901564875717699</v>
      </c>
      <c r="AV104" s="14">
        <v>0.17471640786503301</v>
      </c>
      <c r="AW104" s="14"/>
      <c r="AX104" s="14">
        <v>0.160060863682118</v>
      </c>
      <c r="AY104" s="14">
        <v>0.16038595332554201</v>
      </c>
      <c r="AZ104" s="14"/>
      <c r="BA104" s="14">
        <v>0.152694405618994</v>
      </c>
      <c r="BB104" s="14">
        <v>0.19432232695021801</v>
      </c>
      <c r="BC104" s="14"/>
      <c r="BD104" s="14">
        <v>0.16126334409991699</v>
      </c>
      <c r="BE104" s="14"/>
      <c r="BF104" s="14">
        <v>0.15008367313968701</v>
      </c>
      <c r="BG104" s="14"/>
      <c r="BH104" s="14">
        <v>0.16473134090845701</v>
      </c>
      <c r="BI104" s="14"/>
      <c r="BJ104" s="14">
        <v>0.12936600122970901</v>
      </c>
      <c r="BK104" s="14"/>
      <c r="BL104" s="14">
        <v>0.15617412165827699</v>
      </c>
      <c r="BM104" s="14">
        <v>0.16832952219914599</v>
      </c>
      <c r="BN104" s="14">
        <v>0.13707156395071199</v>
      </c>
      <c r="BO104" s="14">
        <v>0.18844584507647799</v>
      </c>
      <c r="BP104" s="14" t="s">
        <v>95</v>
      </c>
      <c r="BQ104" s="14">
        <v>0.12817573925756001</v>
      </c>
      <c r="BR104" s="14"/>
      <c r="BS104" s="14">
        <v>0.17119100919649</v>
      </c>
      <c r="BT104" s="14">
        <v>0.187854061954003</v>
      </c>
      <c r="BU104" s="14">
        <v>0.123575888761342</v>
      </c>
      <c r="BV104" s="14">
        <v>0.18702540750105201</v>
      </c>
      <c r="BW104" s="14">
        <v>0.15215838970388401</v>
      </c>
      <c r="BX104" s="14">
        <v>0.109210675669135</v>
      </c>
      <c r="BY104" s="14"/>
      <c r="BZ104" s="14">
        <v>0.173268978797328</v>
      </c>
      <c r="CA104" s="14">
        <v>0.121434634592907</v>
      </c>
      <c r="CB104" s="14">
        <v>0.19212207747542201</v>
      </c>
      <c r="CC104" s="14">
        <v>0.153331663084596</v>
      </c>
    </row>
    <row r="105" spans="2:81" x14ac:dyDescent="0.3">
      <c r="B105" t="s">
        <v>90</v>
      </c>
      <c r="C105" s="14">
        <v>6.9520087785172394E-2</v>
      </c>
      <c r="D105" s="14">
        <v>8.0136607607267998E-2</v>
      </c>
      <c r="E105" s="14">
        <v>5.7883554301245102E-2</v>
      </c>
      <c r="F105" s="14"/>
      <c r="G105" s="14">
        <v>4.3805060670138403E-2</v>
      </c>
      <c r="H105" s="14">
        <v>7.6740010053524293E-2</v>
      </c>
      <c r="I105" s="14">
        <v>6.06738071413764E-2</v>
      </c>
      <c r="J105" s="14">
        <v>5.2054956316964003E-2</v>
      </c>
      <c r="K105" s="14">
        <v>8.56852676874547E-2</v>
      </c>
      <c r="L105" s="14">
        <v>9.0997630337235805E-2</v>
      </c>
      <c r="M105" s="14"/>
      <c r="N105" s="14">
        <v>6.6260477042035304E-2</v>
      </c>
      <c r="O105" s="14">
        <v>6.35150253049169E-2</v>
      </c>
      <c r="P105" s="14">
        <v>8.4401697108665005E-2</v>
      </c>
      <c r="Q105" s="14">
        <v>6.6368316428097401E-2</v>
      </c>
      <c r="R105" s="14"/>
      <c r="S105" s="14">
        <v>6.9858379026893097E-2</v>
      </c>
      <c r="T105" s="14">
        <v>5.7920737027481697E-2</v>
      </c>
      <c r="U105" s="14">
        <v>3.6449209033168103E-2</v>
      </c>
      <c r="V105" s="14">
        <v>5.88817519463549E-2</v>
      </c>
      <c r="W105" s="14">
        <v>0.10038195677339</v>
      </c>
      <c r="X105" s="14">
        <v>8.0281167178947302E-2</v>
      </c>
      <c r="Y105" s="14">
        <v>6.5287118427013194E-2</v>
      </c>
      <c r="Z105" s="14">
        <v>8.6177902285666394E-2</v>
      </c>
      <c r="AA105" s="14">
        <v>9.7764453372496701E-2</v>
      </c>
      <c r="AB105" s="14">
        <v>5.69896522294802E-2</v>
      </c>
      <c r="AC105" s="14">
        <v>8.0919034703556603E-2</v>
      </c>
      <c r="AD105" s="14">
        <v>5.1824324239894498E-2</v>
      </c>
      <c r="AE105" s="14"/>
      <c r="AF105" s="14">
        <v>7.1814590239834206E-2</v>
      </c>
      <c r="AG105" s="14">
        <v>4.9598112043383699E-2</v>
      </c>
      <c r="AH105" s="14">
        <v>8.3988316885699896E-2</v>
      </c>
      <c r="AI105" s="14">
        <v>4.9586999971716297E-2</v>
      </c>
      <c r="AJ105" s="14"/>
      <c r="AK105" s="14">
        <v>6.7185636871445506E-2</v>
      </c>
      <c r="AL105" s="14">
        <v>6.6162074113495201E-2</v>
      </c>
      <c r="AM105" s="14"/>
      <c r="AN105" s="14">
        <v>7.0875005285895798E-2</v>
      </c>
      <c r="AO105" s="14">
        <v>6.6746626471817699E-2</v>
      </c>
      <c r="AP105" s="14">
        <v>5.9398615233674498E-2</v>
      </c>
      <c r="AQ105" s="14">
        <v>5.8302639333799901E-2</v>
      </c>
      <c r="AR105" s="14">
        <v>8.97917400923295E-2</v>
      </c>
      <c r="AS105" s="14">
        <v>9.8208793450984294E-2</v>
      </c>
      <c r="AT105" s="14"/>
      <c r="AU105" s="14">
        <v>7.6724176700259994E-2</v>
      </c>
      <c r="AV105" s="14">
        <v>5.7839667872016103E-2</v>
      </c>
      <c r="AW105" s="14"/>
      <c r="AX105" s="14">
        <v>7.9756617399867794E-2</v>
      </c>
      <c r="AY105" s="14">
        <v>6.5487604345362604E-2</v>
      </c>
      <c r="AZ105" s="14"/>
      <c r="BA105" s="14">
        <v>7.0683216637653604E-2</v>
      </c>
      <c r="BB105" s="14">
        <v>6.3648720226949201E-2</v>
      </c>
      <c r="BC105" s="14"/>
      <c r="BD105" s="14">
        <v>7.31228401111432E-2</v>
      </c>
      <c r="BE105" s="14"/>
      <c r="BF105" s="14">
        <v>8.0871081323746499E-2</v>
      </c>
      <c r="BG105" s="14"/>
      <c r="BH105" s="14">
        <v>6.7177366279723094E-2</v>
      </c>
      <c r="BI105" s="14"/>
      <c r="BJ105" s="14">
        <v>9.2202889165209898E-2</v>
      </c>
      <c r="BK105" s="14"/>
      <c r="BL105" s="14">
        <v>6.9501129806416206E-2</v>
      </c>
      <c r="BM105" s="14">
        <v>7.7829834170464698E-2</v>
      </c>
      <c r="BN105" s="14">
        <v>0.123493976702647</v>
      </c>
      <c r="BO105" s="14">
        <v>4.1187881228307903E-2</v>
      </c>
      <c r="BP105" s="14" t="s">
        <v>95</v>
      </c>
      <c r="BQ105" s="14">
        <v>4.9229197082972097E-2</v>
      </c>
      <c r="BR105" s="14"/>
      <c r="BS105" s="14">
        <v>7.4717554850313395E-2</v>
      </c>
      <c r="BT105" s="14">
        <v>5.6016720667253397E-2</v>
      </c>
      <c r="BU105" s="14">
        <v>0.105596626257731</v>
      </c>
      <c r="BV105" s="14">
        <v>3.6574422751111099E-2</v>
      </c>
      <c r="BW105" s="14">
        <v>7.0183432078287394E-2</v>
      </c>
      <c r="BX105" s="14">
        <v>7.4978364716708101E-2</v>
      </c>
      <c r="BY105" s="14"/>
      <c r="BZ105" s="14">
        <v>8.5965266026055004E-2</v>
      </c>
      <c r="CA105" s="14">
        <v>7.3974173493305304E-2</v>
      </c>
      <c r="CB105" s="14">
        <v>8.2335710135476303E-2</v>
      </c>
      <c r="CC105" s="14">
        <v>4.1118323392584602E-2</v>
      </c>
    </row>
    <row r="106" spans="2:81" x14ac:dyDescent="0.3">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row>
    <row r="107" spans="2:81" x14ac:dyDescent="0.3">
      <c r="B107" s="6" t="s">
        <v>110</v>
      </c>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row>
    <row r="108" spans="2:81" x14ac:dyDescent="0.3">
      <c r="B108" s="21" t="s">
        <v>94</v>
      </c>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row>
    <row r="109" spans="2:81" x14ac:dyDescent="0.3">
      <c r="B109" t="s">
        <v>63</v>
      </c>
      <c r="C109" s="14">
        <v>0.280920170003505</v>
      </c>
      <c r="D109" s="14">
        <v>0.31168230698393501</v>
      </c>
      <c r="E109" s="14">
        <v>0.25136360974984001</v>
      </c>
      <c r="F109" s="14"/>
      <c r="G109" s="14">
        <v>0.33571627618948302</v>
      </c>
      <c r="H109" s="14">
        <v>0.29119653150988301</v>
      </c>
      <c r="I109" s="14">
        <v>0.25878712080226601</v>
      </c>
      <c r="J109" s="14">
        <v>0.27295839064956201</v>
      </c>
      <c r="K109" s="14">
        <v>0.24280090123400699</v>
      </c>
      <c r="L109" s="14">
        <v>0.28899772020614101</v>
      </c>
      <c r="M109" s="14"/>
      <c r="N109" s="14">
        <v>0.32288671944796998</v>
      </c>
      <c r="O109" s="14">
        <v>0.26276609566078302</v>
      </c>
      <c r="P109" s="14">
        <v>0.238934484534298</v>
      </c>
      <c r="Q109" s="14">
        <v>0.29024261037784299</v>
      </c>
      <c r="R109" s="14"/>
      <c r="S109" s="14">
        <v>0.43637210173846502</v>
      </c>
      <c r="T109" s="14">
        <v>0.21986201293902299</v>
      </c>
      <c r="U109" s="14">
        <v>0.25470607586985999</v>
      </c>
      <c r="V109" s="14">
        <v>0.27816461849611401</v>
      </c>
      <c r="W109" s="14">
        <v>0.28553356711521299</v>
      </c>
      <c r="X109" s="14">
        <v>0.205172425835321</v>
      </c>
      <c r="Y109" s="14">
        <v>0.30406718697829199</v>
      </c>
      <c r="Z109" s="14">
        <v>0.345493982444602</v>
      </c>
      <c r="AA109" s="14">
        <v>0.29944190157897299</v>
      </c>
      <c r="AB109" s="14">
        <v>0.19268976936090901</v>
      </c>
      <c r="AC109" s="14">
        <v>0.23879981021442301</v>
      </c>
      <c r="AD109" s="14">
        <v>0.28605318958965398</v>
      </c>
      <c r="AE109" s="14"/>
      <c r="AF109" s="14">
        <v>0.28903549942560203</v>
      </c>
      <c r="AG109" s="14">
        <v>0.197376846691382</v>
      </c>
      <c r="AH109" s="14">
        <v>0.17195913906781801</v>
      </c>
      <c r="AI109" s="14">
        <v>0.29898758423800997</v>
      </c>
      <c r="AJ109" s="14"/>
      <c r="AK109" s="14">
        <v>0.339522018948959</v>
      </c>
      <c r="AL109" s="14">
        <v>0.29624335054032502</v>
      </c>
      <c r="AM109" s="14"/>
      <c r="AN109" s="14">
        <v>0.37230634008778501</v>
      </c>
      <c r="AO109" s="14">
        <v>0.29476698694129</v>
      </c>
      <c r="AP109" s="14">
        <v>0.23326990120639801</v>
      </c>
      <c r="AQ109" s="14">
        <v>0.21332217086298</v>
      </c>
      <c r="AR109" s="14">
        <v>0.198756697474511</v>
      </c>
      <c r="AS109" s="14">
        <v>0.304280118436349</v>
      </c>
      <c r="AT109" s="14"/>
      <c r="AU109" s="14">
        <v>0.31029251752277898</v>
      </c>
      <c r="AV109" s="14">
        <v>0.242180456730238</v>
      </c>
      <c r="AW109" s="14"/>
      <c r="AX109" s="14">
        <v>0.22803949574190199</v>
      </c>
      <c r="AY109" s="14">
        <v>0.30394061022623697</v>
      </c>
      <c r="AZ109" s="14"/>
      <c r="BA109" s="14">
        <v>0.26867885230531002</v>
      </c>
      <c r="BB109" s="14">
        <v>0.34508902063841801</v>
      </c>
      <c r="BC109" s="14"/>
      <c r="BD109" s="14">
        <v>0.34818197366174702</v>
      </c>
      <c r="BE109" s="14"/>
      <c r="BF109" s="14">
        <v>0.34852196209946501</v>
      </c>
      <c r="BG109" s="14"/>
      <c r="BH109" s="14">
        <v>0.19570649565790699</v>
      </c>
      <c r="BI109" s="14"/>
      <c r="BJ109" s="14">
        <v>0.18549412319252301</v>
      </c>
      <c r="BK109" s="14"/>
      <c r="BL109" s="14">
        <v>0.29274103209104901</v>
      </c>
      <c r="BM109" s="14">
        <v>0.34023962370639599</v>
      </c>
      <c r="BN109" s="14">
        <v>0.314359347786341</v>
      </c>
      <c r="BO109" s="14">
        <v>0.28468223136431697</v>
      </c>
      <c r="BP109" s="14" t="s">
        <v>95</v>
      </c>
      <c r="BQ109" s="14">
        <v>0.19808586326533201</v>
      </c>
      <c r="BR109" s="14"/>
      <c r="BS109" s="14">
        <v>0.30250682767839698</v>
      </c>
      <c r="BT109" s="14">
        <v>0.31196398219947702</v>
      </c>
      <c r="BU109" s="14">
        <v>0.32061244217747598</v>
      </c>
      <c r="BV109" s="14">
        <v>0.31484067652353498</v>
      </c>
      <c r="BW109" s="14">
        <v>0.19436498936928701</v>
      </c>
      <c r="BX109" s="14">
        <v>0.168951359110178</v>
      </c>
      <c r="BY109" s="14"/>
      <c r="BZ109" s="14">
        <v>8.5942068049327594E-2</v>
      </c>
      <c r="CA109" s="14">
        <v>0.50097062878401399</v>
      </c>
      <c r="CB109" s="14">
        <v>0.23964434528617901</v>
      </c>
      <c r="CC109" s="14">
        <v>0.21518612724793301</v>
      </c>
    </row>
    <row r="110" spans="2:81" x14ac:dyDescent="0.3">
      <c r="B110" t="s">
        <v>64</v>
      </c>
      <c r="C110" s="14">
        <v>0.41149073486100302</v>
      </c>
      <c r="D110" s="14">
        <v>0.39897351648793999</v>
      </c>
      <c r="E110" s="14">
        <v>0.42309321477397099</v>
      </c>
      <c r="F110" s="14"/>
      <c r="G110" s="14">
        <v>0.39671592948539702</v>
      </c>
      <c r="H110" s="14">
        <v>0.43755314343046697</v>
      </c>
      <c r="I110" s="14">
        <v>0.44476234565937001</v>
      </c>
      <c r="J110" s="14">
        <v>0.45363605213817598</v>
      </c>
      <c r="K110" s="14">
        <v>0.360993799819534</v>
      </c>
      <c r="L110" s="14">
        <v>0.374803509770117</v>
      </c>
      <c r="M110" s="14"/>
      <c r="N110" s="14">
        <v>0.39506899091537301</v>
      </c>
      <c r="O110" s="14">
        <v>0.43517006717764001</v>
      </c>
      <c r="P110" s="14">
        <v>0.47398509880718098</v>
      </c>
      <c r="Q110" s="14">
        <v>0.34992341765077201</v>
      </c>
      <c r="R110" s="14"/>
      <c r="S110" s="14">
        <v>0.33102575042920102</v>
      </c>
      <c r="T110" s="14">
        <v>0.45450156178357898</v>
      </c>
      <c r="U110" s="14">
        <v>0.42520899989219801</v>
      </c>
      <c r="V110" s="14">
        <v>0.41469260552716702</v>
      </c>
      <c r="W110" s="14">
        <v>0.39237668828549399</v>
      </c>
      <c r="X110" s="14">
        <v>0.44270163708715998</v>
      </c>
      <c r="Y110" s="14">
        <v>0.41045657479832598</v>
      </c>
      <c r="Z110" s="14">
        <v>0.388151713712721</v>
      </c>
      <c r="AA110" s="14">
        <v>0.38518759646115702</v>
      </c>
      <c r="AB110" s="14">
        <v>0.44728042396724199</v>
      </c>
      <c r="AC110" s="14">
        <v>0.42497710413753698</v>
      </c>
      <c r="AD110" s="14">
        <v>0.49584459612876702</v>
      </c>
      <c r="AE110" s="14"/>
      <c r="AF110" s="14">
        <v>0.404542877957216</v>
      </c>
      <c r="AG110" s="14">
        <v>0.47446907217048301</v>
      </c>
      <c r="AH110" s="14">
        <v>0.47654582704940401</v>
      </c>
      <c r="AI110" s="14">
        <v>0.444930396413728</v>
      </c>
      <c r="AJ110" s="14"/>
      <c r="AK110" s="14">
        <v>0.372176986708258</v>
      </c>
      <c r="AL110" s="14">
        <v>0.44636091483017498</v>
      </c>
      <c r="AM110" s="14"/>
      <c r="AN110" s="14">
        <v>0.38660669392430402</v>
      </c>
      <c r="AO110" s="14">
        <v>0.39647890200855701</v>
      </c>
      <c r="AP110" s="14">
        <v>0.474097313750803</v>
      </c>
      <c r="AQ110" s="14">
        <v>0.40103059641384098</v>
      </c>
      <c r="AR110" s="14">
        <v>0.47319540780428698</v>
      </c>
      <c r="AS110" s="14">
        <v>0.36678353425508597</v>
      </c>
      <c r="AT110" s="14"/>
      <c r="AU110" s="14">
        <v>0.40154053251584798</v>
      </c>
      <c r="AV110" s="14">
        <v>0.42535872850971801</v>
      </c>
      <c r="AW110" s="14"/>
      <c r="AX110" s="14">
        <v>0.383411098587285</v>
      </c>
      <c r="AY110" s="14">
        <v>0.419381371676604</v>
      </c>
      <c r="AZ110" s="14"/>
      <c r="BA110" s="14">
        <v>0.41587451536800901</v>
      </c>
      <c r="BB110" s="14">
        <v>0.38851100641136099</v>
      </c>
      <c r="BC110" s="14"/>
      <c r="BD110" s="14">
        <v>0.38914011111320801</v>
      </c>
      <c r="BE110" s="14"/>
      <c r="BF110" s="14">
        <v>0.37923079855946101</v>
      </c>
      <c r="BG110" s="14"/>
      <c r="BH110" s="14">
        <v>0.47584611059242699</v>
      </c>
      <c r="BI110" s="14"/>
      <c r="BJ110" s="14">
        <v>0.46610184311744002</v>
      </c>
      <c r="BK110" s="14"/>
      <c r="BL110" s="14">
        <v>0.43265643580457502</v>
      </c>
      <c r="BM110" s="14">
        <v>0.39467997874980398</v>
      </c>
      <c r="BN110" s="14">
        <v>0.37956823225904301</v>
      </c>
      <c r="BO110" s="14">
        <v>0.39968542940548801</v>
      </c>
      <c r="BP110" s="14" t="s">
        <v>95</v>
      </c>
      <c r="BQ110" s="14">
        <v>0.44251125374327499</v>
      </c>
      <c r="BR110" s="14"/>
      <c r="BS110" s="14">
        <v>0.45961167733580299</v>
      </c>
      <c r="BT110" s="14">
        <v>0.42998747995171399</v>
      </c>
      <c r="BU110" s="14">
        <v>0.40843697759033898</v>
      </c>
      <c r="BV110" s="14">
        <v>0.374856762810167</v>
      </c>
      <c r="BW110" s="14">
        <v>0.42342887023109599</v>
      </c>
      <c r="BX110" s="14">
        <v>0.36303215401294597</v>
      </c>
      <c r="BY110" s="14"/>
      <c r="BZ110" s="14">
        <v>0.30671506028592699</v>
      </c>
      <c r="CA110" s="14">
        <v>0.37963252435407002</v>
      </c>
      <c r="CB110" s="14">
        <v>0.407393517307574</v>
      </c>
      <c r="CC110" s="14">
        <v>0.51137626530370395</v>
      </c>
    </row>
    <row r="111" spans="2:81" x14ac:dyDescent="0.3">
      <c r="B111" t="s">
        <v>65</v>
      </c>
      <c r="C111" s="14">
        <v>0.16655045033943999</v>
      </c>
      <c r="D111" s="14">
        <v>0.151131008589242</v>
      </c>
      <c r="E111" s="14">
        <v>0.18278974711351501</v>
      </c>
      <c r="F111" s="14"/>
      <c r="G111" s="14">
        <v>0.12668158408868499</v>
      </c>
      <c r="H111" s="14">
        <v>0.140254148420804</v>
      </c>
      <c r="I111" s="14">
        <v>0.17197279533736701</v>
      </c>
      <c r="J111" s="14">
        <v>0.143978468935167</v>
      </c>
      <c r="K111" s="14">
        <v>0.24235748641990301</v>
      </c>
      <c r="L111" s="14">
        <v>0.17376094042144299</v>
      </c>
      <c r="M111" s="14"/>
      <c r="N111" s="14">
        <v>0.157205158565735</v>
      </c>
      <c r="O111" s="14">
        <v>0.17694146956192999</v>
      </c>
      <c r="P111" s="14">
        <v>0.16683143767633399</v>
      </c>
      <c r="Q111" s="14">
        <v>0.16744527687816399</v>
      </c>
      <c r="R111" s="14"/>
      <c r="S111" s="14">
        <v>0.140345864355929</v>
      </c>
      <c r="T111" s="14">
        <v>0.150685704691297</v>
      </c>
      <c r="U111" s="14">
        <v>0.187363241222777</v>
      </c>
      <c r="V111" s="14">
        <v>0.14569901848422701</v>
      </c>
      <c r="W111" s="14">
        <v>0.17709281061967</v>
      </c>
      <c r="X111" s="14">
        <v>0.22188500483774301</v>
      </c>
      <c r="Y111" s="14">
        <v>0.12816039109764199</v>
      </c>
      <c r="Z111" s="14">
        <v>0.151422465909784</v>
      </c>
      <c r="AA111" s="14">
        <v>0.16229954182659501</v>
      </c>
      <c r="AB111" s="14">
        <v>0.21027687354574601</v>
      </c>
      <c r="AC111" s="14">
        <v>0.178531578827406</v>
      </c>
      <c r="AD111" s="14">
        <v>0.16848056426573299</v>
      </c>
      <c r="AE111" s="14"/>
      <c r="AF111" s="14">
        <v>0.16595864840914101</v>
      </c>
      <c r="AG111" s="14">
        <v>0.16930228918467199</v>
      </c>
      <c r="AH111" s="14">
        <v>0.13326654545003899</v>
      </c>
      <c r="AI111" s="14">
        <v>0.14045488965026501</v>
      </c>
      <c r="AJ111" s="14"/>
      <c r="AK111" s="14">
        <v>0.19649786780685999</v>
      </c>
      <c r="AL111" s="14">
        <v>0.15649853131868499</v>
      </c>
      <c r="AM111" s="14"/>
      <c r="AN111" s="14">
        <v>0.11795914030684899</v>
      </c>
      <c r="AO111" s="14">
        <v>0.18095374927560601</v>
      </c>
      <c r="AP111" s="14">
        <v>0.176920096041353</v>
      </c>
      <c r="AQ111" s="14">
        <v>0.19927442980153801</v>
      </c>
      <c r="AR111" s="14">
        <v>0.17428350911299101</v>
      </c>
      <c r="AS111" s="14">
        <v>0.16695808155955799</v>
      </c>
      <c r="AT111" s="14"/>
      <c r="AU111" s="14">
        <v>0.16089875964615399</v>
      </c>
      <c r="AV111" s="14">
        <v>0.17412073118553001</v>
      </c>
      <c r="AW111" s="14"/>
      <c r="AX111" s="14">
        <v>0.19167675545665799</v>
      </c>
      <c r="AY111" s="14">
        <v>0.15637990561767801</v>
      </c>
      <c r="AZ111" s="14"/>
      <c r="BA111" s="14">
        <v>0.170465324474981</v>
      </c>
      <c r="BB111" s="14">
        <v>0.146028723851199</v>
      </c>
      <c r="BC111" s="14"/>
      <c r="BD111" s="14">
        <v>0.126895083084092</v>
      </c>
      <c r="BE111" s="14"/>
      <c r="BF111" s="14">
        <v>0.14693208051163301</v>
      </c>
      <c r="BG111" s="14"/>
      <c r="BH111" s="14">
        <v>0.178186730250598</v>
      </c>
      <c r="BI111" s="14"/>
      <c r="BJ111" s="14">
        <v>0.136995644825292</v>
      </c>
      <c r="BK111" s="14"/>
      <c r="BL111" s="14">
        <v>0.15464564216841301</v>
      </c>
      <c r="BM111" s="14">
        <v>0.13522435986968501</v>
      </c>
      <c r="BN111" s="14">
        <v>0.14222354921567601</v>
      </c>
      <c r="BO111" s="14">
        <v>0.19524839032963001</v>
      </c>
      <c r="BP111" s="14" t="s">
        <v>95</v>
      </c>
      <c r="BQ111" s="14">
        <v>0.18851279820693301</v>
      </c>
      <c r="BR111" s="14"/>
      <c r="BS111" s="14">
        <v>0.14180700969083199</v>
      </c>
      <c r="BT111" s="14">
        <v>0.113962930456161</v>
      </c>
      <c r="BU111" s="14">
        <v>0.14129811911104401</v>
      </c>
      <c r="BV111" s="14">
        <v>0.17413467499697199</v>
      </c>
      <c r="BW111" s="14">
        <v>0.20614263970768901</v>
      </c>
      <c r="BX111" s="14">
        <v>0.23540930969561599</v>
      </c>
      <c r="BY111" s="14"/>
      <c r="BZ111" s="14">
        <v>0.272231335088571</v>
      </c>
      <c r="CA111" s="14">
        <v>7.4037109178288096E-2</v>
      </c>
      <c r="CB111" s="14">
        <v>0.193549957681629</v>
      </c>
      <c r="CC111" s="14">
        <v>0.169204586308739</v>
      </c>
    </row>
    <row r="112" spans="2:81" x14ac:dyDescent="0.3">
      <c r="B112" t="s">
        <v>89</v>
      </c>
      <c r="C112" s="14">
        <v>8.0037201034262498E-2</v>
      </c>
      <c r="D112" s="14">
        <v>7.2522833285731295E-2</v>
      </c>
      <c r="E112" s="14">
        <v>8.7944029106814897E-2</v>
      </c>
      <c r="F112" s="14"/>
      <c r="G112" s="14">
        <v>9.0473332351133001E-2</v>
      </c>
      <c r="H112" s="14">
        <v>8.6282667897358306E-2</v>
      </c>
      <c r="I112" s="14">
        <v>7.2226138840477197E-2</v>
      </c>
      <c r="J112" s="14">
        <v>6.8073337970166098E-2</v>
      </c>
      <c r="K112" s="14">
        <v>8.2326377034836196E-2</v>
      </c>
      <c r="L112" s="14">
        <v>8.3047886946060703E-2</v>
      </c>
      <c r="M112" s="14"/>
      <c r="N112" s="14">
        <v>7.6787092844796706E-2</v>
      </c>
      <c r="O112" s="14">
        <v>8.07685010415891E-2</v>
      </c>
      <c r="P112" s="14">
        <v>6.2072460851584597E-2</v>
      </c>
      <c r="Q112" s="14">
        <v>9.8611889200436606E-2</v>
      </c>
      <c r="R112" s="14"/>
      <c r="S112" s="14">
        <v>4.1374865727908501E-2</v>
      </c>
      <c r="T112" s="14">
        <v>0.115217337861686</v>
      </c>
      <c r="U112" s="14">
        <v>3.8505635575103003E-2</v>
      </c>
      <c r="V112" s="14">
        <v>8.4248526107537303E-2</v>
      </c>
      <c r="W112" s="14">
        <v>8.7211092206872204E-2</v>
      </c>
      <c r="X112" s="14">
        <v>7.6337913990013204E-2</v>
      </c>
      <c r="Y112" s="14">
        <v>0.111208757759827</v>
      </c>
      <c r="Z112" s="14">
        <v>4.0776412930489801E-2</v>
      </c>
      <c r="AA112" s="14">
        <v>0.101204020000767</v>
      </c>
      <c r="AB112" s="14">
        <v>7.8167583090422502E-2</v>
      </c>
      <c r="AC112" s="14">
        <v>9.3530577502479798E-2</v>
      </c>
      <c r="AD112" s="14">
        <v>4.9621650015845599E-2</v>
      </c>
      <c r="AE112" s="14"/>
      <c r="AF112" s="14">
        <v>7.8859040755202503E-2</v>
      </c>
      <c r="AG112" s="14">
        <v>7.5913313784808395E-2</v>
      </c>
      <c r="AH112" s="14">
        <v>0.120693248645438</v>
      </c>
      <c r="AI112" s="14">
        <v>6.9534987540260301E-2</v>
      </c>
      <c r="AJ112" s="14"/>
      <c r="AK112" s="14">
        <v>7.6950724276384205E-2</v>
      </c>
      <c r="AL112" s="14">
        <v>6.5692508985614406E-2</v>
      </c>
      <c r="AM112" s="14"/>
      <c r="AN112" s="14">
        <v>7.4820235642076904E-2</v>
      </c>
      <c r="AO112" s="14">
        <v>7.7143472557651097E-2</v>
      </c>
      <c r="AP112" s="14">
        <v>6.6812268592046697E-2</v>
      </c>
      <c r="AQ112" s="14">
        <v>0.108142422318385</v>
      </c>
      <c r="AR112" s="14">
        <v>6.0258791163874302E-2</v>
      </c>
      <c r="AS112" s="14">
        <v>8.9295398714447097E-2</v>
      </c>
      <c r="AT112" s="14"/>
      <c r="AU112" s="14">
        <v>7.3882910262628998E-2</v>
      </c>
      <c r="AV112" s="14">
        <v>8.6507031141135005E-2</v>
      </c>
      <c r="AW112" s="14"/>
      <c r="AX112" s="14">
        <v>0.102600625948311</v>
      </c>
      <c r="AY112" s="14">
        <v>7.1623823398530406E-2</v>
      </c>
      <c r="AZ112" s="14"/>
      <c r="BA112" s="14">
        <v>7.9373588512303403E-2</v>
      </c>
      <c r="BB112" s="14">
        <v>8.3515850461629904E-2</v>
      </c>
      <c r="BC112" s="14"/>
      <c r="BD112" s="14">
        <v>7.4611675366730204E-2</v>
      </c>
      <c r="BE112" s="14"/>
      <c r="BF112" s="14">
        <v>6.5250598234855003E-2</v>
      </c>
      <c r="BG112" s="14"/>
      <c r="BH112" s="14">
        <v>6.8042571109204503E-2</v>
      </c>
      <c r="BI112" s="14"/>
      <c r="BJ112" s="14">
        <v>0.11864259275900101</v>
      </c>
      <c r="BK112" s="14"/>
      <c r="BL112" s="14">
        <v>6.7381418565536796E-2</v>
      </c>
      <c r="BM112" s="14">
        <v>8.1847446124778706E-2</v>
      </c>
      <c r="BN112" s="14">
        <v>7.7814663583810798E-2</v>
      </c>
      <c r="BO112" s="14">
        <v>6.2341432240284697E-2</v>
      </c>
      <c r="BP112" s="14" t="s">
        <v>95</v>
      </c>
      <c r="BQ112" s="14">
        <v>8.8148475040867605E-2</v>
      </c>
      <c r="BR112" s="14"/>
      <c r="BS112" s="14">
        <v>5.4734624990148702E-2</v>
      </c>
      <c r="BT112" s="14">
        <v>0.107186261125681</v>
      </c>
      <c r="BU112" s="14">
        <v>5.5214178091981897E-2</v>
      </c>
      <c r="BV112" s="14">
        <v>7.6224067463447606E-2</v>
      </c>
      <c r="BW112" s="14">
        <v>9.9089024013858398E-2</v>
      </c>
      <c r="BX112" s="14">
        <v>0.106109552648466</v>
      </c>
      <c r="BY112" s="14"/>
      <c r="BZ112" s="14">
        <v>0.16178932526378101</v>
      </c>
      <c r="CA112" s="14">
        <v>2.8556492700366101E-2</v>
      </c>
      <c r="CB112" s="14">
        <v>9.5957788901024202E-2</v>
      </c>
      <c r="CC112" s="14">
        <v>6.6875914054701904E-2</v>
      </c>
    </row>
    <row r="113" spans="2:81" x14ac:dyDescent="0.3">
      <c r="B113" t="s">
        <v>90</v>
      </c>
      <c r="C113" s="14">
        <v>6.1001443761789599E-2</v>
      </c>
      <c r="D113" s="14">
        <v>6.5690334653151994E-2</v>
      </c>
      <c r="E113" s="14">
        <v>5.4809399255858197E-2</v>
      </c>
      <c r="F113" s="14"/>
      <c r="G113" s="14">
        <v>5.0412877885301702E-2</v>
      </c>
      <c r="H113" s="14">
        <v>4.4713508741487197E-2</v>
      </c>
      <c r="I113" s="14">
        <v>5.22515993605202E-2</v>
      </c>
      <c r="J113" s="14">
        <v>6.1353750306929501E-2</v>
      </c>
      <c r="K113" s="14">
        <v>7.1521435491719104E-2</v>
      </c>
      <c r="L113" s="14">
        <v>7.9389942656237694E-2</v>
      </c>
      <c r="M113" s="14"/>
      <c r="N113" s="14">
        <v>4.8052038226125901E-2</v>
      </c>
      <c r="O113" s="14">
        <v>4.4353866558058501E-2</v>
      </c>
      <c r="P113" s="14">
        <v>5.8176518130602303E-2</v>
      </c>
      <c r="Q113" s="14">
        <v>9.3776805892783796E-2</v>
      </c>
      <c r="R113" s="14"/>
      <c r="S113" s="14">
        <v>5.0881417748496201E-2</v>
      </c>
      <c r="T113" s="14">
        <v>5.9733382724415501E-2</v>
      </c>
      <c r="U113" s="14">
        <v>9.4216047440061998E-2</v>
      </c>
      <c r="V113" s="14">
        <v>7.7195231384954002E-2</v>
      </c>
      <c r="W113" s="14">
        <v>5.7785841772750798E-2</v>
      </c>
      <c r="X113" s="14">
        <v>5.3903018249762798E-2</v>
      </c>
      <c r="Y113" s="14">
        <v>4.6107089365912797E-2</v>
      </c>
      <c r="Z113" s="14">
        <v>7.4155425002402797E-2</v>
      </c>
      <c r="AA113" s="14">
        <v>5.1866940132508602E-2</v>
      </c>
      <c r="AB113" s="14">
        <v>7.1585350035680395E-2</v>
      </c>
      <c r="AC113" s="14">
        <v>6.4160929318154494E-2</v>
      </c>
      <c r="AD113" s="14">
        <v>0</v>
      </c>
      <c r="AE113" s="14"/>
      <c r="AF113" s="14">
        <v>6.1603933452838301E-2</v>
      </c>
      <c r="AG113" s="14">
        <v>8.2938478168654697E-2</v>
      </c>
      <c r="AH113" s="14">
        <v>9.7535239787301706E-2</v>
      </c>
      <c r="AI113" s="14">
        <v>4.6092142157737402E-2</v>
      </c>
      <c r="AJ113" s="14"/>
      <c r="AK113" s="14">
        <v>1.48524022595389E-2</v>
      </c>
      <c r="AL113" s="14">
        <v>3.5204694325200597E-2</v>
      </c>
      <c r="AM113" s="14"/>
      <c r="AN113" s="14">
        <v>4.8307590038985299E-2</v>
      </c>
      <c r="AO113" s="14">
        <v>5.06568892168952E-2</v>
      </c>
      <c r="AP113" s="14">
        <v>4.8900420409399001E-2</v>
      </c>
      <c r="AQ113" s="14">
        <v>7.8230380603255406E-2</v>
      </c>
      <c r="AR113" s="14">
        <v>9.3505594444336898E-2</v>
      </c>
      <c r="AS113" s="14">
        <v>7.2682867034561102E-2</v>
      </c>
      <c r="AT113" s="14"/>
      <c r="AU113" s="14">
        <v>5.3385280052590599E-2</v>
      </c>
      <c r="AV113" s="14">
        <v>7.1833052433379299E-2</v>
      </c>
      <c r="AW113" s="14"/>
      <c r="AX113" s="14">
        <v>9.4272024265843399E-2</v>
      </c>
      <c r="AY113" s="14">
        <v>4.8674289080951401E-2</v>
      </c>
      <c r="AZ113" s="14"/>
      <c r="BA113" s="14">
        <v>6.5607719339396797E-2</v>
      </c>
      <c r="BB113" s="14">
        <v>3.6855398637391901E-2</v>
      </c>
      <c r="BC113" s="14"/>
      <c r="BD113" s="14">
        <v>6.11711567742231E-2</v>
      </c>
      <c r="BE113" s="14"/>
      <c r="BF113" s="14">
        <v>6.0064560594586099E-2</v>
      </c>
      <c r="BG113" s="14"/>
      <c r="BH113" s="14">
        <v>8.2218092389863606E-2</v>
      </c>
      <c r="BI113" s="14"/>
      <c r="BJ113" s="14">
        <v>9.2765796105744203E-2</v>
      </c>
      <c r="BK113" s="14"/>
      <c r="BL113" s="14">
        <v>5.2575471370426501E-2</v>
      </c>
      <c r="BM113" s="14">
        <v>4.8008591549335997E-2</v>
      </c>
      <c r="BN113" s="14">
        <v>8.6034207155128495E-2</v>
      </c>
      <c r="BO113" s="14">
        <v>5.8042516660281498E-2</v>
      </c>
      <c r="BP113" s="14" t="s">
        <v>95</v>
      </c>
      <c r="BQ113" s="14">
        <v>8.2741609743592306E-2</v>
      </c>
      <c r="BR113" s="14"/>
      <c r="BS113" s="14">
        <v>4.1339860304820099E-2</v>
      </c>
      <c r="BT113" s="14">
        <v>3.68993462669664E-2</v>
      </c>
      <c r="BU113" s="14">
        <v>7.4438283029158406E-2</v>
      </c>
      <c r="BV113" s="14">
        <v>5.9943818205878498E-2</v>
      </c>
      <c r="BW113" s="14">
        <v>7.69744766780701E-2</v>
      </c>
      <c r="BX113" s="14">
        <v>0.12649762453279301</v>
      </c>
      <c r="BY113" s="14"/>
      <c r="BZ113" s="14">
        <v>0.173322211312393</v>
      </c>
      <c r="CA113" s="14">
        <v>1.68032449832618E-2</v>
      </c>
      <c r="CB113" s="14">
        <v>6.3454390823593207E-2</v>
      </c>
      <c r="CC113" s="14">
        <v>3.7357107084922299E-2</v>
      </c>
    </row>
    <row r="114" spans="2:81" x14ac:dyDescent="0.3">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row>
    <row r="115" spans="2:81" x14ac:dyDescent="0.3">
      <c r="B115" s="6" t="s">
        <v>111</v>
      </c>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row>
    <row r="116" spans="2:81" x14ac:dyDescent="0.3">
      <c r="B116" s="21" t="s">
        <v>94</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row>
    <row r="117" spans="2:81" x14ac:dyDescent="0.3">
      <c r="B117" t="s">
        <v>63</v>
      </c>
      <c r="C117" s="14">
        <v>0.204716684909728</v>
      </c>
      <c r="D117" s="14">
        <v>0.237662528030359</v>
      </c>
      <c r="E117" s="14">
        <v>0.17353787296114101</v>
      </c>
      <c r="F117" s="14"/>
      <c r="G117" s="14">
        <v>0.222894885235813</v>
      </c>
      <c r="H117" s="14">
        <v>0.20236282855548901</v>
      </c>
      <c r="I117" s="14">
        <v>0.196765804333454</v>
      </c>
      <c r="J117" s="14">
        <v>0.21349934093791401</v>
      </c>
      <c r="K117" s="14">
        <v>0.202425854967691</v>
      </c>
      <c r="L117" s="14">
        <v>0.19621099368987799</v>
      </c>
      <c r="M117" s="14"/>
      <c r="N117" s="14">
        <v>0.23392558169778199</v>
      </c>
      <c r="O117" s="14">
        <v>0.199785679116982</v>
      </c>
      <c r="P117" s="14">
        <v>0.18029042582347901</v>
      </c>
      <c r="Q117" s="14">
        <v>0.20178985226116</v>
      </c>
      <c r="R117" s="14"/>
      <c r="S117" s="14">
        <v>0.29624623871179001</v>
      </c>
      <c r="T117" s="14">
        <v>0.17775396864531401</v>
      </c>
      <c r="U117" s="14">
        <v>0.20910172254002701</v>
      </c>
      <c r="V117" s="14">
        <v>0.240309420079408</v>
      </c>
      <c r="W117" s="14">
        <v>0.1418236600752</v>
      </c>
      <c r="X117" s="14">
        <v>0.12603170752460899</v>
      </c>
      <c r="Y117" s="14">
        <v>0.24932484254819001</v>
      </c>
      <c r="Z117" s="14">
        <v>0.243395974093745</v>
      </c>
      <c r="AA117" s="14">
        <v>0.199040735322112</v>
      </c>
      <c r="AB117" s="14">
        <v>0.14193062117133601</v>
      </c>
      <c r="AC117" s="14">
        <v>0.211858992839773</v>
      </c>
      <c r="AD117" s="14">
        <v>0.196294306053757</v>
      </c>
      <c r="AE117" s="14"/>
      <c r="AF117" s="14">
        <v>0.206970566505153</v>
      </c>
      <c r="AG117" s="14">
        <v>0.14640264468988401</v>
      </c>
      <c r="AH117" s="14">
        <v>0.18229646766543001</v>
      </c>
      <c r="AI117" s="14">
        <v>0.18268483981488401</v>
      </c>
      <c r="AJ117" s="14"/>
      <c r="AK117" s="14">
        <v>0.26168537995491598</v>
      </c>
      <c r="AL117" s="14">
        <v>0.255618509204105</v>
      </c>
      <c r="AM117" s="14"/>
      <c r="AN117" s="14">
        <v>0.27141235291327798</v>
      </c>
      <c r="AO117" s="14">
        <v>0.195446460887996</v>
      </c>
      <c r="AP117" s="14">
        <v>0.211783876260176</v>
      </c>
      <c r="AQ117" s="14">
        <v>0.16971972075279301</v>
      </c>
      <c r="AR117" s="14">
        <v>0.14711783507155701</v>
      </c>
      <c r="AS117" s="14">
        <v>0.163076657103045</v>
      </c>
      <c r="AT117" s="14"/>
      <c r="AU117" s="14">
        <v>0.22396283672456499</v>
      </c>
      <c r="AV117" s="14">
        <v>0.179453906888702</v>
      </c>
      <c r="AW117" s="14"/>
      <c r="AX117" s="14">
        <v>0.18493327414421501</v>
      </c>
      <c r="AY117" s="14">
        <v>0.21391029449423399</v>
      </c>
      <c r="AZ117" s="14"/>
      <c r="BA117" s="14">
        <v>0.19921415038345799</v>
      </c>
      <c r="BB117" s="14">
        <v>0.233560909431546</v>
      </c>
      <c r="BC117" s="14"/>
      <c r="BD117" s="14">
        <v>0.25120198356794599</v>
      </c>
      <c r="BE117" s="14"/>
      <c r="BF117" s="14">
        <v>0.24642872291208001</v>
      </c>
      <c r="BG117" s="14"/>
      <c r="BH117" s="14">
        <v>0.13495265663231701</v>
      </c>
      <c r="BI117" s="14"/>
      <c r="BJ117" s="14">
        <v>0.19660622783887</v>
      </c>
      <c r="BK117" s="14"/>
      <c r="BL117" s="14">
        <v>0.20473764361379099</v>
      </c>
      <c r="BM117" s="14">
        <v>0.26140292588542902</v>
      </c>
      <c r="BN117" s="14">
        <v>0.22590098011731799</v>
      </c>
      <c r="BO117" s="14">
        <v>0.248649462562687</v>
      </c>
      <c r="BP117" s="14" t="s">
        <v>95</v>
      </c>
      <c r="BQ117" s="14">
        <v>0.15593298265724301</v>
      </c>
      <c r="BR117" s="14"/>
      <c r="BS117" s="14">
        <v>0.227549702347844</v>
      </c>
      <c r="BT117" s="14">
        <v>0.24937877171502101</v>
      </c>
      <c r="BU117" s="14">
        <v>0.22126446369546199</v>
      </c>
      <c r="BV117" s="14">
        <v>0.251626682461776</v>
      </c>
      <c r="BW117" s="14">
        <v>0.118735809102787</v>
      </c>
      <c r="BX117" s="14">
        <v>0.13014311167595999</v>
      </c>
      <c r="BY117" s="14"/>
      <c r="BZ117" s="14">
        <v>7.5510920069396303E-2</v>
      </c>
      <c r="CA117" s="14">
        <v>0.366698418337847</v>
      </c>
      <c r="CB117" s="14">
        <v>0.192929965478012</v>
      </c>
      <c r="CC117" s="14">
        <v>0.126806711802879</v>
      </c>
    </row>
    <row r="118" spans="2:81" x14ac:dyDescent="0.3">
      <c r="B118" t="s">
        <v>64</v>
      </c>
      <c r="C118" s="14">
        <v>0.32283071372487099</v>
      </c>
      <c r="D118" s="14">
        <v>0.291259913990223</v>
      </c>
      <c r="E118" s="14">
        <v>0.35374036893227701</v>
      </c>
      <c r="F118" s="14"/>
      <c r="G118" s="14">
        <v>0.36851348371159998</v>
      </c>
      <c r="H118" s="14">
        <v>0.29363088709193902</v>
      </c>
      <c r="I118" s="14">
        <v>0.35285254689454898</v>
      </c>
      <c r="J118" s="14">
        <v>0.34646111106869498</v>
      </c>
      <c r="K118" s="14">
        <v>0.33632338087140601</v>
      </c>
      <c r="L118" s="14">
        <v>0.26584858560094698</v>
      </c>
      <c r="M118" s="14"/>
      <c r="N118" s="14">
        <v>0.32641156422950601</v>
      </c>
      <c r="O118" s="14">
        <v>0.32335103751404398</v>
      </c>
      <c r="P118" s="14">
        <v>0.342362201627814</v>
      </c>
      <c r="Q118" s="14">
        <v>0.29717644244251201</v>
      </c>
      <c r="R118" s="14"/>
      <c r="S118" s="14">
        <v>0.307378182257174</v>
      </c>
      <c r="T118" s="14">
        <v>0.30680663558607701</v>
      </c>
      <c r="U118" s="14">
        <v>0.35581952371357001</v>
      </c>
      <c r="V118" s="14">
        <v>0.28155420243454699</v>
      </c>
      <c r="W118" s="14">
        <v>0.33353084682270301</v>
      </c>
      <c r="X118" s="14">
        <v>0.364161176968543</v>
      </c>
      <c r="Y118" s="14">
        <v>0.27321676116493998</v>
      </c>
      <c r="Z118" s="14">
        <v>0.28709788205174402</v>
      </c>
      <c r="AA118" s="14">
        <v>0.366234587987807</v>
      </c>
      <c r="AB118" s="14">
        <v>0.359850819987385</v>
      </c>
      <c r="AC118" s="14">
        <v>0.282470643504596</v>
      </c>
      <c r="AD118" s="14">
        <v>0.35574428025093202</v>
      </c>
      <c r="AE118" s="14"/>
      <c r="AF118" s="14">
        <v>0.32066927036228199</v>
      </c>
      <c r="AG118" s="14">
        <v>0.37722849440345302</v>
      </c>
      <c r="AH118" s="14">
        <v>0.30554110446204102</v>
      </c>
      <c r="AI118" s="14">
        <v>0.320624734580569</v>
      </c>
      <c r="AJ118" s="14"/>
      <c r="AK118" s="14">
        <v>0.29868379778152898</v>
      </c>
      <c r="AL118" s="14">
        <v>0.36597226923363801</v>
      </c>
      <c r="AM118" s="14"/>
      <c r="AN118" s="14">
        <v>0.280345285339137</v>
      </c>
      <c r="AO118" s="14">
        <v>0.34926050021794702</v>
      </c>
      <c r="AP118" s="14">
        <v>0.30945970224727098</v>
      </c>
      <c r="AQ118" s="14">
        <v>0.32126253877251398</v>
      </c>
      <c r="AR118" s="14">
        <v>0.35754907180995099</v>
      </c>
      <c r="AS118" s="14">
        <v>0.34836957955790698</v>
      </c>
      <c r="AT118" s="14"/>
      <c r="AU118" s="14">
        <v>0.324879960301594</v>
      </c>
      <c r="AV118" s="14">
        <v>0.31977303969552601</v>
      </c>
      <c r="AW118" s="14"/>
      <c r="AX118" s="14">
        <v>0.29625288748284501</v>
      </c>
      <c r="AY118" s="14">
        <v>0.33544452907929201</v>
      </c>
      <c r="AZ118" s="14"/>
      <c r="BA118" s="14">
        <v>0.32056658657623999</v>
      </c>
      <c r="BB118" s="14">
        <v>0.33469924294704501</v>
      </c>
      <c r="BC118" s="14"/>
      <c r="BD118" s="14">
        <v>0.31450931732130999</v>
      </c>
      <c r="BE118" s="14"/>
      <c r="BF118" s="14">
        <v>0.30878688024140599</v>
      </c>
      <c r="BG118" s="14"/>
      <c r="BH118" s="14">
        <v>0.38746836416847902</v>
      </c>
      <c r="BI118" s="14"/>
      <c r="BJ118" s="14">
        <v>0.27325944026978999</v>
      </c>
      <c r="BK118" s="14"/>
      <c r="BL118" s="14">
        <v>0.316905730425799</v>
      </c>
      <c r="BM118" s="14">
        <v>0.31349018235754</v>
      </c>
      <c r="BN118" s="14">
        <v>0.29134539017474997</v>
      </c>
      <c r="BO118" s="14">
        <v>0.33791181722762897</v>
      </c>
      <c r="BP118" s="14" t="s">
        <v>95</v>
      </c>
      <c r="BQ118" s="14">
        <v>0.34700434741118502</v>
      </c>
      <c r="BR118" s="14"/>
      <c r="BS118" s="14">
        <v>0.32058356923151399</v>
      </c>
      <c r="BT118" s="14">
        <v>0.34516728505580202</v>
      </c>
      <c r="BU118" s="14">
        <v>0.32347681052650501</v>
      </c>
      <c r="BV118" s="14">
        <v>0.31115402708170398</v>
      </c>
      <c r="BW118" s="14">
        <v>0.30617687267426102</v>
      </c>
      <c r="BX118" s="14">
        <v>0.299414279662575</v>
      </c>
      <c r="BY118" s="14"/>
      <c r="BZ118" s="14">
        <v>0.23953716589332999</v>
      </c>
      <c r="CA118" s="14">
        <v>0.31170462100371299</v>
      </c>
      <c r="CB118" s="14">
        <v>0.29992468297520802</v>
      </c>
      <c r="CC118" s="14">
        <v>0.40971988447873298</v>
      </c>
    </row>
    <row r="119" spans="2:81" x14ac:dyDescent="0.3">
      <c r="B119" t="s">
        <v>65</v>
      </c>
      <c r="C119" s="14">
        <v>0.235018302744885</v>
      </c>
      <c r="D119" s="14">
        <v>0.22832018914573199</v>
      </c>
      <c r="E119" s="14">
        <v>0.240996924645827</v>
      </c>
      <c r="F119" s="14"/>
      <c r="G119" s="14">
        <v>0.18227069856110201</v>
      </c>
      <c r="H119" s="14">
        <v>0.22539496114891699</v>
      </c>
      <c r="I119" s="14">
        <v>0.1957609155383</v>
      </c>
      <c r="J119" s="14">
        <v>0.219279247462179</v>
      </c>
      <c r="K119" s="14">
        <v>0.25395818604446202</v>
      </c>
      <c r="L119" s="14">
        <v>0.30509466983383898</v>
      </c>
      <c r="M119" s="14"/>
      <c r="N119" s="14">
        <v>0.22160546512481</v>
      </c>
      <c r="O119" s="14">
        <v>0.233027067571656</v>
      </c>
      <c r="P119" s="14">
        <v>0.24002449303298501</v>
      </c>
      <c r="Q119" s="14">
        <v>0.25012147024135001</v>
      </c>
      <c r="R119" s="14"/>
      <c r="S119" s="14">
        <v>0.185572628955604</v>
      </c>
      <c r="T119" s="14">
        <v>0.28725004962578099</v>
      </c>
      <c r="U119" s="14">
        <v>0.24575015957825</v>
      </c>
      <c r="V119" s="14">
        <v>0.196637268127065</v>
      </c>
      <c r="W119" s="14">
        <v>0.226531081810844</v>
      </c>
      <c r="X119" s="14">
        <v>0.31259364974078901</v>
      </c>
      <c r="Y119" s="14">
        <v>0.23972121876007299</v>
      </c>
      <c r="Z119" s="14">
        <v>0.26770734433056798</v>
      </c>
      <c r="AA119" s="14">
        <v>0.18042276796939299</v>
      </c>
      <c r="AB119" s="14">
        <v>0.23722992197836301</v>
      </c>
      <c r="AC119" s="14">
        <v>0.25038840642396498</v>
      </c>
      <c r="AD119" s="14">
        <v>0.17128355360921299</v>
      </c>
      <c r="AE119" s="14"/>
      <c r="AF119" s="14">
        <v>0.23359863279531101</v>
      </c>
      <c r="AG119" s="14">
        <v>0.23552780320272801</v>
      </c>
      <c r="AH119" s="14">
        <v>0.21534782062493399</v>
      </c>
      <c r="AI119" s="14">
        <v>0.188712483515588</v>
      </c>
      <c r="AJ119" s="14"/>
      <c r="AK119" s="14">
        <v>0.27434909849647798</v>
      </c>
      <c r="AL119" s="14">
        <v>0.19291092628377299</v>
      </c>
      <c r="AM119" s="14"/>
      <c r="AN119" s="14">
        <v>0.19442487590079199</v>
      </c>
      <c r="AO119" s="14">
        <v>0.23959795982163801</v>
      </c>
      <c r="AP119" s="14">
        <v>0.26208922728420597</v>
      </c>
      <c r="AQ119" s="14">
        <v>0.26118682572673402</v>
      </c>
      <c r="AR119" s="14">
        <v>0.25168913099547702</v>
      </c>
      <c r="AS119" s="14">
        <v>0.21408169460678</v>
      </c>
      <c r="AT119" s="14"/>
      <c r="AU119" s="14">
        <v>0.21956342046913899</v>
      </c>
      <c r="AV119" s="14">
        <v>0.25765168198925897</v>
      </c>
      <c r="AW119" s="14"/>
      <c r="AX119" s="14">
        <v>0.24120324403827501</v>
      </c>
      <c r="AY119" s="14">
        <v>0.231136091809585</v>
      </c>
      <c r="AZ119" s="14"/>
      <c r="BA119" s="14">
        <v>0.24177975091429901</v>
      </c>
      <c r="BB119" s="14">
        <v>0.19957486696813401</v>
      </c>
      <c r="BC119" s="14"/>
      <c r="BD119" s="14">
        <v>0.209222846897612</v>
      </c>
      <c r="BE119" s="14"/>
      <c r="BF119" s="14">
        <v>0.22378223118821799</v>
      </c>
      <c r="BG119" s="14"/>
      <c r="BH119" s="14">
        <v>0.20944173382556999</v>
      </c>
      <c r="BI119" s="14"/>
      <c r="BJ119" s="14">
        <v>0.208462819186612</v>
      </c>
      <c r="BK119" s="14"/>
      <c r="BL119" s="14">
        <v>0.23091248524454699</v>
      </c>
      <c r="BM119" s="14">
        <v>0.22414977954472501</v>
      </c>
      <c r="BN119" s="14">
        <v>0.199269182335886</v>
      </c>
      <c r="BO119" s="14">
        <v>0.24681104424188099</v>
      </c>
      <c r="BP119" s="14" t="s">
        <v>95</v>
      </c>
      <c r="BQ119" s="14">
        <v>0.25581618297938702</v>
      </c>
      <c r="BR119" s="14"/>
      <c r="BS119" s="14">
        <v>0.21573066040411601</v>
      </c>
      <c r="BT119" s="14">
        <v>0.20858839075204699</v>
      </c>
      <c r="BU119" s="14">
        <v>0.22109209780136499</v>
      </c>
      <c r="BV119" s="14">
        <v>0.23593279812017301</v>
      </c>
      <c r="BW119" s="14">
        <v>0.25194583582288399</v>
      </c>
      <c r="BX119" s="14">
        <v>0.27431058466005998</v>
      </c>
      <c r="BY119" s="14"/>
      <c r="BZ119" s="14">
        <v>0.30474610621512499</v>
      </c>
      <c r="CA119" s="14">
        <v>0.13554739922710499</v>
      </c>
      <c r="CB119" s="14">
        <v>0.27973867600575097</v>
      </c>
      <c r="CC119" s="14">
        <v>0.24620901788302399</v>
      </c>
    </row>
    <row r="120" spans="2:81" x14ac:dyDescent="0.3">
      <c r="B120" t="s">
        <v>89</v>
      </c>
      <c r="C120" s="14">
        <v>0.15241648463694901</v>
      </c>
      <c r="D120" s="14">
        <v>0.16150065328256699</v>
      </c>
      <c r="E120" s="14">
        <v>0.14342343516461301</v>
      </c>
      <c r="F120" s="14"/>
      <c r="G120" s="14">
        <v>0.147674455106067</v>
      </c>
      <c r="H120" s="14">
        <v>0.19607537591107899</v>
      </c>
      <c r="I120" s="14">
        <v>0.19383554859940799</v>
      </c>
      <c r="J120" s="14">
        <v>0.12874296461727899</v>
      </c>
      <c r="K120" s="14">
        <v>0.13854200766122099</v>
      </c>
      <c r="L120" s="14">
        <v>0.11772304292871701</v>
      </c>
      <c r="M120" s="14"/>
      <c r="N120" s="14">
        <v>0.141843602769571</v>
      </c>
      <c r="O120" s="14">
        <v>0.170272131090692</v>
      </c>
      <c r="P120" s="14">
        <v>0.15899886774463901</v>
      </c>
      <c r="Q120" s="14">
        <v>0.137055899459884</v>
      </c>
      <c r="R120" s="14"/>
      <c r="S120" s="14">
        <v>0.13970526011316101</v>
      </c>
      <c r="T120" s="14">
        <v>0.141573766329879</v>
      </c>
      <c r="U120" s="14">
        <v>0.12105919807200299</v>
      </c>
      <c r="V120" s="14">
        <v>0.17580490968416901</v>
      </c>
      <c r="W120" s="14">
        <v>0.189821194279084</v>
      </c>
      <c r="X120" s="14">
        <v>0.11309903065622399</v>
      </c>
      <c r="Y120" s="14">
        <v>0.12514752749604899</v>
      </c>
      <c r="Z120" s="14">
        <v>0.12807609492467401</v>
      </c>
      <c r="AA120" s="14">
        <v>0.15577735859987701</v>
      </c>
      <c r="AB120" s="14">
        <v>0.20412847739312001</v>
      </c>
      <c r="AC120" s="14">
        <v>0.17015831602265499</v>
      </c>
      <c r="AD120" s="14">
        <v>0.25165670141024798</v>
      </c>
      <c r="AE120" s="14"/>
      <c r="AF120" s="14">
        <v>0.151482162200162</v>
      </c>
      <c r="AG120" s="14">
        <v>0.16778457159586199</v>
      </c>
      <c r="AH120" s="14">
        <v>0.172720536174335</v>
      </c>
      <c r="AI120" s="14">
        <v>0.26188579993122102</v>
      </c>
      <c r="AJ120" s="14"/>
      <c r="AK120" s="14">
        <v>0.102614107743054</v>
      </c>
      <c r="AL120" s="14">
        <v>0.115310983231732</v>
      </c>
      <c r="AM120" s="14"/>
      <c r="AN120" s="14">
        <v>0.16102491418045201</v>
      </c>
      <c r="AO120" s="14">
        <v>0.126041650748105</v>
      </c>
      <c r="AP120" s="14">
        <v>0.16483643396339201</v>
      </c>
      <c r="AQ120" s="14">
        <v>0.16236123935316099</v>
      </c>
      <c r="AR120" s="14">
        <v>0.14929404745357899</v>
      </c>
      <c r="AS120" s="14">
        <v>0.200479415530083</v>
      </c>
      <c r="AT120" s="14"/>
      <c r="AU120" s="14">
        <v>0.14112691193104401</v>
      </c>
      <c r="AV120" s="14">
        <v>0.16509706777767699</v>
      </c>
      <c r="AW120" s="14"/>
      <c r="AX120" s="14">
        <v>0.162438261515051</v>
      </c>
      <c r="AY120" s="14">
        <v>0.14722586493304601</v>
      </c>
      <c r="AZ120" s="14"/>
      <c r="BA120" s="14">
        <v>0.14919830712188101</v>
      </c>
      <c r="BB120" s="14">
        <v>0.16928613522297001</v>
      </c>
      <c r="BC120" s="14"/>
      <c r="BD120" s="14">
        <v>0.13745891240188399</v>
      </c>
      <c r="BE120" s="14"/>
      <c r="BF120" s="14">
        <v>0.12667743395726999</v>
      </c>
      <c r="BG120" s="14"/>
      <c r="BH120" s="14">
        <v>0.19106179685494501</v>
      </c>
      <c r="BI120" s="14"/>
      <c r="BJ120" s="14">
        <v>0.18282621432857801</v>
      </c>
      <c r="BK120" s="14"/>
      <c r="BL120" s="14">
        <v>0.17211790242797301</v>
      </c>
      <c r="BM120" s="14">
        <v>0.120373706788426</v>
      </c>
      <c r="BN120" s="14">
        <v>0.16087308145020801</v>
      </c>
      <c r="BO120" s="14">
        <v>0.10814533618872001</v>
      </c>
      <c r="BP120" s="14" t="s">
        <v>95</v>
      </c>
      <c r="BQ120" s="14">
        <v>0.14269482065085001</v>
      </c>
      <c r="BR120" s="14"/>
      <c r="BS120" s="14">
        <v>0.16941624601934899</v>
      </c>
      <c r="BT120" s="14">
        <v>0.13262485142439701</v>
      </c>
      <c r="BU120" s="14">
        <v>0.12499167893721901</v>
      </c>
      <c r="BV120" s="14">
        <v>0.112739020886522</v>
      </c>
      <c r="BW120" s="14">
        <v>0.22962854191426699</v>
      </c>
      <c r="BX120" s="14">
        <v>0.16536649991046401</v>
      </c>
      <c r="BY120" s="14"/>
      <c r="BZ120" s="14">
        <v>0.21239708167527399</v>
      </c>
      <c r="CA120" s="14">
        <v>0.11242446991888</v>
      </c>
      <c r="CB120" s="14">
        <v>0.155406089153827</v>
      </c>
      <c r="CC120" s="14">
        <v>0.15488626689858101</v>
      </c>
    </row>
    <row r="121" spans="2:81" x14ac:dyDescent="0.3">
      <c r="B121" t="s">
        <v>90</v>
      </c>
      <c r="C121" s="14">
        <v>8.5017813983566407E-2</v>
      </c>
      <c r="D121" s="14">
        <v>8.1256715551119102E-2</v>
      </c>
      <c r="E121" s="14">
        <v>8.8301398296141601E-2</v>
      </c>
      <c r="F121" s="14"/>
      <c r="G121" s="14">
        <v>7.86464773854188E-2</v>
      </c>
      <c r="H121" s="14">
        <v>8.2535947292576003E-2</v>
      </c>
      <c r="I121" s="14">
        <v>6.0785184634289398E-2</v>
      </c>
      <c r="J121" s="14">
        <v>9.2017335913933199E-2</v>
      </c>
      <c r="K121" s="14">
        <v>6.8750570455219998E-2</v>
      </c>
      <c r="L121" s="14">
        <v>0.115122707946618</v>
      </c>
      <c r="M121" s="14"/>
      <c r="N121" s="14">
        <v>7.6213786178330703E-2</v>
      </c>
      <c r="O121" s="14">
        <v>7.3564084706626204E-2</v>
      </c>
      <c r="P121" s="14">
        <v>7.83240117710821E-2</v>
      </c>
      <c r="Q121" s="14">
        <v>0.113856335595094</v>
      </c>
      <c r="R121" s="14"/>
      <c r="S121" s="14">
        <v>7.1097689962271296E-2</v>
      </c>
      <c r="T121" s="14">
        <v>8.6615579812948901E-2</v>
      </c>
      <c r="U121" s="14">
        <v>6.8269396096149695E-2</v>
      </c>
      <c r="V121" s="14">
        <v>0.105694199674811</v>
      </c>
      <c r="W121" s="14">
        <v>0.10829321701217</v>
      </c>
      <c r="X121" s="14">
        <v>8.4114435109835003E-2</v>
      </c>
      <c r="Y121" s="14">
        <v>0.112589650030749</v>
      </c>
      <c r="Z121" s="14">
        <v>7.3722704599269301E-2</v>
      </c>
      <c r="AA121" s="14">
        <v>9.8524550120810794E-2</v>
      </c>
      <c r="AB121" s="14">
        <v>5.6860159469795703E-2</v>
      </c>
      <c r="AC121" s="14">
        <v>8.5123641209012099E-2</v>
      </c>
      <c r="AD121" s="14">
        <v>2.5021158675850402E-2</v>
      </c>
      <c r="AE121" s="14"/>
      <c r="AF121" s="14">
        <v>8.7279368137091598E-2</v>
      </c>
      <c r="AG121" s="14">
        <v>7.3056486108072402E-2</v>
      </c>
      <c r="AH121" s="14">
        <v>0.12409407107326</v>
      </c>
      <c r="AI121" s="14">
        <v>4.6092142157737402E-2</v>
      </c>
      <c r="AJ121" s="14"/>
      <c r="AK121" s="14">
        <v>6.2667616024024098E-2</v>
      </c>
      <c r="AL121" s="14">
        <v>7.0187312046751701E-2</v>
      </c>
      <c r="AM121" s="14"/>
      <c r="AN121" s="14">
        <v>9.2792571666341098E-2</v>
      </c>
      <c r="AO121" s="14">
        <v>8.9653428324313694E-2</v>
      </c>
      <c r="AP121" s="14">
        <v>5.1830760244954997E-2</v>
      </c>
      <c r="AQ121" s="14">
        <v>8.5469675394797801E-2</v>
      </c>
      <c r="AR121" s="14">
        <v>9.4349914669436902E-2</v>
      </c>
      <c r="AS121" s="14">
        <v>7.3992653202185205E-2</v>
      </c>
      <c r="AT121" s="14"/>
      <c r="AU121" s="14">
        <v>9.0466870573659305E-2</v>
      </c>
      <c r="AV121" s="14">
        <v>7.8024303648835003E-2</v>
      </c>
      <c r="AW121" s="14"/>
      <c r="AX121" s="14">
        <v>0.115172332819615</v>
      </c>
      <c r="AY121" s="14">
        <v>7.2283219683843006E-2</v>
      </c>
      <c r="AZ121" s="14"/>
      <c r="BA121" s="14">
        <v>8.9241205004121499E-2</v>
      </c>
      <c r="BB121" s="14">
        <v>6.2878845430305405E-2</v>
      </c>
      <c r="BC121" s="14"/>
      <c r="BD121" s="14">
        <v>8.7606939811249201E-2</v>
      </c>
      <c r="BE121" s="14"/>
      <c r="BF121" s="14">
        <v>9.4324731701025899E-2</v>
      </c>
      <c r="BG121" s="14"/>
      <c r="BH121" s="14">
        <v>7.7075448518688902E-2</v>
      </c>
      <c r="BI121" s="14"/>
      <c r="BJ121" s="14">
        <v>0.13884529837615001</v>
      </c>
      <c r="BK121" s="14"/>
      <c r="BL121" s="14">
        <v>7.5326238287890507E-2</v>
      </c>
      <c r="BM121" s="14">
        <v>8.0583405423881094E-2</v>
      </c>
      <c r="BN121" s="14">
        <v>0.12261136592183799</v>
      </c>
      <c r="BO121" s="14">
        <v>5.8482339779083299E-2</v>
      </c>
      <c r="BP121" s="14" t="s">
        <v>95</v>
      </c>
      <c r="BQ121" s="14">
        <v>9.8551666301334495E-2</v>
      </c>
      <c r="BR121" s="14"/>
      <c r="BS121" s="14">
        <v>6.6719821997177395E-2</v>
      </c>
      <c r="BT121" s="14">
        <v>6.4240701052733204E-2</v>
      </c>
      <c r="BU121" s="14">
        <v>0.10917494903944901</v>
      </c>
      <c r="BV121" s="14">
        <v>8.8547471449824597E-2</v>
      </c>
      <c r="BW121" s="14">
        <v>9.3512940485800805E-2</v>
      </c>
      <c r="BX121" s="14">
        <v>0.13076552409094</v>
      </c>
      <c r="BY121" s="14"/>
      <c r="BZ121" s="14">
        <v>0.167808726146874</v>
      </c>
      <c r="CA121" s="14">
        <v>7.3625091512454902E-2</v>
      </c>
      <c r="CB121" s="14">
        <v>7.2000586387202997E-2</v>
      </c>
      <c r="CC121" s="14">
        <v>6.2378118936782898E-2</v>
      </c>
    </row>
    <row r="122" spans="2:8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row>
    <row r="123" spans="2:81" x14ac:dyDescent="0.3">
      <c r="B123" s="6" t="s">
        <v>112</v>
      </c>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row>
    <row r="124" spans="2:81" x14ac:dyDescent="0.3">
      <c r="B124" s="21" t="s">
        <v>94</v>
      </c>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row>
    <row r="125" spans="2:81" x14ac:dyDescent="0.3">
      <c r="B125" t="s">
        <v>63</v>
      </c>
      <c r="C125" s="14">
        <v>0.13942089575813599</v>
      </c>
      <c r="D125" s="14">
        <v>0.16624726695013201</v>
      </c>
      <c r="E125" s="14">
        <v>0.111855805313734</v>
      </c>
      <c r="F125" s="14"/>
      <c r="G125" s="14">
        <v>0.26783246642571801</v>
      </c>
      <c r="H125" s="14">
        <v>0.19226492984514401</v>
      </c>
      <c r="I125" s="14">
        <v>0.148429201974973</v>
      </c>
      <c r="J125" s="14">
        <v>8.0195904172797206E-2</v>
      </c>
      <c r="K125" s="14">
        <v>0.10602475599863299</v>
      </c>
      <c r="L125" s="14">
        <v>8.3504864619399599E-2</v>
      </c>
      <c r="M125" s="14"/>
      <c r="N125" s="14">
        <v>0.168297858261031</v>
      </c>
      <c r="O125" s="14">
        <v>0.13211334647143699</v>
      </c>
      <c r="P125" s="14">
        <v>9.3134874276304305E-2</v>
      </c>
      <c r="Q125" s="14">
        <v>0.15736780096598399</v>
      </c>
      <c r="R125" s="14"/>
      <c r="S125" s="14">
        <v>0.27093886136675099</v>
      </c>
      <c r="T125" s="14">
        <v>9.7619648014636698E-2</v>
      </c>
      <c r="U125" s="14">
        <v>0.13352959699844799</v>
      </c>
      <c r="V125" s="14">
        <v>0.135693129613189</v>
      </c>
      <c r="W125" s="14">
        <v>8.6152690178005198E-2</v>
      </c>
      <c r="X125" s="14">
        <v>0.101710492188891</v>
      </c>
      <c r="Y125" s="14">
        <v>0.155720338962889</v>
      </c>
      <c r="Z125" s="14">
        <v>0.121890393588049</v>
      </c>
      <c r="AA125" s="14">
        <v>0.16295139077461501</v>
      </c>
      <c r="AB125" s="14">
        <v>9.2507328545123793E-2</v>
      </c>
      <c r="AC125" s="14">
        <v>9.8963933672616397E-2</v>
      </c>
      <c r="AD125" s="14">
        <v>9.2788291648790502E-2</v>
      </c>
      <c r="AE125" s="14"/>
      <c r="AF125" s="14">
        <v>0.143354863151301</v>
      </c>
      <c r="AG125" s="14">
        <v>8.5654129093590603E-2</v>
      </c>
      <c r="AH125" s="14">
        <v>7.3856885929353494E-2</v>
      </c>
      <c r="AI125" s="14">
        <v>8.8909866930392906E-2</v>
      </c>
      <c r="AJ125" s="14"/>
      <c r="AK125" s="14">
        <v>0.206447414446395</v>
      </c>
      <c r="AL125" s="14">
        <v>0.161453158368558</v>
      </c>
      <c r="AM125" s="14"/>
      <c r="AN125" s="14">
        <v>0.25355611622758301</v>
      </c>
      <c r="AO125" s="14">
        <v>0.114090675162264</v>
      </c>
      <c r="AP125" s="14">
        <v>0.135358231832027</v>
      </c>
      <c r="AQ125" s="14">
        <v>7.0566689357030796E-2</v>
      </c>
      <c r="AR125" s="14">
        <v>7.6429094549277501E-2</v>
      </c>
      <c r="AS125" s="14">
        <v>0.103821758735713</v>
      </c>
      <c r="AT125" s="14"/>
      <c r="AU125" s="14">
        <v>0.13965797874192101</v>
      </c>
      <c r="AV125" s="14">
        <v>0.139914169174822</v>
      </c>
      <c r="AW125" s="14"/>
      <c r="AX125" s="14">
        <v>0.104139558143699</v>
      </c>
      <c r="AY125" s="14">
        <v>0.15631351303048399</v>
      </c>
      <c r="AZ125" s="14"/>
      <c r="BA125" s="14">
        <v>0.126458663993676</v>
      </c>
      <c r="BB125" s="14">
        <v>0.207368769875592</v>
      </c>
      <c r="BC125" s="14"/>
      <c r="BD125" s="14">
        <v>0.16983201738996301</v>
      </c>
      <c r="BE125" s="14"/>
      <c r="BF125" s="14">
        <v>0.165700726072016</v>
      </c>
      <c r="BG125" s="14"/>
      <c r="BH125" s="14">
        <v>7.8054031886260603E-2</v>
      </c>
      <c r="BI125" s="14"/>
      <c r="BJ125" s="14">
        <v>9.5176151244117796E-2</v>
      </c>
      <c r="BK125" s="14"/>
      <c r="BL125" s="14">
        <v>0.15339629628415</v>
      </c>
      <c r="BM125" s="14">
        <v>0.152002172807505</v>
      </c>
      <c r="BN125" s="14">
        <v>0.11468274679231701</v>
      </c>
      <c r="BO125" s="14">
        <v>0.204163988659364</v>
      </c>
      <c r="BP125" s="14" t="s">
        <v>95</v>
      </c>
      <c r="BQ125" s="14">
        <v>0.12470702983066199</v>
      </c>
      <c r="BR125" s="14"/>
      <c r="BS125" s="14">
        <v>0.17475913859732101</v>
      </c>
      <c r="BT125" s="14">
        <v>0.13587184370234201</v>
      </c>
      <c r="BU125" s="14">
        <v>0.132150739596088</v>
      </c>
      <c r="BV125" s="14">
        <v>0.21182657652418499</v>
      </c>
      <c r="BW125" s="14">
        <v>0.10150116643917</v>
      </c>
      <c r="BX125" s="14">
        <v>9.4577370947789494E-2</v>
      </c>
      <c r="BY125" s="14"/>
      <c r="BZ125" s="14">
        <v>5.5289860075061099E-2</v>
      </c>
      <c r="CA125" s="14">
        <v>0.28932623360489401</v>
      </c>
      <c r="CB125" s="14">
        <v>7.6344672842150907E-2</v>
      </c>
      <c r="CC125" s="14">
        <v>0.105233756714808</v>
      </c>
    </row>
    <row r="126" spans="2:81" x14ac:dyDescent="0.3">
      <c r="B126" t="s">
        <v>64</v>
      </c>
      <c r="C126" s="14">
        <v>0.23790030863525499</v>
      </c>
      <c r="D126" s="14">
        <v>0.21044753815791001</v>
      </c>
      <c r="E126" s="14">
        <v>0.26415153785217099</v>
      </c>
      <c r="F126" s="14"/>
      <c r="G126" s="14">
        <v>0.31049075841523899</v>
      </c>
      <c r="H126" s="14">
        <v>0.29178611725220299</v>
      </c>
      <c r="I126" s="14">
        <v>0.31051070695410399</v>
      </c>
      <c r="J126" s="14">
        <v>0.23943109373287699</v>
      </c>
      <c r="K126" s="14">
        <v>0.19118950336003099</v>
      </c>
      <c r="L126" s="14">
        <v>0.12580175284523901</v>
      </c>
      <c r="M126" s="14"/>
      <c r="N126" s="14">
        <v>0.27281495654413102</v>
      </c>
      <c r="O126" s="14">
        <v>0.25520303848852699</v>
      </c>
      <c r="P126" s="14">
        <v>0.23201816828382499</v>
      </c>
      <c r="Q126" s="14">
        <v>0.18634286995327901</v>
      </c>
      <c r="R126" s="14"/>
      <c r="S126" s="14">
        <v>0.25690077737523898</v>
      </c>
      <c r="T126" s="14">
        <v>0.20707484165023901</v>
      </c>
      <c r="U126" s="14">
        <v>0.21170229066041199</v>
      </c>
      <c r="V126" s="14">
        <v>0.16506653868774099</v>
      </c>
      <c r="W126" s="14">
        <v>0.23380190675696699</v>
      </c>
      <c r="X126" s="14">
        <v>0.23948771081817899</v>
      </c>
      <c r="Y126" s="14">
        <v>0.22183571307510699</v>
      </c>
      <c r="Z126" s="14">
        <v>0.27271166248595702</v>
      </c>
      <c r="AA126" s="14">
        <v>0.26696220692615302</v>
      </c>
      <c r="AB126" s="14">
        <v>0.27946558077459299</v>
      </c>
      <c r="AC126" s="14">
        <v>0.25327660441427702</v>
      </c>
      <c r="AD126" s="14">
        <v>0.41027502941495297</v>
      </c>
      <c r="AE126" s="14"/>
      <c r="AF126" s="14">
        <v>0.23082826701526299</v>
      </c>
      <c r="AG126" s="14">
        <v>0.24993014254174101</v>
      </c>
      <c r="AH126" s="14">
        <v>0.29003661691716598</v>
      </c>
      <c r="AI126" s="14">
        <v>0.43974162393553601</v>
      </c>
      <c r="AJ126" s="14"/>
      <c r="AK126" s="14">
        <v>0.21220432750264001</v>
      </c>
      <c r="AL126" s="14">
        <v>0.23229082743083199</v>
      </c>
      <c r="AM126" s="14"/>
      <c r="AN126" s="14">
        <v>0.257651910684077</v>
      </c>
      <c r="AO126" s="14">
        <v>0.22784551825371099</v>
      </c>
      <c r="AP126" s="14">
        <v>0.22762995940726599</v>
      </c>
      <c r="AQ126" s="14">
        <v>0.22475020177291299</v>
      </c>
      <c r="AR126" s="14">
        <v>0.242392656124961</v>
      </c>
      <c r="AS126" s="14">
        <v>0.26383649222421002</v>
      </c>
      <c r="AT126" s="14"/>
      <c r="AU126" s="14">
        <v>0.23564885077167599</v>
      </c>
      <c r="AV126" s="14">
        <v>0.23914074329169599</v>
      </c>
      <c r="AW126" s="14"/>
      <c r="AX126" s="14">
        <v>0.20284220361010599</v>
      </c>
      <c r="AY126" s="14">
        <v>0.25302589747626503</v>
      </c>
      <c r="AZ126" s="14"/>
      <c r="BA126" s="14">
        <v>0.22632076236814699</v>
      </c>
      <c r="BB126" s="14">
        <v>0.29860016082058299</v>
      </c>
      <c r="BC126" s="14"/>
      <c r="BD126" s="14">
        <v>0.22323535336728201</v>
      </c>
      <c r="BE126" s="14"/>
      <c r="BF126" s="14">
        <v>0.202764841793133</v>
      </c>
      <c r="BG126" s="14"/>
      <c r="BH126" s="14">
        <v>0.22203563338682</v>
      </c>
      <c r="BI126" s="14"/>
      <c r="BJ126" s="14">
        <v>0.23978274580838199</v>
      </c>
      <c r="BK126" s="14"/>
      <c r="BL126" s="14">
        <v>0.27849359795244299</v>
      </c>
      <c r="BM126" s="14">
        <v>0.19110558172456801</v>
      </c>
      <c r="BN126" s="14">
        <v>0.197561915965939</v>
      </c>
      <c r="BO126" s="14">
        <v>0.196602537511857</v>
      </c>
      <c r="BP126" s="14" t="s">
        <v>95</v>
      </c>
      <c r="BQ126" s="14">
        <v>0.25292107970168398</v>
      </c>
      <c r="BR126" s="14"/>
      <c r="BS126" s="14">
        <v>0.29399230207806898</v>
      </c>
      <c r="BT126" s="14">
        <v>0.21344337809046801</v>
      </c>
      <c r="BU126" s="14">
        <v>0.21252072792646401</v>
      </c>
      <c r="BV126" s="14">
        <v>0.190291772197347</v>
      </c>
      <c r="BW126" s="14">
        <v>0.228026196998183</v>
      </c>
      <c r="BX126" s="14">
        <v>0.23798624722117601</v>
      </c>
      <c r="BY126" s="14"/>
      <c r="BZ126" s="14">
        <v>0.17308635643027201</v>
      </c>
      <c r="CA126" s="14">
        <v>0.26054834147036798</v>
      </c>
      <c r="CB126" s="14">
        <v>0.19498544558314099</v>
      </c>
      <c r="CC126" s="14">
        <v>0.30140909369638502</v>
      </c>
    </row>
    <row r="127" spans="2:81" x14ac:dyDescent="0.3">
      <c r="B127" t="s">
        <v>65</v>
      </c>
      <c r="C127" s="14">
        <v>0.206855169714733</v>
      </c>
      <c r="D127" s="14">
        <v>0.19389823324816799</v>
      </c>
      <c r="E127" s="14">
        <v>0.21989963519880601</v>
      </c>
      <c r="F127" s="14"/>
      <c r="G127" s="14">
        <v>0.14609373378670701</v>
      </c>
      <c r="H127" s="14">
        <v>0.19154502367420501</v>
      </c>
      <c r="I127" s="14">
        <v>0.227945234764378</v>
      </c>
      <c r="J127" s="14">
        <v>0.20161479633182999</v>
      </c>
      <c r="K127" s="14">
        <v>0.23792547806110501</v>
      </c>
      <c r="L127" s="14">
        <v>0.222322893738016</v>
      </c>
      <c r="M127" s="14"/>
      <c r="N127" s="14">
        <v>0.222949003714562</v>
      </c>
      <c r="O127" s="14">
        <v>0.191961344701152</v>
      </c>
      <c r="P127" s="14">
        <v>0.19031320528492601</v>
      </c>
      <c r="Q127" s="14">
        <v>0.21710730666612499</v>
      </c>
      <c r="R127" s="14"/>
      <c r="S127" s="14">
        <v>0.17613628591386499</v>
      </c>
      <c r="T127" s="14">
        <v>0.25250927614254298</v>
      </c>
      <c r="U127" s="14">
        <v>0.21418840558746499</v>
      </c>
      <c r="V127" s="14">
        <v>0.21461532940945799</v>
      </c>
      <c r="W127" s="14">
        <v>0.20991909909575701</v>
      </c>
      <c r="X127" s="14">
        <v>0.249140583735699</v>
      </c>
      <c r="Y127" s="14">
        <v>0.19782060970729801</v>
      </c>
      <c r="Z127" s="14">
        <v>0.17679935610800199</v>
      </c>
      <c r="AA127" s="14">
        <v>0.17167351132707101</v>
      </c>
      <c r="AB127" s="14">
        <v>0.193952131718196</v>
      </c>
      <c r="AC127" s="14">
        <v>0.212254704121177</v>
      </c>
      <c r="AD127" s="14">
        <v>0.14719232402623</v>
      </c>
      <c r="AE127" s="14"/>
      <c r="AF127" s="14">
        <v>0.20646859255224501</v>
      </c>
      <c r="AG127" s="14">
        <v>0.19854669410127701</v>
      </c>
      <c r="AH127" s="14">
        <v>0.14482513355728999</v>
      </c>
      <c r="AI127" s="14">
        <v>0.144160965963648</v>
      </c>
      <c r="AJ127" s="14"/>
      <c r="AK127" s="14">
        <v>0.27337098908637902</v>
      </c>
      <c r="AL127" s="14">
        <v>0.18241662053469801</v>
      </c>
      <c r="AM127" s="14"/>
      <c r="AN127" s="14">
        <v>0.17114834641451299</v>
      </c>
      <c r="AO127" s="14">
        <v>0.21035953649531999</v>
      </c>
      <c r="AP127" s="14">
        <v>0.21079125851956301</v>
      </c>
      <c r="AQ127" s="14">
        <v>0.24013391947684901</v>
      </c>
      <c r="AR127" s="14">
        <v>0.22154118303482201</v>
      </c>
      <c r="AS127" s="14">
        <v>0.19837702561717899</v>
      </c>
      <c r="AT127" s="14"/>
      <c r="AU127" s="14">
        <v>0.187628103353045</v>
      </c>
      <c r="AV127" s="14">
        <v>0.23333007008422699</v>
      </c>
      <c r="AW127" s="14"/>
      <c r="AX127" s="14">
        <v>0.21772360949665701</v>
      </c>
      <c r="AY127" s="14">
        <v>0.20172254752451399</v>
      </c>
      <c r="AZ127" s="14"/>
      <c r="BA127" s="14">
        <v>0.206721710552802</v>
      </c>
      <c r="BB127" s="14">
        <v>0.20755476115079599</v>
      </c>
      <c r="BC127" s="14"/>
      <c r="BD127" s="14">
        <v>0.17790731695450299</v>
      </c>
      <c r="BE127" s="14"/>
      <c r="BF127" s="14">
        <v>0.19259647794305901</v>
      </c>
      <c r="BG127" s="14"/>
      <c r="BH127" s="14">
        <v>0.193409015122152</v>
      </c>
      <c r="BI127" s="14"/>
      <c r="BJ127" s="14">
        <v>0.12192078798669299</v>
      </c>
      <c r="BK127" s="14"/>
      <c r="BL127" s="14">
        <v>0.20472938723720399</v>
      </c>
      <c r="BM127" s="14">
        <v>0.18940398837657399</v>
      </c>
      <c r="BN127" s="14">
        <v>0.1544773044611</v>
      </c>
      <c r="BO127" s="14">
        <v>0.238659895545865</v>
      </c>
      <c r="BP127" s="14" t="s">
        <v>95</v>
      </c>
      <c r="BQ127" s="14">
        <v>0.23335397344360401</v>
      </c>
      <c r="BR127" s="14"/>
      <c r="BS127" s="14">
        <v>0.20848010313439899</v>
      </c>
      <c r="BT127" s="14">
        <v>0.17315062305187101</v>
      </c>
      <c r="BU127" s="14">
        <v>0.175069718192645</v>
      </c>
      <c r="BV127" s="14">
        <v>0.20170945823244499</v>
      </c>
      <c r="BW127" s="14">
        <v>0.28379316510094399</v>
      </c>
      <c r="BX127" s="14">
        <v>0.25862100769599</v>
      </c>
      <c r="BY127" s="14"/>
      <c r="BZ127" s="14">
        <v>0.31186762523546602</v>
      </c>
      <c r="CA127" s="14">
        <v>0.110273903024791</v>
      </c>
      <c r="CB127" s="14">
        <v>0.232394368733576</v>
      </c>
      <c r="CC127" s="14">
        <v>0.21577477715006199</v>
      </c>
    </row>
    <row r="128" spans="2:81" x14ac:dyDescent="0.3">
      <c r="B128" t="s">
        <v>89</v>
      </c>
      <c r="C128" s="14">
        <v>0.25189621367890103</v>
      </c>
      <c r="D128" s="14">
        <v>0.25635189852854201</v>
      </c>
      <c r="E128" s="14">
        <v>0.24813073609981001</v>
      </c>
      <c r="F128" s="14"/>
      <c r="G128" s="14">
        <v>0.18610394917988801</v>
      </c>
      <c r="H128" s="14">
        <v>0.21069489255840301</v>
      </c>
      <c r="I128" s="14">
        <v>0.20559230852576099</v>
      </c>
      <c r="J128" s="14">
        <v>0.322618684677138</v>
      </c>
      <c r="K128" s="14">
        <v>0.25809699007085302</v>
      </c>
      <c r="L128" s="14">
        <v>0.29912635008171801</v>
      </c>
      <c r="M128" s="14"/>
      <c r="N128" s="14">
        <v>0.23666246869978599</v>
      </c>
      <c r="O128" s="14">
        <v>0.25599838207033598</v>
      </c>
      <c r="P128" s="14">
        <v>0.28288069938758598</v>
      </c>
      <c r="Q128" s="14">
        <v>0.23587984949635599</v>
      </c>
      <c r="R128" s="14"/>
      <c r="S128" s="14">
        <v>0.164847632984013</v>
      </c>
      <c r="T128" s="14">
        <v>0.27499313174746098</v>
      </c>
      <c r="U128" s="14">
        <v>0.27101567400392901</v>
      </c>
      <c r="V128" s="14">
        <v>0.30196042193239098</v>
      </c>
      <c r="W128" s="14">
        <v>0.27597574274506798</v>
      </c>
      <c r="X128" s="14">
        <v>0.24720166355022699</v>
      </c>
      <c r="Y128" s="14">
        <v>0.253022291584033</v>
      </c>
      <c r="Z128" s="14">
        <v>0.219252266323678</v>
      </c>
      <c r="AA128" s="14">
        <v>0.24924238005539401</v>
      </c>
      <c r="AB128" s="14">
        <v>0.29522866485678301</v>
      </c>
      <c r="AC128" s="14">
        <v>0.265803606188945</v>
      </c>
      <c r="AD128" s="14">
        <v>0.148215585332335</v>
      </c>
      <c r="AE128" s="14"/>
      <c r="AF128" s="14">
        <v>0.25086555506553798</v>
      </c>
      <c r="AG128" s="14">
        <v>0.31588931989787999</v>
      </c>
      <c r="AH128" s="14">
        <v>0.30233587073325402</v>
      </c>
      <c r="AI128" s="14">
        <v>0.165405428634466</v>
      </c>
      <c r="AJ128" s="14"/>
      <c r="AK128" s="14">
        <v>0.19154721888843601</v>
      </c>
      <c r="AL128" s="14">
        <v>0.29459838191111698</v>
      </c>
      <c r="AM128" s="14"/>
      <c r="AN128" s="14">
        <v>0.19485218266947499</v>
      </c>
      <c r="AO128" s="14">
        <v>0.28647390462648897</v>
      </c>
      <c r="AP128" s="14">
        <v>0.25216993989641001</v>
      </c>
      <c r="AQ128" s="14">
        <v>0.258024796440596</v>
      </c>
      <c r="AR128" s="14">
        <v>0.30200454577518498</v>
      </c>
      <c r="AS128" s="14">
        <v>0.21360518852794899</v>
      </c>
      <c r="AT128" s="14"/>
      <c r="AU128" s="14">
        <v>0.25327121151321103</v>
      </c>
      <c r="AV128" s="14">
        <v>0.25004305227811602</v>
      </c>
      <c r="AW128" s="14"/>
      <c r="AX128" s="14">
        <v>0.26920090373913202</v>
      </c>
      <c r="AY128" s="14">
        <v>0.242030557017689</v>
      </c>
      <c r="AZ128" s="14"/>
      <c r="BA128" s="14">
        <v>0.26296326999448999</v>
      </c>
      <c r="BB128" s="14">
        <v>0.193882828094775</v>
      </c>
      <c r="BC128" s="14"/>
      <c r="BD128" s="14">
        <v>0.2373699023444</v>
      </c>
      <c r="BE128" s="14"/>
      <c r="BF128" s="14">
        <v>0.23049869815330701</v>
      </c>
      <c r="BG128" s="14"/>
      <c r="BH128" s="14">
        <v>0.35270899945483802</v>
      </c>
      <c r="BI128" s="14"/>
      <c r="BJ128" s="14">
        <v>0.34989801119090602</v>
      </c>
      <c r="BK128" s="14"/>
      <c r="BL128" s="14">
        <v>0.222150935715835</v>
      </c>
      <c r="BM128" s="14">
        <v>0.27633871954929701</v>
      </c>
      <c r="BN128" s="14">
        <v>0.27128772331559797</v>
      </c>
      <c r="BO128" s="14">
        <v>0.241153854691563</v>
      </c>
      <c r="BP128" s="14" t="s">
        <v>95</v>
      </c>
      <c r="BQ128" s="14">
        <v>0.25226736158665097</v>
      </c>
      <c r="BR128" s="14"/>
      <c r="BS128" s="14">
        <v>0.18713859933155899</v>
      </c>
      <c r="BT128" s="14">
        <v>0.28395127922763402</v>
      </c>
      <c r="BU128" s="14">
        <v>0.24022538499163501</v>
      </c>
      <c r="BV128" s="14">
        <v>0.27961033239854499</v>
      </c>
      <c r="BW128" s="14">
        <v>0.27724975907727401</v>
      </c>
      <c r="BX128" s="14">
        <v>0.26242158698377999</v>
      </c>
      <c r="BY128" s="14"/>
      <c r="BZ128" s="14">
        <v>0.29102594295894202</v>
      </c>
      <c r="CA128" s="14">
        <v>0.178847076857271</v>
      </c>
      <c r="CB128" s="14">
        <v>0.27671533122298397</v>
      </c>
      <c r="CC128" s="14">
        <v>0.27635332604979701</v>
      </c>
    </row>
    <row r="129" spans="2:81" x14ac:dyDescent="0.3">
      <c r="B129" t="s">
        <v>90</v>
      </c>
      <c r="C129" s="14">
        <v>0.16392741221297399</v>
      </c>
      <c r="D129" s="14">
        <v>0.17305506311524901</v>
      </c>
      <c r="E129" s="14">
        <v>0.15596228553548</v>
      </c>
      <c r="F129" s="14"/>
      <c r="G129" s="14">
        <v>8.9479092192447998E-2</v>
      </c>
      <c r="H129" s="14">
        <v>0.11370903667004501</v>
      </c>
      <c r="I129" s="14">
        <v>0.107522547780785</v>
      </c>
      <c r="J129" s="14">
        <v>0.156139521085357</v>
      </c>
      <c r="K129" s="14">
        <v>0.20676327250937801</v>
      </c>
      <c r="L129" s="14">
        <v>0.26924413871562702</v>
      </c>
      <c r="M129" s="14"/>
      <c r="N129" s="14">
        <v>9.9275712780488801E-2</v>
      </c>
      <c r="O129" s="14">
        <v>0.164723888268547</v>
      </c>
      <c r="P129" s="14">
        <v>0.20165305276735901</v>
      </c>
      <c r="Q129" s="14">
        <v>0.203302172918256</v>
      </c>
      <c r="R129" s="14"/>
      <c r="S129" s="14">
        <v>0.13117644236013201</v>
      </c>
      <c r="T129" s="14">
        <v>0.16780310244512001</v>
      </c>
      <c r="U129" s="14">
        <v>0.16956403274974599</v>
      </c>
      <c r="V129" s="14">
        <v>0.182664580357222</v>
      </c>
      <c r="W129" s="14">
        <v>0.19415056122420199</v>
      </c>
      <c r="X129" s="14">
        <v>0.16245954970700399</v>
      </c>
      <c r="Y129" s="14">
        <v>0.171601046670674</v>
      </c>
      <c r="Z129" s="14">
        <v>0.20934632149431301</v>
      </c>
      <c r="AA129" s="14">
        <v>0.149170510916767</v>
      </c>
      <c r="AB129" s="14">
        <v>0.138846294105304</v>
      </c>
      <c r="AC129" s="14">
        <v>0.16970115160298499</v>
      </c>
      <c r="AD129" s="14">
        <v>0.201528769577691</v>
      </c>
      <c r="AE129" s="14"/>
      <c r="AF129" s="14">
        <v>0.168482722215654</v>
      </c>
      <c r="AG129" s="14">
        <v>0.149979714365511</v>
      </c>
      <c r="AH129" s="14">
        <v>0.18894549286293699</v>
      </c>
      <c r="AI129" s="14">
        <v>0.161782114535958</v>
      </c>
      <c r="AJ129" s="14"/>
      <c r="AK129" s="14">
        <v>0.116430050076149</v>
      </c>
      <c r="AL129" s="14">
        <v>0.12924101175479499</v>
      </c>
      <c r="AM129" s="14"/>
      <c r="AN129" s="14">
        <v>0.122791444004353</v>
      </c>
      <c r="AO129" s="14">
        <v>0.161230365462215</v>
      </c>
      <c r="AP129" s="14">
        <v>0.17405061034473401</v>
      </c>
      <c r="AQ129" s="14">
        <v>0.20652439295261199</v>
      </c>
      <c r="AR129" s="14">
        <v>0.15763252051575399</v>
      </c>
      <c r="AS129" s="14">
        <v>0.220359534894948</v>
      </c>
      <c r="AT129" s="14"/>
      <c r="AU129" s="14">
        <v>0.183793855620146</v>
      </c>
      <c r="AV129" s="14">
        <v>0.13757196517113901</v>
      </c>
      <c r="AW129" s="14"/>
      <c r="AX129" s="14">
        <v>0.20609372501040599</v>
      </c>
      <c r="AY129" s="14">
        <v>0.146907484951047</v>
      </c>
      <c r="AZ129" s="14"/>
      <c r="BA129" s="14">
        <v>0.17753559309088399</v>
      </c>
      <c r="BB129" s="14">
        <v>9.2593480058253505E-2</v>
      </c>
      <c r="BC129" s="14"/>
      <c r="BD129" s="14">
        <v>0.191655409943852</v>
      </c>
      <c r="BE129" s="14"/>
      <c r="BF129" s="14">
        <v>0.20843925603848501</v>
      </c>
      <c r="BG129" s="14"/>
      <c r="BH129" s="14">
        <v>0.153792320149928</v>
      </c>
      <c r="BI129" s="14"/>
      <c r="BJ129" s="14">
        <v>0.19322230376990099</v>
      </c>
      <c r="BK129" s="14"/>
      <c r="BL129" s="14">
        <v>0.14122978281036799</v>
      </c>
      <c r="BM129" s="14">
        <v>0.19114953754205499</v>
      </c>
      <c r="BN129" s="14">
        <v>0.26199030946504598</v>
      </c>
      <c r="BO129" s="14">
        <v>0.119419723591351</v>
      </c>
      <c r="BP129" s="14" t="s">
        <v>95</v>
      </c>
      <c r="BQ129" s="14">
        <v>0.136750555437398</v>
      </c>
      <c r="BR129" s="14"/>
      <c r="BS129" s="14">
        <v>0.135629856858652</v>
      </c>
      <c r="BT129" s="14">
        <v>0.193582875927685</v>
      </c>
      <c r="BU129" s="14">
        <v>0.24003342929316801</v>
      </c>
      <c r="BV129" s="14">
        <v>0.11656186064747801</v>
      </c>
      <c r="BW129" s="14">
        <v>0.109429712384429</v>
      </c>
      <c r="BX129" s="14">
        <v>0.146393787151265</v>
      </c>
      <c r="BY129" s="14"/>
      <c r="BZ129" s="14">
        <v>0.168730215300259</v>
      </c>
      <c r="CA129" s="14">
        <v>0.161004445042675</v>
      </c>
      <c r="CB129" s="14">
        <v>0.219560181618148</v>
      </c>
      <c r="CC129" s="14">
        <v>0.101229046388949</v>
      </c>
    </row>
    <row r="130" spans="2:8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row>
    <row r="131" spans="2:81" x14ac:dyDescent="0.3">
      <c r="B131" s="6" t="s">
        <v>113</v>
      </c>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row>
    <row r="132" spans="2:81" x14ac:dyDescent="0.3">
      <c r="B132" s="21" t="s">
        <v>94</v>
      </c>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row>
    <row r="133" spans="2:81" x14ac:dyDescent="0.3">
      <c r="B133" t="s">
        <v>63</v>
      </c>
      <c r="C133" s="14">
        <v>0.20308898454520199</v>
      </c>
      <c r="D133" s="14">
        <v>0.221939785712787</v>
      </c>
      <c r="E133" s="14">
        <v>0.18578878104114899</v>
      </c>
      <c r="F133" s="14"/>
      <c r="G133" s="14">
        <v>0.24268166762579799</v>
      </c>
      <c r="H133" s="14">
        <v>0.260784092089268</v>
      </c>
      <c r="I133" s="14">
        <v>0.182025325999983</v>
      </c>
      <c r="J133" s="14">
        <v>0.18646713339131599</v>
      </c>
      <c r="K133" s="14">
        <v>0.17452519792291399</v>
      </c>
      <c r="L133" s="14">
        <v>0.18391878161191899</v>
      </c>
      <c r="M133" s="14"/>
      <c r="N133" s="14">
        <v>0.23552645717815801</v>
      </c>
      <c r="O133" s="14">
        <v>0.17160041056024</v>
      </c>
      <c r="P133" s="14">
        <v>0.181549843622412</v>
      </c>
      <c r="Q133" s="14">
        <v>0.21865827323985501</v>
      </c>
      <c r="R133" s="14"/>
      <c r="S133" s="14">
        <v>0.30774117175147297</v>
      </c>
      <c r="T133" s="14">
        <v>0.15113031970325499</v>
      </c>
      <c r="U133" s="14">
        <v>0.20283441531301399</v>
      </c>
      <c r="V133" s="14">
        <v>0.18866823255951801</v>
      </c>
      <c r="W133" s="14">
        <v>0.19839826810410099</v>
      </c>
      <c r="X133" s="14">
        <v>0.1387518528018</v>
      </c>
      <c r="Y133" s="14">
        <v>0.210032738091563</v>
      </c>
      <c r="Z133" s="14">
        <v>0.30075353255058601</v>
      </c>
      <c r="AA133" s="14">
        <v>0.26466506122377398</v>
      </c>
      <c r="AB133" s="14">
        <v>0.10964051887949799</v>
      </c>
      <c r="AC133" s="14">
        <v>0.20522466449951701</v>
      </c>
      <c r="AD133" s="14">
        <v>0.120183056728451</v>
      </c>
      <c r="AE133" s="14"/>
      <c r="AF133" s="14">
        <v>0.21385562430073199</v>
      </c>
      <c r="AG133" s="14">
        <v>0.102855147972182</v>
      </c>
      <c r="AH133" s="14">
        <v>0.147968829093236</v>
      </c>
      <c r="AI133" s="14">
        <v>8.9147839499930895E-2</v>
      </c>
      <c r="AJ133" s="14"/>
      <c r="AK133" s="14">
        <v>0.258950041886297</v>
      </c>
      <c r="AL133" s="14">
        <v>0.19439939874439699</v>
      </c>
      <c r="AM133" s="14"/>
      <c r="AN133" s="14">
        <v>0.27919027833359999</v>
      </c>
      <c r="AO133" s="14">
        <v>0.179445424658496</v>
      </c>
      <c r="AP133" s="14">
        <v>0.23345925573269399</v>
      </c>
      <c r="AQ133" s="14">
        <v>0.148274078792071</v>
      </c>
      <c r="AR133" s="14">
        <v>0.15175817104946801</v>
      </c>
      <c r="AS133" s="14">
        <v>0.20772597456304701</v>
      </c>
      <c r="AT133" s="14"/>
      <c r="AU133" s="14">
        <v>0.22152731515782001</v>
      </c>
      <c r="AV133" s="14">
        <v>0.17892749278891901</v>
      </c>
      <c r="AW133" s="14"/>
      <c r="AX133" s="14">
        <v>0.16478101055239</v>
      </c>
      <c r="AY133" s="14">
        <v>0.22187726281235301</v>
      </c>
      <c r="AZ133" s="14"/>
      <c r="BA133" s="14">
        <v>0.19346013897022499</v>
      </c>
      <c r="BB133" s="14">
        <v>0.25356328549226598</v>
      </c>
      <c r="BC133" s="14"/>
      <c r="BD133" s="14">
        <v>0.25269205265140898</v>
      </c>
      <c r="BE133" s="14"/>
      <c r="BF133" s="14">
        <v>0.264691581606739</v>
      </c>
      <c r="BG133" s="14"/>
      <c r="BH133" s="14">
        <v>0.11452218586005899</v>
      </c>
      <c r="BI133" s="14"/>
      <c r="BJ133" s="14">
        <v>0.18520151773992999</v>
      </c>
      <c r="BK133" s="14"/>
      <c r="BL133" s="14">
        <v>0.20487788278270599</v>
      </c>
      <c r="BM133" s="14">
        <v>0.25910309914676899</v>
      </c>
      <c r="BN133" s="14">
        <v>0.23786313993921501</v>
      </c>
      <c r="BO133" s="14">
        <v>0.26479448173550102</v>
      </c>
      <c r="BP133" s="14" t="s">
        <v>95</v>
      </c>
      <c r="BQ133" s="14">
        <v>0.14794071414544699</v>
      </c>
      <c r="BR133" s="14"/>
      <c r="BS133" s="14">
        <v>0.20808374445441499</v>
      </c>
      <c r="BT133" s="14">
        <v>0.26190161871609402</v>
      </c>
      <c r="BU133" s="14">
        <v>0.236722793116207</v>
      </c>
      <c r="BV133" s="14">
        <v>0.26780339393747998</v>
      </c>
      <c r="BW133" s="14">
        <v>0.116395767590146</v>
      </c>
      <c r="BX133" s="14">
        <v>0.136236204102133</v>
      </c>
      <c r="BY133" s="14"/>
      <c r="BZ133" s="14">
        <v>5.3116925289984601E-2</v>
      </c>
      <c r="CA133" s="14">
        <v>0.40423457693118497</v>
      </c>
      <c r="CB133" s="14">
        <v>0.169583919720181</v>
      </c>
      <c r="CC133" s="14">
        <v>0.1214481667956</v>
      </c>
    </row>
    <row r="134" spans="2:81" x14ac:dyDescent="0.3">
      <c r="B134" t="s">
        <v>64</v>
      </c>
      <c r="C134" s="14">
        <v>0.35840251046006899</v>
      </c>
      <c r="D134" s="14">
        <v>0.370633303456323</v>
      </c>
      <c r="E134" s="14">
        <v>0.34752500293642702</v>
      </c>
      <c r="F134" s="14"/>
      <c r="G134" s="14">
        <v>0.42166861493305902</v>
      </c>
      <c r="H134" s="14">
        <v>0.36418596914775903</v>
      </c>
      <c r="I134" s="14">
        <v>0.38194819154725601</v>
      </c>
      <c r="J134" s="14">
        <v>0.38344745717468098</v>
      </c>
      <c r="K134" s="14">
        <v>0.33441901707323501</v>
      </c>
      <c r="L134" s="14">
        <v>0.29313210987163701</v>
      </c>
      <c r="M134" s="14"/>
      <c r="N134" s="14">
        <v>0.35259967602821002</v>
      </c>
      <c r="O134" s="14">
        <v>0.35543903764841001</v>
      </c>
      <c r="P134" s="14">
        <v>0.39372209251741302</v>
      </c>
      <c r="Q134" s="14">
        <v>0.33920063250144999</v>
      </c>
      <c r="R134" s="14"/>
      <c r="S134" s="14">
        <v>0.37245570653418297</v>
      </c>
      <c r="T134" s="14">
        <v>0.32974382093246202</v>
      </c>
      <c r="U134" s="14">
        <v>0.37531066948994701</v>
      </c>
      <c r="V134" s="14">
        <v>0.367370286491776</v>
      </c>
      <c r="W134" s="14">
        <v>0.31879754845059199</v>
      </c>
      <c r="X134" s="14">
        <v>0.39242700860105001</v>
      </c>
      <c r="Y134" s="14">
        <v>0.388473392610167</v>
      </c>
      <c r="Z134" s="14">
        <v>0.28036658946583198</v>
      </c>
      <c r="AA134" s="14">
        <v>0.354465961024723</v>
      </c>
      <c r="AB134" s="14">
        <v>0.40001797574821402</v>
      </c>
      <c r="AC134" s="14">
        <v>0.24172155088952199</v>
      </c>
      <c r="AD134" s="14">
        <v>0.46425251191229899</v>
      </c>
      <c r="AE134" s="14"/>
      <c r="AF134" s="14">
        <v>0.35631578404019298</v>
      </c>
      <c r="AG134" s="14">
        <v>0.37791667283839098</v>
      </c>
      <c r="AH134" s="14">
        <v>0.33897935653349498</v>
      </c>
      <c r="AI134" s="14">
        <v>0.50756592867850803</v>
      </c>
      <c r="AJ134" s="14"/>
      <c r="AK134" s="14">
        <v>0.32753323559630299</v>
      </c>
      <c r="AL134" s="14">
        <v>0.37240954814382199</v>
      </c>
      <c r="AM134" s="14"/>
      <c r="AN134" s="14">
        <v>0.36947787058447001</v>
      </c>
      <c r="AO134" s="14">
        <v>0.37006885093282899</v>
      </c>
      <c r="AP134" s="14">
        <v>0.32460199152324198</v>
      </c>
      <c r="AQ134" s="14">
        <v>0.35301533661630502</v>
      </c>
      <c r="AR134" s="14">
        <v>0.35453712418514299</v>
      </c>
      <c r="AS134" s="14">
        <v>0.33596341250781703</v>
      </c>
      <c r="AT134" s="14"/>
      <c r="AU134" s="14">
        <v>0.349926596251037</v>
      </c>
      <c r="AV134" s="14">
        <v>0.37002645437920301</v>
      </c>
      <c r="AW134" s="14"/>
      <c r="AX134" s="14">
        <v>0.31416303242533</v>
      </c>
      <c r="AY134" s="14">
        <v>0.37566039259058598</v>
      </c>
      <c r="AZ134" s="14"/>
      <c r="BA134" s="14">
        <v>0.34777288483576402</v>
      </c>
      <c r="BB134" s="14">
        <v>0.41412288924670698</v>
      </c>
      <c r="BC134" s="14"/>
      <c r="BD134" s="14">
        <v>0.35555836688049303</v>
      </c>
      <c r="BE134" s="14"/>
      <c r="BF134" s="14">
        <v>0.339039875969256</v>
      </c>
      <c r="BG134" s="14"/>
      <c r="BH134" s="14">
        <v>0.39923041738149601</v>
      </c>
      <c r="BI134" s="14"/>
      <c r="BJ134" s="14">
        <v>0.241057342528296</v>
      </c>
      <c r="BK134" s="14"/>
      <c r="BL134" s="14">
        <v>0.37934277219816998</v>
      </c>
      <c r="BM134" s="14">
        <v>0.35981886169979199</v>
      </c>
      <c r="BN134" s="14">
        <v>0.35933312059720701</v>
      </c>
      <c r="BO134" s="14">
        <v>0.33937156400186902</v>
      </c>
      <c r="BP134" s="14" t="s">
        <v>95</v>
      </c>
      <c r="BQ134" s="14">
        <v>0.33933556576048901</v>
      </c>
      <c r="BR134" s="14"/>
      <c r="BS134" s="14">
        <v>0.41900597365113101</v>
      </c>
      <c r="BT134" s="14">
        <v>0.38543078229938399</v>
      </c>
      <c r="BU134" s="14">
        <v>0.36685387914151901</v>
      </c>
      <c r="BV134" s="14">
        <v>0.30216611136598198</v>
      </c>
      <c r="BW134" s="14">
        <v>0.25962822265609797</v>
      </c>
      <c r="BX134" s="14">
        <v>0.30715672572085501</v>
      </c>
      <c r="BY134" s="14"/>
      <c r="BZ134" s="14">
        <v>0.21453022774450001</v>
      </c>
      <c r="CA134" s="14">
        <v>0.37584082415576398</v>
      </c>
      <c r="CB134" s="14">
        <v>0.35005271699791501</v>
      </c>
      <c r="CC134" s="14">
        <v>0.43519587068438098</v>
      </c>
    </row>
    <row r="135" spans="2:81" x14ac:dyDescent="0.3">
      <c r="B135" t="s">
        <v>65</v>
      </c>
      <c r="C135" s="14">
        <v>0.228001077859387</v>
      </c>
      <c r="D135" s="14">
        <v>0.21090590113333299</v>
      </c>
      <c r="E135" s="14">
        <v>0.24525597364944199</v>
      </c>
      <c r="F135" s="14"/>
      <c r="G135" s="14">
        <v>0.17669854449703201</v>
      </c>
      <c r="H135" s="14">
        <v>0.17551615624658101</v>
      </c>
      <c r="I135" s="14">
        <v>0.21983902156318599</v>
      </c>
      <c r="J135" s="14">
        <v>0.20958276820973601</v>
      </c>
      <c r="K135" s="14">
        <v>0.27267211243171302</v>
      </c>
      <c r="L135" s="14">
        <v>0.29037427200188298</v>
      </c>
      <c r="M135" s="14"/>
      <c r="N135" s="14">
        <v>0.22954552277432499</v>
      </c>
      <c r="O135" s="14">
        <v>0.217255197650318</v>
      </c>
      <c r="P135" s="14">
        <v>0.20832679008803301</v>
      </c>
      <c r="Q135" s="14">
        <v>0.25549314426369202</v>
      </c>
      <c r="R135" s="14"/>
      <c r="S135" s="14">
        <v>0.17661212830176701</v>
      </c>
      <c r="T135" s="14">
        <v>0.26400819033973599</v>
      </c>
      <c r="U135" s="14">
        <v>0.251194850006004</v>
      </c>
      <c r="V135" s="14">
        <v>0.20356625834487799</v>
      </c>
      <c r="W135" s="14">
        <v>0.27432736222920101</v>
      </c>
      <c r="X135" s="14">
        <v>0.24350359342309499</v>
      </c>
      <c r="Y135" s="14">
        <v>0.209475550114258</v>
      </c>
      <c r="Z135" s="14">
        <v>0.21587801915282201</v>
      </c>
      <c r="AA135" s="14">
        <v>0.19027755408675201</v>
      </c>
      <c r="AB135" s="14">
        <v>0.237636055503892</v>
      </c>
      <c r="AC135" s="14">
        <v>0.28872952125825602</v>
      </c>
      <c r="AD135" s="14">
        <v>0.218451859514908</v>
      </c>
      <c r="AE135" s="14"/>
      <c r="AF135" s="14">
        <v>0.224192400507148</v>
      </c>
      <c r="AG135" s="14">
        <v>0.274675538623323</v>
      </c>
      <c r="AH135" s="14">
        <v>0.245232417877778</v>
      </c>
      <c r="AI135" s="14">
        <v>0.18790371403099301</v>
      </c>
      <c r="AJ135" s="14"/>
      <c r="AK135" s="14">
        <v>0.221081026900077</v>
      </c>
      <c r="AL135" s="14">
        <v>0.184259504849724</v>
      </c>
      <c r="AM135" s="14"/>
      <c r="AN135" s="14">
        <v>0.17639545249178801</v>
      </c>
      <c r="AO135" s="14">
        <v>0.23798451222906999</v>
      </c>
      <c r="AP135" s="14">
        <v>0.22563691877466999</v>
      </c>
      <c r="AQ135" s="14">
        <v>0.26927589884471198</v>
      </c>
      <c r="AR135" s="14">
        <v>0.25916180825961299</v>
      </c>
      <c r="AS135" s="14">
        <v>0.21043917024643799</v>
      </c>
      <c r="AT135" s="14"/>
      <c r="AU135" s="14">
        <v>0.22890511480917</v>
      </c>
      <c r="AV135" s="14">
        <v>0.22809774075286901</v>
      </c>
      <c r="AW135" s="14"/>
      <c r="AX135" s="14">
        <v>0.24024567128072499</v>
      </c>
      <c r="AY135" s="14">
        <v>0.21896363774163399</v>
      </c>
      <c r="AZ135" s="14"/>
      <c r="BA135" s="14">
        <v>0.240353799423874</v>
      </c>
      <c r="BB135" s="14">
        <v>0.16324824940179</v>
      </c>
      <c r="BC135" s="14"/>
      <c r="BD135" s="14">
        <v>0.20139350345858201</v>
      </c>
      <c r="BE135" s="14"/>
      <c r="BF135" s="14">
        <v>0.21276645801529201</v>
      </c>
      <c r="BG135" s="14"/>
      <c r="BH135" s="14">
        <v>0.25088093498949798</v>
      </c>
      <c r="BI135" s="14"/>
      <c r="BJ135" s="14">
        <v>0.28764071419423898</v>
      </c>
      <c r="BK135" s="14"/>
      <c r="BL135" s="14">
        <v>0.21917173008426399</v>
      </c>
      <c r="BM135" s="14">
        <v>0.197072044395806</v>
      </c>
      <c r="BN135" s="14">
        <v>0.17807661568036401</v>
      </c>
      <c r="BO135" s="14">
        <v>0.26925675072413702</v>
      </c>
      <c r="BP135" s="14" t="s">
        <v>95</v>
      </c>
      <c r="BQ135" s="14">
        <v>0.26551837226881397</v>
      </c>
      <c r="BR135" s="14"/>
      <c r="BS135" s="14">
        <v>0.19261942340232699</v>
      </c>
      <c r="BT135" s="14">
        <v>0.172584843418261</v>
      </c>
      <c r="BU135" s="14">
        <v>0.20629444996256799</v>
      </c>
      <c r="BV135" s="14">
        <v>0.25896187924240399</v>
      </c>
      <c r="BW135" s="14">
        <v>0.26968670487783197</v>
      </c>
      <c r="BX135" s="14">
        <v>0.245290795469846</v>
      </c>
      <c r="BY135" s="14"/>
      <c r="BZ135" s="14">
        <v>0.29059912856291198</v>
      </c>
      <c r="CA135" s="14">
        <v>0.130521616656013</v>
      </c>
      <c r="CB135" s="14">
        <v>0.25814928231334</v>
      </c>
      <c r="CC135" s="14">
        <v>0.25783054496955798</v>
      </c>
    </row>
    <row r="136" spans="2:81" x14ac:dyDescent="0.3">
      <c r="B136" t="s">
        <v>89</v>
      </c>
      <c r="C136" s="14">
        <v>0.14283668458256399</v>
      </c>
      <c r="D136" s="14">
        <v>0.123942159767179</v>
      </c>
      <c r="E136" s="14">
        <v>0.160135015996372</v>
      </c>
      <c r="F136" s="14"/>
      <c r="G136" s="14">
        <v>0.125463248461926</v>
      </c>
      <c r="H136" s="14">
        <v>0.14413695520813399</v>
      </c>
      <c r="I136" s="14">
        <v>0.16084204584526399</v>
      </c>
      <c r="J136" s="14">
        <v>0.143187812439454</v>
      </c>
      <c r="K136" s="14">
        <v>0.12380326348249</v>
      </c>
      <c r="L136" s="14">
        <v>0.150797916543258</v>
      </c>
      <c r="M136" s="14"/>
      <c r="N136" s="14">
        <v>0.12410897228210099</v>
      </c>
      <c r="O136" s="14">
        <v>0.17926750395278501</v>
      </c>
      <c r="P136" s="14">
        <v>0.15394132035969399</v>
      </c>
      <c r="Q136" s="14">
        <v>0.11145353143103</v>
      </c>
      <c r="R136" s="14"/>
      <c r="S136" s="14">
        <v>0.104187267398857</v>
      </c>
      <c r="T136" s="14">
        <v>0.17363129301245001</v>
      </c>
      <c r="U136" s="14">
        <v>9.6371542910962296E-2</v>
      </c>
      <c r="V136" s="14">
        <v>0.157777075441078</v>
      </c>
      <c r="W136" s="14">
        <v>0.121173862314922</v>
      </c>
      <c r="X136" s="14">
        <v>0.149424650994403</v>
      </c>
      <c r="Y136" s="14">
        <v>0.138637778042563</v>
      </c>
      <c r="Z136" s="14">
        <v>0.12825635750645201</v>
      </c>
      <c r="AA136" s="14">
        <v>0.144397483976094</v>
      </c>
      <c r="AB136" s="14">
        <v>0.16397849950652801</v>
      </c>
      <c r="AC136" s="14">
        <v>0.19587960722485001</v>
      </c>
      <c r="AD136" s="14">
        <v>0.172703038864116</v>
      </c>
      <c r="AE136" s="14"/>
      <c r="AF136" s="14">
        <v>0.135742232914214</v>
      </c>
      <c r="AG136" s="14">
        <v>0.16179378808032299</v>
      </c>
      <c r="AH136" s="14">
        <v>0.202120969451315</v>
      </c>
      <c r="AI136" s="14">
        <v>0.1673856628565</v>
      </c>
      <c r="AJ136" s="14"/>
      <c r="AK136" s="14">
        <v>0.15768287626553801</v>
      </c>
      <c r="AL136" s="14">
        <v>0.16472795491641601</v>
      </c>
      <c r="AM136" s="14"/>
      <c r="AN136" s="14">
        <v>0.109809347221123</v>
      </c>
      <c r="AO136" s="14">
        <v>0.143644982927251</v>
      </c>
      <c r="AP136" s="14">
        <v>0.16469639621191301</v>
      </c>
      <c r="AQ136" s="14">
        <v>0.155952780864621</v>
      </c>
      <c r="AR136" s="14">
        <v>0.153365674074045</v>
      </c>
      <c r="AS136" s="14">
        <v>0.18777464378823899</v>
      </c>
      <c r="AT136" s="14"/>
      <c r="AU136" s="14">
        <v>0.12954112584448299</v>
      </c>
      <c r="AV136" s="14">
        <v>0.15822022201767599</v>
      </c>
      <c r="AW136" s="14"/>
      <c r="AX136" s="14">
        <v>0.174864596371655</v>
      </c>
      <c r="AY136" s="14">
        <v>0.131292366567235</v>
      </c>
      <c r="AZ136" s="14"/>
      <c r="BA136" s="14">
        <v>0.14466158485345401</v>
      </c>
      <c r="BB136" s="14">
        <v>0.13327057774721501</v>
      </c>
      <c r="BC136" s="14"/>
      <c r="BD136" s="14">
        <v>0.126651998354153</v>
      </c>
      <c r="BE136" s="14"/>
      <c r="BF136" s="14">
        <v>0.109962905606186</v>
      </c>
      <c r="BG136" s="14"/>
      <c r="BH136" s="14">
        <v>0.15302152862408999</v>
      </c>
      <c r="BI136" s="14"/>
      <c r="BJ136" s="14">
        <v>0.22333149980123501</v>
      </c>
      <c r="BK136" s="14"/>
      <c r="BL136" s="14">
        <v>0.143197205562719</v>
      </c>
      <c r="BM136" s="14">
        <v>0.12637771176912199</v>
      </c>
      <c r="BN136" s="14">
        <v>0.111234035020218</v>
      </c>
      <c r="BO136" s="14">
        <v>8.3207433059934402E-2</v>
      </c>
      <c r="BP136" s="14" t="s">
        <v>95</v>
      </c>
      <c r="BQ136" s="14">
        <v>0.16114093866158299</v>
      </c>
      <c r="BR136" s="14"/>
      <c r="BS136" s="14">
        <v>0.14109076953643501</v>
      </c>
      <c r="BT136" s="14">
        <v>0.13595420557403601</v>
      </c>
      <c r="BU136" s="14">
        <v>9.9098494958864206E-2</v>
      </c>
      <c r="BV136" s="14">
        <v>0.10038448606446</v>
      </c>
      <c r="BW136" s="14">
        <v>0.26828196145322097</v>
      </c>
      <c r="BX136" s="14">
        <v>0.203744850651744</v>
      </c>
      <c r="BY136" s="14"/>
      <c r="BZ136" s="14">
        <v>0.25428599184177902</v>
      </c>
      <c r="CA136" s="14">
        <v>6.2692627974380397E-2</v>
      </c>
      <c r="CB136" s="14">
        <v>0.15126018017130999</v>
      </c>
      <c r="CC136" s="14">
        <v>0.15023437221039801</v>
      </c>
    </row>
    <row r="137" spans="2:81" x14ac:dyDescent="0.3">
      <c r="B137" t="s">
        <v>90</v>
      </c>
      <c r="C137" s="14">
        <v>6.7670742552778398E-2</v>
      </c>
      <c r="D137" s="14">
        <v>7.2578849930378497E-2</v>
      </c>
      <c r="E137" s="14">
        <v>6.1295226376610397E-2</v>
      </c>
      <c r="F137" s="14"/>
      <c r="G137" s="14">
        <v>3.3487924482184003E-2</v>
      </c>
      <c r="H137" s="14">
        <v>5.5376827308258401E-2</v>
      </c>
      <c r="I137" s="14">
        <v>5.53454150443113E-2</v>
      </c>
      <c r="J137" s="14">
        <v>7.7314828784812994E-2</v>
      </c>
      <c r="K137" s="14">
        <v>9.4580409089647696E-2</v>
      </c>
      <c r="L137" s="14">
        <v>8.1776919971302195E-2</v>
      </c>
      <c r="M137" s="14"/>
      <c r="N137" s="14">
        <v>5.8219371737207003E-2</v>
      </c>
      <c r="O137" s="14">
        <v>7.6437850188246503E-2</v>
      </c>
      <c r="P137" s="14">
        <v>6.2459953412447498E-2</v>
      </c>
      <c r="Q137" s="14">
        <v>7.5194418563972396E-2</v>
      </c>
      <c r="R137" s="14"/>
      <c r="S137" s="14">
        <v>3.9003726013719903E-2</v>
      </c>
      <c r="T137" s="14">
        <v>8.1486376012096504E-2</v>
      </c>
      <c r="U137" s="14">
        <v>7.4288522280073502E-2</v>
      </c>
      <c r="V137" s="14">
        <v>8.2618147162750802E-2</v>
      </c>
      <c r="W137" s="14">
        <v>8.7302958901182906E-2</v>
      </c>
      <c r="X137" s="14">
        <v>7.5892894179652004E-2</v>
      </c>
      <c r="Y137" s="14">
        <v>5.3380541141449099E-2</v>
      </c>
      <c r="Z137" s="14">
        <v>7.47455013243081E-2</v>
      </c>
      <c r="AA137" s="14">
        <v>4.6193939688656802E-2</v>
      </c>
      <c r="AB137" s="14">
        <v>8.8726950361867701E-2</v>
      </c>
      <c r="AC137" s="14">
        <v>6.8444656127855996E-2</v>
      </c>
      <c r="AD137" s="14">
        <v>2.4409532980226301E-2</v>
      </c>
      <c r="AE137" s="14"/>
      <c r="AF137" s="14">
        <v>6.98939582377123E-2</v>
      </c>
      <c r="AG137" s="14">
        <v>8.2758852485780507E-2</v>
      </c>
      <c r="AH137" s="14">
        <v>6.5698427044175597E-2</v>
      </c>
      <c r="AI137" s="14">
        <v>4.7996854934069098E-2</v>
      </c>
      <c r="AJ137" s="14"/>
      <c r="AK137" s="14">
        <v>3.4752819351785098E-2</v>
      </c>
      <c r="AL137" s="14">
        <v>8.4203593345641106E-2</v>
      </c>
      <c r="AM137" s="14"/>
      <c r="AN137" s="14">
        <v>6.5127051369018807E-2</v>
      </c>
      <c r="AO137" s="14">
        <v>6.8856229252353199E-2</v>
      </c>
      <c r="AP137" s="14">
        <v>5.16054377574812E-2</v>
      </c>
      <c r="AQ137" s="14">
        <v>7.3481904882290699E-2</v>
      </c>
      <c r="AR137" s="14">
        <v>8.1177222431731699E-2</v>
      </c>
      <c r="AS137" s="14">
        <v>5.8096798894459699E-2</v>
      </c>
      <c r="AT137" s="14"/>
      <c r="AU137" s="14">
        <v>7.0099847937490495E-2</v>
      </c>
      <c r="AV137" s="14">
        <v>6.4728090061332594E-2</v>
      </c>
      <c r="AW137" s="14"/>
      <c r="AX137" s="14">
        <v>0.1059456893699</v>
      </c>
      <c r="AY137" s="14">
        <v>5.2206340288192099E-2</v>
      </c>
      <c r="AZ137" s="14"/>
      <c r="BA137" s="14">
        <v>7.3751591916682804E-2</v>
      </c>
      <c r="BB137" s="14">
        <v>3.5794998112023101E-2</v>
      </c>
      <c r="BC137" s="14"/>
      <c r="BD137" s="14">
        <v>6.3704078655362803E-2</v>
      </c>
      <c r="BE137" s="14"/>
      <c r="BF137" s="14">
        <v>7.3539178802526806E-2</v>
      </c>
      <c r="BG137" s="14"/>
      <c r="BH137" s="14">
        <v>8.2344933144856594E-2</v>
      </c>
      <c r="BI137" s="14"/>
      <c r="BJ137" s="14">
        <v>6.2768925736299594E-2</v>
      </c>
      <c r="BK137" s="14"/>
      <c r="BL137" s="14">
        <v>5.3410409372140803E-2</v>
      </c>
      <c r="BM137" s="14">
        <v>5.7628282988511997E-2</v>
      </c>
      <c r="BN137" s="14">
        <v>0.11349308876299501</v>
      </c>
      <c r="BO137" s="14">
        <v>4.3369770478559201E-2</v>
      </c>
      <c r="BP137" s="14" t="s">
        <v>95</v>
      </c>
      <c r="BQ137" s="14">
        <v>8.6064409163667394E-2</v>
      </c>
      <c r="BR137" s="14"/>
      <c r="BS137" s="14">
        <v>3.9200088955692602E-2</v>
      </c>
      <c r="BT137" s="14">
        <v>4.4128549992224098E-2</v>
      </c>
      <c r="BU137" s="14">
        <v>9.1030382820841596E-2</v>
      </c>
      <c r="BV137" s="14">
        <v>7.0684129389674596E-2</v>
      </c>
      <c r="BW137" s="14">
        <v>8.6007343422703095E-2</v>
      </c>
      <c r="BX137" s="14">
        <v>0.107571424055422</v>
      </c>
      <c r="BY137" s="14"/>
      <c r="BZ137" s="14">
        <v>0.187467726560824</v>
      </c>
      <c r="CA137" s="14">
        <v>2.67103542826586E-2</v>
      </c>
      <c r="CB137" s="14">
        <v>7.0953900797253694E-2</v>
      </c>
      <c r="CC137" s="14">
        <v>3.5291045340062603E-2</v>
      </c>
    </row>
    <row r="138" spans="2:8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row>
    <row r="139" spans="2:81" x14ac:dyDescent="0.3">
      <c r="B139" s="6" t="s">
        <v>114</v>
      </c>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row>
    <row r="140" spans="2:81" x14ac:dyDescent="0.3">
      <c r="B140" s="21" t="s">
        <v>94</v>
      </c>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row>
    <row r="141" spans="2:81" x14ac:dyDescent="0.3">
      <c r="B141" t="s">
        <v>63</v>
      </c>
      <c r="C141" s="14">
        <v>0.176162563780139</v>
      </c>
      <c r="D141" s="14">
        <v>0.20915630840959001</v>
      </c>
      <c r="E141" s="14">
        <v>0.14475731508963799</v>
      </c>
      <c r="F141" s="14"/>
      <c r="G141" s="14">
        <v>0.24349757632451699</v>
      </c>
      <c r="H141" s="14">
        <v>0.208148952394211</v>
      </c>
      <c r="I141" s="14">
        <v>0.16825951810857101</v>
      </c>
      <c r="J141" s="14">
        <v>0.16382658667260899</v>
      </c>
      <c r="K141" s="14">
        <v>0.145004195310247</v>
      </c>
      <c r="L141" s="14">
        <v>0.14771035409508701</v>
      </c>
      <c r="M141" s="14"/>
      <c r="N141" s="14">
        <v>0.18927067649255699</v>
      </c>
      <c r="O141" s="14">
        <v>0.18171109823272699</v>
      </c>
      <c r="P141" s="14">
        <v>0.160173561860011</v>
      </c>
      <c r="Q141" s="14">
        <v>0.172135318130681</v>
      </c>
      <c r="R141" s="14"/>
      <c r="S141" s="14">
        <v>0.29099970609766901</v>
      </c>
      <c r="T141" s="14">
        <v>0.16339179685368099</v>
      </c>
      <c r="U141" s="14">
        <v>0.10169592363417899</v>
      </c>
      <c r="V141" s="14">
        <v>0.165401564304932</v>
      </c>
      <c r="W141" s="14">
        <v>0.16695754963182999</v>
      </c>
      <c r="X141" s="14">
        <v>0.131287130999589</v>
      </c>
      <c r="Y141" s="14">
        <v>0.185526043758098</v>
      </c>
      <c r="Z141" s="14">
        <v>0.26077092935601298</v>
      </c>
      <c r="AA141" s="14">
        <v>0.219702445024857</v>
      </c>
      <c r="AB141" s="14">
        <v>0.10055752359099999</v>
      </c>
      <c r="AC141" s="14">
        <v>9.4700307921468094E-2</v>
      </c>
      <c r="AD141" s="14">
        <v>0.191363393596962</v>
      </c>
      <c r="AE141" s="14"/>
      <c r="AF141" s="14">
        <v>0.183177789208643</v>
      </c>
      <c r="AG141" s="14">
        <v>0.112955125594654</v>
      </c>
      <c r="AH141" s="14">
        <v>7.1533021017742907E-2</v>
      </c>
      <c r="AI141" s="14">
        <v>0.16200531388110301</v>
      </c>
      <c r="AJ141" s="14"/>
      <c r="AK141" s="14">
        <v>0.23188051396977799</v>
      </c>
      <c r="AL141" s="14">
        <v>0.24879533016424499</v>
      </c>
      <c r="AM141" s="14"/>
      <c r="AN141" s="14">
        <v>0.27267952933657102</v>
      </c>
      <c r="AO141" s="14">
        <v>0.156988481109744</v>
      </c>
      <c r="AP141" s="14">
        <v>0.17262991678030201</v>
      </c>
      <c r="AQ141" s="14">
        <v>0.119949673126424</v>
      </c>
      <c r="AR141" s="14">
        <v>0.107463544856608</v>
      </c>
      <c r="AS141" s="14">
        <v>0.17410474145972701</v>
      </c>
      <c r="AT141" s="14"/>
      <c r="AU141" s="14">
        <v>0.18870384719591701</v>
      </c>
      <c r="AV141" s="14">
        <v>0.15995199075321101</v>
      </c>
      <c r="AW141" s="14"/>
      <c r="AX141" s="14">
        <v>0.14098553009068901</v>
      </c>
      <c r="AY141" s="14">
        <v>0.19242855829261599</v>
      </c>
      <c r="AZ141" s="14"/>
      <c r="BA141" s="14">
        <v>0.162456554647607</v>
      </c>
      <c r="BB141" s="14">
        <v>0.24800931055282299</v>
      </c>
      <c r="BC141" s="14"/>
      <c r="BD141" s="14">
        <v>0.22244424248837699</v>
      </c>
      <c r="BE141" s="14"/>
      <c r="BF141" s="14">
        <v>0.219725935827323</v>
      </c>
      <c r="BG141" s="14"/>
      <c r="BH141" s="14">
        <v>0.102164498896302</v>
      </c>
      <c r="BI141" s="14"/>
      <c r="BJ141" s="14">
        <v>8.9372669489860904E-2</v>
      </c>
      <c r="BK141" s="14"/>
      <c r="BL141" s="14">
        <v>0.19506524667915001</v>
      </c>
      <c r="BM141" s="14">
        <v>0.225818150179592</v>
      </c>
      <c r="BN141" s="14">
        <v>0.15751826414163</v>
      </c>
      <c r="BO141" s="14">
        <v>0.23205650224279001</v>
      </c>
      <c r="BP141" s="14" t="s">
        <v>95</v>
      </c>
      <c r="BQ141" s="14">
        <v>0.116661183747836</v>
      </c>
      <c r="BR141" s="14"/>
      <c r="BS141" s="14">
        <v>0.19763216611519499</v>
      </c>
      <c r="BT141" s="14">
        <v>0.24883396261933</v>
      </c>
      <c r="BU141" s="14">
        <v>0.17010296096022401</v>
      </c>
      <c r="BV141" s="14">
        <v>0.22062374121144099</v>
      </c>
      <c r="BW141" s="14">
        <v>0.12661344854627599</v>
      </c>
      <c r="BX141" s="14">
        <v>7.7533805479343701E-2</v>
      </c>
      <c r="BY141" s="14"/>
      <c r="BZ141" s="14">
        <v>2.2718890073110301E-2</v>
      </c>
      <c r="CA141" s="14">
        <v>0.354462566211449</v>
      </c>
      <c r="CB141" s="14">
        <v>0.15331371479994199</v>
      </c>
      <c r="CC141" s="14">
        <v>0.10822828298328201</v>
      </c>
    </row>
    <row r="142" spans="2:81" x14ac:dyDescent="0.3">
      <c r="B142" t="s">
        <v>64</v>
      </c>
      <c r="C142" s="14">
        <v>0.31853567262625798</v>
      </c>
      <c r="D142" s="14">
        <v>0.3061360367614</v>
      </c>
      <c r="E142" s="14">
        <v>0.33174552544698399</v>
      </c>
      <c r="F142" s="14"/>
      <c r="G142" s="14">
        <v>0.36805035481787601</v>
      </c>
      <c r="H142" s="14">
        <v>0.35931765953294997</v>
      </c>
      <c r="I142" s="14">
        <v>0.35271639487488399</v>
      </c>
      <c r="J142" s="14">
        <v>0.33008596886804198</v>
      </c>
      <c r="K142" s="14">
        <v>0.24024117602961301</v>
      </c>
      <c r="L142" s="14">
        <v>0.27381300831302302</v>
      </c>
      <c r="M142" s="14"/>
      <c r="N142" s="14">
        <v>0.34617055269587399</v>
      </c>
      <c r="O142" s="14">
        <v>0.291006649917672</v>
      </c>
      <c r="P142" s="14">
        <v>0.33835024268382802</v>
      </c>
      <c r="Q142" s="14">
        <v>0.29654933646915799</v>
      </c>
      <c r="R142" s="14"/>
      <c r="S142" s="14">
        <v>0.347505018602078</v>
      </c>
      <c r="T142" s="14">
        <v>0.25150280913280298</v>
      </c>
      <c r="U142" s="14">
        <v>0.38480242748253501</v>
      </c>
      <c r="V142" s="14">
        <v>0.25294181841657898</v>
      </c>
      <c r="W142" s="14">
        <v>0.31509487444070899</v>
      </c>
      <c r="X142" s="14">
        <v>0.32370430915925902</v>
      </c>
      <c r="Y142" s="14">
        <v>0.34962545950006002</v>
      </c>
      <c r="Z142" s="14">
        <v>0.358283993562304</v>
      </c>
      <c r="AA142" s="14">
        <v>0.31633862983472699</v>
      </c>
      <c r="AB142" s="14">
        <v>0.35014811909502602</v>
      </c>
      <c r="AC142" s="14">
        <v>0.28420784502240998</v>
      </c>
      <c r="AD142" s="14">
        <v>0.35914348447217798</v>
      </c>
      <c r="AE142" s="14"/>
      <c r="AF142" s="14">
        <v>0.31324109593365101</v>
      </c>
      <c r="AG142" s="14">
        <v>0.33204367242542099</v>
      </c>
      <c r="AH142" s="14">
        <v>0.35052424804049997</v>
      </c>
      <c r="AI142" s="14">
        <v>0.36434128277963601</v>
      </c>
      <c r="AJ142" s="14"/>
      <c r="AK142" s="14">
        <v>0.32924601719251401</v>
      </c>
      <c r="AL142" s="14">
        <v>0.283083839374275</v>
      </c>
      <c r="AM142" s="14"/>
      <c r="AN142" s="14">
        <v>0.318385258787105</v>
      </c>
      <c r="AO142" s="14">
        <v>0.35443831028362499</v>
      </c>
      <c r="AP142" s="14">
        <v>0.30554790591973602</v>
      </c>
      <c r="AQ142" s="14">
        <v>0.28048423815824097</v>
      </c>
      <c r="AR142" s="14">
        <v>0.29624994824327899</v>
      </c>
      <c r="AS142" s="14">
        <v>0.345877516151611</v>
      </c>
      <c r="AT142" s="14"/>
      <c r="AU142" s="14">
        <v>0.32777080872998299</v>
      </c>
      <c r="AV142" s="14">
        <v>0.30445450431832399</v>
      </c>
      <c r="AW142" s="14"/>
      <c r="AX142" s="14">
        <v>0.26825111489018699</v>
      </c>
      <c r="AY142" s="14">
        <v>0.34145822681123</v>
      </c>
      <c r="AZ142" s="14"/>
      <c r="BA142" s="14">
        <v>0.31280806664491601</v>
      </c>
      <c r="BB142" s="14">
        <v>0.34855971920145501</v>
      </c>
      <c r="BC142" s="14"/>
      <c r="BD142" s="14">
        <v>0.33379522790156901</v>
      </c>
      <c r="BE142" s="14"/>
      <c r="BF142" s="14">
        <v>0.30903365651197101</v>
      </c>
      <c r="BG142" s="14"/>
      <c r="BH142" s="14">
        <v>0.367687448877838</v>
      </c>
      <c r="BI142" s="14"/>
      <c r="BJ142" s="14">
        <v>0.33297884951573897</v>
      </c>
      <c r="BK142" s="14"/>
      <c r="BL142" s="14">
        <v>0.356802493100287</v>
      </c>
      <c r="BM142" s="14">
        <v>0.321060234571453</v>
      </c>
      <c r="BN142" s="14">
        <v>0.30207028347090997</v>
      </c>
      <c r="BO142" s="14">
        <v>0.307199218474344</v>
      </c>
      <c r="BP142" s="14" t="s">
        <v>95</v>
      </c>
      <c r="BQ142" s="14">
        <v>0.29137928347028103</v>
      </c>
      <c r="BR142" s="14"/>
      <c r="BS142" s="14">
        <v>0.384524422452656</v>
      </c>
      <c r="BT142" s="14">
        <v>0.33515252765003101</v>
      </c>
      <c r="BU142" s="14">
        <v>0.32508240802211702</v>
      </c>
      <c r="BV142" s="14">
        <v>0.307351315857814</v>
      </c>
      <c r="BW142" s="14">
        <v>0.27177736269438701</v>
      </c>
      <c r="BX142" s="14">
        <v>0.24937167774330499</v>
      </c>
      <c r="BY142" s="14"/>
      <c r="BZ142" s="14">
        <v>0.14004123423179901</v>
      </c>
      <c r="CA142" s="14">
        <v>0.40132279871054699</v>
      </c>
      <c r="CB142" s="14">
        <v>0.285217213571544</v>
      </c>
      <c r="CC142" s="14">
        <v>0.376348653405363</v>
      </c>
    </row>
    <row r="143" spans="2:81" x14ac:dyDescent="0.3">
      <c r="B143" t="s">
        <v>65</v>
      </c>
      <c r="C143" s="14">
        <v>0.27570542347083599</v>
      </c>
      <c r="D143" s="14">
        <v>0.25710822597598998</v>
      </c>
      <c r="E143" s="14">
        <v>0.29244659676128298</v>
      </c>
      <c r="F143" s="14"/>
      <c r="G143" s="14">
        <v>0.190176776045341</v>
      </c>
      <c r="H143" s="14">
        <v>0.24021030029146601</v>
      </c>
      <c r="I143" s="14">
        <v>0.260449235785015</v>
      </c>
      <c r="J143" s="14">
        <v>0.256189185136731</v>
      </c>
      <c r="K143" s="14">
        <v>0.35970971720112399</v>
      </c>
      <c r="L143" s="14">
        <v>0.32600817313323199</v>
      </c>
      <c r="M143" s="14"/>
      <c r="N143" s="14">
        <v>0.23881281667384699</v>
      </c>
      <c r="O143" s="14">
        <v>0.29758626917093001</v>
      </c>
      <c r="P143" s="14">
        <v>0.278601682551191</v>
      </c>
      <c r="Q143" s="14">
        <v>0.29307049162391602</v>
      </c>
      <c r="R143" s="14"/>
      <c r="S143" s="14">
        <v>0.19703343245140201</v>
      </c>
      <c r="T143" s="14">
        <v>0.29665489680708002</v>
      </c>
      <c r="U143" s="14">
        <v>0.28437421150374598</v>
      </c>
      <c r="V143" s="14">
        <v>0.31739541418433298</v>
      </c>
      <c r="W143" s="14">
        <v>0.28301908092355599</v>
      </c>
      <c r="X143" s="14">
        <v>0.322265057051903</v>
      </c>
      <c r="Y143" s="14">
        <v>0.241173446670785</v>
      </c>
      <c r="Z143" s="14">
        <v>0.21609640623724</v>
      </c>
      <c r="AA143" s="14">
        <v>0.23494676589919899</v>
      </c>
      <c r="AB143" s="14">
        <v>0.28881621672104801</v>
      </c>
      <c r="AC143" s="14">
        <v>0.43454689659495399</v>
      </c>
      <c r="AD143" s="14">
        <v>0.22613475740799399</v>
      </c>
      <c r="AE143" s="14"/>
      <c r="AF143" s="14">
        <v>0.27217766396488402</v>
      </c>
      <c r="AG143" s="14">
        <v>0.29332796633833802</v>
      </c>
      <c r="AH143" s="14">
        <v>0.356479482320329</v>
      </c>
      <c r="AI143" s="14">
        <v>0.238870079580773</v>
      </c>
      <c r="AJ143" s="14"/>
      <c r="AK143" s="14">
        <v>0.25952475569924399</v>
      </c>
      <c r="AL143" s="14">
        <v>0.24689412018225099</v>
      </c>
      <c r="AM143" s="14"/>
      <c r="AN143" s="14">
        <v>0.228130685152895</v>
      </c>
      <c r="AO143" s="14">
        <v>0.24922966588909901</v>
      </c>
      <c r="AP143" s="14">
        <v>0.27798531976442298</v>
      </c>
      <c r="AQ143" s="14">
        <v>0.349636121196232</v>
      </c>
      <c r="AR143" s="14">
        <v>0.31457290156835799</v>
      </c>
      <c r="AS143" s="14">
        <v>0.28644917798028802</v>
      </c>
      <c r="AT143" s="14"/>
      <c r="AU143" s="14">
        <v>0.26784536643891699</v>
      </c>
      <c r="AV143" s="14">
        <v>0.28695391026934303</v>
      </c>
      <c r="AW143" s="14"/>
      <c r="AX143" s="14">
        <v>0.296713997531593</v>
      </c>
      <c r="AY143" s="14">
        <v>0.26149754908398498</v>
      </c>
      <c r="AZ143" s="14"/>
      <c r="BA143" s="14">
        <v>0.28325416275899601</v>
      </c>
      <c r="BB143" s="14">
        <v>0.23613501644388599</v>
      </c>
      <c r="BC143" s="14"/>
      <c r="BD143" s="14">
        <v>0.23651047558798499</v>
      </c>
      <c r="BE143" s="14"/>
      <c r="BF143" s="14">
        <v>0.26143658112821899</v>
      </c>
      <c r="BG143" s="14"/>
      <c r="BH143" s="14">
        <v>0.28227368650610901</v>
      </c>
      <c r="BI143" s="14"/>
      <c r="BJ143" s="14">
        <v>0.336271369270013</v>
      </c>
      <c r="BK143" s="14"/>
      <c r="BL143" s="14">
        <v>0.25531778355025803</v>
      </c>
      <c r="BM143" s="14">
        <v>0.25854290026749099</v>
      </c>
      <c r="BN143" s="14">
        <v>0.29169973968379498</v>
      </c>
      <c r="BO143" s="14">
        <v>0.22476840302086301</v>
      </c>
      <c r="BP143" s="14" t="s">
        <v>95</v>
      </c>
      <c r="BQ143" s="14">
        <v>0.33840985162575299</v>
      </c>
      <c r="BR143" s="14"/>
      <c r="BS143" s="14">
        <v>0.243201987818154</v>
      </c>
      <c r="BT143" s="14">
        <v>0.23862467160085399</v>
      </c>
      <c r="BU143" s="14">
        <v>0.27581429268896202</v>
      </c>
      <c r="BV143" s="14">
        <v>0.24057122445881299</v>
      </c>
      <c r="BW143" s="14">
        <v>0.248893522414811</v>
      </c>
      <c r="BX143" s="14">
        <v>0.31461338573292802</v>
      </c>
      <c r="BY143" s="14"/>
      <c r="BZ143" s="14">
        <v>0.31278455806671002</v>
      </c>
      <c r="CA143" s="14">
        <v>0.15846149075039301</v>
      </c>
      <c r="CB143" s="14">
        <v>0.32454489212732301</v>
      </c>
      <c r="CC143" s="14">
        <v>0.32005798400526297</v>
      </c>
    </row>
    <row r="144" spans="2:81" x14ac:dyDescent="0.3">
      <c r="B144" t="s">
        <v>89</v>
      </c>
      <c r="C144" s="14">
        <v>0.13944965607364601</v>
      </c>
      <c r="D144" s="14">
        <v>0.13518510990420601</v>
      </c>
      <c r="E144" s="14">
        <v>0.143528630548523</v>
      </c>
      <c r="F144" s="14"/>
      <c r="G144" s="14">
        <v>0.1487601883578</v>
      </c>
      <c r="H144" s="14">
        <v>0.144801629786215</v>
      </c>
      <c r="I144" s="14">
        <v>0.13283985343333199</v>
      </c>
      <c r="J144" s="14">
        <v>0.14143407009598999</v>
      </c>
      <c r="K144" s="14">
        <v>0.13382463390468199</v>
      </c>
      <c r="L144" s="14">
        <v>0.137073561670745</v>
      </c>
      <c r="M144" s="14"/>
      <c r="N144" s="14">
        <v>0.139988375384209</v>
      </c>
      <c r="O144" s="14">
        <v>0.150266316171355</v>
      </c>
      <c r="P144" s="14">
        <v>0.146347064841405</v>
      </c>
      <c r="Q144" s="14">
        <v>0.120391003255286</v>
      </c>
      <c r="R144" s="14"/>
      <c r="S144" s="14">
        <v>0.100132765555836</v>
      </c>
      <c r="T144" s="14">
        <v>0.18017831174235699</v>
      </c>
      <c r="U144" s="14">
        <v>0.12697024254808201</v>
      </c>
      <c r="V144" s="14">
        <v>0.171457058740732</v>
      </c>
      <c r="W144" s="14">
        <v>0.14007026401790301</v>
      </c>
      <c r="X144" s="14">
        <v>0.16959105265808599</v>
      </c>
      <c r="Y144" s="14">
        <v>0.13740274823740301</v>
      </c>
      <c r="Z144" s="14">
        <v>9.0576297438818995E-2</v>
      </c>
      <c r="AA144" s="14">
        <v>0.122938808033418</v>
      </c>
      <c r="AB144" s="14">
        <v>0.139800465011474</v>
      </c>
      <c r="AC144" s="14">
        <v>0.113377923322386</v>
      </c>
      <c r="AD144" s="14">
        <v>0.12809823607065601</v>
      </c>
      <c r="AE144" s="14"/>
      <c r="AF144" s="14">
        <v>0.142710334685374</v>
      </c>
      <c r="AG144" s="14">
        <v>0.13485153632140501</v>
      </c>
      <c r="AH144" s="14">
        <v>0.13719139324360899</v>
      </c>
      <c r="AI144" s="14">
        <v>0.140955606340572</v>
      </c>
      <c r="AJ144" s="14"/>
      <c r="AK144" s="14">
        <v>0.110317072666428</v>
      </c>
      <c r="AL144" s="14">
        <v>0.111555707531964</v>
      </c>
      <c r="AM144" s="14"/>
      <c r="AN144" s="14">
        <v>9.90610657774742E-2</v>
      </c>
      <c r="AO144" s="14">
        <v>0.16398767146457699</v>
      </c>
      <c r="AP144" s="14">
        <v>0.173857455285997</v>
      </c>
      <c r="AQ144" s="14">
        <v>0.138696927230331</v>
      </c>
      <c r="AR144" s="14">
        <v>0.14348937392664299</v>
      </c>
      <c r="AS144" s="14">
        <v>0.123659726643201</v>
      </c>
      <c r="AT144" s="14"/>
      <c r="AU144" s="14">
        <v>0.13263766764839999</v>
      </c>
      <c r="AV144" s="14">
        <v>0.148193805538711</v>
      </c>
      <c r="AW144" s="14"/>
      <c r="AX144" s="14">
        <v>0.167271675584823</v>
      </c>
      <c r="AY144" s="14">
        <v>0.127349583817055</v>
      </c>
      <c r="AZ144" s="14"/>
      <c r="BA144" s="14">
        <v>0.14382837405551599</v>
      </c>
      <c r="BB144" s="14">
        <v>0.11649646532422001</v>
      </c>
      <c r="BC144" s="14"/>
      <c r="BD144" s="14">
        <v>0.117709942715075</v>
      </c>
      <c r="BE144" s="14"/>
      <c r="BF144" s="14">
        <v>0.122372738774641</v>
      </c>
      <c r="BG144" s="14"/>
      <c r="BH144" s="14">
        <v>0.136520425189633</v>
      </c>
      <c r="BI144" s="14"/>
      <c r="BJ144" s="14">
        <v>0.13637168980160899</v>
      </c>
      <c r="BK144" s="14"/>
      <c r="BL144" s="14">
        <v>0.11792778531628299</v>
      </c>
      <c r="BM144" s="14">
        <v>0.124399217370544</v>
      </c>
      <c r="BN144" s="14">
        <v>0.122324422617743</v>
      </c>
      <c r="BO144" s="14">
        <v>0.12697743985926799</v>
      </c>
      <c r="BP144" s="14" t="s">
        <v>95</v>
      </c>
      <c r="BQ144" s="14">
        <v>0.16514884520601</v>
      </c>
      <c r="BR144" s="14"/>
      <c r="BS144" s="14">
        <v>0.11933743015189099</v>
      </c>
      <c r="BT144" s="14">
        <v>0.118291559118085</v>
      </c>
      <c r="BU144" s="14">
        <v>0.11504512354407</v>
      </c>
      <c r="BV144" s="14">
        <v>0.130971664324706</v>
      </c>
      <c r="BW144" s="14">
        <v>0.25127516577752201</v>
      </c>
      <c r="BX144" s="14">
        <v>0.235367408687395</v>
      </c>
      <c r="BY144" s="14"/>
      <c r="BZ144" s="14">
        <v>0.27638650136228998</v>
      </c>
      <c r="CA144" s="14">
        <v>5.9441847628208699E-2</v>
      </c>
      <c r="CB144" s="14">
        <v>0.13463225062911499</v>
      </c>
      <c r="CC144" s="14">
        <v>0.14653544147359901</v>
      </c>
    </row>
    <row r="145" spans="2:81" x14ac:dyDescent="0.3">
      <c r="B145" t="s">
        <v>90</v>
      </c>
      <c r="C145" s="14">
        <v>9.0146684049120199E-2</v>
      </c>
      <c r="D145" s="14">
        <v>9.2414318948813703E-2</v>
      </c>
      <c r="E145" s="14">
        <v>8.7521932153571999E-2</v>
      </c>
      <c r="F145" s="14"/>
      <c r="G145" s="14">
        <v>4.9515104454465803E-2</v>
      </c>
      <c r="H145" s="14">
        <v>4.7521457995157598E-2</v>
      </c>
      <c r="I145" s="14">
        <v>8.5734997798197696E-2</v>
      </c>
      <c r="J145" s="14">
        <v>0.108464189226628</v>
      </c>
      <c r="K145" s="14">
        <v>0.121220277554334</v>
      </c>
      <c r="L145" s="14">
        <v>0.11539490278791199</v>
      </c>
      <c r="M145" s="14"/>
      <c r="N145" s="14">
        <v>8.5757578753512406E-2</v>
      </c>
      <c r="O145" s="14">
        <v>7.9429666507316393E-2</v>
      </c>
      <c r="P145" s="14">
        <v>7.6527448063565207E-2</v>
      </c>
      <c r="Q145" s="14">
        <v>0.11785385052095899</v>
      </c>
      <c r="R145" s="14"/>
      <c r="S145" s="14">
        <v>6.4329077293014195E-2</v>
      </c>
      <c r="T145" s="14">
        <v>0.10827218546408</v>
      </c>
      <c r="U145" s="14">
        <v>0.10215719483145801</v>
      </c>
      <c r="V145" s="14">
        <v>9.2804144353422893E-2</v>
      </c>
      <c r="W145" s="14">
        <v>9.4858230986002198E-2</v>
      </c>
      <c r="X145" s="14">
        <v>5.3152450131163098E-2</v>
      </c>
      <c r="Y145" s="14">
        <v>8.6272301833655196E-2</v>
      </c>
      <c r="Z145" s="14">
        <v>7.4272373405623898E-2</v>
      </c>
      <c r="AA145" s="14">
        <v>0.106073351207799</v>
      </c>
      <c r="AB145" s="14">
        <v>0.120677675581452</v>
      </c>
      <c r="AC145" s="14">
        <v>7.3167027138782495E-2</v>
      </c>
      <c r="AD145" s="14">
        <v>9.5260128452210005E-2</v>
      </c>
      <c r="AE145" s="14"/>
      <c r="AF145" s="14">
        <v>8.8693116207448297E-2</v>
      </c>
      <c r="AG145" s="14">
        <v>0.126821699320181</v>
      </c>
      <c r="AH145" s="14">
        <v>8.4271855377819005E-2</v>
      </c>
      <c r="AI145" s="14">
        <v>9.3827717417915804E-2</v>
      </c>
      <c r="AJ145" s="14"/>
      <c r="AK145" s="14">
        <v>6.9031640472036193E-2</v>
      </c>
      <c r="AL145" s="14">
        <v>0.109671002747265</v>
      </c>
      <c r="AM145" s="14"/>
      <c r="AN145" s="14">
        <v>8.1743460945953902E-2</v>
      </c>
      <c r="AO145" s="14">
        <v>7.5355871252954204E-2</v>
      </c>
      <c r="AP145" s="14">
        <v>6.9979402249541897E-2</v>
      </c>
      <c r="AQ145" s="14">
        <v>0.111233040288771</v>
      </c>
      <c r="AR145" s="14">
        <v>0.138224231405112</v>
      </c>
      <c r="AS145" s="14">
        <v>6.9908837765173204E-2</v>
      </c>
      <c r="AT145" s="14"/>
      <c r="AU145" s="14">
        <v>8.3042309986782706E-2</v>
      </c>
      <c r="AV145" s="14">
        <v>0.10044578912041099</v>
      </c>
      <c r="AW145" s="14"/>
      <c r="AX145" s="14">
        <v>0.12677768190270899</v>
      </c>
      <c r="AY145" s="14">
        <v>7.7266081995114796E-2</v>
      </c>
      <c r="AZ145" s="14"/>
      <c r="BA145" s="14">
        <v>9.7652841892966094E-2</v>
      </c>
      <c r="BB145" s="14">
        <v>5.0799488477615402E-2</v>
      </c>
      <c r="BC145" s="14"/>
      <c r="BD145" s="14">
        <v>8.95401113069937E-2</v>
      </c>
      <c r="BE145" s="14"/>
      <c r="BF145" s="14">
        <v>8.7431087757845596E-2</v>
      </c>
      <c r="BG145" s="14"/>
      <c r="BH145" s="14">
        <v>0.111353940530117</v>
      </c>
      <c r="BI145" s="14"/>
      <c r="BJ145" s="14">
        <v>0.10500542192277899</v>
      </c>
      <c r="BK145" s="14"/>
      <c r="BL145" s="14">
        <v>7.4886691354022497E-2</v>
      </c>
      <c r="BM145" s="14">
        <v>7.0179497610920405E-2</v>
      </c>
      <c r="BN145" s="14">
        <v>0.12638729008592101</v>
      </c>
      <c r="BO145" s="14">
        <v>0.108998436402735</v>
      </c>
      <c r="BP145" s="14" t="s">
        <v>95</v>
      </c>
      <c r="BQ145" s="14">
        <v>8.8400835950120493E-2</v>
      </c>
      <c r="BR145" s="14"/>
      <c r="BS145" s="14">
        <v>5.5303993462103997E-2</v>
      </c>
      <c r="BT145" s="14">
        <v>5.9097279011700803E-2</v>
      </c>
      <c r="BU145" s="14">
        <v>0.113955214784627</v>
      </c>
      <c r="BV145" s="14">
        <v>0.100482054147226</v>
      </c>
      <c r="BW145" s="14">
        <v>0.101440500567004</v>
      </c>
      <c r="BX145" s="14">
        <v>0.123113722357028</v>
      </c>
      <c r="BY145" s="14"/>
      <c r="BZ145" s="14">
        <v>0.24806881626609101</v>
      </c>
      <c r="CA145" s="14">
        <v>2.6311296699402499E-2</v>
      </c>
      <c r="CB145" s="14">
        <v>0.102291928872077</v>
      </c>
      <c r="CC145" s="14">
        <v>4.8829638132492803E-2</v>
      </c>
    </row>
    <row r="146" spans="2:8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row>
    <row r="147" spans="2:81" x14ac:dyDescent="0.3">
      <c r="B147" s="6" t="s">
        <v>115</v>
      </c>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row>
    <row r="148" spans="2:81" x14ac:dyDescent="0.3">
      <c r="B148" s="21" t="s">
        <v>94</v>
      </c>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row>
    <row r="149" spans="2:81" x14ac:dyDescent="0.3">
      <c r="B149" t="s">
        <v>63</v>
      </c>
      <c r="C149" s="14">
        <v>4.7773086369187097E-2</v>
      </c>
      <c r="D149" s="14">
        <v>4.8327427330158802E-2</v>
      </c>
      <c r="E149" s="14">
        <v>4.6570580415221899E-2</v>
      </c>
      <c r="F149" s="14"/>
      <c r="G149" s="14">
        <v>5.2963200300243797E-2</v>
      </c>
      <c r="H149" s="14">
        <v>4.63346589686148E-2</v>
      </c>
      <c r="I149" s="14">
        <v>5.26620403656336E-2</v>
      </c>
      <c r="J149" s="14">
        <v>4.6447228537716302E-2</v>
      </c>
      <c r="K149" s="14">
        <v>4.4357303674981703E-2</v>
      </c>
      <c r="L149" s="14">
        <v>4.5225832234399903E-2</v>
      </c>
      <c r="M149" s="14"/>
      <c r="N149" s="14">
        <v>4.2403826584570398E-2</v>
      </c>
      <c r="O149" s="14">
        <v>4.8129171799148003E-2</v>
      </c>
      <c r="P149" s="14">
        <v>4.1879097051320799E-2</v>
      </c>
      <c r="Q149" s="14">
        <v>5.9509522019160502E-2</v>
      </c>
      <c r="R149" s="14"/>
      <c r="S149" s="14">
        <v>5.31488832281483E-2</v>
      </c>
      <c r="T149" s="14">
        <v>5.2687268185753103E-2</v>
      </c>
      <c r="U149" s="14">
        <v>2.05365514324388E-2</v>
      </c>
      <c r="V149" s="14">
        <v>6.5567792996503296E-2</v>
      </c>
      <c r="W149" s="14">
        <v>2.9871322247000901E-2</v>
      </c>
      <c r="X149" s="14">
        <v>3.8996459136159199E-2</v>
      </c>
      <c r="Y149" s="14">
        <v>4.1942354638023198E-2</v>
      </c>
      <c r="Z149" s="14">
        <v>6.8861197268653002E-2</v>
      </c>
      <c r="AA149" s="14">
        <v>3.9543124238079999E-2</v>
      </c>
      <c r="AB149" s="14">
        <v>8.0142281959866404E-2</v>
      </c>
      <c r="AC149" s="14">
        <v>2.14196847070224E-2</v>
      </c>
      <c r="AD149" s="14">
        <v>5.4283338052160998E-2</v>
      </c>
      <c r="AE149" s="14"/>
      <c r="AF149" s="14">
        <v>4.5052050964127198E-2</v>
      </c>
      <c r="AG149" s="14">
        <v>6.5044488442986895E-2</v>
      </c>
      <c r="AH149" s="14">
        <v>6.7219491514661694E-2</v>
      </c>
      <c r="AI149" s="14">
        <v>4.50462657157732E-2</v>
      </c>
      <c r="AJ149" s="14"/>
      <c r="AK149" s="14">
        <v>4.8268443005933102E-2</v>
      </c>
      <c r="AL149" s="14">
        <v>8.7460813087231706E-2</v>
      </c>
      <c r="AM149" s="14"/>
      <c r="AN149" s="14">
        <v>5.8846682345428399E-2</v>
      </c>
      <c r="AO149" s="14">
        <v>5.2439002217031599E-2</v>
      </c>
      <c r="AP149" s="14">
        <v>4.0579392325076701E-2</v>
      </c>
      <c r="AQ149" s="14">
        <v>3.4170775276861902E-2</v>
      </c>
      <c r="AR149" s="14">
        <v>5.6762379447707297E-2</v>
      </c>
      <c r="AS149" s="14">
        <v>1.19536561794149E-2</v>
      </c>
      <c r="AT149" s="14"/>
      <c r="AU149" s="14">
        <v>5.0691993613424503E-2</v>
      </c>
      <c r="AV149" s="14">
        <v>4.4039971131256399E-2</v>
      </c>
      <c r="AW149" s="14"/>
      <c r="AX149" s="14">
        <v>4.3236309080832702E-2</v>
      </c>
      <c r="AY149" s="14">
        <v>4.9705940561614398E-2</v>
      </c>
      <c r="AZ149" s="14"/>
      <c r="BA149" s="14">
        <v>4.4167542007946897E-2</v>
      </c>
      <c r="BB149" s="14">
        <v>6.6673309635843794E-2</v>
      </c>
      <c r="BC149" s="14"/>
      <c r="BD149" s="14">
        <v>4.6281751442805302E-2</v>
      </c>
      <c r="BE149" s="14"/>
      <c r="BF149" s="14">
        <v>4.9407602117532902E-2</v>
      </c>
      <c r="BG149" s="14"/>
      <c r="BH149" s="14">
        <v>6.9854977059268603E-2</v>
      </c>
      <c r="BI149" s="14"/>
      <c r="BJ149" s="14">
        <v>3.05301937517675E-2</v>
      </c>
      <c r="BK149" s="14"/>
      <c r="BL149" s="14">
        <v>4.6613870363858799E-2</v>
      </c>
      <c r="BM149" s="14">
        <v>5.7736998682935199E-2</v>
      </c>
      <c r="BN149" s="14">
        <v>4.9420613615753402E-2</v>
      </c>
      <c r="BO149" s="14">
        <v>3.9606989503540399E-2</v>
      </c>
      <c r="BP149" s="14" t="s">
        <v>95</v>
      </c>
      <c r="BQ149" s="14">
        <v>4.56099218045386E-2</v>
      </c>
      <c r="BR149" s="14"/>
      <c r="BS149" s="14">
        <v>4.6006766583137099E-2</v>
      </c>
      <c r="BT149" s="14">
        <v>5.1760444709973201E-2</v>
      </c>
      <c r="BU149" s="14">
        <v>4.9345079281722402E-2</v>
      </c>
      <c r="BV149" s="14">
        <v>4.6373260425444401E-2</v>
      </c>
      <c r="BW149" s="14">
        <v>4.5138364288361203E-2</v>
      </c>
      <c r="BX149" s="14">
        <v>4.7534000328670001E-2</v>
      </c>
      <c r="BY149" s="14"/>
      <c r="BZ149" s="14">
        <v>7.2414896006234394E-2</v>
      </c>
      <c r="CA149" s="14">
        <v>4.9947520409232601E-2</v>
      </c>
      <c r="CB149" s="14">
        <v>3.4250831662271997E-2</v>
      </c>
      <c r="CC149" s="14">
        <v>4.6167998613728403E-2</v>
      </c>
    </row>
    <row r="150" spans="2:81" x14ac:dyDescent="0.3">
      <c r="B150" t="s">
        <v>64</v>
      </c>
      <c r="C150" s="14">
        <v>0.112890964931149</v>
      </c>
      <c r="D150" s="14">
        <v>0.116164235181174</v>
      </c>
      <c r="E150" s="14">
        <v>0.109375693767378</v>
      </c>
      <c r="F150" s="14"/>
      <c r="G150" s="14">
        <v>0.14998132623516799</v>
      </c>
      <c r="H150" s="14">
        <v>0.125412016931578</v>
      </c>
      <c r="I150" s="14">
        <v>0.12903779550814701</v>
      </c>
      <c r="J150" s="14">
        <v>0.109197076324639</v>
      </c>
      <c r="K150" s="14">
        <v>8.2731370453613506E-2</v>
      </c>
      <c r="L150" s="14">
        <v>9.1281168269650603E-2</v>
      </c>
      <c r="M150" s="14"/>
      <c r="N150" s="14">
        <v>0.116657053164299</v>
      </c>
      <c r="O150" s="14">
        <v>0.14262092561126199</v>
      </c>
      <c r="P150" s="14">
        <v>9.4743633927471996E-2</v>
      </c>
      <c r="Q150" s="14">
        <v>9.3457539691954694E-2</v>
      </c>
      <c r="R150" s="14"/>
      <c r="S150" s="14">
        <v>0.12788662350638799</v>
      </c>
      <c r="T150" s="14">
        <v>0.100794242464132</v>
      </c>
      <c r="U150" s="14">
        <v>0.13218720997903699</v>
      </c>
      <c r="V150" s="14">
        <v>0.10701453618157999</v>
      </c>
      <c r="W150" s="14">
        <v>9.92910812502317E-2</v>
      </c>
      <c r="X150" s="14">
        <v>9.7264506546381996E-2</v>
      </c>
      <c r="Y150" s="14">
        <v>0.106233849939717</v>
      </c>
      <c r="Z150" s="14">
        <v>0.140455987977679</v>
      </c>
      <c r="AA150" s="14">
        <v>0.112526477878393</v>
      </c>
      <c r="AB150" s="14">
        <v>0.13910565234458899</v>
      </c>
      <c r="AC150" s="14">
        <v>9.4368624255830202E-2</v>
      </c>
      <c r="AD150" s="14">
        <v>6.9125355744904804E-2</v>
      </c>
      <c r="AE150" s="14"/>
      <c r="AF150" s="14">
        <v>0.115265739803471</v>
      </c>
      <c r="AG150" s="14">
        <v>0.11948858347482801</v>
      </c>
      <c r="AH150" s="14">
        <v>9.8231383495945096E-2</v>
      </c>
      <c r="AI150" s="14">
        <v>9.1335916498171493E-2</v>
      </c>
      <c r="AJ150" s="14"/>
      <c r="AK150" s="14">
        <v>9.5127446009779307E-2</v>
      </c>
      <c r="AL150" s="14">
        <v>0.117697239070632</v>
      </c>
      <c r="AM150" s="14"/>
      <c r="AN150" s="14">
        <v>0.124372460918867</v>
      </c>
      <c r="AO150" s="14">
        <v>0.123817521355407</v>
      </c>
      <c r="AP150" s="14">
        <v>9.9230586218379102E-2</v>
      </c>
      <c r="AQ150" s="14">
        <v>0.10866845081660501</v>
      </c>
      <c r="AR150" s="14">
        <v>9.1954092285767203E-2</v>
      </c>
      <c r="AS150" s="14">
        <v>8.7567551129074495E-2</v>
      </c>
      <c r="AT150" s="14"/>
      <c r="AU150" s="14">
        <v>0.11043596116933201</v>
      </c>
      <c r="AV150" s="14">
        <v>0.11693028111895</v>
      </c>
      <c r="AW150" s="14"/>
      <c r="AX150" s="14">
        <v>0.12374135268610501</v>
      </c>
      <c r="AY150" s="14">
        <v>0.108131842481638</v>
      </c>
      <c r="AZ150" s="14"/>
      <c r="BA150" s="14">
        <v>0.109394153662669</v>
      </c>
      <c r="BB150" s="14">
        <v>0.131221210540135</v>
      </c>
      <c r="BC150" s="14"/>
      <c r="BD150" s="14">
        <v>0.100699509375273</v>
      </c>
      <c r="BE150" s="14"/>
      <c r="BF150" s="14">
        <v>9.4662723534847004E-2</v>
      </c>
      <c r="BG150" s="14"/>
      <c r="BH150" s="14">
        <v>0.151141635620413</v>
      </c>
      <c r="BI150" s="14"/>
      <c r="BJ150" s="14">
        <v>9.4680416070953496E-2</v>
      </c>
      <c r="BK150" s="14"/>
      <c r="BL150" s="14">
        <v>9.7691816590375097E-2</v>
      </c>
      <c r="BM150" s="14">
        <v>8.36488014264479E-2</v>
      </c>
      <c r="BN150" s="14">
        <v>0.12416138857659199</v>
      </c>
      <c r="BO150" s="14">
        <v>0.112808489101408</v>
      </c>
      <c r="BP150" s="14" t="s">
        <v>95</v>
      </c>
      <c r="BQ150" s="14">
        <v>0.14621685324973899</v>
      </c>
      <c r="BR150" s="14"/>
      <c r="BS150" s="14">
        <v>0.109562501383845</v>
      </c>
      <c r="BT150" s="14">
        <v>8.9239300212839198E-2</v>
      </c>
      <c r="BU150" s="14">
        <v>0.115435576264525</v>
      </c>
      <c r="BV150" s="14">
        <v>0.11810022882917499</v>
      </c>
      <c r="BW150" s="14">
        <v>0.15413291189511799</v>
      </c>
      <c r="BX150" s="14">
        <v>0.157179958325455</v>
      </c>
      <c r="BY150" s="14"/>
      <c r="BZ150" s="14">
        <v>0.14813175089276601</v>
      </c>
      <c r="CA150" s="14">
        <v>0.11315755449081499</v>
      </c>
      <c r="CB150" s="14">
        <v>9.5964769202178807E-2</v>
      </c>
      <c r="CC150" s="14">
        <v>0.11081714975373</v>
      </c>
    </row>
    <row r="151" spans="2:81" x14ac:dyDescent="0.3">
      <c r="B151" t="s">
        <v>65</v>
      </c>
      <c r="C151" s="14">
        <v>0.17530414696378999</v>
      </c>
      <c r="D151" s="14">
        <v>0.17449836706465</v>
      </c>
      <c r="E151" s="14">
        <v>0.17510181286784901</v>
      </c>
      <c r="F151" s="14"/>
      <c r="G151" s="14">
        <v>0.138396873081121</v>
      </c>
      <c r="H151" s="14">
        <v>0.15444843902951699</v>
      </c>
      <c r="I151" s="14">
        <v>0.165856408191214</v>
      </c>
      <c r="J151" s="14">
        <v>0.150928189093782</v>
      </c>
      <c r="K151" s="14">
        <v>0.227914859955687</v>
      </c>
      <c r="L151" s="14">
        <v>0.205223778843411</v>
      </c>
      <c r="M151" s="14"/>
      <c r="N151" s="14">
        <v>0.14261381694379199</v>
      </c>
      <c r="O151" s="14">
        <v>0.17684123461447199</v>
      </c>
      <c r="P151" s="14">
        <v>0.20399841257581999</v>
      </c>
      <c r="Q151" s="14">
        <v>0.18342199965567399</v>
      </c>
      <c r="R151" s="14"/>
      <c r="S151" s="14">
        <v>0.110670392487729</v>
      </c>
      <c r="T151" s="14">
        <v>0.20844242989731901</v>
      </c>
      <c r="U151" s="14">
        <v>0.16722952613980099</v>
      </c>
      <c r="V151" s="14">
        <v>0.21625195086546301</v>
      </c>
      <c r="W151" s="14">
        <v>0.16739733133690801</v>
      </c>
      <c r="X151" s="14">
        <v>0.238834378223275</v>
      </c>
      <c r="Y151" s="14">
        <v>0.16290932562676</v>
      </c>
      <c r="Z151" s="14">
        <v>0.139927619222112</v>
      </c>
      <c r="AA151" s="14">
        <v>0.13427061913539801</v>
      </c>
      <c r="AB151" s="14">
        <v>0.13988819426686999</v>
      </c>
      <c r="AC151" s="14">
        <v>0.28130269241942102</v>
      </c>
      <c r="AD151" s="14">
        <v>0.19498915684405899</v>
      </c>
      <c r="AE151" s="14"/>
      <c r="AF151" s="14">
        <v>0.17789387689050501</v>
      </c>
      <c r="AG151" s="14">
        <v>0.14996546682800299</v>
      </c>
      <c r="AH151" s="14">
        <v>0.20251251384917199</v>
      </c>
      <c r="AI151" s="14">
        <v>0.16614730577275799</v>
      </c>
      <c r="AJ151" s="14"/>
      <c r="AK151" s="14">
        <v>0.16170761240478901</v>
      </c>
      <c r="AL151" s="14">
        <v>0.160174843208822</v>
      </c>
      <c r="AM151" s="14"/>
      <c r="AN151" s="14">
        <v>0.14792610455489999</v>
      </c>
      <c r="AO151" s="14">
        <v>0.16439985427866999</v>
      </c>
      <c r="AP151" s="14">
        <v>0.179771251092638</v>
      </c>
      <c r="AQ151" s="14">
        <v>0.23163150663762799</v>
      </c>
      <c r="AR151" s="14">
        <v>0.16612093834494401</v>
      </c>
      <c r="AS151" s="14">
        <v>0.16502304061838799</v>
      </c>
      <c r="AT151" s="14"/>
      <c r="AU151" s="14">
        <v>0.159451617081495</v>
      </c>
      <c r="AV151" s="14">
        <v>0.19593247253503501</v>
      </c>
      <c r="AW151" s="14"/>
      <c r="AX151" s="14">
        <v>0.18277051858582699</v>
      </c>
      <c r="AY151" s="14">
        <v>0.16865401206412201</v>
      </c>
      <c r="AZ151" s="14"/>
      <c r="BA151" s="14">
        <v>0.183323805898228</v>
      </c>
      <c r="BB151" s="14">
        <v>0.13326518441135901</v>
      </c>
      <c r="BC151" s="14"/>
      <c r="BD151" s="14">
        <v>0.14923615988522801</v>
      </c>
      <c r="BE151" s="14"/>
      <c r="BF151" s="14">
        <v>0.168107205423279</v>
      </c>
      <c r="BG151" s="14"/>
      <c r="BH151" s="14">
        <v>0.109980479496741</v>
      </c>
      <c r="BI151" s="14"/>
      <c r="BJ151" s="14">
        <v>0.23824746254131199</v>
      </c>
      <c r="BK151" s="14"/>
      <c r="BL151" s="14">
        <v>0.14430070722277699</v>
      </c>
      <c r="BM151" s="14">
        <v>0.164241501977446</v>
      </c>
      <c r="BN151" s="14">
        <v>0.19651355406350801</v>
      </c>
      <c r="BO151" s="14">
        <v>0.18747127709546399</v>
      </c>
      <c r="BP151" s="14" t="s">
        <v>95</v>
      </c>
      <c r="BQ151" s="14">
        <v>0.18342494512912499</v>
      </c>
      <c r="BR151" s="14"/>
      <c r="BS151" s="14">
        <v>0.125943011373644</v>
      </c>
      <c r="BT151" s="14">
        <v>0.14029387802121401</v>
      </c>
      <c r="BU151" s="14">
        <v>0.186016549686979</v>
      </c>
      <c r="BV151" s="14">
        <v>0.16387214463255301</v>
      </c>
      <c r="BW151" s="14">
        <v>0.220342497462898</v>
      </c>
      <c r="BX151" s="14">
        <v>0.26786992286906902</v>
      </c>
      <c r="BY151" s="14"/>
      <c r="BZ151" s="14">
        <v>0.27447972992069097</v>
      </c>
      <c r="CA151" s="14">
        <v>8.2541760617032597E-2</v>
      </c>
      <c r="CB151" s="14">
        <v>0.206955511102075</v>
      </c>
      <c r="CC151" s="14">
        <v>0.17682207138457101</v>
      </c>
    </row>
    <row r="152" spans="2:81" x14ac:dyDescent="0.3">
      <c r="B152" t="s">
        <v>89</v>
      </c>
      <c r="C152" s="14">
        <v>0.383531427693664</v>
      </c>
      <c r="D152" s="14">
        <v>0.35331363794596199</v>
      </c>
      <c r="E152" s="14">
        <v>0.41470672992034402</v>
      </c>
      <c r="F152" s="14"/>
      <c r="G152" s="14">
        <v>0.36913003642187903</v>
      </c>
      <c r="H152" s="14">
        <v>0.40767128589502899</v>
      </c>
      <c r="I152" s="14">
        <v>0.38448818599159101</v>
      </c>
      <c r="J152" s="14">
        <v>0.40576217184061603</v>
      </c>
      <c r="K152" s="14">
        <v>0.39110787451816398</v>
      </c>
      <c r="L152" s="14">
        <v>0.35033196503112601</v>
      </c>
      <c r="M152" s="14"/>
      <c r="N152" s="14">
        <v>0.39546814909593497</v>
      </c>
      <c r="O152" s="14">
        <v>0.37340071836651501</v>
      </c>
      <c r="P152" s="14">
        <v>0.38483379219096597</v>
      </c>
      <c r="Q152" s="14">
        <v>0.37913287420720498</v>
      </c>
      <c r="R152" s="14"/>
      <c r="S152" s="14">
        <v>0.31157021385799499</v>
      </c>
      <c r="T152" s="14">
        <v>0.389371970047242</v>
      </c>
      <c r="U152" s="14">
        <v>0.357809577793891</v>
      </c>
      <c r="V152" s="14">
        <v>0.33432405368739898</v>
      </c>
      <c r="W152" s="14">
        <v>0.44621186911618099</v>
      </c>
      <c r="X152" s="14">
        <v>0.39999756632022299</v>
      </c>
      <c r="Y152" s="14">
        <v>0.38657056130998901</v>
      </c>
      <c r="Z152" s="14">
        <v>0.34584899000041702</v>
      </c>
      <c r="AA152" s="14">
        <v>0.38932587125434898</v>
      </c>
      <c r="AB152" s="14">
        <v>0.48886990577818601</v>
      </c>
      <c r="AC152" s="14">
        <v>0.39900104985595197</v>
      </c>
      <c r="AD152" s="14">
        <v>0.39725998342916102</v>
      </c>
      <c r="AE152" s="14"/>
      <c r="AF152" s="14">
        <v>0.36966776103222898</v>
      </c>
      <c r="AG152" s="14">
        <v>0.479819977407484</v>
      </c>
      <c r="AH152" s="14">
        <v>0.44073475657754602</v>
      </c>
      <c r="AI152" s="14">
        <v>0.422723468467747</v>
      </c>
      <c r="AJ152" s="14"/>
      <c r="AK152" s="14">
        <v>0.385586009793632</v>
      </c>
      <c r="AL152" s="14">
        <v>0.36816919963012101</v>
      </c>
      <c r="AM152" s="14"/>
      <c r="AN152" s="14">
        <v>0.32247919740695802</v>
      </c>
      <c r="AO152" s="14">
        <v>0.39194063645209798</v>
      </c>
      <c r="AP152" s="14">
        <v>0.42868126437356602</v>
      </c>
      <c r="AQ152" s="14">
        <v>0.38520425522567497</v>
      </c>
      <c r="AR152" s="14">
        <v>0.423978306742747</v>
      </c>
      <c r="AS152" s="14">
        <v>0.44666233612330303</v>
      </c>
      <c r="AT152" s="14"/>
      <c r="AU152" s="14">
        <v>0.38119396718975201</v>
      </c>
      <c r="AV152" s="14">
        <v>0.38532407299490301</v>
      </c>
      <c r="AW152" s="14"/>
      <c r="AX152" s="14">
        <v>0.38338414509818503</v>
      </c>
      <c r="AY152" s="14">
        <v>0.38661157328884099</v>
      </c>
      <c r="AZ152" s="14"/>
      <c r="BA152" s="14">
        <v>0.38891835872367397</v>
      </c>
      <c r="BB152" s="14">
        <v>0.35529319540791698</v>
      </c>
      <c r="BC152" s="14"/>
      <c r="BD152" s="14">
        <v>0.35351853207085598</v>
      </c>
      <c r="BE152" s="14"/>
      <c r="BF152" s="14">
        <v>0.340963416487364</v>
      </c>
      <c r="BG152" s="14"/>
      <c r="BH152" s="14">
        <v>0.48802207351043497</v>
      </c>
      <c r="BI152" s="14"/>
      <c r="BJ152" s="14">
        <v>0.40892355269457198</v>
      </c>
      <c r="BK152" s="14"/>
      <c r="BL152" s="14">
        <v>0.43230594125610999</v>
      </c>
      <c r="BM152" s="14">
        <v>0.36235756455535501</v>
      </c>
      <c r="BN152" s="14">
        <v>0.28830958692299802</v>
      </c>
      <c r="BO152" s="14">
        <v>0.311862304312856</v>
      </c>
      <c r="BP152" s="14" t="s">
        <v>95</v>
      </c>
      <c r="BQ152" s="14">
        <v>0.436247728111893</v>
      </c>
      <c r="BR152" s="14"/>
      <c r="BS152" s="14">
        <v>0.436048738251121</v>
      </c>
      <c r="BT152" s="14">
        <v>0.384765818263199</v>
      </c>
      <c r="BU152" s="14">
        <v>0.33193757775781901</v>
      </c>
      <c r="BV152" s="14">
        <v>0.33083339210468599</v>
      </c>
      <c r="BW152" s="14">
        <v>0.379515230717138</v>
      </c>
      <c r="BX152" s="14">
        <v>0.40321692112398599</v>
      </c>
      <c r="BY152" s="14"/>
      <c r="BZ152" s="14">
        <v>0.39988990612811098</v>
      </c>
      <c r="CA152" s="14">
        <v>0.28288026639681702</v>
      </c>
      <c r="CB152" s="14">
        <v>0.39390483934597298</v>
      </c>
      <c r="CC152" s="14">
        <v>0.46645870865269401</v>
      </c>
    </row>
    <row r="153" spans="2:81" x14ac:dyDescent="0.3">
      <c r="B153" t="s">
        <v>90</v>
      </c>
      <c r="C153" s="14">
        <v>0.28050037404221001</v>
      </c>
      <c r="D153" s="14">
        <v>0.307696332478055</v>
      </c>
      <c r="E153" s="14">
        <v>0.25424518302920701</v>
      </c>
      <c r="F153" s="14"/>
      <c r="G153" s="14">
        <v>0.28952856396158799</v>
      </c>
      <c r="H153" s="14">
        <v>0.26613359917526003</v>
      </c>
      <c r="I153" s="14">
        <v>0.26795556994341502</v>
      </c>
      <c r="J153" s="14">
        <v>0.28766533420324703</v>
      </c>
      <c r="K153" s="14">
        <v>0.25388859139755399</v>
      </c>
      <c r="L153" s="14">
        <v>0.307937255621412</v>
      </c>
      <c r="M153" s="14"/>
      <c r="N153" s="14">
        <v>0.30285715421140402</v>
      </c>
      <c r="O153" s="14">
        <v>0.25900794960860402</v>
      </c>
      <c r="P153" s="14">
        <v>0.27454506425442099</v>
      </c>
      <c r="Q153" s="14">
        <v>0.28447806442600598</v>
      </c>
      <c r="R153" s="14"/>
      <c r="S153" s="14">
        <v>0.39672388691973898</v>
      </c>
      <c r="T153" s="14">
        <v>0.248704089405554</v>
      </c>
      <c r="U153" s="14">
        <v>0.322237134654832</v>
      </c>
      <c r="V153" s="14">
        <v>0.27684166626905499</v>
      </c>
      <c r="W153" s="14">
        <v>0.25722839604967801</v>
      </c>
      <c r="X153" s="14">
        <v>0.22490708977396101</v>
      </c>
      <c r="Y153" s="14">
        <v>0.30234390848551101</v>
      </c>
      <c r="Z153" s="14">
        <v>0.30490620553113901</v>
      </c>
      <c r="AA153" s="14">
        <v>0.32433390749377999</v>
      </c>
      <c r="AB153" s="14">
        <v>0.151993965650489</v>
      </c>
      <c r="AC153" s="14">
        <v>0.20390794876177401</v>
      </c>
      <c r="AD153" s="14">
        <v>0.28434216592971401</v>
      </c>
      <c r="AE153" s="14"/>
      <c r="AF153" s="14">
        <v>0.29212057130966801</v>
      </c>
      <c r="AG153" s="14">
        <v>0.185681483846698</v>
      </c>
      <c r="AH153" s="14">
        <v>0.19130185456267501</v>
      </c>
      <c r="AI153" s="14">
        <v>0.27474704354555002</v>
      </c>
      <c r="AJ153" s="14"/>
      <c r="AK153" s="14">
        <v>0.30931048878586698</v>
      </c>
      <c r="AL153" s="14">
        <v>0.26649790500319298</v>
      </c>
      <c r="AM153" s="14"/>
      <c r="AN153" s="14">
        <v>0.34637555477384702</v>
      </c>
      <c r="AO153" s="14">
        <v>0.26740298569679299</v>
      </c>
      <c r="AP153" s="14">
        <v>0.25173750599034</v>
      </c>
      <c r="AQ153" s="14">
        <v>0.24032501204323101</v>
      </c>
      <c r="AR153" s="14">
        <v>0.26118428317883402</v>
      </c>
      <c r="AS153" s="14">
        <v>0.288793415949819</v>
      </c>
      <c r="AT153" s="14"/>
      <c r="AU153" s="14">
        <v>0.29822646094599797</v>
      </c>
      <c r="AV153" s="14">
        <v>0.257773202219856</v>
      </c>
      <c r="AW153" s="14"/>
      <c r="AX153" s="14">
        <v>0.26686767454905103</v>
      </c>
      <c r="AY153" s="14">
        <v>0.28689663160378398</v>
      </c>
      <c r="AZ153" s="14"/>
      <c r="BA153" s="14">
        <v>0.27419613970748202</v>
      </c>
      <c r="BB153" s="14">
        <v>0.31354710000474501</v>
      </c>
      <c r="BC153" s="14"/>
      <c r="BD153" s="14">
        <v>0.35026404722583798</v>
      </c>
      <c r="BE153" s="14"/>
      <c r="BF153" s="14">
        <v>0.34685905243697701</v>
      </c>
      <c r="BG153" s="14"/>
      <c r="BH153" s="14">
        <v>0.18100083431314301</v>
      </c>
      <c r="BI153" s="14"/>
      <c r="BJ153" s="14">
        <v>0.227618374941395</v>
      </c>
      <c r="BK153" s="14"/>
      <c r="BL153" s="14">
        <v>0.27908766456688</v>
      </c>
      <c r="BM153" s="14">
        <v>0.33201513335781602</v>
      </c>
      <c r="BN153" s="14">
        <v>0.34159485682114799</v>
      </c>
      <c r="BO153" s="14">
        <v>0.34825093998673201</v>
      </c>
      <c r="BP153" s="14" t="s">
        <v>95</v>
      </c>
      <c r="BQ153" s="14">
        <v>0.18850055170470401</v>
      </c>
      <c r="BR153" s="14"/>
      <c r="BS153" s="14">
        <v>0.28243898240825199</v>
      </c>
      <c r="BT153" s="14">
        <v>0.33394055879277401</v>
      </c>
      <c r="BU153" s="14">
        <v>0.31726521700895499</v>
      </c>
      <c r="BV153" s="14">
        <v>0.34082097400814099</v>
      </c>
      <c r="BW153" s="14">
        <v>0.200870995636485</v>
      </c>
      <c r="BX153" s="14">
        <v>0.12419919735281899</v>
      </c>
      <c r="BY153" s="14"/>
      <c r="BZ153" s="14">
        <v>0.105083717052198</v>
      </c>
      <c r="CA153" s="14">
        <v>0.47147289808610299</v>
      </c>
      <c r="CB153" s="14">
        <v>0.26892404868750203</v>
      </c>
      <c r="CC153" s="14">
        <v>0.19973407159527701</v>
      </c>
    </row>
    <row r="154" spans="2:81" x14ac:dyDescent="0.3">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row>
    <row r="155" spans="2:81" x14ac:dyDescent="0.3">
      <c r="B155" s="6" t="s">
        <v>117</v>
      </c>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row>
    <row r="156" spans="2:81" x14ac:dyDescent="0.3">
      <c r="B156" s="21" t="s">
        <v>94</v>
      </c>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row>
    <row r="157" spans="2:81" x14ac:dyDescent="0.3">
      <c r="B157" t="s">
        <v>63</v>
      </c>
      <c r="C157" s="14">
        <v>8.4997755342788694E-2</v>
      </c>
      <c r="D157" s="14">
        <v>9.4430654405526004E-2</v>
      </c>
      <c r="E157" s="14">
        <v>7.4242255596566706E-2</v>
      </c>
      <c r="F157" s="14"/>
      <c r="G157" s="14">
        <v>0.108717889336936</v>
      </c>
      <c r="H157" s="14">
        <v>8.6998684882089602E-2</v>
      </c>
      <c r="I157" s="14">
        <v>9.54795052930245E-2</v>
      </c>
      <c r="J157" s="14">
        <v>8.9056679731281396E-2</v>
      </c>
      <c r="K157" s="14">
        <v>0.113838586498752</v>
      </c>
      <c r="L157" s="14">
        <v>3.4750491442999097E-2</v>
      </c>
      <c r="M157" s="14"/>
      <c r="N157" s="14">
        <v>9.5428665897876602E-2</v>
      </c>
      <c r="O157" s="14">
        <v>6.9203624659332205E-2</v>
      </c>
      <c r="P157" s="14">
        <v>9.4529474497681898E-2</v>
      </c>
      <c r="Q157" s="14">
        <v>8.1588837112249402E-2</v>
      </c>
      <c r="R157" s="14"/>
      <c r="S157" s="14">
        <v>7.8686321641732296E-2</v>
      </c>
      <c r="T157" s="14">
        <v>6.6751523078625696E-2</v>
      </c>
      <c r="U157" s="14">
        <v>7.0383959970061805E-2</v>
      </c>
      <c r="V157" s="14">
        <v>9.1635627697995298E-2</v>
      </c>
      <c r="W157" s="14">
        <v>7.8440628195582604E-2</v>
      </c>
      <c r="X157" s="14">
        <v>5.0145830265191697E-2</v>
      </c>
      <c r="Y157" s="14">
        <v>9.4304700081556794E-2</v>
      </c>
      <c r="Z157" s="14">
        <v>4.2670439262245598E-2</v>
      </c>
      <c r="AA157" s="14">
        <v>0.10106922536764899</v>
      </c>
      <c r="AB157" s="14">
        <v>0.13425017484057</v>
      </c>
      <c r="AC157" s="14">
        <v>0.123342849080656</v>
      </c>
      <c r="AD157" s="14">
        <v>8.3637265187519794E-2</v>
      </c>
      <c r="AE157" s="14"/>
      <c r="AF157" s="14">
        <v>7.8268891289122094E-2</v>
      </c>
      <c r="AG157" s="14">
        <v>0.13264342800832199</v>
      </c>
      <c r="AH157" s="14">
        <v>0.102929864015166</v>
      </c>
      <c r="AI157" s="14">
        <v>9.9012757703752993E-2</v>
      </c>
      <c r="AJ157" s="14"/>
      <c r="AK157" s="14">
        <v>8.0702357351583695E-2</v>
      </c>
      <c r="AL157" s="14">
        <v>7.8267651118544501E-2</v>
      </c>
      <c r="AM157" s="14"/>
      <c r="AN157" s="14">
        <v>0.102465797163015</v>
      </c>
      <c r="AO157" s="14">
        <v>8.3532000477152493E-2</v>
      </c>
      <c r="AP157" s="14">
        <v>8.6638086057621605E-2</v>
      </c>
      <c r="AQ157" s="14">
        <v>6.2233354638572998E-2</v>
      </c>
      <c r="AR157" s="14">
        <v>8.8399172992118205E-2</v>
      </c>
      <c r="AS157" s="14">
        <v>7.0761214857307797E-2</v>
      </c>
      <c r="AT157" s="14"/>
      <c r="AU157" s="14">
        <v>7.9760041005919602E-2</v>
      </c>
      <c r="AV157" s="14">
        <v>8.8398239478532495E-2</v>
      </c>
      <c r="AW157" s="14"/>
      <c r="AX157" s="14">
        <v>0.100939849320899</v>
      </c>
      <c r="AY157" s="14">
        <v>8.0339426603554795E-2</v>
      </c>
      <c r="AZ157" s="14"/>
      <c r="BA157" s="14">
        <v>8.3665738707271897E-2</v>
      </c>
      <c r="BB157" s="14">
        <v>9.1419026713701307E-2</v>
      </c>
      <c r="BC157" s="14"/>
      <c r="BD157" s="14">
        <v>7.05039200184778E-2</v>
      </c>
      <c r="BE157" s="14"/>
      <c r="BF157" s="14">
        <v>7.25739062247516E-2</v>
      </c>
      <c r="BG157" s="14"/>
      <c r="BH157" s="14">
        <v>0.140105556844972</v>
      </c>
      <c r="BI157" s="14"/>
      <c r="BJ157" s="14">
        <v>9.9590719775623698E-2</v>
      </c>
      <c r="BK157" s="14"/>
      <c r="BL157" s="14">
        <v>9.6069715169794498E-2</v>
      </c>
      <c r="BM157" s="14">
        <v>2.8752871509025699E-2</v>
      </c>
      <c r="BN157" s="14">
        <v>9.8015056240019702E-2</v>
      </c>
      <c r="BO157" s="14">
        <v>5.2654627099832901E-2</v>
      </c>
      <c r="BP157" s="14" t="s">
        <v>95</v>
      </c>
      <c r="BQ157" s="14">
        <v>9.1139997527572097E-2</v>
      </c>
      <c r="BR157" s="14"/>
      <c r="BS157" s="14">
        <v>9.4219659149782198E-2</v>
      </c>
      <c r="BT157" s="14">
        <v>4.4261662563176797E-2</v>
      </c>
      <c r="BU157" s="14">
        <v>6.7377556051716303E-2</v>
      </c>
      <c r="BV157" s="14">
        <v>5.0800437341684997E-2</v>
      </c>
      <c r="BW157" s="14">
        <v>0.16380323573548899</v>
      </c>
      <c r="BX157" s="14">
        <v>0.12640048346833899</v>
      </c>
      <c r="BY157" s="14"/>
      <c r="BZ157" s="14">
        <v>0.20315273713839199</v>
      </c>
      <c r="CA157" s="14">
        <v>6.9647246639973695E-2</v>
      </c>
      <c r="CB157" s="14">
        <v>3.84312965606807E-2</v>
      </c>
      <c r="CC157" s="14">
        <v>7.0591795858948897E-2</v>
      </c>
    </row>
    <row r="158" spans="2:81" x14ac:dyDescent="0.3">
      <c r="B158" t="s">
        <v>64</v>
      </c>
      <c r="C158" s="14">
        <v>0.126895504890467</v>
      </c>
      <c r="D158" s="14">
        <v>0.12685576762721201</v>
      </c>
      <c r="E158" s="14">
        <v>0.12648935373253301</v>
      </c>
      <c r="F158" s="14"/>
      <c r="G158" s="14">
        <v>0.186647404703598</v>
      </c>
      <c r="H158" s="14">
        <v>0.15528208465958401</v>
      </c>
      <c r="I158" s="14">
        <v>0.12973634089924099</v>
      </c>
      <c r="J158" s="14">
        <v>0.13412206838796301</v>
      </c>
      <c r="K158" s="14">
        <v>0.108115456536889</v>
      </c>
      <c r="L158" s="14">
        <v>6.3829739472824595E-2</v>
      </c>
      <c r="M158" s="14"/>
      <c r="N158" s="14">
        <v>0.133192531607357</v>
      </c>
      <c r="O158" s="14">
        <v>0.13657174711561099</v>
      </c>
      <c r="P158" s="14">
        <v>0.15028699783337199</v>
      </c>
      <c r="Q158" s="14">
        <v>8.7246734950449406E-2</v>
      </c>
      <c r="R158" s="14"/>
      <c r="S158" s="14">
        <v>0.13223272380954301</v>
      </c>
      <c r="T158" s="14">
        <v>0.116696968459469</v>
      </c>
      <c r="U158" s="14">
        <v>0.12569568305350101</v>
      </c>
      <c r="V158" s="14">
        <v>0.10956284877962</v>
      </c>
      <c r="W158" s="14">
        <v>0.123278996862213</v>
      </c>
      <c r="X158" s="14">
        <v>0.17021734951411199</v>
      </c>
      <c r="Y158" s="14">
        <v>0.118552224384008</v>
      </c>
      <c r="Z158" s="14">
        <v>0.12267510866881901</v>
      </c>
      <c r="AA158" s="14">
        <v>0.11069027123955499</v>
      </c>
      <c r="AB158" s="14">
        <v>0.143345334306509</v>
      </c>
      <c r="AC158" s="14">
        <v>0.13249751069844601</v>
      </c>
      <c r="AD158" s="14">
        <v>0.109688584488058</v>
      </c>
      <c r="AE158" s="14"/>
      <c r="AF158" s="14">
        <v>0.12764395914926999</v>
      </c>
      <c r="AG158" s="14">
        <v>0.128124396869193</v>
      </c>
      <c r="AH158" s="14">
        <v>0.12558754418062201</v>
      </c>
      <c r="AI158" s="14">
        <v>0.112609172467159</v>
      </c>
      <c r="AJ158" s="14"/>
      <c r="AK158" s="14">
        <v>0.12585865282320199</v>
      </c>
      <c r="AL158" s="14">
        <v>0.18456726187235101</v>
      </c>
      <c r="AM158" s="14"/>
      <c r="AN158" s="14">
        <v>0.13356745291490099</v>
      </c>
      <c r="AO158" s="14">
        <v>0.134775524174785</v>
      </c>
      <c r="AP158" s="14">
        <v>0.12637017242467499</v>
      </c>
      <c r="AQ158" s="14">
        <v>0.12692408083842499</v>
      </c>
      <c r="AR158" s="14">
        <v>8.0131242603269995E-2</v>
      </c>
      <c r="AS158" s="14">
        <v>0.152172031780407</v>
      </c>
      <c r="AT158" s="14"/>
      <c r="AU158" s="14">
        <v>0.124965617400962</v>
      </c>
      <c r="AV158" s="14">
        <v>0.13109474471438601</v>
      </c>
      <c r="AW158" s="14"/>
      <c r="AX158" s="14">
        <v>0.110431616399329</v>
      </c>
      <c r="AY158" s="14">
        <v>0.134078062529183</v>
      </c>
      <c r="AZ158" s="14"/>
      <c r="BA158" s="14">
        <v>0.116822026947216</v>
      </c>
      <c r="BB158" s="14">
        <v>0.17545686200701799</v>
      </c>
      <c r="BC158" s="14"/>
      <c r="BD158" s="14">
        <v>0.108123270079413</v>
      </c>
      <c r="BE158" s="14"/>
      <c r="BF158" s="14">
        <v>0.100750898758768</v>
      </c>
      <c r="BG158" s="14"/>
      <c r="BH158" s="14">
        <v>0.149500138969865</v>
      </c>
      <c r="BI158" s="14"/>
      <c r="BJ158" s="14">
        <v>0.140034982088897</v>
      </c>
      <c r="BK158" s="14"/>
      <c r="BL158" s="14">
        <v>0.16049590774858499</v>
      </c>
      <c r="BM158" s="14">
        <v>9.8274606409569906E-2</v>
      </c>
      <c r="BN158" s="14">
        <v>0.104094368423487</v>
      </c>
      <c r="BO158" s="14">
        <v>9.2320607876107894E-2</v>
      </c>
      <c r="BP158" s="14" t="s">
        <v>95</v>
      </c>
      <c r="BQ158" s="14">
        <v>0.11019570263655599</v>
      </c>
      <c r="BR158" s="14"/>
      <c r="BS158" s="14">
        <v>0.14963876640996099</v>
      </c>
      <c r="BT158" s="14">
        <v>0.10242499570312</v>
      </c>
      <c r="BU158" s="14">
        <v>0.102291310732368</v>
      </c>
      <c r="BV158" s="14">
        <v>9.9755861374868596E-2</v>
      </c>
      <c r="BW158" s="14">
        <v>0.23800559029989199</v>
      </c>
      <c r="BX158" s="14">
        <v>0.103448655372248</v>
      </c>
      <c r="BY158" s="14"/>
      <c r="BZ158" s="14">
        <v>0.15593875036358901</v>
      </c>
      <c r="CA158" s="14">
        <v>0.10986818404134201</v>
      </c>
      <c r="CB158" s="14">
        <v>7.5201357152669901E-2</v>
      </c>
      <c r="CC158" s="14">
        <v>0.176197891887484</v>
      </c>
    </row>
    <row r="159" spans="2:81" x14ac:dyDescent="0.3">
      <c r="B159" t="s">
        <v>65</v>
      </c>
      <c r="C159" s="14">
        <v>0.193710010483544</v>
      </c>
      <c r="D159" s="14">
        <v>0.18949930916775401</v>
      </c>
      <c r="E159" s="14">
        <v>0.19762261610006501</v>
      </c>
      <c r="F159" s="14"/>
      <c r="G159" s="14">
        <v>0.18092480191359001</v>
      </c>
      <c r="H159" s="14">
        <v>0.18979815009845</v>
      </c>
      <c r="I159" s="14">
        <v>0.21474504851691001</v>
      </c>
      <c r="J159" s="14">
        <v>0.209194100860149</v>
      </c>
      <c r="K159" s="14">
        <v>0.16307032326693499</v>
      </c>
      <c r="L159" s="14">
        <v>0.19627793529965101</v>
      </c>
      <c r="M159" s="14"/>
      <c r="N159" s="14">
        <v>0.17065649395672</v>
      </c>
      <c r="O159" s="14">
        <v>0.20114643219513101</v>
      </c>
      <c r="P159" s="14">
        <v>0.20564080047261399</v>
      </c>
      <c r="Q159" s="14">
        <v>0.199997431804634</v>
      </c>
      <c r="R159" s="14"/>
      <c r="S159" s="14">
        <v>0.210636982572346</v>
      </c>
      <c r="T159" s="14">
        <v>0.156012114269376</v>
      </c>
      <c r="U159" s="14">
        <v>0.15532453140813501</v>
      </c>
      <c r="V159" s="14">
        <v>0.23167092875601999</v>
      </c>
      <c r="W159" s="14">
        <v>0.19959768021138</v>
      </c>
      <c r="X159" s="14">
        <v>0.21358327558517301</v>
      </c>
      <c r="Y159" s="14">
        <v>0.206294218230825</v>
      </c>
      <c r="Z159" s="14">
        <v>0.14552558868111901</v>
      </c>
      <c r="AA159" s="14">
        <v>0.194018392721163</v>
      </c>
      <c r="AB159" s="14">
        <v>0.21594252749628501</v>
      </c>
      <c r="AC159" s="14">
        <v>0.158534833323632</v>
      </c>
      <c r="AD159" s="14">
        <v>0.205454257782585</v>
      </c>
      <c r="AE159" s="14"/>
      <c r="AF159" s="14">
        <v>0.185744086393962</v>
      </c>
      <c r="AG159" s="14">
        <v>0.235806217521703</v>
      </c>
      <c r="AH159" s="14">
        <v>0.188033312680496</v>
      </c>
      <c r="AI159" s="14">
        <v>0.18773983834555399</v>
      </c>
      <c r="AJ159" s="14"/>
      <c r="AK159" s="14">
        <v>0.234518546920258</v>
      </c>
      <c r="AL159" s="14">
        <v>0.19014262775546001</v>
      </c>
      <c r="AM159" s="14"/>
      <c r="AN159" s="14">
        <v>0.19485397995325199</v>
      </c>
      <c r="AO159" s="14">
        <v>0.21637921251528899</v>
      </c>
      <c r="AP159" s="14">
        <v>0.183415226816704</v>
      </c>
      <c r="AQ159" s="14">
        <v>0.173589359547828</v>
      </c>
      <c r="AR159" s="14">
        <v>0.148396558032137</v>
      </c>
      <c r="AS159" s="14">
        <v>0.259180252786883</v>
      </c>
      <c r="AT159" s="14"/>
      <c r="AU159" s="14">
        <v>0.17351798822327999</v>
      </c>
      <c r="AV159" s="14">
        <v>0.220377392975981</v>
      </c>
      <c r="AW159" s="14"/>
      <c r="AX159" s="14">
        <v>0.212774446637818</v>
      </c>
      <c r="AY159" s="14">
        <v>0.18324736180467999</v>
      </c>
      <c r="AZ159" s="14"/>
      <c r="BA159" s="14">
        <v>0.191811810374304</v>
      </c>
      <c r="BB159" s="14">
        <v>0.20286069050714201</v>
      </c>
      <c r="BC159" s="14"/>
      <c r="BD159" s="14">
        <v>0.14917861530764501</v>
      </c>
      <c r="BE159" s="14"/>
      <c r="BF159" s="14">
        <v>0.15586399871423601</v>
      </c>
      <c r="BG159" s="14"/>
      <c r="BH159" s="14">
        <v>0.215792703151307</v>
      </c>
      <c r="BI159" s="14"/>
      <c r="BJ159" s="14">
        <v>0.13374058290471999</v>
      </c>
      <c r="BK159" s="14"/>
      <c r="BL159" s="14">
        <v>0.18215940015503701</v>
      </c>
      <c r="BM159" s="14">
        <v>0.12689750471382799</v>
      </c>
      <c r="BN159" s="14">
        <v>0.25440697167276799</v>
      </c>
      <c r="BO159" s="14">
        <v>0.136242909525575</v>
      </c>
      <c r="BP159" s="14" t="s">
        <v>95</v>
      </c>
      <c r="BQ159" s="14">
        <v>0.24632862882185699</v>
      </c>
      <c r="BR159" s="14"/>
      <c r="BS159" s="14">
        <v>0.16869422596775499</v>
      </c>
      <c r="BT159" s="14">
        <v>0.138728615745876</v>
      </c>
      <c r="BU159" s="14">
        <v>0.21499687836543599</v>
      </c>
      <c r="BV159" s="14">
        <v>0.16291865780867601</v>
      </c>
      <c r="BW159" s="14">
        <v>0.22628378687898201</v>
      </c>
      <c r="BX159" s="14">
        <v>0.248849733106733</v>
      </c>
      <c r="BY159" s="14"/>
      <c r="BZ159" s="14">
        <v>0.291640641331533</v>
      </c>
      <c r="CA159" s="14">
        <v>8.7463186672485399E-2</v>
      </c>
      <c r="CB159" s="14">
        <v>0.16311260020601201</v>
      </c>
      <c r="CC159" s="14">
        <v>0.26477708542087802</v>
      </c>
    </row>
    <row r="160" spans="2:81" x14ac:dyDescent="0.3">
      <c r="B160" t="s">
        <v>89</v>
      </c>
      <c r="C160" s="14">
        <v>0.34694975843790898</v>
      </c>
      <c r="D160" s="14">
        <v>0.31831435149620702</v>
      </c>
      <c r="E160" s="14">
        <v>0.37596901859537002</v>
      </c>
      <c r="F160" s="14"/>
      <c r="G160" s="14">
        <v>0.27138727717606398</v>
      </c>
      <c r="H160" s="14">
        <v>0.36587295879932602</v>
      </c>
      <c r="I160" s="14">
        <v>0.35814783302695802</v>
      </c>
      <c r="J160" s="14">
        <v>0.33949322770514401</v>
      </c>
      <c r="K160" s="14">
        <v>0.361237258634654</v>
      </c>
      <c r="L160" s="14">
        <v>0.371875016646461</v>
      </c>
      <c r="M160" s="14"/>
      <c r="N160" s="14">
        <v>0.33602028200703699</v>
      </c>
      <c r="O160" s="14">
        <v>0.40451039927582</v>
      </c>
      <c r="P160" s="14">
        <v>0.32529699156144598</v>
      </c>
      <c r="Q160" s="14">
        <v>0.31996969829064598</v>
      </c>
      <c r="R160" s="14"/>
      <c r="S160" s="14">
        <v>0.28690147844332098</v>
      </c>
      <c r="T160" s="14">
        <v>0.38288086030865498</v>
      </c>
      <c r="U160" s="14">
        <v>0.37842625811293301</v>
      </c>
      <c r="V160" s="14">
        <v>0.31346865834336901</v>
      </c>
      <c r="W160" s="14">
        <v>0.39586990313292397</v>
      </c>
      <c r="X160" s="14">
        <v>0.35967125933173499</v>
      </c>
      <c r="Y160" s="14">
        <v>0.34521458400227101</v>
      </c>
      <c r="Z160" s="14">
        <v>0.43689822838265702</v>
      </c>
      <c r="AA160" s="14">
        <v>0.34134451665500198</v>
      </c>
      <c r="AB160" s="14">
        <v>0.31090754687447603</v>
      </c>
      <c r="AC160" s="14">
        <v>0.35361711987425698</v>
      </c>
      <c r="AD160" s="14">
        <v>0.35142998631100603</v>
      </c>
      <c r="AE160" s="14"/>
      <c r="AF160" s="14">
        <v>0.347852971134751</v>
      </c>
      <c r="AG160" s="14">
        <v>0.303769998119582</v>
      </c>
      <c r="AH160" s="14">
        <v>0.35974233691548302</v>
      </c>
      <c r="AI160" s="14">
        <v>0.34283274889517201</v>
      </c>
      <c r="AJ160" s="14"/>
      <c r="AK160" s="14">
        <v>0.38095815852085502</v>
      </c>
      <c r="AL160" s="14">
        <v>0.36302137575348298</v>
      </c>
      <c r="AM160" s="14"/>
      <c r="AN160" s="14">
        <v>0.279575650300734</v>
      </c>
      <c r="AO160" s="14">
        <v>0.34782779307696199</v>
      </c>
      <c r="AP160" s="14">
        <v>0.408614819813089</v>
      </c>
      <c r="AQ160" s="14">
        <v>0.38067445485893903</v>
      </c>
      <c r="AR160" s="14">
        <v>0.39936799186125799</v>
      </c>
      <c r="AS160" s="14">
        <v>0.29394340802347602</v>
      </c>
      <c r="AT160" s="14"/>
      <c r="AU160" s="14">
        <v>0.35449452348145899</v>
      </c>
      <c r="AV160" s="14">
        <v>0.337340393376305</v>
      </c>
      <c r="AW160" s="14"/>
      <c r="AX160" s="14">
        <v>0.36345532444689799</v>
      </c>
      <c r="AY160" s="14">
        <v>0.34076349962347902</v>
      </c>
      <c r="AZ160" s="14"/>
      <c r="BA160" s="14">
        <v>0.34668944176653199</v>
      </c>
      <c r="BB160" s="14">
        <v>0.34820467068503402</v>
      </c>
      <c r="BC160" s="14"/>
      <c r="BD160" s="14">
        <v>0.33851079883341401</v>
      </c>
      <c r="BE160" s="14"/>
      <c r="BF160" s="14">
        <v>0.326938901691464</v>
      </c>
      <c r="BG160" s="14"/>
      <c r="BH160" s="14">
        <v>0.30470551923592998</v>
      </c>
      <c r="BI160" s="14"/>
      <c r="BJ160" s="14">
        <v>0.38011972393952798</v>
      </c>
      <c r="BK160" s="14"/>
      <c r="BL160" s="14">
        <v>0.36370501960295498</v>
      </c>
      <c r="BM160" s="14">
        <v>0.37814230440410301</v>
      </c>
      <c r="BN160" s="14">
        <v>0.31496592299752202</v>
      </c>
      <c r="BO160" s="14">
        <v>0.35436671357119898</v>
      </c>
      <c r="BP160" s="14" t="s">
        <v>95</v>
      </c>
      <c r="BQ160" s="14">
        <v>0.37766466748176603</v>
      </c>
      <c r="BR160" s="14"/>
      <c r="BS160" s="14">
        <v>0.36181734961544598</v>
      </c>
      <c r="BT160" s="14">
        <v>0.39118416463869299</v>
      </c>
      <c r="BU160" s="14">
        <v>0.33010908075060202</v>
      </c>
      <c r="BV160" s="14">
        <v>0.33243982514769699</v>
      </c>
      <c r="BW160" s="14">
        <v>0.24288562357905299</v>
      </c>
      <c r="BX160" s="14">
        <v>0.38256452463635998</v>
      </c>
      <c r="BY160" s="14"/>
      <c r="BZ160" s="14">
        <v>0.26801817679312001</v>
      </c>
      <c r="CA160" s="14">
        <v>0.30293471922607201</v>
      </c>
      <c r="CB160" s="14">
        <v>0.408322350737852</v>
      </c>
      <c r="CC160" s="14">
        <v>0.37930395348177598</v>
      </c>
    </row>
    <row r="161" spans="2:81" x14ac:dyDescent="0.3">
      <c r="B161" t="s">
        <v>90</v>
      </c>
      <c r="C161" s="14">
        <v>0.24744697084529099</v>
      </c>
      <c r="D161" s="14">
        <v>0.27089991730330099</v>
      </c>
      <c r="E161" s="14">
        <v>0.22567675597546599</v>
      </c>
      <c r="F161" s="14"/>
      <c r="G161" s="14">
        <v>0.25232262686981199</v>
      </c>
      <c r="H161" s="14">
        <v>0.20204812156055099</v>
      </c>
      <c r="I161" s="14">
        <v>0.20189127226386699</v>
      </c>
      <c r="J161" s="14">
        <v>0.22813392331546301</v>
      </c>
      <c r="K161" s="14">
        <v>0.25373837506277003</v>
      </c>
      <c r="L161" s="14">
        <v>0.333266817138064</v>
      </c>
      <c r="M161" s="14"/>
      <c r="N161" s="14">
        <v>0.26470202653100899</v>
      </c>
      <c r="O161" s="14">
        <v>0.18856779675410601</v>
      </c>
      <c r="P161" s="14">
        <v>0.22424573563488601</v>
      </c>
      <c r="Q161" s="14">
        <v>0.31119729784201999</v>
      </c>
      <c r="R161" s="14"/>
      <c r="S161" s="14">
        <v>0.291542493533058</v>
      </c>
      <c r="T161" s="14">
        <v>0.27765853388387401</v>
      </c>
      <c r="U161" s="14">
        <v>0.27016956745536902</v>
      </c>
      <c r="V161" s="14">
        <v>0.253661936422996</v>
      </c>
      <c r="W161" s="14">
        <v>0.202812791597901</v>
      </c>
      <c r="X161" s="14">
        <v>0.20638228530378799</v>
      </c>
      <c r="Y161" s="14">
        <v>0.23563427330133899</v>
      </c>
      <c r="Z161" s="14">
        <v>0.25223063500516002</v>
      </c>
      <c r="AA161" s="14">
        <v>0.25287759401663101</v>
      </c>
      <c r="AB161" s="14">
        <v>0.19555441648216099</v>
      </c>
      <c r="AC161" s="14">
        <v>0.232007687023009</v>
      </c>
      <c r="AD161" s="14">
        <v>0.249789906230831</v>
      </c>
      <c r="AE161" s="14"/>
      <c r="AF161" s="14">
        <v>0.26049009203289503</v>
      </c>
      <c r="AG161" s="14">
        <v>0.19965595948119999</v>
      </c>
      <c r="AH161" s="14">
        <v>0.22370694220823301</v>
      </c>
      <c r="AI161" s="14">
        <v>0.257805482588362</v>
      </c>
      <c r="AJ161" s="14"/>
      <c r="AK161" s="14">
        <v>0.177962284384101</v>
      </c>
      <c r="AL161" s="14">
        <v>0.184001083500162</v>
      </c>
      <c r="AM161" s="14"/>
      <c r="AN161" s="14">
        <v>0.28953711966809798</v>
      </c>
      <c r="AO161" s="14">
        <v>0.21748546975581101</v>
      </c>
      <c r="AP161" s="14">
        <v>0.19496169488791101</v>
      </c>
      <c r="AQ161" s="14">
        <v>0.25657875011623499</v>
      </c>
      <c r="AR161" s="14">
        <v>0.28370503451121598</v>
      </c>
      <c r="AS161" s="14">
        <v>0.22394309255192599</v>
      </c>
      <c r="AT161" s="14"/>
      <c r="AU161" s="14">
        <v>0.26726182988837999</v>
      </c>
      <c r="AV161" s="14">
        <v>0.22278922945479601</v>
      </c>
      <c r="AW161" s="14"/>
      <c r="AX161" s="14">
        <v>0.21239876319505599</v>
      </c>
      <c r="AY161" s="14">
        <v>0.26157164943910299</v>
      </c>
      <c r="AZ161" s="14"/>
      <c r="BA161" s="14">
        <v>0.261010982204676</v>
      </c>
      <c r="BB161" s="14">
        <v>0.18205875008710501</v>
      </c>
      <c r="BC161" s="14"/>
      <c r="BD161" s="14">
        <v>0.33368339576105099</v>
      </c>
      <c r="BE161" s="14"/>
      <c r="BF161" s="14">
        <v>0.343872294610781</v>
      </c>
      <c r="BG161" s="14"/>
      <c r="BH161" s="14">
        <v>0.189896081797925</v>
      </c>
      <c r="BI161" s="14"/>
      <c r="BJ161" s="14">
        <v>0.246513991291232</v>
      </c>
      <c r="BK161" s="14"/>
      <c r="BL161" s="14">
        <v>0.197569957323628</v>
      </c>
      <c r="BM161" s="14">
        <v>0.36793271296347402</v>
      </c>
      <c r="BN161" s="14">
        <v>0.22851768066620301</v>
      </c>
      <c r="BO161" s="14">
        <v>0.36441514192728502</v>
      </c>
      <c r="BP161" s="14" t="s">
        <v>95</v>
      </c>
      <c r="BQ161" s="14">
        <v>0.17467100353225001</v>
      </c>
      <c r="BR161" s="14"/>
      <c r="BS161" s="14">
        <v>0.22562999885705501</v>
      </c>
      <c r="BT161" s="14">
        <v>0.32340056134913497</v>
      </c>
      <c r="BU161" s="14">
        <v>0.28522517409987702</v>
      </c>
      <c r="BV161" s="14">
        <v>0.35408521832707301</v>
      </c>
      <c r="BW161" s="14">
        <v>0.12902176350658401</v>
      </c>
      <c r="BX161" s="14">
        <v>0.13873660341632099</v>
      </c>
      <c r="BY161" s="14"/>
      <c r="BZ161" s="14">
        <v>8.1249694373367001E-2</v>
      </c>
      <c r="CA161" s="14">
        <v>0.43008666342012603</v>
      </c>
      <c r="CB161" s="14">
        <v>0.314932395342786</v>
      </c>
      <c r="CC161" s="14">
        <v>0.10912927335091301</v>
      </c>
    </row>
    <row r="162" spans="2:81" x14ac:dyDescent="0.3">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row>
    <row r="163" spans="2:81" x14ac:dyDescent="0.3">
      <c r="B163" s="6" t="s">
        <v>118</v>
      </c>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row>
    <row r="164" spans="2:81" x14ac:dyDescent="0.3">
      <c r="B164" s="21" t="s">
        <v>94</v>
      </c>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row>
    <row r="165" spans="2:81" x14ac:dyDescent="0.3">
      <c r="B165" t="s">
        <v>63</v>
      </c>
      <c r="C165" s="14">
        <v>0.14566349328219899</v>
      </c>
      <c r="D165" s="14">
        <v>0.17307259958694901</v>
      </c>
      <c r="E165" s="14">
        <v>0.119681784490202</v>
      </c>
      <c r="F165" s="14"/>
      <c r="G165" s="14">
        <v>0.18383520192271599</v>
      </c>
      <c r="H165" s="14">
        <v>0.114397277635199</v>
      </c>
      <c r="I165" s="14">
        <v>0.120172712970098</v>
      </c>
      <c r="J165" s="14">
        <v>0.111201529408647</v>
      </c>
      <c r="K165" s="14">
        <v>0.14675337165466701</v>
      </c>
      <c r="L165" s="14">
        <v>0.19450607655200999</v>
      </c>
      <c r="M165" s="14"/>
      <c r="N165" s="14">
        <v>0.17913314286982701</v>
      </c>
      <c r="O165" s="14">
        <v>8.1701211914698604E-2</v>
      </c>
      <c r="P165" s="14">
        <v>0.142345077757216</v>
      </c>
      <c r="Q165" s="14">
        <v>0.179288421821727</v>
      </c>
      <c r="R165" s="14"/>
      <c r="S165" s="14">
        <v>0.21033924180317101</v>
      </c>
      <c r="T165" s="14">
        <v>0.13201757284554999</v>
      </c>
      <c r="U165" s="14">
        <v>0.16314092365185101</v>
      </c>
      <c r="V165" s="14">
        <v>0.11925929242629101</v>
      </c>
      <c r="W165" s="14">
        <v>0.136189689894293</v>
      </c>
      <c r="X165" s="14">
        <v>0.12506992769484801</v>
      </c>
      <c r="Y165" s="14">
        <v>0.17641399820835901</v>
      </c>
      <c r="Z165" s="14">
        <v>0.17890962659365101</v>
      </c>
      <c r="AA165" s="14">
        <v>0.12994213967650201</v>
      </c>
      <c r="AB165" s="14">
        <v>0.11230221246922301</v>
      </c>
      <c r="AC165" s="14">
        <v>0.11272275202776599</v>
      </c>
      <c r="AD165" s="14">
        <v>0.10911845926585</v>
      </c>
      <c r="AE165" s="14"/>
      <c r="AF165" s="14">
        <v>0.159128277576113</v>
      </c>
      <c r="AG165" s="14">
        <v>0.105469262637625</v>
      </c>
      <c r="AH165" s="14">
        <v>0.102561186524682</v>
      </c>
      <c r="AI165" s="14">
        <v>9.9791117087959E-2</v>
      </c>
      <c r="AJ165" s="14"/>
      <c r="AK165" s="14">
        <v>0.104537124328462</v>
      </c>
      <c r="AL165" s="14">
        <v>0.11588150476037</v>
      </c>
      <c r="AM165" s="14"/>
      <c r="AN165" s="14">
        <v>0.21047031330531801</v>
      </c>
      <c r="AO165" s="14">
        <v>0.13227033094763299</v>
      </c>
      <c r="AP165" s="14">
        <v>9.6279234114938897E-2</v>
      </c>
      <c r="AQ165" s="14">
        <v>0.12203658953501099</v>
      </c>
      <c r="AR165" s="14">
        <v>0.13490162805519701</v>
      </c>
      <c r="AS165" s="14">
        <v>0.12441261384673701</v>
      </c>
      <c r="AT165" s="14"/>
      <c r="AU165" s="14">
        <v>0.15442189900096201</v>
      </c>
      <c r="AV165" s="14">
        <v>0.133928694079018</v>
      </c>
      <c r="AW165" s="14"/>
      <c r="AX165" s="14">
        <v>0.11124401309321</v>
      </c>
      <c r="AY165" s="14">
        <v>0.15932454126885801</v>
      </c>
      <c r="AZ165" s="14"/>
      <c r="BA165" s="14">
        <v>0.14832529891311</v>
      </c>
      <c r="BB165" s="14">
        <v>0.13283168935651399</v>
      </c>
      <c r="BC165" s="14"/>
      <c r="BD165" s="14">
        <v>0.207551403108755</v>
      </c>
      <c r="BE165" s="14"/>
      <c r="BF165" s="14">
        <v>0.21780885307532599</v>
      </c>
      <c r="BG165" s="14"/>
      <c r="BH165" s="14">
        <v>0.116971067572058</v>
      </c>
      <c r="BI165" s="14"/>
      <c r="BJ165" s="14">
        <v>0.12436105916576699</v>
      </c>
      <c r="BK165" s="14"/>
      <c r="BL165" s="14">
        <v>0.12300546761926601</v>
      </c>
      <c r="BM165" s="14">
        <v>0.23531674673067501</v>
      </c>
      <c r="BN165" s="14">
        <v>0.14390118667811899</v>
      </c>
      <c r="BO165" s="14">
        <v>0.241870298782626</v>
      </c>
      <c r="BP165" s="14" t="s">
        <v>95</v>
      </c>
      <c r="BQ165" s="14">
        <v>6.8868759978800806E-2</v>
      </c>
      <c r="BR165" s="14"/>
      <c r="BS165" s="14">
        <v>0.146316102294551</v>
      </c>
      <c r="BT165" s="14">
        <v>0.21262058599818201</v>
      </c>
      <c r="BU165" s="14">
        <v>0.16970095541296301</v>
      </c>
      <c r="BV165" s="14">
        <v>0.243969822558329</v>
      </c>
      <c r="BW165" s="14">
        <v>5.9001814859612298E-2</v>
      </c>
      <c r="BX165" s="14">
        <v>3.7574133092273802E-2</v>
      </c>
      <c r="BY165" s="14"/>
      <c r="BZ165" s="14">
        <v>1.6473915085131002E-2</v>
      </c>
      <c r="CA165" s="14">
        <v>0.33463842680447897</v>
      </c>
      <c r="CB165" s="14">
        <v>0.15830919638465599</v>
      </c>
      <c r="CC165" s="14">
        <v>3.1958598178057497E-2</v>
      </c>
    </row>
    <row r="166" spans="2:81" x14ac:dyDescent="0.3">
      <c r="B166" t="s">
        <v>64</v>
      </c>
      <c r="C166" s="14">
        <v>0.264173034550721</v>
      </c>
      <c r="D166" s="14">
        <v>0.27538662159455102</v>
      </c>
      <c r="E166" s="14">
        <v>0.25431197864995703</v>
      </c>
      <c r="F166" s="14"/>
      <c r="G166" s="14">
        <v>0.26719692626186298</v>
      </c>
      <c r="H166" s="14">
        <v>0.272466950755058</v>
      </c>
      <c r="I166" s="14">
        <v>0.25377229056082301</v>
      </c>
      <c r="J166" s="14">
        <v>0.253971257946909</v>
      </c>
      <c r="K166" s="14">
        <v>0.27238609322298002</v>
      </c>
      <c r="L166" s="14">
        <v>0.26652944783817401</v>
      </c>
      <c r="M166" s="14"/>
      <c r="N166" s="14">
        <v>0.29237390233853</v>
      </c>
      <c r="O166" s="14">
        <v>0.254485403468802</v>
      </c>
      <c r="P166" s="14">
        <v>0.26757479111113602</v>
      </c>
      <c r="Q166" s="14">
        <v>0.24248588794422901</v>
      </c>
      <c r="R166" s="14"/>
      <c r="S166" s="14">
        <v>0.26253491828349201</v>
      </c>
      <c r="T166" s="14">
        <v>0.28464000674256301</v>
      </c>
      <c r="U166" s="14">
        <v>0.27284136325067398</v>
      </c>
      <c r="V166" s="14">
        <v>0.33770038493603799</v>
      </c>
      <c r="W166" s="14">
        <v>0.25166300736098501</v>
      </c>
      <c r="X166" s="14">
        <v>0.26910967660942098</v>
      </c>
      <c r="Y166" s="14">
        <v>0.24376104211625299</v>
      </c>
      <c r="Z166" s="14">
        <v>0.30319700919550802</v>
      </c>
      <c r="AA166" s="14">
        <v>0.29384112153154002</v>
      </c>
      <c r="AB166" s="14">
        <v>0.18872909665795501</v>
      </c>
      <c r="AC166" s="14">
        <v>0.167415681823297</v>
      </c>
      <c r="AD166" s="14">
        <v>0.253747076910874</v>
      </c>
      <c r="AE166" s="14"/>
      <c r="AF166" s="14">
        <v>0.27281331420986998</v>
      </c>
      <c r="AG166" s="14">
        <v>0.22846710495473599</v>
      </c>
      <c r="AH166" s="14">
        <v>0.19877098515120201</v>
      </c>
      <c r="AI166" s="14">
        <v>0.24708973238163301</v>
      </c>
      <c r="AJ166" s="14"/>
      <c r="AK166" s="14">
        <v>0.26807393267771201</v>
      </c>
      <c r="AL166" s="14">
        <v>0.216843969104974</v>
      </c>
      <c r="AM166" s="14"/>
      <c r="AN166" s="14">
        <v>0.258665187767255</v>
      </c>
      <c r="AO166" s="14">
        <v>0.27028677986938299</v>
      </c>
      <c r="AP166" s="14">
        <v>0.28018674883021</v>
      </c>
      <c r="AQ166" s="14">
        <v>0.247709922531543</v>
      </c>
      <c r="AR166" s="14">
        <v>0.27150209975317202</v>
      </c>
      <c r="AS166" s="14">
        <v>0.25786345921744702</v>
      </c>
      <c r="AT166" s="14"/>
      <c r="AU166" s="14">
        <v>0.29756269657362</v>
      </c>
      <c r="AV166" s="14">
        <v>0.219781960163621</v>
      </c>
      <c r="AW166" s="14"/>
      <c r="AX166" s="14">
        <v>0.21405913151230299</v>
      </c>
      <c r="AY166" s="14">
        <v>0.28327856091464898</v>
      </c>
      <c r="AZ166" s="14"/>
      <c r="BA166" s="14">
        <v>0.2623921948222</v>
      </c>
      <c r="BB166" s="14">
        <v>0.27275795373268003</v>
      </c>
      <c r="BC166" s="14"/>
      <c r="BD166" s="14">
        <v>0.29469314232292398</v>
      </c>
      <c r="BE166" s="14"/>
      <c r="BF166" s="14">
        <v>0.29708939108257398</v>
      </c>
      <c r="BG166" s="14"/>
      <c r="BH166" s="14">
        <v>0.22891601316499499</v>
      </c>
      <c r="BI166" s="14"/>
      <c r="BJ166" s="14">
        <v>0.213463334688692</v>
      </c>
      <c r="BK166" s="14"/>
      <c r="BL166" s="14">
        <v>0.26202282965634499</v>
      </c>
      <c r="BM166" s="14">
        <v>0.33205602595744199</v>
      </c>
      <c r="BN166" s="14">
        <v>0.29067370399517201</v>
      </c>
      <c r="BO166" s="14">
        <v>0.24388268741869801</v>
      </c>
      <c r="BP166" s="14" t="s">
        <v>95</v>
      </c>
      <c r="BQ166" s="14">
        <v>0.22612425989832</v>
      </c>
      <c r="BR166" s="14"/>
      <c r="BS166" s="14">
        <v>0.26410798923428402</v>
      </c>
      <c r="BT166" s="14">
        <v>0.32966605547706601</v>
      </c>
      <c r="BU166" s="14">
        <v>0.29185542414710902</v>
      </c>
      <c r="BV166" s="14">
        <v>0.24627428921265701</v>
      </c>
      <c r="BW166" s="14">
        <v>0.17187918209342701</v>
      </c>
      <c r="BX166" s="14">
        <v>0.202979612299578</v>
      </c>
      <c r="BY166" s="14"/>
      <c r="BZ166" s="14">
        <v>8.55587478057728E-2</v>
      </c>
      <c r="CA166" s="14">
        <v>0.360416033557727</v>
      </c>
      <c r="CB166" s="14">
        <v>0.34055691827236301</v>
      </c>
      <c r="CC166" s="14">
        <v>0.208978947309816</v>
      </c>
    </row>
    <row r="167" spans="2:81" x14ac:dyDescent="0.3">
      <c r="B167" t="s">
        <v>65</v>
      </c>
      <c r="C167" s="14">
        <v>0.24651924926049201</v>
      </c>
      <c r="D167" s="14">
        <v>0.22403769800020601</v>
      </c>
      <c r="E167" s="14">
        <v>0.26814368706416197</v>
      </c>
      <c r="F167" s="14"/>
      <c r="G167" s="14">
        <v>0.177526731765274</v>
      </c>
      <c r="H167" s="14">
        <v>0.247056719340985</v>
      </c>
      <c r="I167" s="14">
        <v>0.23080975450239299</v>
      </c>
      <c r="J167" s="14">
        <v>0.27401927242211899</v>
      </c>
      <c r="K167" s="14">
        <v>0.22798924475468901</v>
      </c>
      <c r="L167" s="14">
        <v>0.29845577394713801</v>
      </c>
      <c r="M167" s="14"/>
      <c r="N167" s="14">
        <v>0.214187247814809</v>
      </c>
      <c r="O167" s="14">
        <v>0.27150987872536497</v>
      </c>
      <c r="P167" s="14">
        <v>0.25876651632478997</v>
      </c>
      <c r="Q167" s="14">
        <v>0.24428006646422901</v>
      </c>
      <c r="R167" s="14"/>
      <c r="S167" s="14">
        <v>0.25312777999755698</v>
      </c>
      <c r="T167" s="14">
        <v>0.242033397682062</v>
      </c>
      <c r="U167" s="14">
        <v>0.23807685999976</v>
      </c>
      <c r="V167" s="14">
        <v>0.28934245273006398</v>
      </c>
      <c r="W167" s="14">
        <v>0.28586513986343498</v>
      </c>
      <c r="X167" s="14">
        <v>0.25360332280231701</v>
      </c>
      <c r="Y167" s="14">
        <v>0.224996611858651</v>
      </c>
      <c r="Z167" s="14">
        <v>0.20523494138145101</v>
      </c>
      <c r="AA167" s="14">
        <v>0.234657565693347</v>
      </c>
      <c r="AB167" s="14">
        <v>0.218054149598083</v>
      </c>
      <c r="AC167" s="14">
        <v>0.26597903157125102</v>
      </c>
      <c r="AD167" s="14">
        <v>0.232674153475639</v>
      </c>
      <c r="AE167" s="14"/>
      <c r="AF167" s="14">
        <v>0.244067998681082</v>
      </c>
      <c r="AG167" s="14">
        <v>0.21619104328908101</v>
      </c>
      <c r="AH167" s="14">
        <v>0.265345676692337</v>
      </c>
      <c r="AI167" s="14">
        <v>0.22005402618026401</v>
      </c>
      <c r="AJ167" s="14"/>
      <c r="AK167" s="14">
        <v>0.30780778111708001</v>
      </c>
      <c r="AL167" s="14">
        <v>0.26356291536445597</v>
      </c>
      <c r="AM167" s="14"/>
      <c r="AN167" s="14">
        <v>0.21473128262626401</v>
      </c>
      <c r="AO167" s="14">
        <v>0.27094282449564</v>
      </c>
      <c r="AP167" s="14">
        <v>0.26576591481773898</v>
      </c>
      <c r="AQ167" s="14">
        <v>0.24695551938586799</v>
      </c>
      <c r="AR167" s="14">
        <v>0.25605681458042601</v>
      </c>
      <c r="AS167" s="14">
        <v>0.20829031736197801</v>
      </c>
      <c r="AT167" s="14"/>
      <c r="AU167" s="14">
        <v>0.23519391567346301</v>
      </c>
      <c r="AV167" s="14">
        <v>0.26028334832841699</v>
      </c>
      <c r="AW167" s="14"/>
      <c r="AX167" s="14">
        <v>0.256779551866051</v>
      </c>
      <c r="AY167" s="14">
        <v>0.24023784074593901</v>
      </c>
      <c r="AZ167" s="14"/>
      <c r="BA167" s="14">
        <v>0.24479817898643899</v>
      </c>
      <c r="BB167" s="14">
        <v>0.25481603699078498</v>
      </c>
      <c r="BC167" s="14"/>
      <c r="BD167" s="14">
        <v>0.24003399019369201</v>
      </c>
      <c r="BE167" s="14"/>
      <c r="BF167" s="14">
        <v>0.23604306932946101</v>
      </c>
      <c r="BG167" s="14"/>
      <c r="BH167" s="14">
        <v>0.22661779432936199</v>
      </c>
      <c r="BI167" s="14"/>
      <c r="BJ167" s="14">
        <v>0.227004289727814</v>
      </c>
      <c r="BK167" s="14"/>
      <c r="BL167" s="14">
        <v>0.24149604374021399</v>
      </c>
      <c r="BM167" s="14">
        <v>0.260650916780721</v>
      </c>
      <c r="BN167" s="14">
        <v>0.237127301092322</v>
      </c>
      <c r="BO167" s="14">
        <v>0.22413848263285899</v>
      </c>
      <c r="BP167" s="14" t="s">
        <v>95</v>
      </c>
      <c r="BQ167" s="14">
        <v>0.28285512949386399</v>
      </c>
      <c r="BR167" s="14"/>
      <c r="BS167" s="14">
        <v>0.235877721355331</v>
      </c>
      <c r="BT167" s="14">
        <v>0.24401708271964601</v>
      </c>
      <c r="BU167" s="14">
        <v>0.25358214876629498</v>
      </c>
      <c r="BV167" s="14">
        <v>0.23405637969349999</v>
      </c>
      <c r="BW167" s="14">
        <v>0.167318363551963</v>
      </c>
      <c r="BX167" s="14">
        <v>0.30476048210936302</v>
      </c>
      <c r="BY167" s="14"/>
      <c r="BZ167" s="14">
        <v>0.197626005834587</v>
      </c>
      <c r="CA167" s="14">
        <v>0.18092316791435001</v>
      </c>
      <c r="CB167" s="14">
        <v>0.30019325067442898</v>
      </c>
      <c r="CC167" s="14">
        <v>0.28829275896274498</v>
      </c>
    </row>
    <row r="168" spans="2:81" x14ac:dyDescent="0.3">
      <c r="B168" t="s">
        <v>89</v>
      </c>
      <c r="C168" s="14">
        <v>0.173122690228179</v>
      </c>
      <c r="D168" s="14">
        <v>0.16903915907507999</v>
      </c>
      <c r="E168" s="14">
        <v>0.17772546962494201</v>
      </c>
      <c r="F168" s="14"/>
      <c r="G168" s="14">
        <v>0.20061050578056999</v>
      </c>
      <c r="H168" s="14">
        <v>0.187788397368161</v>
      </c>
      <c r="I168" s="14">
        <v>0.22300186376797601</v>
      </c>
      <c r="J168" s="14">
        <v>0.192877017103318</v>
      </c>
      <c r="K168" s="14">
        <v>0.12262240529261501</v>
      </c>
      <c r="L168" s="14">
        <v>0.116282393496415</v>
      </c>
      <c r="M168" s="14"/>
      <c r="N168" s="14">
        <v>0.15101780763469499</v>
      </c>
      <c r="O168" s="14">
        <v>0.22511570261626099</v>
      </c>
      <c r="P168" s="14">
        <v>0.171441470951855</v>
      </c>
      <c r="Q168" s="14">
        <v>0.14459799718226801</v>
      </c>
      <c r="R168" s="14"/>
      <c r="S168" s="14">
        <v>0.16804623675774599</v>
      </c>
      <c r="T168" s="14">
        <v>0.139638689120752</v>
      </c>
      <c r="U168" s="14">
        <v>0.146123052820085</v>
      </c>
      <c r="V168" s="14">
        <v>0.116346787934666</v>
      </c>
      <c r="W168" s="14">
        <v>0.203872713657265</v>
      </c>
      <c r="X168" s="14">
        <v>0.21122727410398801</v>
      </c>
      <c r="Y168" s="14">
        <v>0.17715525135966601</v>
      </c>
      <c r="Z168" s="14">
        <v>0.195175814075639</v>
      </c>
      <c r="AA168" s="14">
        <v>0.186266486790923</v>
      </c>
      <c r="AB168" s="14">
        <v>0.20103842342525</v>
      </c>
      <c r="AC168" s="14">
        <v>0.15771009882439399</v>
      </c>
      <c r="AD168" s="14">
        <v>0.216861124863962</v>
      </c>
      <c r="AE168" s="14"/>
      <c r="AF168" s="14">
        <v>0.17130184088216599</v>
      </c>
      <c r="AG168" s="14">
        <v>0.18367852233739701</v>
      </c>
      <c r="AH168" s="14">
        <v>0.17098993828857101</v>
      </c>
      <c r="AI168" s="14">
        <v>0.18606112480668699</v>
      </c>
      <c r="AJ168" s="14"/>
      <c r="AK168" s="14">
        <v>0.17465800090426001</v>
      </c>
      <c r="AL168" s="14">
        <v>0.24665075888263499</v>
      </c>
      <c r="AM168" s="14"/>
      <c r="AN168" s="14">
        <v>0.15573807126973499</v>
      </c>
      <c r="AO168" s="14">
        <v>0.15962952360392599</v>
      </c>
      <c r="AP168" s="14">
        <v>0.16679726067620301</v>
      </c>
      <c r="AQ168" s="14">
        <v>0.20235125238235099</v>
      </c>
      <c r="AR168" s="14">
        <v>0.17784312375122899</v>
      </c>
      <c r="AS168" s="14">
        <v>0.23574942437906901</v>
      </c>
      <c r="AT168" s="14"/>
      <c r="AU168" s="14">
        <v>0.153425591028715</v>
      </c>
      <c r="AV168" s="14">
        <v>0.202623458174712</v>
      </c>
      <c r="AW168" s="14"/>
      <c r="AX168" s="14">
        <v>0.175302301281582</v>
      </c>
      <c r="AY168" s="14">
        <v>0.173400209229748</v>
      </c>
      <c r="AZ168" s="14"/>
      <c r="BA168" s="14">
        <v>0.16637661527137099</v>
      </c>
      <c r="BB168" s="14">
        <v>0.20564358886499001</v>
      </c>
      <c r="BC168" s="14"/>
      <c r="BD168" s="14">
        <v>0.14094755814448201</v>
      </c>
      <c r="BE168" s="14"/>
      <c r="BF168" s="14">
        <v>0.13421069034222299</v>
      </c>
      <c r="BG168" s="14"/>
      <c r="BH168" s="14">
        <v>0.138054216214298</v>
      </c>
      <c r="BI168" s="14"/>
      <c r="BJ168" s="14">
        <v>0.13696069469858199</v>
      </c>
      <c r="BK168" s="14"/>
      <c r="BL168" s="14">
        <v>0.19524640251075201</v>
      </c>
      <c r="BM168" s="14">
        <v>0.112326613647856</v>
      </c>
      <c r="BN168" s="14">
        <v>0.15407581716171201</v>
      </c>
      <c r="BO168" s="14">
        <v>0.17424664989366001</v>
      </c>
      <c r="BP168" s="14" t="s">
        <v>95</v>
      </c>
      <c r="BQ168" s="14">
        <v>0.20460871493153099</v>
      </c>
      <c r="BR168" s="14"/>
      <c r="BS168" s="14">
        <v>0.20066871506841699</v>
      </c>
      <c r="BT168" s="14">
        <v>0.13039800534726601</v>
      </c>
      <c r="BU168" s="14">
        <v>0.16043611128770999</v>
      </c>
      <c r="BV168" s="14">
        <v>0.157995086898226</v>
      </c>
      <c r="BW168" s="14">
        <v>0.204790096766053</v>
      </c>
      <c r="BX168" s="14">
        <v>0.20266800305267499</v>
      </c>
      <c r="BY168" s="14"/>
      <c r="BZ168" s="14">
        <v>0.239007644660376</v>
      </c>
      <c r="CA168" s="14">
        <v>8.8810694843891605E-2</v>
      </c>
      <c r="CB168" s="14">
        <v>0.130754980554906</v>
      </c>
      <c r="CC168" s="14">
        <v>0.25503713952830298</v>
      </c>
    </row>
    <row r="169" spans="2:81" x14ac:dyDescent="0.3">
      <c r="B169" t="s">
        <v>90</v>
      </c>
      <c r="C169" s="14">
        <v>0.170521532678408</v>
      </c>
      <c r="D169" s="14">
        <v>0.158463921743214</v>
      </c>
      <c r="E169" s="14">
        <v>0.18013708017073801</v>
      </c>
      <c r="F169" s="14"/>
      <c r="G169" s="14">
        <v>0.17083063426957701</v>
      </c>
      <c r="H169" s="14">
        <v>0.17829065490059701</v>
      </c>
      <c r="I169" s="14">
        <v>0.17224337819871</v>
      </c>
      <c r="J169" s="14">
        <v>0.16793092311900701</v>
      </c>
      <c r="K169" s="14">
        <v>0.23024888507504801</v>
      </c>
      <c r="L169" s="14">
        <v>0.124226308166263</v>
      </c>
      <c r="M169" s="14"/>
      <c r="N169" s="14">
        <v>0.163287899342139</v>
      </c>
      <c r="O169" s="14">
        <v>0.16718780327487401</v>
      </c>
      <c r="P169" s="14">
        <v>0.15987214385500401</v>
      </c>
      <c r="Q169" s="14">
        <v>0.189347626587547</v>
      </c>
      <c r="R169" s="14"/>
      <c r="S169" s="14">
        <v>0.105951823158033</v>
      </c>
      <c r="T169" s="14">
        <v>0.20167033360907299</v>
      </c>
      <c r="U169" s="14">
        <v>0.179817800277629</v>
      </c>
      <c r="V169" s="14">
        <v>0.13735108197294099</v>
      </c>
      <c r="W169" s="14">
        <v>0.122409449224022</v>
      </c>
      <c r="X169" s="14">
        <v>0.140989798789425</v>
      </c>
      <c r="Y169" s="14">
        <v>0.17767309645707</v>
      </c>
      <c r="Z169" s="14">
        <v>0.11748260875375099</v>
      </c>
      <c r="AA169" s="14">
        <v>0.155292686307689</v>
      </c>
      <c r="AB169" s="14">
        <v>0.27987611784948901</v>
      </c>
      <c r="AC169" s="14">
        <v>0.296172435753293</v>
      </c>
      <c r="AD169" s="14">
        <v>0.18759918548367499</v>
      </c>
      <c r="AE169" s="14"/>
      <c r="AF169" s="14">
        <v>0.15268856865076899</v>
      </c>
      <c r="AG169" s="14">
        <v>0.26619406678116098</v>
      </c>
      <c r="AH169" s="14">
        <v>0.262332213343208</v>
      </c>
      <c r="AI169" s="14">
        <v>0.247003999543457</v>
      </c>
      <c r="AJ169" s="14"/>
      <c r="AK169" s="14">
        <v>0.144923160972485</v>
      </c>
      <c r="AL169" s="14">
        <v>0.157060851887565</v>
      </c>
      <c r="AM169" s="14"/>
      <c r="AN169" s="14">
        <v>0.16039514503142799</v>
      </c>
      <c r="AO169" s="14">
        <v>0.16687054108341701</v>
      </c>
      <c r="AP169" s="14">
        <v>0.19097084156090899</v>
      </c>
      <c r="AQ169" s="14">
        <v>0.18094671616522701</v>
      </c>
      <c r="AR169" s="14">
        <v>0.159696333859975</v>
      </c>
      <c r="AS169" s="14">
        <v>0.173684185194769</v>
      </c>
      <c r="AT169" s="14"/>
      <c r="AU169" s="14">
        <v>0.15939589772324</v>
      </c>
      <c r="AV169" s="14">
        <v>0.18338253925423201</v>
      </c>
      <c r="AW169" s="14"/>
      <c r="AX169" s="14">
        <v>0.24261500224685401</v>
      </c>
      <c r="AY169" s="14">
        <v>0.143758847840806</v>
      </c>
      <c r="AZ169" s="14"/>
      <c r="BA169" s="14">
        <v>0.17810771200688</v>
      </c>
      <c r="BB169" s="14">
        <v>0.133950731055032</v>
      </c>
      <c r="BC169" s="14"/>
      <c r="BD169" s="14">
        <v>0.116773906230147</v>
      </c>
      <c r="BE169" s="14"/>
      <c r="BF169" s="14">
        <v>0.11484799617041599</v>
      </c>
      <c r="BG169" s="14"/>
      <c r="BH169" s="14">
        <v>0.28944090871928602</v>
      </c>
      <c r="BI169" s="14"/>
      <c r="BJ169" s="14">
        <v>0.29821062171914497</v>
      </c>
      <c r="BK169" s="14"/>
      <c r="BL169" s="14">
        <v>0.178229256473424</v>
      </c>
      <c r="BM169" s="14">
        <v>5.9649696883306298E-2</v>
      </c>
      <c r="BN169" s="14">
        <v>0.174221991072674</v>
      </c>
      <c r="BO169" s="14">
        <v>0.115861881272158</v>
      </c>
      <c r="BP169" s="14" t="s">
        <v>95</v>
      </c>
      <c r="BQ169" s="14">
        <v>0.21754313569748501</v>
      </c>
      <c r="BR169" s="14"/>
      <c r="BS169" s="14">
        <v>0.15302947204741699</v>
      </c>
      <c r="BT169" s="14">
        <v>8.3298270457839496E-2</v>
      </c>
      <c r="BU169" s="14">
        <v>0.124425360385923</v>
      </c>
      <c r="BV169" s="14">
        <v>0.117704421637288</v>
      </c>
      <c r="BW169" s="14">
        <v>0.39701054272894398</v>
      </c>
      <c r="BX169" s="14">
        <v>0.25201776944610998</v>
      </c>
      <c r="BY169" s="14"/>
      <c r="BZ169" s="14">
        <v>0.46133368661413399</v>
      </c>
      <c r="CA169" s="14">
        <v>3.5211676879552199E-2</v>
      </c>
      <c r="CB169" s="14">
        <v>7.0185654113645204E-2</v>
      </c>
      <c r="CC169" s="14">
        <v>0.21573255602107999</v>
      </c>
    </row>
    <row r="170" spans="2:81" x14ac:dyDescent="0.3">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row>
    <row r="171" spans="2:81" x14ac:dyDescent="0.3">
      <c r="B171" s="6" t="s">
        <v>119</v>
      </c>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row>
    <row r="172" spans="2:81" x14ac:dyDescent="0.3">
      <c r="B172" s="21" t="s">
        <v>94</v>
      </c>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row>
    <row r="173" spans="2:81" x14ac:dyDescent="0.3">
      <c r="B173" t="s">
        <v>63</v>
      </c>
      <c r="C173" s="14">
        <v>0.16716900049477099</v>
      </c>
      <c r="D173" s="14">
        <v>0.19225165519335899</v>
      </c>
      <c r="E173" s="14">
        <v>0.14351982621445</v>
      </c>
      <c r="F173" s="14"/>
      <c r="G173" s="14">
        <v>0.20045154936105</v>
      </c>
      <c r="H173" s="14">
        <v>0.15899837031087999</v>
      </c>
      <c r="I173" s="14">
        <v>0.124981652551231</v>
      </c>
      <c r="J173" s="14">
        <v>0.14108166762253599</v>
      </c>
      <c r="K173" s="14">
        <v>0.17653384615416201</v>
      </c>
      <c r="L173" s="14">
        <v>0.20119903322011401</v>
      </c>
      <c r="M173" s="14"/>
      <c r="N173" s="14">
        <v>0.18111745074676</v>
      </c>
      <c r="O173" s="14">
        <v>0.123807623196671</v>
      </c>
      <c r="P173" s="14">
        <v>0.162170044859934</v>
      </c>
      <c r="Q173" s="14">
        <v>0.20318432315014501</v>
      </c>
      <c r="R173" s="14"/>
      <c r="S173" s="14">
        <v>0.225529393975754</v>
      </c>
      <c r="T173" s="14">
        <v>0.15019101842760599</v>
      </c>
      <c r="U173" s="14">
        <v>0.19858460188020799</v>
      </c>
      <c r="V173" s="14">
        <v>0.16829826010871199</v>
      </c>
      <c r="W173" s="14">
        <v>0.19333931558093001</v>
      </c>
      <c r="X173" s="14">
        <v>0.152853673589223</v>
      </c>
      <c r="Y173" s="14">
        <v>0.16968500804488501</v>
      </c>
      <c r="Z173" s="14">
        <v>0.122233553417107</v>
      </c>
      <c r="AA173" s="14">
        <v>0.13241708291200399</v>
      </c>
      <c r="AB173" s="14">
        <v>0.164277554005926</v>
      </c>
      <c r="AC173" s="14">
        <v>0.11966772356447999</v>
      </c>
      <c r="AD173" s="14">
        <v>0.141691459869214</v>
      </c>
      <c r="AE173" s="14"/>
      <c r="AF173" s="14">
        <v>0.176219302968045</v>
      </c>
      <c r="AG173" s="14">
        <v>0.15030799795421701</v>
      </c>
      <c r="AH173" s="14">
        <v>0.111980160698781</v>
      </c>
      <c r="AI173" s="14">
        <v>0.13598694325548499</v>
      </c>
      <c r="AJ173" s="14"/>
      <c r="AK173" s="14">
        <v>0.14545564168401301</v>
      </c>
      <c r="AL173" s="14">
        <v>0.13176788263087399</v>
      </c>
      <c r="AM173" s="14"/>
      <c r="AN173" s="14">
        <v>0.23373072898898201</v>
      </c>
      <c r="AO173" s="14">
        <v>0.14884273744447199</v>
      </c>
      <c r="AP173" s="14">
        <v>0.12030414192379101</v>
      </c>
      <c r="AQ173" s="14">
        <v>0.14833476733862699</v>
      </c>
      <c r="AR173" s="14">
        <v>0.16529467939254899</v>
      </c>
      <c r="AS173" s="14">
        <v>0.121962423234571</v>
      </c>
      <c r="AT173" s="14"/>
      <c r="AU173" s="14">
        <v>0.185014302495142</v>
      </c>
      <c r="AV173" s="14">
        <v>0.14303144806149701</v>
      </c>
      <c r="AW173" s="14"/>
      <c r="AX173" s="14">
        <v>0.12331550953508701</v>
      </c>
      <c r="AY173" s="14">
        <v>0.18403095855902099</v>
      </c>
      <c r="AZ173" s="14"/>
      <c r="BA173" s="14">
        <v>0.17339821927245899</v>
      </c>
      <c r="BB173" s="14">
        <v>0.13713971772623901</v>
      </c>
      <c r="BC173" s="14"/>
      <c r="BD173" s="14">
        <v>0.22658777389645099</v>
      </c>
      <c r="BE173" s="14"/>
      <c r="BF173" s="14">
        <v>0.24326662207358399</v>
      </c>
      <c r="BG173" s="14"/>
      <c r="BH173" s="14">
        <v>0.16422565850009199</v>
      </c>
      <c r="BI173" s="14"/>
      <c r="BJ173" s="14">
        <v>0.122435843223444</v>
      </c>
      <c r="BK173" s="14"/>
      <c r="BL173" s="14">
        <v>0.15086087958522701</v>
      </c>
      <c r="BM173" s="14">
        <v>0.24189814583202399</v>
      </c>
      <c r="BN173" s="14">
        <v>0.15636511426709801</v>
      </c>
      <c r="BO173" s="14">
        <v>0.25875422440928297</v>
      </c>
      <c r="BP173" s="14" t="s">
        <v>95</v>
      </c>
      <c r="BQ173" s="14">
        <v>0.123101460225279</v>
      </c>
      <c r="BR173" s="14"/>
      <c r="BS173" s="14">
        <v>0.17556546841282</v>
      </c>
      <c r="BT173" s="14">
        <v>0.21138638623322001</v>
      </c>
      <c r="BU173" s="14">
        <v>0.204650529201162</v>
      </c>
      <c r="BV173" s="14">
        <v>0.250803807064925</v>
      </c>
      <c r="BW173" s="14">
        <v>7.1264448329969907E-2</v>
      </c>
      <c r="BX173" s="14">
        <v>7.6449211322232105E-2</v>
      </c>
      <c r="BY173" s="14"/>
      <c r="BZ173" s="14">
        <v>2.3908102604515698E-2</v>
      </c>
      <c r="CA173" s="14">
        <v>0.36738990552987</v>
      </c>
      <c r="CB173" s="14">
        <v>0.173479408986499</v>
      </c>
      <c r="CC173" s="14">
        <v>5.7815768337087403E-2</v>
      </c>
    </row>
    <row r="174" spans="2:81" x14ac:dyDescent="0.3">
      <c r="B174" t="s">
        <v>64</v>
      </c>
      <c r="C174" s="14">
        <v>0.29852908989678101</v>
      </c>
      <c r="D174" s="14">
        <v>0.28602565525610602</v>
      </c>
      <c r="E174" s="14">
        <v>0.31069122176634101</v>
      </c>
      <c r="F174" s="14"/>
      <c r="G174" s="14">
        <v>0.312280623034354</v>
      </c>
      <c r="H174" s="14">
        <v>0.307272031047298</v>
      </c>
      <c r="I174" s="14">
        <v>0.344405644745918</v>
      </c>
      <c r="J174" s="14">
        <v>0.280929060041885</v>
      </c>
      <c r="K174" s="14">
        <v>0.29758525799479901</v>
      </c>
      <c r="L174" s="14">
        <v>0.25760700020124999</v>
      </c>
      <c r="M174" s="14"/>
      <c r="N174" s="14">
        <v>0.31484372816925499</v>
      </c>
      <c r="O174" s="14">
        <v>0.32569103253707499</v>
      </c>
      <c r="P174" s="14">
        <v>0.29073595950932701</v>
      </c>
      <c r="Q174" s="14">
        <v>0.26021441659203598</v>
      </c>
      <c r="R174" s="14"/>
      <c r="S174" s="14">
        <v>0.27549330425761598</v>
      </c>
      <c r="T174" s="14">
        <v>0.34952244986184</v>
      </c>
      <c r="U174" s="14">
        <v>0.224404356969303</v>
      </c>
      <c r="V174" s="14">
        <v>0.36529425505061303</v>
      </c>
      <c r="W174" s="14">
        <v>0.26077866841373598</v>
      </c>
      <c r="X174" s="14">
        <v>0.31343371030473599</v>
      </c>
      <c r="Y174" s="14">
        <v>0.31014859798397898</v>
      </c>
      <c r="Z174" s="14">
        <v>0.325089012509023</v>
      </c>
      <c r="AA174" s="14">
        <v>0.33726289398042197</v>
      </c>
      <c r="AB174" s="14">
        <v>0.232282072890412</v>
      </c>
      <c r="AC174" s="14">
        <v>0.27553676493991403</v>
      </c>
      <c r="AD174" s="14">
        <v>0.27787684375720401</v>
      </c>
      <c r="AE174" s="14"/>
      <c r="AF174" s="14">
        <v>0.302114445002442</v>
      </c>
      <c r="AG174" s="14">
        <v>0.249451182961512</v>
      </c>
      <c r="AH174" s="14">
        <v>0.31227495903310798</v>
      </c>
      <c r="AI174" s="14">
        <v>0.28595668255921403</v>
      </c>
      <c r="AJ174" s="14"/>
      <c r="AK174" s="14">
        <v>0.31521314450881899</v>
      </c>
      <c r="AL174" s="14">
        <v>0.29709123088518202</v>
      </c>
      <c r="AM174" s="14"/>
      <c r="AN174" s="14">
        <v>0.30296120949981897</v>
      </c>
      <c r="AO174" s="14">
        <v>0.31457191324116202</v>
      </c>
      <c r="AP174" s="14">
        <v>0.30380890714994102</v>
      </c>
      <c r="AQ174" s="14">
        <v>0.28364893325736501</v>
      </c>
      <c r="AR174" s="14">
        <v>0.26183380203603601</v>
      </c>
      <c r="AS174" s="14">
        <v>0.30695793537271199</v>
      </c>
      <c r="AT174" s="14"/>
      <c r="AU174" s="14">
        <v>0.30427886204825699</v>
      </c>
      <c r="AV174" s="14">
        <v>0.29305165668457001</v>
      </c>
      <c r="AW174" s="14"/>
      <c r="AX174" s="14">
        <v>0.26503370461578102</v>
      </c>
      <c r="AY174" s="14">
        <v>0.31248219582606002</v>
      </c>
      <c r="AZ174" s="14"/>
      <c r="BA174" s="14">
        <v>0.289197952737135</v>
      </c>
      <c r="BB174" s="14">
        <v>0.34351183433378801</v>
      </c>
      <c r="BC174" s="14"/>
      <c r="BD174" s="14">
        <v>0.31788463145279</v>
      </c>
      <c r="BE174" s="14"/>
      <c r="BF174" s="14">
        <v>0.312241153014993</v>
      </c>
      <c r="BG174" s="14"/>
      <c r="BH174" s="14">
        <v>0.25638737268696099</v>
      </c>
      <c r="BI174" s="14"/>
      <c r="BJ174" s="14">
        <v>0.29293119294685899</v>
      </c>
      <c r="BK174" s="14"/>
      <c r="BL174" s="14">
        <v>0.316958042288283</v>
      </c>
      <c r="BM174" s="14">
        <v>0.34853375388670399</v>
      </c>
      <c r="BN174" s="14">
        <v>0.30213673966849303</v>
      </c>
      <c r="BO174" s="14">
        <v>0.29427516518130797</v>
      </c>
      <c r="BP174" s="14" t="s">
        <v>95</v>
      </c>
      <c r="BQ174" s="14">
        <v>0.219339669870523</v>
      </c>
      <c r="BR174" s="14"/>
      <c r="BS174" s="14">
        <v>0.31928272764461302</v>
      </c>
      <c r="BT174" s="14">
        <v>0.39520983818906402</v>
      </c>
      <c r="BU174" s="14">
        <v>0.28982090841354402</v>
      </c>
      <c r="BV174" s="14">
        <v>0.29911131756638498</v>
      </c>
      <c r="BW174" s="14">
        <v>0.24939454906141201</v>
      </c>
      <c r="BX174" s="14">
        <v>0.21607643613137301</v>
      </c>
      <c r="BY174" s="14"/>
      <c r="BZ174" s="14">
        <v>0.138066097017917</v>
      </c>
      <c r="CA174" s="14">
        <v>0.377618820481117</v>
      </c>
      <c r="CB174" s="14">
        <v>0.31191222597045898</v>
      </c>
      <c r="CC174" s="14">
        <v>0.31094953717991197</v>
      </c>
    </row>
    <row r="175" spans="2:81" x14ac:dyDescent="0.3">
      <c r="B175" t="s">
        <v>65</v>
      </c>
      <c r="C175" s="14">
        <v>0.234201784915954</v>
      </c>
      <c r="D175" s="14">
        <v>0.22014354048658499</v>
      </c>
      <c r="E175" s="14">
        <v>0.24868842430416399</v>
      </c>
      <c r="F175" s="14"/>
      <c r="G175" s="14">
        <v>0.17704477405546401</v>
      </c>
      <c r="H175" s="14">
        <v>0.20900737804773001</v>
      </c>
      <c r="I175" s="14">
        <v>0.24100477452649299</v>
      </c>
      <c r="J175" s="14">
        <v>0.25328869718989799</v>
      </c>
      <c r="K175" s="14">
        <v>0.214456597900506</v>
      </c>
      <c r="L175" s="14">
        <v>0.28864364952701299</v>
      </c>
      <c r="M175" s="14"/>
      <c r="N175" s="14">
        <v>0.21047805665410799</v>
      </c>
      <c r="O175" s="14">
        <v>0.249638464974065</v>
      </c>
      <c r="P175" s="14">
        <v>0.24953785000024301</v>
      </c>
      <c r="Q175" s="14">
        <v>0.228289671112406</v>
      </c>
      <c r="R175" s="14"/>
      <c r="S175" s="14">
        <v>0.25361400785563598</v>
      </c>
      <c r="T175" s="14">
        <v>0.214230537940652</v>
      </c>
      <c r="U175" s="14">
        <v>0.20075713021435199</v>
      </c>
      <c r="V175" s="14">
        <v>0.27063259621927899</v>
      </c>
      <c r="W175" s="14">
        <v>0.302590843848624</v>
      </c>
      <c r="X175" s="14">
        <v>0.264123638108263</v>
      </c>
      <c r="Y175" s="14">
        <v>0.13739798082514701</v>
      </c>
      <c r="Z175" s="14">
        <v>0.26790874554364003</v>
      </c>
      <c r="AA175" s="14">
        <v>0.24527887051743999</v>
      </c>
      <c r="AB175" s="14">
        <v>0.20116597106279599</v>
      </c>
      <c r="AC175" s="14">
        <v>0.19973649262472901</v>
      </c>
      <c r="AD175" s="14">
        <v>0.26030177294775397</v>
      </c>
      <c r="AE175" s="14"/>
      <c r="AF175" s="14">
        <v>0.239735967291719</v>
      </c>
      <c r="AG175" s="14">
        <v>0.188141869891995</v>
      </c>
      <c r="AH175" s="14">
        <v>0.20708911180535899</v>
      </c>
      <c r="AI175" s="14">
        <v>0.24836894645502799</v>
      </c>
      <c r="AJ175" s="14"/>
      <c r="AK175" s="14">
        <v>0.24083243830929499</v>
      </c>
      <c r="AL175" s="14">
        <v>0.28903598830645999</v>
      </c>
      <c r="AM175" s="14"/>
      <c r="AN175" s="14">
        <v>0.190171038355509</v>
      </c>
      <c r="AO175" s="14">
        <v>0.26166161465056897</v>
      </c>
      <c r="AP175" s="14">
        <v>0.253998256380429</v>
      </c>
      <c r="AQ175" s="14">
        <v>0.23899603225702801</v>
      </c>
      <c r="AR175" s="14">
        <v>0.21824648682978501</v>
      </c>
      <c r="AS175" s="14">
        <v>0.27624310268652302</v>
      </c>
      <c r="AT175" s="14"/>
      <c r="AU175" s="14">
        <v>0.22147382344661701</v>
      </c>
      <c r="AV175" s="14">
        <v>0.24874536537029299</v>
      </c>
      <c r="AW175" s="14"/>
      <c r="AX175" s="14">
        <v>0.24933252689986801</v>
      </c>
      <c r="AY175" s="14">
        <v>0.22674029798249201</v>
      </c>
      <c r="AZ175" s="14"/>
      <c r="BA175" s="14">
        <v>0.23345218346315499</v>
      </c>
      <c r="BB175" s="14">
        <v>0.237815399205827</v>
      </c>
      <c r="BC175" s="14"/>
      <c r="BD175" s="14">
        <v>0.21196788730589999</v>
      </c>
      <c r="BE175" s="14"/>
      <c r="BF175" s="14">
        <v>0.21076659586746099</v>
      </c>
      <c r="BG175" s="14"/>
      <c r="BH175" s="14">
        <v>0.18108620989079899</v>
      </c>
      <c r="BI175" s="14"/>
      <c r="BJ175" s="14">
        <v>0.22117555346349799</v>
      </c>
      <c r="BK175" s="14"/>
      <c r="BL175" s="14">
        <v>0.22463859702279801</v>
      </c>
      <c r="BM175" s="14">
        <v>0.226698851903223</v>
      </c>
      <c r="BN175" s="14">
        <v>0.23913846300114699</v>
      </c>
      <c r="BO175" s="14">
        <v>0.195413731625455</v>
      </c>
      <c r="BP175" s="14" t="s">
        <v>95</v>
      </c>
      <c r="BQ175" s="14">
        <v>0.25232127691307599</v>
      </c>
      <c r="BR175" s="14"/>
      <c r="BS175" s="14">
        <v>0.21765006531914399</v>
      </c>
      <c r="BT175" s="14">
        <v>0.19824475710272699</v>
      </c>
      <c r="BU175" s="14">
        <v>0.23459662306131901</v>
      </c>
      <c r="BV175" s="14">
        <v>0.205061964202992</v>
      </c>
      <c r="BW175" s="14">
        <v>0.205729701712171</v>
      </c>
      <c r="BX175" s="14">
        <v>0.28292421871172602</v>
      </c>
      <c r="BY175" s="14"/>
      <c r="BZ175" s="14">
        <v>0.27179016997661898</v>
      </c>
      <c r="CA175" s="14">
        <v>0.12663491333597399</v>
      </c>
      <c r="CB175" s="14">
        <v>0.28024901947022501</v>
      </c>
      <c r="CC175" s="14">
        <v>0.26905555562821198</v>
      </c>
    </row>
    <row r="176" spans="2:81" x14ac:dyDescent="0.3">
      <c r="B176" t="s">
        <v>89</v>
      </c>
      <c r="C176" s="14">
        <v>0.18688949245691799</v>
      </c>
      <c r="D176" s="14">
        <v>0.19000692318756701</v>
      </c>
      <c r="E176" s="14">
        <v>0.18457426935174601</v>
      </c>
      <c r="F176" s="14"/>
      <c r="G176" s="14">
        <v>0.19779659485866</v>
      </c>
      <c r="H176" s="14">
        <v>0.222485288555413</v>
      </c>
      <c r="I176" s="14">
        <v>0.18133177669863501</v>
      </c>
      <c r="J176" s="14">
        <v>0.22161514569353</v>
      </c>
      <c r="K176" s="14">
        <v>0.166723988768403</v>
      </c>
      <c r="L176" s="14">
        <v>0.13790848722518401</v>
      </c>
      <c r="M176" s="14"/>
      <c r="N176" s="14">
        <v>0.17580859635353399</v>
      </c>
      <c r="O176" s="14">
        <v>0.201171203375685</v>
      </c>
      <c r="P176" s="14">
        <v>0.17981767122971701</v>
      </c>
      <c r="Q176" s="14">
        <v>0.18996151559999999</v>
      </c>
      <c r="R176" s="14"/>
      <c r="S176" s="14">
        <v>0.16179446487330101</v>
      </c>
      <c r="T176" s="14">
        <v>0.205678530261654</v>
      </c>
      <c r="U176" s="14">
        <v>0.26796727892942601</v>
      </c>
      <c r="V176" s="14">
        <v>0.10801556584140901</v>
      </c>
      <c r="W176" s="14">
        <v>0.15028092030270701</v>
      </c>
      <c r="X176" s="14">
        <v>0.17435035343750499</v>
      </c>
      <c r="Y176" s="14">
        <v>0.24895432046847299</v>
      </c>
      <c r="Z176" s="14">
        <v>0.187426116432034</v>
      </c>
      <c r="AA176" s="14">
        <v>0.16983943570576801</v>
      </c>
      <c r="AB176" s="14">
        <v>0.1974614639169</v>
      </c>
      <c r="AC176" s="14">
        <v>0.22079567199792099</v>
      </c>
      <c r="AD176" s="14">
        <v>0.18997501235509501</v>
      </c>
      <c r="AE176" s="14"/>
      <c r="AF176" s="14">
        <v>0.17800227652949899</v>
      </c>
      <c r="AG176" s="14">
        <v>0.218616903468103</v>
      </c>
      <c r="AH176" s="14">
        <v>0.21783931857443001</v>
      </c>
      <c r="AI176" s="14">
        <v>0.16913343907961101</v>
      </c>
      <c r="AJ176" s="14"/>
      <c r="AK176" s="14">
        <v>0.23079732927251501</v>
      </c>
      <c r="AL176" s="14">
        <v>0.17310587036035199</v>
      </c>
      <c r="AM176" s="14"/>
      <c r="AN176" s="14">
        <v>0.18106899398617601</v>
      </c>
      <c r="AO176" s="14">
        <v>0.18025350917345301</v>
      </c>
      <c r="AP176" s="14">
        <v>0.202150099195651</v>
      </c>
      <c r="AQ176" s="14">
        <v>0.17238548504825901</v>
      </c>
      <c r="AR176" s="14">
        <v>0.22439196453017801</v>
      </c>
      <c r="AS176" s="14">
        <v>0.179531881250279</v>
      </c>
      <c r="AT176" s="14"/>
      <c r="AU176" s="14">
        <v>0.17433903437932599</v>
      </c>
      <c r="AV176" s="14">
        <v>0.20659830770092499</v>
      </c>
      <c r="AW176" s="14"/>
      <c r="AX176" s="14">
        <v>0.19846281678261099</v>
      </c>
      <c r="AY176" s="14">
        <v>0.182342613560252</v>
      </c>
      <c r="AZ176" s="14"/>
      <c r="BA176" s="14">
        <v>0.18496374244438199</v>
      </c>
      <c r="BB176" s="14">
        <v>0.19617298268768099</v>
      </c>
      <c r="BC176" s="14"/>
      <c r="BD176" s="14">
        <v>0.15373417067697201</v>
      </c>
      <c r="BE176" s="14"/>
      <c r="BF176" s="14">
        <v>0.14509914977316701</v>
      </c>
      <c r="BG176" s="14"/>
      <c r="BH176" s="14">
        <v>0.19960708060883101</v>
      </c>
      <c r="BI176" s="14"/>
      <c r="BJ176" s="14">
        <v>0.20057912570726399</v>
      </c>
      <c r="BK176" s="14"/>
      <c r="BL176" s="14">
        <v>0.20828229644336499</v>
      </c>
      <c r="BM176" s="14">
        <v>0.12325838369891599</v>
      </c>
      <c r="BN176" s="14">
        <v>0.16644431378246999</v>
      </c>
      <c r="BO176" s="14">
        <v>0.14809464552691301</v>
      </c>
      <c r="BP176" s="14" t="s">
        <v>95</v>
      </c>
      <c r="BQ176" s="14">
        <v>0.26200449671526099</v>
      </c>
      <c r="BR176" s="14"/>
      <c r="BS176" s="14">
        <v>0.18923551651293399</v>
      </c>
      <c r="BT176" s="14">
        <v>0.138732575244885</v>
      </c>
      <c r="BU176" s="14">
        <v>0.169183991901242</v>
      </c>
      <c r="BV176" s="14">
        <v>0.16493038533903301</v>
      </c>
      <c r="BW176" s="14">
        <v>0.25473812393056</v>
      </c>
      <c r="BX176" s="14">
        <v>0.23054282708590901</v>
      </c>
      <c r="BY176" s="14"/>
      <c r="BZ176" s="14">
        <v>0.27735319524365498</v>
      </c>
      <c r="CA176" s="14">
        <v>8.9574213054279594E-2</v>
      </c>
      <c r="CB176" s="14">
        <v>0.15550922795603001</v>
      </c>
      <c r="CC176" s="14">
        <v>0.25482337257840998</v>
      </c>
    </row>
    <row r="177" spans="2:81" x14ac:dyDescent="0.3">
      <c r="B177" t="s">
        <v>90</v>
      </c>
      <c r="C177" s="14">
        <v>0.113210632235575</v>
      </c>
      <c r="D177" s="14">
        <v>0.111572225876383</v>
      </c>
      <c r="E177" s="14">
        <v>0.11252625836329901</v>
      </c>
      <c r="F177" s="14"/>
      <c r="G177" s="14">
        <v>0.11242645869047201</v>
      </c>
      <c r="H177" s="14">
        <v>0.10223693203867899</v>
      </c>
      <c r="I177" s="14">
        <v>0.108276151477723</v>
      </c>
      <c r="J177" s="14">
        <v>0.103085429452151</v>
      </c>
      <c r="K177" s="14">
        <v>0.14470030918212901</v>
      </c>
      <c r="L177" s="14">
        <v>0.114641829826438</v>
      </c>
      <c r="M177" s="14"/>
      <c r="N177" s="14">
        <v>0.117752168076345</v>
      </c>
      <c r="O177" s="14">
        <v>9.9691675916504102E-2</v>
      </c>
      <c r="P177" s="14">
        <v>0.11773847440078</v>
      </c>
      <c r="Q177" s="14">
        <v>0.11835007354541401</v>
      </c>
      <c r="R177" s="14"/>
      <c r="S177" s="14">
        <v>8.3568829037692804E-2</v>
      </c>
      <c r="T177" s="14">
        <v>8.0377463508248898E-2</v>
      </c>
      <c r="U177" s="14">
        <v>0.108286632006712</v>
      </c>
      <c r="V177" s="14">
        <v>8.7759322779987797E-2</v>
      </c>
      <c r="W177" s="14">
        <v>9.3010251854002704E-2</v>
      </c>
      <c r="X177" s="14">
        <v>9.5238624560272794E-2</v>
      </c>
      <c r="Y177" s="14">
        <v>0.13381409267751501</v>
      </c>
      <c r="Z177" s="14">
        <v>9.7342572098196106E-2</v>
      </c>
      <c r="AA177" s="14">
        <v>0.11520171688436601</v>
      </c>
      <c r="AB177" s="14">
        <v>0.204812938123967</v>
      </c>
      <c r="AC177" s="14">
        <v>0.18426334687295601</v>
      </c>
      <c r="AD177" s="14">
        <v>0.13015491107073199</v>
      </c>
      <c r="AE177" s="14"/>
      <c r="AF177" s="14">
        <v>0.10392800820829499</v>
      </c>
      <c r="AG177" s="14">
        <v>0.19348204572417199</v>
      </c>
      <c r="AH177" s="14">
        <v>0.15081644988832199</v>
      </c>
      <c r="AI177" s="14">
        <v>0.16055398865066201</v>
      </c>
      <c r="AJ177" s="14"/>
      <c r="AK177" s="14">
        <v>6.7701446225358203E-2</v>
      </c>
      <c r="AL177" s="14">
        <v>0.108999027817132</v>
      </c>
      <c r="AM177" s="14"/>
      <c r="AN177" s="14">
        <v>9.2068029169513801E-2</v>
      </c>
      <c r="AO177" s="14">
        <v>9.4670225490343193E-2</v>
      </c>
      <c r="AP177" s="14">
        <v>0.11973859535018801</v>
      </c>
      <c r="AQ177" s="14">
        <v>0.156634782098721</v>
      </c>
      <c r="AR177" s="14">
        <v>0.130233067211451</v>
      </c>
      <c r="AS177" s="14">
        <v>0.115304657455916</v>
      </c>
      <c r="AT177" s="14"/>
      <c r="AU177" s="14">
        <v>0.11489397763065699</v>
      </c>
      <c r="AV177" s="14">
        <v>0.10857322218271501</v>
      </c>
      <c r="AW177" s="14"/>
      <c r="AX177" s="14">
        <v>0.16385544216665299</v>
      </c>
      <c r="AY177" s="14">
        <v>9.4403934072175205E-2</v>
      </c>
      <c r="AZ177" s="14"/>
      <c r="BA177" s="14">
        <v>0.118987902082867</v>
      </c>
      <c r="BB177" s="14">
        <v>8.5360066046464497E-2</v>
      </c>
      <c r="BC177" s="14"/>
      <c r="BD177" s="14">
        <v>8.9825536667886993E-2</v>
      </c>
      <c r="BE177" s="14"/>
      <c r="BF177" s="14">
        <v>8.8626479270794895E-2</v>
      </c>
      <c r="BG177" s="14"/>
      <c r="BH177" s="14">
        <v>0.198693678313316</v>
      </c>
      <c r="BI177" s="14"/>
      <c r="BJ177" s="14">
        <v>0.162878284658934</v>
      </c>
      <c r="BK177" s="14"/>
      <c r="BL177" s="14">
        <v>9.9260184660327294E-2</v>
      </c>
      <c r="BM177" s="14">
        <v>5.9610864679132999E-2</v>
      </c>
      <c r="BN177" s="14">
        <v>0.13591536928079201</v>
      </c>
      <c r="BO177" s="14">
        <v>0.103462233257042</v>
      </c>
      <c r="BP177" s="14" t="s">
        <v>95</v>
      </c>
      <c r="BQ177" s="14">
        <v>0.143233096275861</v>
      </c>
      <c r="BR177" s="14"/>
      <c r="BS177" s="14">
        <v>9.8266222110489507E-2</v>
      </c>
      <c r="BT177" s="14">
        <v>5.6426443230104498E-2</v>
      </c>
      <c r="BU177" s="14">
        <v>0.10174794742273301</v>
      </c>
      <c r="BV177" s="14">
        <v>8.0092525826665206E-2</v>
      </c>
      <c r="BW177" s="14">
        <v>0.21887317696588701</v>
      </c>
      <c r="BX177" s="14">
        <v>0.19400730674876099</v>
      </c>
      <c r="BY177" s="14"/>
      <c r="BZ177" s="14">
        <v>0.288882435157294</v>
      </c>
      <c r="CA177" s="14">
        <v>3.8782147598759802E-2</v>
      </c>
      <c r="CB177" s="14">
        <v>7.8850117616786994E-2</v>
      </c>
      <c r="CC177" s="14">
        <v>0.107355766276378</v>
      </c>
    </row>
    <row r="178" spans="2:81" x14ac:dyDescent="0.3">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row>
    <row r="179" spans="2:81" x14ac:dyDescent="0.3">
      <c r="B179" s="6" t="s">
        <v>120</v>
      </c>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row>
    <row r="180" spans="2:81" x14ac:dyDescent="0.3">
      <c r="B180" s="21" t="s">
        <v>94</v>
      </c>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row>
    <row r="181" spans="2:81" x14ac:dyDescent="0.3">
      <c r="B181" t="s">
        <v>63</v>
      </c>
      <c r="C181" s="14">
        <v>6.5425654424485197E-2</v>
      </c>
      <c r="D181" s="14">
        <v>8.1322417742767106E-2</v>
      </c>
      <c r="E181" s="14">
        <v>5.0285164264071397E-2</v>
      </c>
      <c r="F181" s="14"/>
      <c r="G181" s="14">
        <v>0.15067952092022599</v>
      </c>
      <c r="H181" s="14">
        <v>8.8545644539420598E-2</v>
      </c>
      <c r="I181" s="14">
        <v>6.3506086822720201E-2</v>
      </c>
      <c r="J181" s="14">
        <v>4.4041423590911698E-2</v>
      </c>
      <c r="K181" s="14">
        <v>2.01635351455491E-2</v>
      </c>
      <c r="L181" s="14">
        <v>3.4021161771685897E-2</v>
      </c>
      <c r="M181" s="14"/>
      <c r="N181" s="14">
        <v>9.2145149098387794E-2</v>
      </c>
      <c r="O181" s="14">
        <v>3.7079861117412002E-2</v>
      </c>
      <c r="P181" s="14">
        <v>5.3175922565047801E-2</v>
      </c>
      <c r="Q181" s="14">
        <v>7.8667917460919501E-2</v>
      </c>
      <c r="R181" s="14"/>
      <c r="S181" s="14">
        <v>0.15185409291692401</v>
      </c>
      <c r="T181" s="14">
        <v>2.38126664025443E-2</v>
      </c>
      <c r="U181" s="14">
        <v>6.4154795128331402E-2</v>
      </c>
      <c r="V181" s="14">
        <v>6.2042008611018599E-2</v>
      </c>
      <c r="W181" s="14">
        <v>6.8152302120101496E-2</v>
      </c>
      <c r="X181" s="14">
        <v>3.7008727886234598E-2</v>
      </c>
      <c r="Y181" s="14">
        <v>4.5498335195725402E-2</v>
      </c>
      <c r="Z181" s="14">
        <v>0.103001307518264</v>
      </c>
      <c r="AA181" s="14">
        <v>7.2765441645784107E-2</v>
      </c>
      <c r="AB181" s="14">
        <v>3.2382674520180003E-2</v>
      </c>
      <c r="AC181" s="14">
        <v>2.69088259128199E-2</v>
      </c>
      <c r="AD181" s="14">
        <v>4.8758821532015599E-2</v>
      </c>
      <c r="AE181" s="14"/>
      <c r="AF181" s="14">
        <v>7.0316718029028599E-2</v>
      </c>
      <c r="AG181" s="14">
        <v>4.1531797183157103E-2</v>
      </c>
      <c r="AH181" s="14">
        <v>1.9337767424921801E-2</v>
      </c>
      <c r="AI181" s="14">
        <v>3.7377277587531198E-2</v>
      </c>
      <c r="AJ181" s="14"/>
      <c r="AK181" s="14">
        <v>8.7261948329258598E-2</v>
      </c>
      <c r="AL181" s="14">
        <v>5.27413840496576E-2</v>
      </c>
      <c r="AM181" s="14"/>
      <c r="AN181" s="14">
        <v>0.155829095618499</v>
      </c>
      <c r="AO181" s="14">
        <v>3.8405637433996602E-2</v>
      </c>
      <c r="AP181" s="14">
        <v>3.04637099168871E-2</v>
      </c>
      <c r="AQ181" s="14">
        <v>2.5163148846061099E-2</v>
      </c>
      <c r="AR181" s="14">
        <v>3.5094716504789902E-2</v>
      </c>
      <c r="AS181" s="14">
        <v>4.5707172933134997E-2</v>
      </c>
      <c r="AT181" s="14"/>
      <c r="AU181" s="14">
        <v>6.8101369888124194E-2</v>
      </c>
      <c r="AV181" s="14">
        <v>5.9882459153029498E-2</v>
      </c>
      <c r="AW181" s="14"/>
      <c r="AX181" s="14">
        <v>4.6533220161405001E-2</v>
      </c>
      <c r="AY181" s="14">
        <v>7.2960514758703104E-2</v>
      </c>
      <c r="AZ181" s="14"/>
      <c r="BA181" s="14">
        <v>5.9066301621598302E-2</v>
      </c>
      <c r="BB181" s="14">
        <v>9.6082276122657601E-2</v>
      </c>
      <c r="BC181" s="14"/>
      <c r="BD181" s="14">
        <v>9.9318866499847294E-2</v>
      </c>
      <c r="BE181" s="14"/>
      <c r="BF181" s="14">
        <v>0.10318775125626301</v>
      </c>
      <c r="BG181" s="14"/>
      <c r="BH181" s="14">
        <v>5.4806887485259699E-2</v>
      </c>
      <c r="BI181" s="14"/>
      <c r="BJ181" s="14">
        <v>2.57591239050005E-2</v>
      </c>
      <c r="BK181" s="14"/>
      <c r="BL181" s="14">
        <v>7.3396017065814403E-2</v>
      </c>
      <c r="BM181" s="14">
        <v>6.3409547888830603E-2</v>
      </c>
      <c r="BN181" s="14">
        <v>3.80101279598851E-2</v>
      </c>
      <c r="BO181" s="14">
        <v>0.161415250172913</v>
      </c>
      <c r="BP181" s="14" t="s">
        <v>95</v>
      </c>
      <c r="BQ181" s="14">
        <v>3.0973406462123501E-2</v>
      </c>
      <c r="BR181" s="14"/>
      <c r="BS181" s="14">
        <v>9.7475852883774694E-2</v>
      </c>
      <c r="BT181" s="14">
        <v>7.0551768408781898E-2</v>
      </c>
      <c r="BU181" s="14">
        <v>3.2999844226245502E-2</v>
      </c>
      <c r="BV181" s="14">
        <v>0.147022952435723</v>
      </c>
      <c r="BW181" s="14">
        <v>3.98004976635528E-2</v>
      </c>
      <c r="BX181" s="14">
        <v>1.95405516952257E-2</v>
      </c>
      <c r="BY181" s="14"/>
      <c r="BZ181" s="14">
        <v>7.8106131267155904E-3</v>
      </c>
      <c r="CA181" s="14">
        <v>0.187586890899787</v>
      </c>
      <c r="CB181" s="14">
        <v>3.1387561674473298E-2</v>
      </c>
      <c r="CC181" s="14">
        <v>1.7265102973935399E-2</v>
      </c>
    </row>
    <row r="182" spans="2:81" x14ac:dyDescent="0.3">
      <c r="B182" t="s">
        <v>64</v>
      </c>
      <c r="C182" s="14">
        <v>0.102851655860624</v>
      </c>
      <c r="D182" s="14">
        <v>0.118083140877528</v>
      </c>
      <c r="E182" s="14">
        <v>8.8495680806365204E-2</v>
      </c>
      <c r="F182" s="14"/>
      <c r="G182" s="14">
        <v>0.166675458997115</v>
      </c>
      <c r="H182" s="14">
        <v>0.142319613410126</v>
      </c>
      <c r="I182" s="14">
        <v>0.102479937084684</v>
      </c>
      <c r="J182" s="14">
        <v>8.3951557880737104E-2</v>
      </c>
      <c r="K182" s="14">
        <v>6.9213828421828202E-2</v>
      </c>
      <c r="L182" s="14">
        <v>6.1538217922986402E-2</v>
      </c>
      <c r="M182" s="14"/>
      <c r="N182" s="14">
        <v>0.125844846928795</v>
      </c>
      <c r="O182" s="14">
        <v>8.1135246353532406E-2</v>
      </c>
      <c r="P182" s="14">
        <v>0.120063090286977</v>
      </c>
      <c r="Q182" s="14">
        <v>8.5669667877514094E-2</v>
      </c>
      <c r="R182" s="14"/>
      <c r="S182" s="14">
        <v>0.133115787167876</v>
      </c>
      <c r="T182" s="14">
        <v>7.1888431321202595E-2</v>
      </c>
      <c r="U182" s="14">
        <v>7.8170237095334105E-2</v>
      </c>
      <c r="V182" s="14">
        <v>0.12826779073355299</v>
      </c>
      <c r="W182" s="14">
        <v>7.0134313005627405E-2</v>
      </c>
      <c r="X182" s="14">
        <v>0.12750778157471601</v>
      </c>
      <c r="Y182" s="14">
        <v>0.111373799703109</v>
      </c>
      <c r="Z182" s="14">
        <v>9.0720354368628006E-2</v>
      </c>
      <c r="AA182" s="14">
        <v>0.115783330840733</v>
      </c>
      <c r="AB182" s="14">
        <v>9.9500179020355697E-2</v>
      </c>
      <c r="AC182" s="14">
        <v>9.2057816404287396E-2</v>
      </c>
      <c r="AD182" s="14">
        <v>6.13809869893822E-2</v>
      </c>
      <c r="AE182" s="14"/>
      <c r="AF182" s="14">
        <v>0.103557641395414</v>
      </c>
      <c r="AG182" s="14">
        <v>0.11278449127616499</v>
      </c>
      <c r="AH182" s="14">
        <v>0.13812552202532599</v>
      </c>
      <c r="AI182" s="14">
        <v>6.34699480342584E-2</v>
      </c>
      <c r="AJ182" s="14"/>
      <c r="AK182" s="14">
        <v>8.0611071042980098E-2</v>
      </c>
      <c r="AL182" s="14">
        <v>9.6213739445757798E-2</v>
      </c>
      <c r="AM182" s="14"/>
      <c r="AN182" s="14">
        <v>0.150155065271737</v>
      </c>
      <c r="AO182" s="14">
        <v>8.5392110046587699E-2</v>
      </c>
      <c r="AP182" s="14">
        <v>9.2957907325100494E-2</v>
      </c>
      <c r="AQ182" s="14">
        <v>9.2278344756217101E-2</v>
      </c>
      <c r="AR182" s="14">
        <v>5.1675078170532802E-2</v>
      </c>
      <c r="AS182" s="14">
        <v>0.12565816446998801</v>
      </c>
      <c r="AT182" s="14"/>
      <c r="AU182" s="14">
        <v>9.7156327820025298E-2</v>
      </c>
      <c r="AV182" s="14">
        <v>0.112010207781277</v>
      </c>
      <c r="AW182" s="14"/>
      <c r="AX182" s="14">
        <v>8.2838604023017501E-2</v>
      </c>
      <c r="AY182" s="14">
        <v>0.111656140600657</v>
      </c>
      <c r="AZ182" s="14"/>
      <c r="BA182" s="14">
        <v>9.4122335748946503E-2</v>
      </c>
      <c r="BB182" s="14">
        <v>0.14493321237128801</v>
      </c>
      <c r="BC182" s="14"/>
      <c r="BD182" s="14">
        <v>0.11795964121201</v>
      </c>
      <c r="BE182" s="14"/>
      <c r="BF182" s="14">
        <v>0.113260230559251</v>
      </c>
      <c r="BG182" s="14"/>
      <c r="BH182" s="14">
        <v>0.11881217943941499</v>
      </c>
      <c r="BI182" s="14"/>
      <c r="BJ182" s="14">
        <v>9.0063571913960999E-2</v>
      </c>
      <c r="BK182" s="14"/>
      <c r="BL182" s="14">
        <v>0.106891157551684</v>
      </c>
      <c r="BM182" s="14">
        <v>0.10459449284181201</v>
      </c>
      <c r="BN182" s="14">
        <v>0.108753574287548</v>
      </c>
      <c r="BO182" s="14">
        <v>0.116501330640101</v>
      </c>
      <c r="BP182" s="14" t="s">
        <v>95</v>
      </c>
      <c r="BQ182" s="14">
        <v>9.20834728941856E-2</v>
      </c>
      <c r="BR182" s="14"/>
      <c r="BS182" s="14">
        <v>0.122518995407078</v>
      </c>
      <c r="BT182" s="14">
        <v>0.112099343424768</v>
      </c>
      <c r="BU182" s="14">
        <v>0.11374064551445399</v>
      </c>
      <c r="BV182" s="14">
        <v>0.103670653923377</v>
      </c>
      <c r="BW182" s="14">
        <v>9.1622262067424506E-2</v>
      </c>
      <c r="BX182" s="14">
        <v>0.116653451359077</v>
      </c>
      <c r="BY182" s="14"/>
      <c r="BZ182" s="14">
        <v>6.0275428957381298E-2</v>
      </c>
      <c r="CA182" s="14">
        <v>0.16611187754568399</v>
      </c>
      <c r="CB182" s="14">
        <v>8.2382264339634304E-2</v>
      </c>
      <c r="CC182" s="14">
        <v>8.8882184728688196E-2</v>
      </c>
    </row>
    <row r="183" spans="2:81" x14ac:dyDescent="0.3">
      <c r="B183" t="s">
        <v>65</v>
      </c>
      <c r="C183" s="14">
        <v>0.134857829248588</v>
      </c>
      <c r="D183" s="14">
        <v>0.13386359060529801</v>
      </c>
      <c r="E183" s="14">
        <v>0.13632676906067401</v>
      </c>
      <c r="F183" s="14"/>
      <c r="G183" s="14">
        <v>0.135376658709325</v>
      </c>
      <c r="H183" s="14">
        <v>0.15830255407053501</v>
      </c>
      <c r="I183" s="14">
        <v>0.14353690468993799</v>
      </c>
      <c r="J183" s="14">
        <v>0.15343331290961901</v>
      </c>
      <c r="K183" s="14">
        <v>0.116201169736867</v>
      </c>
      <c r="L183" s="14">
        <v>0.10411658861824701</v>
      </c>
      <c r="M183" s="14"/>
      <c r="N183" s="14">
        <v>0.11172615699533001</v>
      </c>
      <c r="O183" s="14">
        <v>0.16244732584469301</v>
      </c>
      <c r="P183" s="14">
        <v>0.136355730792067</v>
      </c>
      <c r="Q183" s="14">
        <v>0.127996541164386</v>
      </c>
      <c r="R183" s="14"/>
      <c r="S183" s="14">
        <v>0.181513297660683</v>
      </c>
      <c r="T183" s="14">
        <v>0.13800195987685601</v>
      </c>
      <c r="U183" s="14">
        <v>8.52714881693344E-2</v>
      </c>
      <c r="V183" s="14">
        <v>0.124897531954675</v>
      </c>
      <c r="W183" s="14">
        <v>0.15390145588904799</v>
      </c>
      <c r="X183" s="14">
        <v>0.16074829793118001</v>
      </c>
      <c r="Y183" s="14">
        <v>0.10676750894883701</v>
      </c>
      <c r="Z183" s="14">
        <v>0.16448987330787701</v>
      </c>
      <c r="AA183" s="14">
        <v>0.10088840015605401</v>
      </c>
      <c r="AB183" s="14">
        <v>0.14998771814058401</v>
      </c>
      <c r="AC183" s="14">
        <v>0.123870516472363</v>
      </c>
      <c r="AD183" s="14">
        <v>8.1510372235563094E-2</v>
      </c>
      <c r="AE183" s="14"/>
      <c r="AF183" s="14">
        <v>0.12864967943222999</v>
      </c>
      <c r="AG183" s="14">
        <v>0.17334462575631199</v>
      </c>
      <c r="AH183" s="14">
        <v>0.10445736508329501</v>
      </c>
      <c r="AI183" s="14">
        <v>7.2016143008446207E-2</v>
      </c>
      <c r="AJ183" s="14"/>
      <c r="AK183" s="14">
        <v>0.20700069044369199</v>
      </c>
      <c r="AL183" s="14">
        <v>0.18390367957491299</v>
      </c>
      <c r="AM183" s="14"/>
      <c r="AN183" s="14">
        <v>0.13241474653840099</v>
      </c>
      <c r="AO183" s="14">
        <v>0.15129644153570501</v>
      </c>
      <c r="AP183" s="14">
        <v>0.14299900014634601</v>
      </c>
      <c r="AQ183" s="14">
        <v>0.112824305158921</v>
      </c>
      <c r="AR183" s="14">
        <v>0.117617537319355</v>
      </c>
      <c r="AS183" s="14">
        <v>0.150615279893933</v>
      </c>
      <c r="AT183" s="14"/>
      <c r="AU183" s="14">
        <v>0.12849670633240301</v>
      </c>
      <c r="AV183" s="14">
        <v>0.14037699810405299</v>
      </c>
      <c r="AW183" s="14"/>
      <c r="AX183" s="14">
        <v>0.10421268827619699</v>
      </c>
      <c r="AY183" s="14">
        <v>0.144698466431912</v>
      </c>
      <c r="AZ183" s="14"/>
      <c r="BA183" s="14">
        <v>0.123551341008435</v>
      </c>
      <c r="BB183" s="14">
        <v>0.189363176483901</v>
      </c>
      <c r="BC183" s="14"/>
      <c r="BD183" s="14">
        <v>0.109431931243019</v>
      </c>
      <c r="BE183" s="14"/>
      <c r="BF183" s="14">
        <v>0.105852232900115</v>
      </c>
      <c r="BG183" s="14"/>
      <c r="BH183" s="14">
        <v>0.164506683064363</v>
      </c>
      <c r="BI183" s="14"/>
      <c r="BJ183" s="14">
        <v>8.8199690430038793E-2</v>
      </c>
      <c r="BK183" s="14"/>
      <c r="BL183" s="14">
        <v>0.12843527758072101</v>
      </c>
      <c r="BM183" s="14">
        <v>0.12587161444560299</v>
      </c>
      <c r="BN183" s="14">
        <v>0.17549808881744899</v>
      </c>
      <c r="BO183" s="14">
        <v>0.112774323480135</v>
      </c>
      <c r="BP183" s="14" t="s">
        <v>95</v>
      </c>
      <c r="BQ183" s="14">
        <v>0.129766916977342</v>
      </c>
      <c r="BR183" s="14"/>
      <c r="BS183" s="14">
        <v>0.122686643696245</v>
      </c>
      <c r="BT183" s="14">
        <v>0.12929164985031</v>
      </c>
      <c r="BU183" s="14">
        <v>0.136424306272625</v>
      </c>
      <c r="BV183" s="14">
        <v>0.111477170192751</v>
      </c>
      <c r="BW183" s="14">
        <v>6.7848340375635002E-2</v>
      </c>
      <c r="BX183" s="14">
        <v>0.190334854690836</v>
      </c>
      <c r="BY183" s="14"/>
      <c r="BZ183" s="14">
        <v>0.15948001916115001</v>
      </c>
      <c r="CA183" s="14">
        <v>7.7005451154495697E-2</v>
      </c>
      <c r="CB183" s="14">
        <v>0.136188263620693</v>
      </c>
      <c r="CC183" s="14">
        <v>0.17404963539030599</v>
      </c>
    </row>
    <row r="184" spans="2:81" x14ac:dyDescent="0.3">
      <c r="B184" t="s">
        <v>89</v>
      </c>
      <c r="C184" s="14">
        <v>0.31780727683236099</v>
      </c>
      <c r="D184" s="14">
        <v>0.29488349684772303</v>
      </c>
      <c r="E184" s="14">
        <v>0.34118884323857301</v>
      </c>
      <c r="F184" s="14"/>
      <c r="G184" s="14">
        <v>0.29484298755359301</v>
      </c>
      <c r="H184" s="14">
        <v>0.29439768968761398</v>
      </c>
      <c r="I184" s="14">
        <v>0.33934868339461</v>
      </c>
      <c r="J184" s="14">
        <v>0.34780092836395698</v>
      </c>
      <c r="K184" s="14">
        <v>0.321227698008203</v>
      </c>
      <c r="L184" s="14">
        <v>0.30925239117614101</v>
      </c>
      <c r="M184" s="14"/>
      <c r="N184" s="14">
        <v>0.30343211865333503</v>
      </c>
      <c r="O184" s="14">
        <v>0.36783313305054999</v>
      </c>
      <c r="P184" s="14">
        <v>0.31422057207340198</v>
      </c>
      <c r="Q184" s="14">
        <v>0.28652764668941899</v>
      </c>
      <c r="R184" s="14"/>
      <c r="S184" s="14">
        <v>0.280080835048723</v>
      </c>
      <c r="T184" s="14">
        <v>0.35059084572114702</v>
      </c>
      <c r="U184" s="14">
        <v>0.32461934679842602</v>
      </c>
      <c r="V184" s="14">
        <v>0.28379078482374498</v>
      </c>
      <c r="W184" s="14">
        <v>0.36389794227681199</v>
      </c>
      <c r="X184" s="14">
        <v>0.351628600383113</v>
      </c>
      <c r="Y184" s="14">
        <v>0.28319492027251802</v>
      </c>
      <c r="Z184" s="14">
        <v>0.278863918454612</v>
      </c>
      <c r="AA184" s="14">
        <v>0.32828722235979102</v>
      </c>
      <c r="AB184" s="14">
        <v>0.24889381415451101</v>
      </c>
      <c r="AC184" s="14">
        <v>0.35202995823715399</v>
      </c>
      <c r="AD184" s="14">
        <v>0.45180109041027799</v>
      </c>
      <c r="AE184" s="14"/>
      <c r="AF184" s="14">
        <v>0.31071223462084302</v>
      </c>
      <c r="AG184" s="14">
        <v>0.27324149238082701</v>
      </c>
      <c r="AH184" s="14">
        <v>0.39385533236440301</v>
      </c>
      <c r="AI184" s="14">
        <v>0.44386422312041202</v>
      </c>
      <c r="AJ184" s="14"/>
      <c r="AK184" s="14">
        <v>0.327964694311491</v>
      </c>
      <c r="AL184" s="14">
        <v>0.35643569465113301</v>
      </c>
      <c r="AM184" s="14"/>
      <c r="AN184" s="14">
        <v>0.26652596979905302</v>
      </c>
      <c r="AO184" s="14">
        <v>0.34068151919108097</v>
      </c>
      <c r="AP184" s="14">
        <v>0.339270072512801</v>
      </c>
      <c r="AQ184" s="14">
        <v>0.33542149543591099</v>
      </c>
      <c r="AR184" s="14">
        <v>0.32309518088528499</v>
      </c>
      <c r="AS184" s="14">
        <v>0.32852579981804902</v>
      </c>
      <c r="AT184" s="14"/>
      <c r="AU184" s="14">
        <v>0.31336364526730298</v>
      </c>
      <c r="AV184" s="14">
        <v>0.32675341104723099</v>
      </c>
      <c r="AW184" s="14"/>
      <c r="AX184" s="14">
        <v>0.32546683447723501</v>
      </c>
      <c r="AY184" s="14">
        <v>0.31556059203374998</v>
      </c>
      <c r="AZ184" s="14"/>
      <c r="BA184" s="14">
        <v>0.313524564318101</v>
      </c>
      <c r="BB184" s="14">
        <v>0.33845300941887302</v>
      </c>
      <c r="BC184" s="14"/>
      <c r="BD184" s="14">
        <v>0.29563865219984098</v>
      </c>
      <c r="BE184" s="14"/>
      <c r="BF184" s="14">
        <v>0.29200837497571402</v>
      </c>
      <c r="BG184" s="14"/>
      <c r="BH184" s="14">
        <v>0.24507881046363</v>
      </c>
      <c r="BI184" s="14"/>
      <c r="BJ184" s="14">
        <v>0.42549236614126001</v>
      </c>
      <c r="BK184" s="14"/>
      <c r="BL184" s="14">
        <v>0.33473007339829902</v>
      </c>
      <c r="BM184" s="14">
        <v>0.33959742670183501</v>
      </c>
      <c r="BN184" s="14">
        <v>0.23346973638493199</v>
      </c>
      <c r="BO184" s="14">
        <v>0.26355029339422398</v>
      </c>
      <c r="BP184" s="14" t="s">
        <v>95</v>
      </c>
      <c r="BQ184" s="14">
        <v>0.34895717229890999</v>
      </c>
      <c r="BR184" s="14"/>
      <c r="BS184" s="14">
        <v>0.33481321092966698</v>
      </c>
      <c r="BT184" s="14">
        <v>0.34653628941953801</v>
      </c>
      <c r="BU184" s="14">
        <v>0.25405356438205701</v>
      </c>
      <c r="BV184" s="14">
        <v>0.29284903042437399</v>
      </c>
      <c r="BW184" s="14">
        <v>0.28694541320235301</v>
      </c>
      <c r="BX184" s="14">
        <v>0.30504959250563202</v>
      </c>
      <c r="BY184" s="14"/>
      <c r="BZ184" s="14">
        <v>0.26601299114328503</v>
      </c>
      <c r="CA184" s="14">
        <v>0.235927296705429</v>
      </c>
      <c r="CB184" s="14">
        <v>0.34819362954684102</v>
      </c>
      <c r="CC184" s="14">
        <v>0.400389257315726</v>
      </c>
    </row>
    <row r="185" spans="2:81" x14ac:dyDescent="0.3">
      <c r="B185" t="s">
        <v>90</v>
      </c>
      <c r="C185" s="14">
        <v>0.37905758363394199</v>
      </c>
      <c r="D185" s="14">
        <v>0.371847353926683</v>
      </c>
      <c r="E185" s="14">
        <v>0.38370354263031597</v>
      </c>
      <c r="F185" s="14"/>
      <c r="G185" s="14">
        <v>0.25242537381974101</v>
      </c>
      <c r="H185" s="14">
        <v>0.31643449829230502</v>
      </c>
      <c r="I185" s="14">
        <v>0.35112838800804802</v>
      </c>
      <c r="J185" s="14">
        <v>0.37077277725477498</v>
      </c>
      <c r="K185" s="14">
        <v>0.47319376868755197</v>
      </c>
      <c r="L185" s="14">
        <v>0.49107164051093999</v>
      </c>
      <c r="M185" s="14"/>
      <c r="N185" s="14">
        <v>0.36685172832415303</v>
      </c>
      <c r="O185" s="14">
        <v>0.35150443363381201</v>
      </c>
      <c r="P185" s="14">
        <v>0.37618468428250601</v>
      </c>
      <c r="Q185" s="14">
        <v>0.42113822680776197</v>
      </c>
      <c r="R185" s="14"/>
      <c r="S185" s="14">
        <v>0.25343598720579402</v>
      </c>
      <c r="T185" s="14">
        <v>0.41570609667825098</v>
      </c>
      <c r="U185" s="14">
        <v>0.44778413280857399</v>
      </c>
      <c r="V185" s="14">
        <v>0.40100188387700902</v>
      </c>
      <c r="W185" s="14">
        <v>0.343913986708411</v>
      </c>
      <c r="X185" s="14">
        <v>0.32310659222475602</v>
      </c>
      <c r="Y185" s="14">
        <v>0.45316543587981101</v>
      </c>
      <c r="Z185" s="14">
        <v>0.36292454635061899</v>
      </c>
      <c r="AA185" s="14">
        <v>0.38227560499763802</v>
      </c>
      <c r="AB185" s="14">
        <v>0.46923561416436999</v>
      </c>
      <c r="AC185" s="14">
        <v>0.40513288297337502</v>
      </c>
      <c r="AD185" s="14">
        <v>0.35654872883276201</v>
      </c>
      <c r="AE185" s="14"/>
      <c r="AF185" s="14">
        <v>0.38676372652248397</v>
      </c>
      <c r="AG185" s="14">
        <v>0.39909759340353801</v>
      </c>
      <c r="AH185" s="14">
        <v>0.34422401310205403</v>
      </c>
      <c r="AI185" s="14">
        <v>0.38327240824935199</v>
      </c>
      <c r="AJ185" s="14"/>
      <c r="AK185" s="14">
        <v>0.29716159587257701</v>
      </c>
      <c r="AL185" s="14">
        <v>0.31070550227853899</v>
      </c>
      <c r="AM185" s="14"/>
      <c r="AN185" s="14">
        <v>0.29507512277231002</v>
      </c>
      <c r="AO185" s="14">
        <v>0.38422429179262901</v>
      </c>
      <c r="AP185" s="14">
        <v>0.39430931009886599</v>
      </c>
      <c r="AQ185" s="14">
        <v>0.434312705802889</v>
      </c>
      <c r="AR185" s="14">
        <v>0.47251748712003599</v>
      </c>
      <c r="AS185" s="14">
        <v>0.34949358288489502</v>
      </c>
      <c r="AT185" s="14"/>
      <c r="AU185" s="14">
        <v>0.39288195069214499</v>
      </c>
      <c r="AV185" s="14">
        <v>0.360976923914409</v>
      </c>
      <c r="AW185" s="14"/>
      <c r="AX185" s="14">
        <v>0.44094865306214598</v>
      </c>
      <c r="AY185" s="14">
        <v>0.35512428617497799</v>
      </c>
      <c r="AZ185" s="14"/>
      <c r="BA185" s="14">
        <v>0.40973545730291899</v>
      </c>
      <c r="BB185" s="14">
        <v>0.23116832560328099</v>
      </c>
      <c r="BC185" s="14"/>
      <c r="BD185" s="14">
        <v>0.37765090884528202</v>
      </c>
      <c r="BE185" s="14"/>
      <c r="BF185" s="14">
        <v>0.385691410308657</v>
      </c>
      <c r="BG185" s="14"/>
      <c r="BH185" s="14">
        <v>0.416795439547332</v>
      </c>
      <c r="BI185" s="14"/>
      <c r="BJ185" s="14">
        <v>0.37048524760974</v>
      </c>
      <c r="BK185" s="14"/>
      <c r="BL185" s="14">
        <v>0.356547474403481</v>
      </c>
      <c r="BM185" s="14">
        <v>0.36652691812191901</v>
      </c>
      <c r="BN185" s="14">
        <v>0.44426847255018598</v>
      </c>
      <c r="BO185" s="14">
        <v>0.34575880231262701</v>
      </c>
      <c r="BP185" s="14" t="s">
        <v>95</v>
      </c>
      <c r="BQ185" s="14">
        <v>0.39821903136743902</v>
      </c>
      <c r="BR185" s="14"/>
      <c r="BS185" s="14">
        <v>0.322505297083235</v>
      </c>
      <c r="BT185" s="14">
        <v>0.34152094889660201</v>
      </c>
      <c r="BU185" s="14">
        <v>0.46278163960461899</v>
      </c>
      <c r="BV185" s="14">
        <v>0.34498019302377497</v>
      </c>
      <c r="BW185" s="14">
        <v>0.51378348669103402</v>
      </c>
      <c r="BX185" s="14">
        <v>0.36842154974922903</v>
      </c>
      <c r="BY185" s="14"/>
      <c r="BZ185" s="14">
        <v>0.50642094761146805</v>
      </c>
      <c r="CA185" s="14">
        <v>0.33336848369460398</v>
      </c>
      <c r="CB185" s="14">
        <v>0.40184828081835799</v>
      </c>
      <c r="CC185" s="14">
        <v>0.31941381959134502</v>
      </c>
    </row>
    <row r="186" spans="2:81" x14ac:dyDescent="0.3">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row>
    <row r="187" spans="2:81" x14ac:dyDescent="0.3">
      <c r="B187" s="6" t="s">
        <v>121</v>
      </c>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row>
    <row r="188" spans="2:81" x14ac:dyDescent="0.3">
      <c r="B188" s="21" t="s">
        <v>94</v>
      </c>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row>
    <row r="189" spans="2:81" x14ac:dyDescent="0.3">
      <c r="B189" t="s">
        <v>63</v>
      </c>
      <c r="C189" s="14">
        <v>0.27721533772712498</v>
      </c>
      <c r="D189" s="14">
        <v>0.282812359649111</v>
      </c>
      <c r="E189" s="14">
        <v>0.27177819303575201</v>
      </c>
      <c r="F189" s="14"/>
      <c r="G189" s="14">
        <v>0.25082903312358701</v>
      </c>
      <c r="H189" s="14">
        <v>0.240467337584615</v>
      </c>
      <c r="I189" s="14">
        <v>0.23698394667634501</v>
      </c>
      <c r="J189" s="14">
        <v>0.224122400765733</v>
      </c>
      <c r="K189" s="14">
        <v>0.30571872921646998</v>
      </c>
      <c r="L189" s="14">
        <v>0.38645335711675</v>
      </c>
      <c r="M189" s="14"/>
      <c r="N189" s="14">
        <v>0.294136633080614</v>
      </c>
      <c r="O189" s="14">
        <v>0.22599488855586899</v>
      </c>
      <c r="P189" s="14">
        <v>0.29049651886672001</v>
      </c>
      <c r="Q189" s="14">
        <v>0.30203625032926901</v>
      </c>
      <c r="R189" s="14"/>
      <c r="S189" s="14">
        <v>0.287635783112758</v>
      </c>
      <c r="T189" s="14">
        <v>0.28475342717157698</v>
      </c>
      <c r="U189" s="14">
        <v>0.33892733988424001</v>
      </c>
      <c r="V189" s="14">
        <v>0.29423223025686701</v>
      </c>
      <c r="W189" s="14">
        <v>0.27301161234961402</v>
      </c>
      <c r="X189" s="14">
        <v>0.27321646598459698</v>
      </c>
      <c r="Y189" s="14">
        <v>0.28204801708635502</v>
      </c>
      <c r="Z189" s="14">
        <v>0.33017024835024</v>
      </c>
      <c r="AA189" s="14">
        <v>0.293053261707515</v>
      </c>
      <c r="AB189" s="14">
        <v>0.19181681496446401</v>
      </c>
      <c r="AC189" s="14">
        <v>0.24543830506828501</v>
      </c>
      <c r="AD189" s="14">
        <v>0.19991973459812701</v>
      </c>
      <c r="AE189" s="14"/>
      <c r="AF189" s="14">
        <v>0.290523792932044</v>
      </c>
      <c r="AG189" s="14">
        <v>0.19042658468253701</v>
      </c>
      <c r="AH189" s="14">
        <v>0.22703263768005699</v>
      </c>
      <c r="AI189" s="14">
        <v>0.181675221400701</v>
      </c>
      <c r="AJ189" s="14"/>
      <c r="AK189" s="14">
        <v>0.321410896460399</v>
      </c>
      <c r="AL189" s="14">
        <v>0.22659651882104501</v>
      </c>
      <c r="AM189" s="14"/>
      <c r="AN189" s="14">
        <v>0.29902053729093198</v>
      </c>
      <c r="AO189" s="14">
        <v>0.26127032123136001</v>
      </c>
      <c r="AP189" s="14">
        <v>0.251018196223396</v>
      </c>
      <c r="AQ189" s="14">
        <v>0.28383598730232501</v>
      </c>
      <c r="AR189" s="14">
        <v>0.28264052143753898</v>
      </c>
      <c r="AS189" s="14">
        <v>0.28572097169278299</v>
      </c>
      <c r="AT189" s="14"/>
      <c r="AU189" s="14">
        <v>0.30604206990733701</v>
      </c>
      <c r="AV189" s="14">
        <v>0.23908991150554701</v>
      </c>
      <c r="AW189" s="14"/>
      <c r="AX189" s="14">
        <v>0.23684232750099701</v>
      </c>
      <c r="AY189" s="14">
        <v>0.29368822630748798</v>
      </c>
      <c r="AZ189" s="14"/>
      <c r="BA189" s="14">
        <v>0.28393249570581502</v>
      </c>
      <c r="BB189" s="14">
        <v>0.24483383957434601</v>
      </c>
      <c r="BC189" s="14"/>
      <c r="BD189" s="14">
        <v>0.36693735142179501</v>
      </c>
      <c r="BE189" s="14"/>
      <c r="BF189" s="14">
        <v>0.38634000519971601</v>
      </c>
      <c r="BG189" s="14"/>
      <c r="BH189" s="14">
        <v>0.20439866026128301</v>
      </c>
      <c r="BI189" s="14"/>
      <c r="BJ189" s="14">
        <v>0.23932830560455401</v>
      </c>
      <c r="BK189" s="14"/>
      <c r="BL189" s="14">
        <v>0.25710866204350002</v>
      </c>
      <c r="BM189" s="14">
        <v>0.40923778838257602</v>
      </c>
      <c r="BN189" s="14">
        <v>0.27155966352777</v>
      </c>
      <c r="BO189" s="14">
        <v>0.33175712713649802</v>
      </c>
      <c r="BP189" s="14" t="s">
        <v>95</v>
      </c>
      <c r="BQ189" s="14">
        <v>0.21332189154949799</v>
      </c>
      <c r="BR189" s="14"/>
      <c r="BS189" s="14">
        <v>0.28515412740650598</v>
      </c>
      <c r="BT189" s="14">
        <v>0.37466760443076402</v>
      </c>
      <c r="BU189" s="14">
        <v>0.31875620728265602</v>
      </c>
      <c r="BV189" s="14">
        <v>0.33914751740410198</v>
      </c>
      <c r="BW189" s="14">
        <v>0.12599227044153999</v>
      </c>
      <c r="BX189" s="14">
        <v>0.14458832334866201</v>
      </c>
      <c r="BY189" s="14"/>
      <c r="BZ189" s="14">
        <v>6.3816564934772599E-2</v>
      </c>
      <c r="CA189" s="14">
        <v>0.494577732932308</v>
      </c>
      <c r="CB189" s="14">
        <v>0.360765475632226</v>
      </c>
      <c r="CC189" s="14">
        <v>0.119369479686032</v>
      </c>
    </row>
    <row r="190" spans="2:81" x14ac:dyDescent="0.3">
      <c r="B190" t="s">
        <v>64</v>
      </c>
      <c r="C190" s="14">
        <v>0.38584932420816098</v>
      </c>
      <c r="D190" s="14">
        <v>0.36109515186128999</v>
      </c>
      <c r="E190" s="14">
        <v>0.41033679378815702</v>
      </c>
      <c r="F190" s="14"/>
      <c r="G190" s="14">
        <v>0.38948915176604598</v>
      </c>
      <c r="H190" s="14">
        <v>0.375528278623384</v>
      </c>
      <c r="I190" s="14">
        <v>0.423698279490622</v>
      </c>
      <c r="J190" s="14">
        <v>0.421193321319075</v>
      </c>
      <c r="K190" s="14">
        <v>0.34994013767304899</v>
      </c>
      <c r="L190" s="14">
        <v>0.35515076582938998</v>
      </c>
      <c r="M190" s="14"/>
      <c r="N190" s="14">
        <v>0.41017575087803798</v>
      </c>
      <c r="O190" s="14">
        <v>0.39726901672079901</v>
      </c>
      <c r="P190" s="14">
        <v>0.38282091917176703</v>
      </c>
      <c r="Q190" s="14">
        <v>0.35274670348678</v>
      </c>
      <c r="R190" s="14"/>
      <c r="S190" s="14">
        <v>0.42040753787081098</v>
      </c>
      <c r="T190" s="14">
        <v>0.38641576767818198</v>
      </c>
      <c r="U190" s="14">
        <v>0.359803936298425</v>
      </c>
      <c r="V190" s="14">
        <v>0.40379616265814899</v>
      </c>
      <c r="W190" s="14">
        <v>0.375639135490969</v>
      </c>
      <c r="X190" s="14">
        <v>0.375637780595028</v>
      </c>
      <c r="Y190" s="14">
        <v>0.38461884561437898</v>
      </c>
      <c r="Z190" s="14">
        <v>0.34770090208624099</v>
      </c>
      <c r="AA190" s="14">
        <v>0.40695646730449803</v>
      </c>
      <c r="AB190" s="14">
        <v>0.35016994012689001</v>
      </c>
      <c r="AC190" s="14">
        <v>0.33329320822757003</v>
      </c>
      <c r="AD190" s="14">
        <v>0.44458328427391702</v>
      </c>
      <c r="AE190" s="14"/>
      <c r="AF190" s="14">
        <v>0.38766083296559301</v>
      </c>
      <c r="AG190" s="14">
        <v>0.349621858039452</v>
      </c>
      <c r="AH190" s="14">
        <v>0.37579268342448802</v>
      </c>
      <c r="AI190" s="14">
        <v>0.45111403764969799</v>
      </c>
      <c r="AJ190" s="14"/>
      <c r="AK190" s="14">
        <v>0.382371190568768</v>
      </c>
      <c r="AL190" s="14">
        <v>0.43145675707800801</v>
      </c>
      <c r="AM190" s="14"/>
      <c r="AN190" s="14">
        <v>0.36698243941626901</v>
      </c>
      <c r="AO190" s="14">
        <v>0.424979169196955</v>
      </c>
      <c r="AP190" s="14">
        <v>0.41371605596900302</v>
      </c>
      <c r="AQ190" s="14">
        <v>0.37906496733322598</v>
      </c>
      <c r="AR190" s="14">
        <v>0.37918399933513802</v>
      </c>
      <c r="AS190" s="14">
        <v>0.246813114371979</v>
      </c>
      <c r="AT190" s="14"/>
      <c r="AU190" s="14">
        <v>0.38311211920204702</v>
      </c>
      <c r="AV190" s="14">
        <v>0.391848752216851</v>
      </c>
      <c r="AW190" s="14"/>
      <c r="AX190" s="14">
        <v>0.39138167353478498</v>
      </c>
      <c r="AY190" s="14">
        <v>0.38391501277642798</v>
      </c>
      <c r="AZ190" s="14"/>
      <c r="BA190" s="14">
        <v>0.37971909046227398</v>
      </c>
      <c r="BB190" s="14">
        <v>0.41540142843859601</v>
      </c>
      <c r="BC190" s="14"/>
      <c r="BD190" s="14">
        <v>0.38688015788708502</v>
      </c>
      <c r="BE190" s="14"/>
      <c r="BF190" s="14">
        <v>0.37297719579320898</v>
      </c>
      <c r="BG190" s="14"/>
      <c r="BH190" s="14">
        <v>0.36788297400668801</v>
      </c>
      <c r="BI190" s="14"/>
      <c r="BJ190" s="14">
        <v>0.389917650433732</v>
      </c>
      <c r="BK190" s="14"/>
      <c r="BL190" s="14">
        <v>0.40156135086876599</v>
      </c>
      <c r="BM190" s="14">
        <v>0.39757110904676202</v>
      </c>
      <c r="BN190" s="14">
        <v>0.336857296066367</v>
      </c>
      <c r="BO190" s="14">
        <v>0.41482971197044599</v>
      </c>
      <c r="BP190" s="14" t="s">
        <v>95</v>
      </c>
      <c r="BQ190" s="14">
        <v>0.391537824663723</v>
      </c>
      <c r="BR190" s="14"/>
      <c r="BS190" s="14">
        <v>0.35938164813971202</v>
      </c>
      <c r="BT190" s="14">
        <v>0.41548074856735701</v>
      </c>
      <c r="BU190" s="14">
        <v>0.392382967307077</v>
      </c>
      <c r="BV190" s="14">
        <v>0.43324019392100499</v>
      </c>
      <c r="BW190" s="14">
        <v>0.33761269101043201</v>
      </c>
      <c r="BX190" s="14">
        <v>0.39047052025866902</v>
      </c>
      <c r="BY190" s="14"/>
      <c r="BZ190" s="14">
        <v>0.25585698707715399</v>
      </c>
      <c r="CA190" s="14">
        <v>0.38975578529265698</v>
      </c>
      <c r="CB190" s="14">
        <v>0.42255876636176498</v>
      </c>
      <c r="CC190" s="14">
        <v>0.42873929057045301</v>
      </c>
    </row>
    <row r="191" spans="2:81" x14ac:dyDescent="0.3">
      <c r="B191" t="s">
        <v>65</v>
      </c>
      <c r="C191" s="14">
        <v>0.15097958928800301</v>
      </c>
      <c r="D191" s="14">
        <v>0.14478615753801999</v>
      </c>
      <c r="E191" s="14">
        <v>0.157541328786313</v>
      </c>
      <c r="F191" s="14"/>
      <c r="G191" s="14">
        <v>0.11242316766068899</v>
      </c>
      <c r="H191" s="14">
        <v>0.206206912803128</v>
      </c>
      <c r="I191" s="14">
        <v>0.152732115418859</v>
      </c>
      <c r="J191" s="14">
        <v>0.172032418143544</v>
      </c>
      <c r="K191" s="14">
        <v>0.116949718727566</v>
      </c>
      <c r="L191" s="14">
        <v>0.13490442056722601</v>
      </c>
      <c r="M191" s="14"/>
      <c r="N191" s="14">
        <v>0.11594613689536901</v>
      </c>
      <c r="O191" s="14">
        <v>0.160691533022087</v>
      </c>
      <c r="P191" s="14">
        <v>0.161444899442579</v>
      </c>
      <c r="Q191" s="14">
        <v>0.16839484633569099</v>
      </c>
      <c r="R191" s="14"/>
      <c r="S191" s="14">
        <v>0.139466821353328</v>
      </c>
      <c r="T191" s="14">
        <v>0.114629128931867</v>
      </c>
      <c r="U191" s="14">
        <v>0.157613514670469</v>
      </c>
      <c r="V191" s="14">
        <v>0.14945496978480199</v>
      </c>
      <c r="W191" s="14">
        <v>0.19850400974936999</v>
      </c>
      <c r="X191" s="14">
        <v>0.179978659100717</v>
      </c>
      <c r="Y191" s="14">
        <v>0.14782013973116601</v>
      </c>
      <c r="Z191" s="14">
        <v>0.18990834971127099</v>
      </c>
      <c r="AA191" s="14">
        <v>0.13458102434951899</v>
      </c>
      <c r="AB191" s="14">
        <v>0.16810660087579801</v>
      </c>
      <c r="AC191" s="14">
        <v>0.134104430148622</v>
      </c>
      <c r="AD191" s="14">
        <v>0.14002610964048601</v>
      </c>
      <c r="AE191" s="14"/>
      <c r="AF191" s="14">
        <v>0.14648233014286199</v>
      </c>
      <c r="AG191" s="14">
        <v>0.18694819895648199</v>
      </c>
      <c r="AH191" s="14">
        <v>0.10488448946855</v>
      </c>
      <c r="AI191" s="14">
        <v>0.144791576972498</v>
      </c>
      <c r="AJ191" s="14"/>
      <c r="AK191" s="14">
        <v>0.189947436740975</v>
      </c>
      <c r="AL191" s="14">
        <v>0.15777192185617001</v>
      </c>
      <c r="AM191" s="14"/>
      <c r="AN191" s="14">
        <v>0.15579120222811099</v>
      </c>
      <c r="AO191" s="14">
        <v>0.15399729155035399</v>
      </c>
      <c r="AP191" s="14">
        <v>0.15036139163224199</v>
      </c>
      <c r="AQ191" s="14">
        <v>0.11154099478745599</v>
      </c>
      <c r="AR191" s="14">
        <v>0.152982238969218</v>
      </c>
      <c r="AS191" s="14">
        <v>0.23789527749404399</v>
      </c>
      <c r="AT191" s="14"/>
      <c r="AU191" s="14">
        <v>0.13685361929925799</v>
      </c>
      <c r="AV191" s="14">
        <v>0.16889353559633</v>
      </c>
      <c r="AW191" s="14"/>
      <c r="AX191" s="14">
        <v>0.158643933449163</v>
      </c>
      <c r="AY191" s="14">
        <v>0.14576157379306301</v>
      </c>
      <c r="AZ191" s="14"/>
      <c r="BA191" s="14">
        <v>0.143249236511967</v>
      </c>
      <c r="BB191" s="14">
        <v>0.188245409882321</v>
      </c>
      <c r="BC191" s="14"/>
      <c r="BD191" s="14">
        <v>0.110997112984626</v>
      </c>
      <c r="BE191" s="14"/>
      <c r="BF191" s="14">
        <v>0.113756253865509</v>
      </c>
      <c r="BG191" s="14"/>
      <c r="BH191" s="14">
        <v>0.156919208188393</v>
      </c>
      <c r="BI191" s="14"/>
      <c r="BJ191" s="14">
        <v>0.112334179363364</v>
      </c>
      <c r="BK191" s="14"/>
      <c r="BL191" s="14">
        <v>0.14688593764925401</v>
      </c>
      <c r="BM191" s="14">
        <v>0.101170143077848</v>
      </c>
      <c r="BN191" s="14">
        <v>0.21344969816874401</v>
      </c>
      <c r="BO191" s="14">
        <v>0.108590542331319</v>
      </c>
      <c r="BP191" s="14" t="s">
        <v>95</v>
      </c>
      <c r="BQ191" s="14">
        <v>0.156818504982185</v>
      </c>
      <c r="BR191" s="14"/>
      <c r="BS191" s="14">
        <v>0.14402789466767199</v>
      </c>
      <c r="BT191" s="14">
        <v>8.9415338311540304E-2</v>
      </c>
      <c r="BU191" s="14">
        <v>0.159000243744713</v>
      </c>
      <c r="BV191" s="14">
        <v>0.107088668889711</v>
      </c>
      <c r="BW191" s="14">
        <v>0.21559368968287199</v>
      </c>
      <c r="BX191" s="14">
        <v>0.162712609472147</v>
      </c>
      <c r="BY191" s="14"/>
      <c r="BZ191" s="14">
        <v>0.221137525357851</v>
      </c>
      <c r="CA191" s="14">
        <v>5.18145353543552E-2</v>
      </c>
      <c r="CB191" s="14">
        <v>0.11576370186981</v>
      </c>
      <c r="CC191" s="14">
        <v>0.237505597227153</v>
      </c>
    </row>
    <row r="192" spans="2:81" x14ac:dyDescent="0.3">
      <c r="B192" t="s">
        <v>89</v>
      </c>
      <c r="C192" s="14">
        <v>9.8609886708206598E-2</v>
      </c>
      <c r="D192" s="14">
        <v>0.112005936731967</v>
      </c>
      <c r="E192" s="14">
        <v>8.6014470951441394E-2</v>
      </c>
      <c r="F192" s="14"/>
      <c r="G192" s="14">
        <v>0.16646064355256199</v>
      </c>
      <c r="H192" s="14">
        <v>0.104859860523335</v>
      </c>
      <c r="I192" s="14">
        <v>8.1988177693116102E-2</v>
      </c>
      <c r="J192" s="14">
        <v>0.101809586337401</v>
      </c>
      <c r="K192" s="14">
        <v>8.9315071744829999E-2</v>
      </c>
      <c r="L192" s="14">
        <v>6.2220564472237401E-2</v>
      </c>
      <c r="M192" s="14"/>
      <c r="N192" s="14">
        <v>0.101436787806281</v>
      </c>
      <c r="O192" s="14">
        <v>0.121588863431178</v>
      </c>
      <c r="P192" s="14">
        <v>8.1844939268763406E-2</v>
      </c>
      <c r="Q192" s="14">
        <v>8.6730801111946504E-2</v>
      </c>
      <c r="R192" s="14"/>
      <c r="S192" s="14">
        <v>8.3565877420961901E-2</v>
      </c>
      <c r="T192" s="14">
        <v>0.121413490083603</v>
      </c>
      <c r="U192" s="14">
        <v>5.3879422605657201E-2</v>
      </c>
      <c r="V192" s="14">
        <v>6.8286811216550697E-2</v>
      </c>
      <c r="W192" s="14">
        <v>6.9184753603597604E-2</v>
      </c>
      <c r="X192" s="14">
        <v>0.110564594127831</v>
      </c>
      <c r="Y192" s="14">
        <v>0.11062962319358501</v>
      </c>
      <c r="Z192" s="14">
        <v>0.10075956366039</v>
      </c>
      <c r="AA192" s="14">
        <v>9.4172234071058999E-2</v>
      </c>
      <c r="AB192" s="14">
        <v>0.132043142163699</v>
      </c>
      <c r="AC192" s="14">
        <v>0.13942614448284901</v>
      </c>
      <c r="AD192" s="14">
        <v>0.11994162587615</v>
      </c>
      <c r="AE192" s="14"/>
      <c r="AF192" s="14">
        <v>9.6493949530121997E-2</v>
      </c>
      <c r="AG192" s="14">
        <v>0.114765781213613</v>
      </c>
      <c r="AH192" s="14">
        <v>0.14103150407939499</v>
      </c>
      <c r="AI192" s="14">
        <v>9.7669245856305903E-2</v>
      </c>
      <c r="AJ192" s="14"/>
      <c r="AK192" s="14">
        <v>7.4124915211479903E-2</v>
      </c>
      <c r="AL192" s="14">
        <v>0.117666713243643</v>
      </c>
      <c r="AM192" s="14"/>
      <c r="AN192" s="14">
        <v>9.4072185123349195E-2</v>
      </c>
      <c r="AO192" s="14">
        <v>8.2905083129579102E-2</v>
      </c>
      <c r="AP192" s="14">
        <v>0.117288591000154</v>
      </c>
      <c r="AQ192" s="14">
        <v>0.114603760884538</v>
      </c>
      <c r="AR192" s="14">
        <v>7.4238697687339206E-2</v>
      </c>
      <c r="AS192" s="14">
        <v>0.148870031332588</v>
      </c>
      <c r="AT192" s="14"/>
      <c r="AU192" s="14">
        <v>8.3323558293017394E-2</v>
      </c>
      <c r="AV192" s="14">
        <v>0.120051134311074</v>
      </c>
      <c r="AW192" s="14"/>
      <c r="AX192" s="14">
        <v>9.8054833227770893E-2</v>
      </c>
      <c r="AY192" s="14">
        <v>9.95681760980546E-2</v>
      </c>
      <c r="AZ192" s="14"/>
      <c r="BA192" s="14">
        <v>9.8569108488799295E-2</v>
      </c>
      <c r="BB192" s="14">
        <v>9.8806466845312205E-2</v>
      </c>
      <c r="BC192" s="14"/>
      <c r="BD192" s="14">
        <v>7.5061839627468804E-2</v>
      </c>
      <c r="BE192" s="14"/>
      <c r="BF192" s="14">
        <v>6.4786961590898196E-2</v>
      </c>
      <c r="BG192" s="14"/>
      <c r="BH192" s="14">
        <v>9.3129909040178496E-2</v>
      </c>
      <c r="BI192" s="14"/>
      <c r="BJ192" s="14">
        <v>0.122769027799115</v>
      </c>
      <c r="BK192" s="14"/>
      <c r="BL192" s="14">
        <v>0.109563923249514</v>
      </c>
      <c r="BM192" s="14">
        <v>6.1797809516646901E-2</v>
      </c>
      <c r="BN192" s="14">
        <v>7.2862457174724393E-2</v>
      </c>
      <c r="BO192" s="14">
        <v>0.104773343972031</v>
      </c>
      <c r="BP192" s="14" t="s">
        <v>95</v>
      </c>
      <c r="BQ192" s="14">
        <v>0.113187531087514</v>
      </c>
      <c r="BR192" s="14"/>
      <c r="BS192" s="14">
        <v>0.11809730461969201</v>
      </c>
      <c r="BT192" s="14">
        <v>7.7563373566601895E-2</v>
      </c>
      <c r="BU192" s="14">
        <v>7.0913607168113998E-2</v>
      </c>
      <c r="BV192" s="14">
        <v>8.2469385085537195E-2</v>
      </c>
      <c r="BW192" s="14">
        <v>0.15248758596645201</v>
      </c>
      <c r="BX192" s="14">
        <v>0.122560951913806</v>
      </c>
      <c r="BY192" s="14"/>
      <c r="BZ192" s="14">
        <v>0.185441156066806</v>
      </c>
      <c r="CA192" s="14">
        <v>4.6352412838613799E-2</v>
      </c>
      <c r="CB192" s="14">
        <v>6.4747265030081505E-2</v>
      </c>
      <c r="CC192" s="14">
        <v>0.127514520064822</v>
      </c>
    </row>
    <row r="193" spans="2:81" x14ac:dyDescent="0.3">
      <c r="B193" t="s">
        <v>90</v>
      </c>
      <c r="C193" s="14">
        <v>8.7345862068504601E-2</v>
      </c>
      <c r="D193" s="14">
        <v>9.9300394219611204E-2</v>
      </c>
      <c r="E193" s="14">
        <v>7.4329213438336497E-2</v>
      </c>
      <c r="F193" s="14"/>
      <c r="G193" s="14">
        <v>8.0798003897115098E-2</v>
      </c>
      <c r="H193" s="14">
        <v>7.2937610465536401E-2</v>
      </c>
      <c r="I193" s="14">
        <v>0.104597480721057</v>
      </c>
      <c r="J193" s="14">
        <v>8.0842273434247006E-2</v>
      </c>
      <c r="K193" s="14">
        <v>0.13807634263808599</v>
      </c>
      <c r="L193" s="14">
        <v>6.1270892014395603E-2</v>
      </c>
      <c r="M193" s="14"/>
      <c r="N193" s="14">
        <v>7.8304691339696794E-2</v>
      </c>
      <c r="O193" s="14">
        <v>9.4455698270067195E-2</v>
      </c>
      <c r="P193" s="14">
        <v>8.3392723250169998E-2</v>
      </c>
      <c r="Q193" s="14">
        <v>9.0091398736313999E-2</v>
      </c>
      <c r="R193" s="14"/>
      <c r="S193" s="14">
        <v>6.8923980242141206E-2</v>
      </c>
      <c r="T193" s="14">
        <v>9.2788186134770703E-2</v>
      </c>
      <c r="U193" s="14">
        <v>8.9775786541208102E-2</v>
      </c>
      <c r="V193" s="14">
        <v>8.4229826083631096E-2</v>
      </c>
      <c r="W193" s="14">
        <v>8.3660488806449898E-2</v>
      </c>
      <c r="X193" s="14">
        <v>6.0602500191827599E-2</v>
      </c>
      <c r="Y193" s="14">
        <v>7.4883374374514602E-2</v>
      </c>
      <c r="Z193" s="14">
        <v>3.1460936191857802E-2</v>
      </c>
      <c r="AA193" s="14">
        <v>7.12370125674084E-2</v>
      </c>
      <c r="AB193" s="14">
        <v>0.15786350186914999</v>
      </c>
      <c r="AC193" s="14">
        <v>0.147737912072676</v>
      </c>
      <c r="AD193" s="14">
        <v>9.5529245611319202E-2</v>
      </c>
      <c r="AE193" s="14"/>
      <c r="AF193" s="14">
        <v>7.88390944293796E-2</v>
      </c>
      <c r="AG193" s="14">
        <v>0.158237577107917</v>
      </c>
      <c r="AH193" s="14">
        <v>0.151258685347509</v>
      </c>
      <c r="AI193" s="14">
        <v>0.124749918120797</v>
      </c>
      <c r="AJ193" s="14"/>
      <c r="AK193" s="14">
        <v>3.2145561018378697E-2</v>
      </c>
      <c r="AL193" s="14">
        <v>6.6508089001134696E-2</v>
      </c>
      <c r="AM193" s="14"/>
      <c r="AN193" s="14">
        <v>8.4133635941338797E-2</v>
      </c>
      <c r="AO193" s="14">
        <v>7.6848134891751907E-2</v>
      </c>
      <c r="AP193" s="14">
        <v>6.7615765175204595E-2</v>
      </c>
      <c r="AQ193" s="14">
        <v>0.11095428969245499</v>
      </c>
      <c r="AR193" s="14">
        <v>0.11095454257076599</v>
      </c>
      <c r="AS193" s="14">
        <v>8.0700605108604995E-2</v>
      </c>
      <c r="AT193" s="14"/>
      <c r="AU193" s="14">
        <v>9.0668633298341003E-2</v>
      </c>
      <c r="AV193" s="14">
        <v>8.0116666370198597E-2</v>
      </c>
      <c r="AW193" s="14"/>
      <c r="AX193" s="14">
        <v>0.115077232287285</v>
      </c>
      <c r="AY193" s="14">
        <v>7.7067011024967394E-2</v>
      </c>
      <c r="AZ193" s="14"/>
      <c r="BA193" s="14">
        <v>9.4530068831145106E-2</v>
      </c>
      <c r="BB193" s="14">
        <v>5.2712855259424901E-2</v>
      </c>
      <c r="BC193" s="14"/>
      <c r="BD193" s="14">
        <v>6.0123538079025998E-2</v>
      </c>
      <c r="BE193" s="14"/>
      <c r="BF193" s="14">
        <v>6.2139583550667697E-2</v>
      </c>
      <c r="BG193" s="14"/>
      <c r="BH193" s="14">
        <v>0.177669248503457</v>
      </c>
      <c r="BI193" s="14"/>
      <c r="BJ193" s="14">
        <v>0.13565083679923501</v>
      </c>
      <c r="BK193" s="14"/>
      <c r="BL193" s="14">
        <v>8.4880126188965899E-2</v>
      </c>
      <c r="BM193" s="14">
        <v>3.0223149976166899E-2</v>
      </c>
      <c r="BN193" s="14">
        <v>0.105270885062395</v>
      </c>
      <c r="BO193" s="14">
        <v>4.0049274589706502E-2</v>
      </c>
      <c r="BP193" s="14" t="s">
        <v>95</v>
      </c>
      <c r="BQ193" s="14">
        <v>0.12513424771707901</v>
      </c>
      <c r="BR193" s="14"/>
      <c r="BS193" s="14">
        <v>9.3339025166418704E-2</v>
      </c>
      <c r="BT193" s="14">
        <v>4.2872935123737299E-2</v>
      </c>
      <c r="BU193" s="14">
        <v>5.8946974497439499E-2</v>
      </c>
      <c r="BV193" s="14">
        <v>3.8054234699645799E-2</v>
      </c>
      <c r="BW193" s="14">
        <v>0.16831376289870301</v>
      </c>
      <c r="BX193" s="14">
        <v>0.179667595006717</v>
      </c>
      <c r="BY193" s="14"/>
      <c r="BZ193" s="14">
        <v>0.27374776656341698</v>
      </c>
      <c r="CA193" s="14">
        <v>1.7499533582066101E-2</v>
      </c>
      <c r="CB193" s="14">
        <v>3.6164791106118498E-2</v>
      </c>
      <c r="CC193" s="14">
        <v>8.68711124515405E-2</v>
      </c>
    </row>
    <row r="194" spans="2:81"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row>
    <row r="195" spans="2:81" x14ac:dyDescent="0.3">
      <c r="B195" s="6" t="s">
        <v>122</v>
      </c>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row>
    <row r="196" spans="2:81" x14ac:dyDescent="0.3">
      <c r="B196" s="21" t="s">
        <v>94</v>
      </c>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row>
    <row r="197" spans="2:81" x14ac:dyDescent="0.3">
      <c r="B197" t="s">
        <v>63</v>
      </c>
      <c r="C197" s="14">
        <v>0.16673997144959499</v>
      </c>
      <c r="D197" s="14">
        <v>0.17959166309695199</v>
      </c>
      <c r="E197" s="14">
        <v>0.15492738181870599</v>
      </c>
      <c r="F197" s="14"/>
      <c r="G197" s="14">
        <v>0.20446874429171</v>
      </c>
      <c r="H197" s="14">
        <v>0.123367255296661</v>
      </c>
      <c r="I197" s="14">
        <v>0.114878514805496</v>
      </c>
      <c r="J197" s="14">
        <v>0.15534445728055199</v>
      </c>
      <c r="K197" s="14">
        <v>0.18988793202384999</v>
      </c>
      <c r="L197" s="14">
        <v>0.21475639677038699</v>
      </c>
      <c r="M197" s="14"/>
      <c r="N197" s="14">
        <v>0.16974548873578801</v>
      </c>
      <c r="O197" s="14">
        <v>0.11967770714138</v>
      </c>
      <c r="P197" s="14">
        <v>0.18089849173509701</v>
      </c>
      <c r="Q197" s="14">
        <v>0.19796922682937301</v>
      </c>
      <c r="R197" s="14"/>
      <c r="S197" s="14">
        <v>0.21375473999598199</v>
      </c>
      <c r="T197" s="14">
        <v>0.167605301631258</v>
      </c>
      <c r="U197" s="14">
        <v>0.20317145658386901</v>
      </c>
      <c r="V197" s="14">
        <v>0.13595196606894899</v>
      </c>
      <c r="W197" s="14">
        <v>0.154472697153338</v>
      </c>
      <c r="X197" s="14">
        <v>0.129352180988801</v>
      </c>
      <c r="Y197" s="14">
        <v>0.18461007927109799</v>
      </c>
      <c r="Z197" s="14">
        <v>0.18954212802877199</v>
      </c>
      <c r="AA197" s="14">
        <v>0.13648678412929899</v>
      </c>
      <c r="AB197" s="14">
        <v>0.14730987082643501</v>
      </c>
      <c r="AC197" s="14">
        <v>0.150256563074462</v>
      </c>
      <c r="AD197" s="14">
        <v>0.19217214749839401</v>
      </c>
      <c r="AE197" s="14"/>
      <c r="AF197" s="14">
        <v>0.17310658664575401</v>
      </c>
      <c r="AG197" s="14">
        <v>0.13696488282828301</v>
      </c>
      <c r="AH197" s="14">
        <v>0.15358684728032301</v>
      </c>
      <c r="AI197" s="14">
        <v>0.18670490150330901</v>
      </c>
      <c r="AJ197" s="14"/>
      <c r="AK197" s="14">
        <v>0.133720089364884</v>
      </c>
      <c r="AL197" s="14">
        <v>0.118075352075663</v>
      </c>
      <c r="AM197" s="14"/>
      <c r="AN197" s="14">
        <v>0.200712664023525</v>
      </c>
      <c r="AO197" s="14">
        <v>0.14283547750082201</v>
      </c>
      <c r="AP197" s="14">
        <v>0.13734007331196599</v>
      </c>
      <c r="AQ197" s="14">
        <v>0.17627128111387999</v>
      </c>
      <c r="AR197" s="14">
        <v>0.17023137520187101</v>
      </c>
      <c r="AS197" s="14">
        <v>0.15892552640525401</v>
      </c>
      <c r="AT197" s="14"/>
      <c r="AU197" s="14">
        <v>0.16772648507139001</v>
      </c>
      <c r="AV197" s="14">
        <v>0.16608297576140599</v>
      </c>
      <c r="AW197" s="14"/>
      <c r="AX197" s="14">
        <v>0.138470476622681</v>
      </c>
      <c r="AY197" s="14">
        <v>0.17781283316517399</v>
      </c>
      <c r="AZ197" s="14"/>
      <c r="BA197" s="14">
        <v>0.176993142662458</v>
      </c>
      <c r="BB197" s="14">
        <v>0.117312364455273</v>
      </c>
      <c r="BC197" s="14"/>
      <c r="BD197" s="14">
        <v>0.22578579370959401</v>
      </c>
      <c r="BE197" s="14"/>
      <c r="BF197" s="14">
        <v>0.22819786982873899</v>
      </c>
      <c r="BG197" s="14"/>
      <c r="BH197" s="14">
        <v>0.1489056155257</v>
      </c>
      <c r="BI197" s="14"/>
      <c r="BJ197" s="14">
        <v>0.14144276589198099</v>
      </c>
      <c r="BK197" s="14"/>
      <c r="BL197" s="14">
        <v>0.143024109387721</v>
      </c>
      <c r="BM197" s="14">
        <v>0.246817545899289</v>
      </c>
      <c r="BN197" s="14">
        <v>0.12482321599726499</v>
      </c>
      <c r="BO197" s="14">
        <v>0.27839978047422698</v>
      </c>
      <c r="BP197" s="14" t="s">
        <v>95</v>
      </c>
      <c r="BQ197" s="14">
        <v>0.10921019202417601</v>
      </c>
      <c r="BR197" s="14"/>
      <c r="BS197" s="14">
        <v>0.137658819093673</v>
      </c>
      <c r="BT197" s="14">
        <v>0.21994431810001699</v>
      </c>
      <c r="BU197" s="14">
        <v>0.18812299879844199</v>
      </c>
      <c r="BV197" s="14">
        <v>0.28023986147685598</v>
      </c>
      <c r="BW197" s="14">
        <v>7.2922856294019095E-2</v>
      </c>
      <c r="BX197" s="14">
        <v>9.7911721989445602E-2</v>
      </c>
      <c r="BY197" s="14"/>
      <c r="BZ197" s="14">
        <v>6.1507880806050498E-2</v>
      </c>
      <c r="CA197" s="14">
        <v>0.32818390426118899</v>
      </c>
      <c r="CB197" s="14">
        <v>0.184139053655859</v>
      </c>
      <c r="CC197" s="14">
        <v>5.9767928710698602E-2</v>
      </c>
    </row>
    <row r="198" spans="2:81" x14ac:dyDescent="0.3">
      <c r="B198" t="s">
        <v>64</v>
      </c>
      <c r="C198" s="14">
        <v>0.27457216815956098</v>
      </c>
      <c r="D198" s="14">
        <v>0.26646886188692998</v>
      </c>
      <c r="E198" s="14">
        <v>0.28238547029497402</v>
      </c>
      <c r="F198" s="14"/>
      <c r="G198" s="14">
        <v>0.25958386288808799</v>
      </c>
      <c r="H198" s="14">
        <v>0.25333650973252603</v>
      </c>
      <c r="I198" s="14">
        <v>0.29607093447175997</v>
      </c>
      <c r="J198" s="14">
        <v>0.289300034886177</v>
      </c>
      <c r="K198" s="14">
        <v>0.29614781410629398</v>
      </c>
      <c r="L198" s="14">
        <v>0.25888591006130901</v>
      </c>
      <c r="M198" s="14"/>
      <c r="N198" s="14">
        <v>0.30835253301308801</v>
      </c>
      <c r="O198" s="14">
        <v>0.30644331170911099</v>
      </c>
      <c r="P198" s="14">
        <v>0.247476936307508</v>
      </c>
      <c r="Q198" s="14">
        <v>0.23117697967482601</v>
      </c>
      <c r="R198" s="14"/>
      <c r="S198" s="14">
        <v>0.23621302358784699</v>
      </c>
      <c r="T198" s="14">
        <v>0.32989836757727897</v>
      </c>
      <c r="U198" s="14">
        <v>0.25710211364343999</v>
      </c>
      <c r="V198" s="14">
        <v>0.37015537537329202</v>
      </c>
      <c r="W198" s="14">
        <v>0.24547685047905399</v>
      </c>
      <c r="X198" s="14">
        <v>0.246134313905055</v>
      </c>
      <c r="Y198" s="14">
        <v>0.23905566489284699</v>
      </c>
      <c r="Z198" s="14">
        <v>0.25983520798106902</v>
      </c>
      <c r="AA198" s="14">
        <v>0.31047050801693299</v>
      </c>
      <c r="AB198" s="14">
        <v>0.222180683733257</v>
      </c>
      <c r="AC198" s="14">
        <v>0.26659645134768301</v>
      </c>
      <c r="AD198" s="14">
        <v>0.297684231208516</v>
      </c>
      <c r="AE198" s="14"/>
      <c r="AF198" s="14">
        <v>0.27510767154263599</v>
      </c>
      <c r="AG198" s="14">
        <v>0.24264938085916801</v>
      </c>
      <c r="AH198" s="14">
        <v>0.28610542740037198</v>
      </c>
      <c r="AI198" s="14">
        <v>0.29501474651599002</v>
      </c>
      <c r="AJ198" s="14"/>
      <c r="AK198" s="14">
        <v>0.28776041648068001</v>
      </c>
      <c r="AL198" s="14">
        <v>0.28766016637369302</v>
      </c>
      <c r="AM198" s="14"/>
      <c r="AN198" s="14">
        <v>0.26229698837912602</v>
      </c>
      <c r="AO198" s="14">
        <v>0.29923982210598099</v>
      </c>
      <c r="AP198" s="14">
        <v>0.290244542127577</v>
      </c>
      <c r="AQ198" s="14">
        <v>0.24406780981347101</v>
      </c>
      <c r="AR198" s="14">
        <v>0.27975360533652699</v>
      </c>
      <c r="AS198" s="14">
        <v>0.25929650542526</v>
      </c>
      <c r="AT198" s="14"/>
      <c r="AU198" s="14">
        <v>0.28310227686664102</v>
      </c>
      <c r="AV198" s="14">
        <v>0.26493628161113802</v>
      </c>
      <c r="AW198" s="14"/>
      <c r="AX198" s="14">
        <v>0.23412962489261399</v>
      </c>
      <c r="AY198" s="14">
        <v>0.29105075629424199</v>
      </c>
      <c r="AZ198" s="14"/>
      <c r="BA198" s="14">
        <v>0.27026633612823397</v>
      </c>
      <c r="BB198" s="14">
        <v>0.29532935332789201</v>
      </c>
      <c r="BC198" s="14"/>
      <c r="BD198" s="14">
        <v>0.30000432237521801</v>
      </c>
      <c r="BE198" s="14"/>
      <c r="BF198" s="14">
        <v>0.28643519222394498</v>
      </c>
      <c r="BG198" s="14"/>
      <c r="BH198" s="14">
        <v>0.26974747587756598</v>
      </c>
      <c r="BI198" s="14"/>
      <c r="BJ198" s="14">
        <v>0.29220731982796799</v>
      </c>
      <c r="BK198" s="14"/>
      <c r="BL198" s="14">
        <v>0.28065002076031498</v>
      </c>
      <c r="BM198" s="14">
        <v>0.32095866916593502</v>
      </c>
      <c r="BN198" s="14">
        <v>0.27894105241504602</v>
      </c>
      <c r="BO198" s="14">
        <v>0.29525991097120802</v>
      </c>
      <c r="BP198" s="14" t="s">
        <v>95</v>
      </c>
      <c r="BQ198" s="14">
        <v>0.23945315713885801</v>
      </c>
      <c r="BR198" s="14"/>
      <c r="BS198" s="14">
        <v>0.27107481438765801</v>
      </c>
      <c r="BT198" s="14">
        <v>0.31880921479969798</v>
      </c>
      <c r="BU198" s="14">
        <v>0.27419497637295198</v>
      </c>
      <c r="BV198" s="14">
        <v>0.32667760860689199</v>
      </c>
      <c r="BW198" s="14">
        <v>0.15420282352040801</v>
      </c>
      <c r="BX198" s="14">
        <v>0.25385134185622099</v>
      </c>
      <c r="BY198" s="14"/>
      <c r="BZ198" s="14">
        <v>0.137062234305588</v>
      </c>
      <c r="CA198" s="14">
        <v>0.32286942808477498</v>
      </c>
      <c r="CB198" s="14">
        <v>0.32872439955600102</v>
      </c>
      <c r="CC198" s="14">
        <v>0.26178614292466001</v>
      </c>
    </row>
    <row r="199" spans="2:81" x14ac:dyDescent="0.3">
      <c r="B199" t="s">
        <v>65</v>
      </c>
      <c r="C199" s="14">
        <v>0.22949159356150101</v>
      </c>
      <c r="D199" s="14">
        <v>0.21579725074617301</v>
      </c>
      <c r="E199" s="14">
        <v>0.24360832205796401</v>
      </c>
      <c r="F199" s="14"/>
      <c r="G199" s="14">
        <v>0.17263781717801499</v>
      </c>
      <c r="H199" s="14">
        <v>0.19989826602941899</v>
      </c>
      <c r="I199" s="14">
        <v>0.23395095519916201</v>
      </c>
      <c r="J199" s="14">
        <v>0.25852846755989001</v>
      </c>
      <c r="K199" s="14">
        <v>0.206050691372063</v>
      </c>
      <c r="L199" s="14">
        <v>0.28375641865496298</v>
      </c>
      <c r="M199" s="14"/>
      <c r="N199" s="14">
        <v>0.19894292472330599</v>
      </c>
      <c r="O199" s="14">
        <v>0.249831921998834</v>
      </c>
      <c r="P199" s="14">
        <v>0.23446409940775301</v>
      </c>
      <c r="Q199" s="14">
        <v>0.23644671516691701</v>
      </c>
      <c r="R199" s="14"/>
      <c r="S199" s="14">
        <v>0.22416980674620701</v>
      </c>
      <c r="T199" s="14">
        <v>0.209061877097559</v>
      </c>
      <c r="U199" s="14">
        <v>0.19415399688273499</v>
      </c>
      <c r="V199" s="14">
        <v>0.23131424959077301</v>
      </c>
      <c r="W199" s="14">
        <v>0.28296786028571802</v>
      </c>
      <c r="X199" s="14">
        <v>0.253969328748409</v>
      </c>
      <c r="Y199" s="14">
        <v>0.200251479113566</v>
      </c>
      <c r="Z199" s="14">
        <v>0.23910062706840601</v>
      </c>
      <c r="AA199" s="14">
        <v>0.234146543522045</v>
      </c>
      <c r="AB199" s="14">
        <v>0.25259473746659999</v>
      </c>
      <c r="AC199" s="14">
        <v>0.241539261159395</v>
      </c>
      <c r="AD199" s="14">
        <v>0.18781753067454501</v>
      </c>
      <c r="AE199" s="14"/>
      <c r="AF199" s="14">
        <v>0.22911390501465001</v>
      </c>
      <c r="AG199" s="14">
        <v>0.24967885001403201</v>
      </c>
      <c r="AH199" s="14">
        <v>0.22856960180070801</v>
      </c>
      <c r="AI199" s="14">
        <v>0.18211897021750401</v>
      </c>
      <c r="AJ199" s="14"/>
      <c r="AK199" s="14">
        <v>0.23482626090419501</v>
      </c>
      <c r="AL199" s="14">
        <v>0.257664138272516</v>
      </c>
      <c r="AM199" s="14"/>
      <c r="AN199" s="14">
        <v>0.188996254216899</v>
      </c>
      <c r="AO199" s="14">
        <v>0.24949886170548499</v>
      </c>
      <c r="AP199" s="14">
        <v>0.24994584637935599</v>
      </c>
      <c r="AQ199" s="14">
        <v>0.226791619142897</v>
      </c>
      <c r="AR199" s="14">
        <v>0.235070871297586</v>
      </c>
      <c r="AS199" s="14">
        <v>0.27023958785285901</v>
      </c>
      <c r="AT199" s="14"/>
      <c r="AU199" s="14">
        <v>0.21975973633867099</v>
      </c>
      <c r="AV199" s="14">
        <v>0.24201311092280001</v>
      </c>
      <c r="AW199" s="14"/>
      <c r="AX199" s="14">
        <v>0.225377079944271</v>
      </c>
      <c r="AY199" s="14">
        <v>0.22760793328343501</v>
      </c>
      <c r="AZ199" s="14"/>
      <c r="BA199" s="14">
        <v>0.235323943188982</v>
      </c>
      <c r="BB199" s="14">
        <v>0.20137550349963401</v>
      </c>
      <c r="BC199" s="14"/>
      <c r="BD199" s="14">
        <v>0.20359772526230099</v>
      </c>
      <c r="BE199" s="14"/>
      <c r="BF199" s="14">
        <v>0.194318742051866</v>
      </c>
      <c r="BG199" s="14"/>
      <c r="BH199" s="14">
        <v>0.22637865907927501</v>
      </c>
      <c r="BI199" s="14"/>
      <c r="BJ199" s="14">
        <v>0.20422365172575599</v>
      </c>
      <c r="BK199" s="14"/>
      <c r="BL199" s="14">
        <v>0.213647799328507</v>
      </c>
      <c r="BM199" s="14">
        <v>0.21639435946934599</v>
      </c>
      <c r="BN199" s="14">
        <v>0.286622927528288</v>
      </c>
      <c r="BO199" s="14">
        <v>0.19851731951928001</v>
      </c>
      <c r="BP199" s="14" t="s">
        <v>95</v>
      </c>
      <c r="BQ199" s="14">
        <v>0.21732974298993499</v>
      </c>
      <c r="BR199" s="14"/>
      <c r="BS199" s="14">
        <v>0.20056655281112901</v>
      </c>
      <c r="BT199" s="14">
        <v>0.20065264972845701</v>
      </c>
      <c r="BU199" s="14">
        <v>0.25671008064061202</v>
      </c>
      <c r="BV199" s="14">
        <v>0.178579533441171</v>
      </c>
      <c r="BW199" s="14">
        <v>0.23356256933464001</v>
      </c>
      <c r="BX199" s="14">
        <v>0.27266660892598799</v>
      </c>
      <c r="BY199" s="14"/>
      <c r="BZ199" s="14">
        <v>0.28701053530373799</v>
      </c>
      <c r="CA199" s="14">
        <v>0.12400845581383101</v>
      </c>
      <c r="CB199" s="14">
        <v>0.25022717073211198</v>
      </c>
      <c r="CC199" s="14">
        <v>0.27470056324998599</v>
      </c>
    </row>
    <row r="200" spans="2:81" x14ac:dyDescent="0.3">
      <c r="B200" t="s">
        <v>89</v>
      </c>
      <c r="C200" s="14">
        <v>0.19752903383487599</v>
      </c>
      <c r="D200" s="14">
        <v>0.20258230188012699</v>
      </c>
      <c r="E200" s="14">
        <v>0.19245877972779701</v>
      </c>
      <c r="F200" s="14"/>
      <c r="G200" s="14">
        <v>0.21873510942955901</v>
      </c>
      <c r="H200" s="14">
        <v>0.268296441045486</v>
      </c>
      <c r="I200" s="14">
        <v>0.19620627228083801</v>
      </c>
      <c r="J200" s="14">
        <v>0.21021046879345301</v>
      </c>
      <c r="K200" s="14">
        <v>0.14523147386747001</v>
      </c>
      <c r="L200" s="14">
        <v>0.14698437799762001</v>
      </c>
      <c r="M200" s="14"/>
      <c r="N200" s="14">
        <v>0.18830674964034899</v>
      </c>
      <c r="O200" s="14">
        <v>0.20740935301621499</v>
      </c>
      <c r="P200" s="14">
        <v>0.20001008695713399</v>
      </c>
      <c r="Q200" s="14">
        <v>0.19488090314581499</v>
      </c>
      <c r="R200" s="14"/>
      <c r="S200" s="14">
        <v>0.21519247314390699</v>
      </c>
      <c r="T200" s="14">
        <v>0.191405713021609</v>
      </c>
      <c r="U200" s="14">
        <v>0.193863579627788</v>
      </c>
      <c r="V200" s="14">
        <v>0.15100336349996701</v>
      </c>
      <c r="W200" s="14">
        <v>0.19080844050851001</v>
      </c>
      <c r="X200" s="14">
        <v>0.232868583853927</v>
      </c>
      <c r="Y200" s="14">
        <v>0.20952170131796999</v>
      </c>
      <c r="Z200" s="14">
        <v>0.23485473764797599</v>
      </c>
      <c r="AA200" s="14">
        <v>0.18743819424066899</v>
      </c>
      <c r="AB200" s="14">
        <v>0.185994813022339</v>
      </c>
      <c r="AC200" s="14">
        <v>0.18516982565408099</v>
      </c>
      <c r="AD200" s="14">
        <v>0.202454760834819</v>
      </c>
      <c r="AE200" s="14"/>
      <c r="AF200" s="14">
        <v>0.19436615447160199</v>
      </c>
      <c r="AG200" s="14">
        <v>0.19050415052035499</v>
      </c>
      <c r="AH200" s="14">
        <v>0.19994505379968799</v>
      </c>
      <c r="AI200" s="14">
        <v>0.18310658152207801</v>
      </c>
      <c r="AJ200" s="14"/>
      <c r="AK200" s="14">
        <v>0.24412522523909899</v>
      </c>
      <c r="AL200" s="14">
        <v>0.192107449853267</v>
      </c>
      <c r="AM200" s="14"/>
      <c r="AN200" s="14">
        <v>0.19449444939237201</v>
      </c>
      <c r="AO200" s="14">
        <v>0.19631300553689701</v>
      </c>
      <c r="AP200" s="14">
        <v>0.19865839066427099</v>
      </c>
      <c r="AQ200" s="14">
        <v>0.21453956991786599</v>
      </c>
      <c r="AR200" s="14">
        <v>0.171164834733643</v>
      </c>
      <c r="AS200" s="14">
        <v>0.2139965211979</v>
      </c>
      <c r="AT200" s="14"/>
      <c r="AU200" s="14">
        <v>0.191615701101914</v>
      </c>
      <c r="AV200" s="14">
        <v>0.205910630841107</v>
      </c>
      <c r="AW200" s="14"/>
      <c r="AX200" s="14">
        <v>0.22857061136944201</v>
      </c>
      <c r="AY200" s="14">
        <v>0.18576884714539901</v>
      </c>
      <c r="AZ200" s="14"/>
      <c r="BA200" s="14">
        <v>0.18797086627823401</v>
      </c>
      <c r="BB200" s="14">
        <v>0.24360622690689801</v>
      </c>
      <c r="BC200" s="14"/>
      <c r="BD200" s="14">
        <v>0.167358805743796</v>
      </c>
      <c r="BE200" s="14"/>
      <c r="BF200" s="14">
        <v>0.17345291727025</v>
      </c>
      <c r="BG200" s="14"/>
      <c r="BH200" s="14">
        <v>0.17841208336224099</v>
      </c>
      <c r="BI200" s="14"/>
      <c r="BJ200" s="14">
        <v>0.20117504201164901</v>
      </c>
      <c r="BK200" s="14"/>
      <c r="BL200" s="14">
        <v>0.22503691472659201</v>
      </c>
      <c r="BM200" s="14">
        <v>0.15230213861552</v>
      </c>
      <c r="BN200" s="14">
        <v>0.17460221987852001</v>
      </c>
      <c r="BO200" s="14">
        <v>0.11077234511865899</v>
      </c>
      <c r="BP200" s="14" t="s">
        <v>95</v>
      </c>
      <c r="BQ200" s="14">
        <v>0.25895886069840601</v>
      </c>
      <c r="BR200" s="14"/>
      <c r="BS200" s="14">
        <v>0.23199691906806999</v>
      </c>
      <c r="BT200" s="14">
        <v>0.18096727709968199</v>
      </c>
      <c r="BU200" s="14">
        <v>0.16684572641262499</v>
      </c>
      <c r="BV200" s="14">
        <v>0.12251317969408899</v>
      </c>
      <c r="BW200" s="14">
        <v>0.32701936241815799</v>
      </c>
      <c r="BX200" s="14">
        <v>0.18847955139509101</v>
      </c>
      <c r="BY200" s="14"/>
      <c r="BZ200" s="14">
        <v>0.23599710645663999</v>
      </c>
      <c r="CA200" s="14">
        <v>0.129027245602199</v>
      </c>
      <c r="CB200" s="14">
        <v>0.15962450043715001</v>
      </c>
      <c r="CC200" s="14">
        <v>0.27717142292110503</v>
      </c>
    </row>
    <row r="201" spans="2:81" x14ac:dyDescent="0.3">
      <c r="B201" t="s">
        <v>90</v>
      </c>
      <c r="C201" s="14">
        <v>0.131667232994466</v>
      </c>
      <c r="D201" s="14">
        <v>0.13555992238981801</v>
      </c>
      <c r="E201" s="14">
        <v>0.12662004610055899</v>
      </c>
      <c r="F201" s="14"/>
      <c r="G201" s="14">
        <v>0.14457446621262701</v>
      </c>
      <c r="H201" s="14">
        <v>0.155101527895907</v>
      </c>
      <c r="I201" s="14">
        <v>0.15889332324274399</v>
      </c>
      <c r="J201" s="14">
        <v>8.6616571479927698E-2</v>
      </c>
      <c r="K201" s="14">
        <v>0.16268208863032299</v>
      </c>
      <c r="L201" s="14">
        <v>9.5616896515721597E-2</v>
      </c>
      <c r="M201" s="14"/>
      <c r="N201" s="14">
        <v>0.13465230388746899</v>
      </c>
      <c r="O201" s="14">
        <v>0.11663770613446101</v>
      </c>
      <c r="P201" s="14">
        <v>0.137150385592508</v>
      </c>
      <c r="Q201" s="14">
        <v>0.13952617518306901</v>
      </c>
      <c r="R201" s="14"/>
      <c r="S201" s="14">
        <v>0.110669956526058</v>
      </c>
      <c r="T201" s="14">
        <v>0.102028740672295</v>
      </c>
      <c r="U201" s="14">
        <v>0.15170885326216799</v>
      </c>
      <c r="V201" s="14">
        <v>0.111575045467019</v>
      </c>
      <c r="W201" s="14">
        <v>0.12627415157338101</v>
      </c>
      <c r="X201" s="14">
        <v>0.13767559250380801</v>
      </c>
      <c r="Y201" s="14">
        <v>0.166561075404519</v>
      </c>
      <c r="Z201" s="14">
        <v>7.6667299273776995E-2</v>
      </c>
      <c r="AA201" s="14">
        <v>0.131457970091054</v>
      </c>
      <c r="AB201" s="14">
        <v>0.19191989495136899</v>
      </c>
      <c r="AC201" s="14">
        <v>0.156437898764379</v>
      </c>
      <c r="AD201" s="14">
        <v>0.119871329783727</v>
      </c>
      <c r="AE201" s="14"/>
      <c r="AF201" s="14">
        <v>0.12830568232535799</v>
      </c>
      <c r="AG201" s="14">
        <v>0.18020273577816101</v>
      </c>
      <c r="AH201" s="14">
        <v>0.131793069718909</v>
      </c>
      <c r="AI201" s="14">
        <v>0.15305480024111801</v>
      </c>
      <c r="AJ201" s="14"/>
      <c r="AK201" s="14">
        <v>9.9568008011142101E-2</v>
      </c>
      <c r="AL201" s="14">
        <v>0.14449289342486099</v>
      </c>
      <c r="AM201" s="14"/>
      <c r="AN201" s="14">
        <v>0.153499643988078</v>
      </c>
      <c r="AO201" s="14">
        <v>0.112112833150814</v>
      </c>
      <c r="AP201" s="14">
        <v>0.12381114751683001</v>
      </c>
      <c r="AQ201" s="14">
        <v>0.13832972001188501</v>
      </c>
      <c r="AR201" s="14">
        <v>0.14377931343037401</v>
      </c>
      <c r="AS201" s="14">
        <v>9.7541859118726398E-2</v>
      </c>
      <c r="AT201" s="14"/>
      <c r="AU201" s="14">
        <v>0.137795800621384</v>
      </c>
      <c r="AV201" s="14">
        <v>0.12105700086354899</v>
      </c>
      <c r="AW201" s="14"/>
      <c r="AX201" s="14">
        <v>0.173452207170992</v>
      </c>
      <c r="AY201" s="14">
        <v>0.117759630111751</v>
      </c>
      <c r="AZ201" s="14"/>
      <c r="BA201" s="14">
        <v>0.12944571174209199</v>
      </c>
      <c r="BB201" s="14">
        <v>0.14237655181030301</v>
      </c>
      <c r="BC201" s="14"/>
      <c r="BD201" s="14">
        <v>0.103253352909091</v>
      </c>
      <c r="BE201" s="14"/>
      <c r="BF201" s="14">
        <v>0.1175952786252</v>
      </c>
      <c r="BG201" s="14"/>
      <c r="BH201" s="14">
        <v>0.17655616615521699</v>
      </c>
      <c r="BI201" s="14"/>
      <c r="BJ201" s="14">
        <v>0.16095122054264599</v>
      </c>
      <c r="BK201" s="14"/>
      <c r="BL201" s="14">
        <v>0.13764115579686401</v>
      </c>
      <c r="BM201" s="14">
        <v>6.3527286849910602E-2</v>
      </c>
      <c r="BN201" s="14">
        <v>0.13501058418088099</v>
      </c>
      <c r="BO201" s="14">
        <v>0.11705064391662599</v>
      </c>
      <c r="BP201" s="14" t="s">
        <v>95</v>
      </c>
      <c r="BQ201" s="14">
        <v>0.17504804714862399</v>
      </c>
      <c r="BR201" s="14"/>
      <c r="BS201" s="14">
        <v>0.15870289463946899</v>
      </c>
      <c r="BT201" s="14">
        <v>7.9626540272145593E-2</v>
      </c>
      <c r="BU201" s="14">
        <v>0.11412621777536799</v>
      </c>
      <c r="BV201" s="14">
        <v>9.1989816780991898E-2</v>
      </c>
      <c r="BW201" s="14">
        <v>0.21229238843277501</v>
      </c>
      <c r="BX201" s="14">
        <v>0.18709077583325501</v>
      </c>
      <c r="BY201" s="14"/>
      <c r="BZ201" s="14">
        <v>0.27842224312798403</v>
      </c>
      <c r="CA201" s="14">
        <v>9.5910966238006198E-2</v>
      </c>
      <c r="CB201" s="14">
        <v>7.72848756188773E-2</v>
      </c>
      <c r="CC201" s="14">
        <v>0.12657394219355</v>
      </c>
    </row>
    <row r="202" spans="2:81"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row>
    <row r="203" spans="2:81"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row>
  </sheetData>
  <mergeCells count="18">
    <mergeCell ref="S5:AD5"/>
    <mergeCell ref="AF5:AI5"/>
    <mergeCell ref="BS5:BX5"/>
    <mergeCell ref="BZ5:CC5"/>
    <mergeCell ref="D2:BN2"/>
    <mergeCell ref="BD5"/>
    <mergeCell ref="BF5"/>
    <mergeCell ref="BH5"/>
    <mergeCell ref="BJ5"/>
    <mergeCell ref="BL5:BQ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CB18"/>
  <sheetViews>
    <sheetView showGridLines="0" workbookViewId="0">
      <pane xSplit="2" topLeftCell="BF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121</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2089</v>
      </c>
      <c r="D7" s="10">
        <v>1005</v>
      </c>
      <c r="E7" s="10">
        <v>1080</v>
      </c>
      <c r="F7" s="10"/>
      <c r="G7" s="10">
        <v>300</v>
      </c>
      <c r="H7" s="10">
        <v>331</v>
      </c>
      <c r="I7" s="10">
        <v>343</v>
      </c>
      <c r="J7" s="10">
        <v>358</v>
      </c>
      <c r="K7" s="10">
        <v>307</v>
      </c>
      <c r="L7" s="10">
        <v>450</v>
      </c>
      <c r="M7" s="10"/>
      <c r="N7" s="10">
        <v>577</v>
      </c>
      <c r="O7" s="10">
        <v>556</v>
      </c>
      <c r="P7" s="10">
        <v>437</v>
      </c>
      <c r="Q7" s="10">
        <v>513</v>
      </c>
      <c r="R7" s="10"/>
      <c r="S7" s="10">
        <v>304</v>
      </c>
      <c r="T7" s="10">
        <v>262</v>
      </c>
      <c r="U7" s="10">
        <v>147</v>
      </c>
      <c r="V7" s="10">
        <v>165</v>
      </c>
      <c r="W7" s="10">
        <v>146</v>
      </c>
      <c r="X7" s="10">
        <v>166</v>
      </c>
      <c r="Y7" s="10">
        <v>165</v>
      </c>
      <c r="Z7" s="10">
        <v>92</v>
      </c>
      <c r="AA7" s="10">
        <v>250</v>
      </c>
      <c r="AB7" s="10">
        <v>194</v>
      </c>
      <c r="AC7" s="10">
        <v>114</v>
      </c>
      <c r="AD7" s="10">
        <v>84</v>
      </c>
      <c r="AE7" s="10"/>
      <c r="AF7" s="10">
        <v>1573</v>
      </c>
      <c r="AG7" s="10">
        <v>180</v>
      </c>
      <c r="AH7" s="10">
        <v>106</v>
      </c>
      <c r="AI7" s="10">
        <v>81</v>
      </c>
      <c r="AJ7" s="10"/>
      <c r="AK7" s="10">
        <v>149</v>
      </c>
      <c r="AL7" s="10">
        <v>189</v>
      </c>
      <c r="AM7" s="10"/>
      <c r="AN7" s="10">
        <v>525</v>
      </c>
      <c r="AO7" s="10">
        <v>563</v>
      </c>
      <c r="AP7" s="10">
        <v>284</v>
      </c>
      <c r="AQ7" s="10">
        <v>369</v>
      </c>
      <c r="AR7" s="10">
        <v>236</v>
      </c>
      <c r="AS7" s="10">
        <v>112</v>
      </c>
      <c r="AT7" s="10"/>
      <c r="AU7" s="10">
        <v>1222</v>
      </c>
      <c r="AV7" s="10">
        <v>857</v>
      </c>
      <c r="AW7" s="10"/>
      <c r="AX7" s="10">
        <v>557</v>
      </c>
      <c r="AY7" s="10">
        <v>1501</v>
      </c>
      <c r="AZ7" s="10"/>
      <c r="BA7" s="10">
        <v>1741</v>
      </c>
      <c r="BB7" s="10">
        <v>348</v>
      </c>
      <c r="BC7" s="10"/>
      <c r="BD7" s="10">
        <v>1174</v>
      </c>
      <c r="BE7" s="10"/>
      <c r="BF7" s="10">
        <v>1055</v>
      </c>
      <c r="BG7" s="10"/>
      <c r="BH7" s="10">
        <v>155</v>
      </c>
      <c r="BI7" s="10"/>
      <c r="BJ7" s="10">
        <v>80</v>
      </c>
      <c r="BK7" s="10"/>
      <c r="BL7" s="10">
        <v>671</v>
      </c>
      <c r="BM7" s="10">
        <v>405</v>
      </c>
      <c r="BN7" s="10">
        <v>238</v>
      </c>
      <c r="BO7" s="10">
        <v>209</v>
      </c>
      <c r="BP7" s="10">
        <v>289</v>
      </c>
      <c r="BQ7" s="10"/>
      <c r="BR7" s="10">
        <v>476</v>
      </c>
      <c r="BS7" s="10">
        <v>346</v>
      </c>
      <c r="BT7" s="10">
        <v>427</v>
      </c>
      <c r="BU7" s="10">
        <v>242</v>
      </c>
      <c r="BV7" s="10">
        <v>150</v>
      </c>
      <c r="BW7" s="10">
        <v>151</v>
      </c>
      <c r="BX7" s="10"/>
      <c r="BY7" s="10">
        <v>370</v>
      </c>
      <c r="BZ7" s="10">
        <v>553</v>
      </c>
      <c r="CA7" s="10">
        <v>591</v>
      </c>
      <c r="CB7" s="10">
        <v>575</v>
      </c>
    </row>
    <row r="8" spans="2:80" ht="30" customHeight="1" x14ac:dyDescent="0.3">
      <c r="B8" s="11" t="s">
        <v>19</v>
      </c>
      <c r="C8" s="11">
        <v>2093</v>
      </c>
      <c r="D8" s="11">
        <v>1027</v>
      </c>
      <c r="E8" s="11">
        <v>1062</v>
      </c>
      <c r="F8" s="11"/>
      <c r="G8" s="11">
        <v>305</v>
      </c>
      <c r="H8" s="11">
        <v>367</v>
      </c>
      <c r="I8" s="11">
        <v>359</v>
      </c>
      <c r="J8" s="11">
        <v>351</v>
      </c>
      <c r="K8" s="11">
        <v>285</v>
      </c>
      <c r="L8" s="11">
        <v>426</v>
      </c>
      <c r="M8" s="11"/>
      <c r="N8" s="11">
        <v>556</v>
      </c>
      <c r="O8" s="11">
        <v>558</v>
      </c>
      <c r="P8" s="11">
        <v>452</v>
      </c>
      <c r="Q8" s="11">
        <v>520</v>
      </c>
      <c r="R8" s="11"/>
      <c r="S8" s="11">
        <v>301</v>
      </c>
      <c r="T8" s="11">
        <v>251</v>
      </c>
      <c r="U8" s="11">
        <v>161</v>
      </c>
      <c r="V8" s="11">
        <v>180</v>
      </c>
      <c r="W8" s="11">
        <v>147</v>
      </c>
      <c r="X8" s="11">
        <v>186</v>
      </c>
      <c r="Y8" s="11">
        <v>158</v>
      </c>
      <c r="Z8" s="11">
        <v>87</v>
      </c>
      <c r="AA8" s="11">
        <v>243</v>
      </c>
      <c r="AB8" s="11">
        <v>190</v>
      </c>
      <c r="AC8" s="11">
        <v>109</v>
      </c>
      <c r="AD8" s="11">
        <v>80</v>
      </c>
      <c r="AE8" s="11"/>
      <c r="AF8" s="11">
        <v>1584</v>
      </c>
      <c r="AG8" s="11">
        <v>176</v>
      </c>
      <c r="AH8" s="11">
        <v>102</v>
      </c>
      <c r="AI8" s="11">
        <v>78</v>
      </c>
      <c r="AJ8" s="11"/>
      <c r="AK8" s="11">
        <v>153</v>
      </c>
      <c r="AL8" s="11">
        <v>188</v>
      </c>
      <c r="AM8" s="11"/>
      <c r="AN8" s="11">
        <v>541</v>
      </c>
      <c r="AO8" s="11">
        <v>559</v>
      </c>
      <c r="AP8" s="11">
        <v>286</v>
      </c>
      <c r="AQ8" s="11">
        <v>364</v>
      </c>
      <c r="AR8" s="11">
        <v>229</v>
      </c>
      <c r="AS8" s="11">
        <v>113</v>
      </c>
      <c r="AT8" s="11"/>
      <c r="AU8" s="11">
        <v>1212</v>
      </c>
      <c r="AV8" s="11">
        <v>870</v>
      </c>
      <c r="AW8" s="11"/>
      <c r="AX8" s="11">
        <v>553</v>
      </c>
      <c r="AY8" s="11">
        <v>1509</v>
      </c>
      <c r="AZ8" s="11"/>
      <c r="BA8" s="11">
        <v>1733</v>
      </c>
      <c r="BB8" s="11">
        <v>360</v>
      </c>
      <c r="BC8" s="11"/>
      <c r="BD8" s="11">
        <v>1174</v>
      </c>
      <c r="BE8" s="11"/>
      <c r="BF8" s="11">
        <v>1061</v>
      </c>
      <c r="BG8" s="11"/>
      <c r="BH8" s="11">
        <v>151</v>
      </c>
      <c r="BI8" s="11"/>
      <c r="BJ8" s="11">
        <v>76</v>
      </c>
      <c r="BK8" s="11"/>
      <c r="BL8" s="11">
        <v>676</v>
      </c>
      <c r="BM8" s="11">
        <v>400</v>
      </c>
      <c r="BN8" s="11">
        <v>240</v>
      </c>
      <c r="BO8" s="11">
        <v>208</v>
      </c>
      <c r="BP8" s="11">
        <v>292</v>
      </c>
      <c r="BQ8" s="11"/>
      <c r="BR8" s="11">
        <v>480</v>
      </c>
      <c r="BS8" s="11">
        <v>346</v>
      </c>
      <c r="BT8" s="11">
        <v>427</v>
      </c>
      <c r="BU8" s="11">
        <v>242</v>
      </c>
      <c r="BV8" s="11">
        <v>152</v>
      </c>
      <c r="BW8" s="11">
        <v>152</v>
      </c>
      <c r="BX8" s="11"/>
      <c r="BY8" s="11">
        <v>371</v>
      </c>
      <c r="BZ8" s="11">
        <v>565</v>
      </c>
      <c r="CA8" s="11">
        <v>576</v>
      </c>
      <c r="CB8" s="11">
        <v>581</v>
      </c>
    </row>
    <row r="9" spans="2:80" x14ac:dyDescent="0.3">
      <c r="B9" s="15" t="s">
        <v>63</v>
      </c>
      <c r="C9" s="14">
        <v>0.27721533772712498</v>
      </c>
      <c r="D9" s="14">
        <v>0.282812359649111</v>
      </c>
      <c r="E9" s="14">
        <v>0.27177819303575201</v>
      </c>
      <c r="F9" s="14"/>
      <c r="G9" s="14">
        <v>0.25082903312358701</v>
      </c>
      <c r="H9" s="14">
        <v>0.240467337584615</v>
      </c>
      <c r="I9" s="14">
        <v>0.23698394667634501</v>
      </c>
      <c r="J9" s="14">
        <v>0.224122400765733</v>
      </c>
      <c r="K9" s="14">
        <v>0.30571872921646998</v>
      </c>
      <c r="L9" s="14">
        <v>0.38645335711675</v>
      </c>
      <c r="M9" s="14"/>
      <c r="N9" s="14">
        <v>0.294136633080614</v>
      </c>
      <c r="O9" s="14">
        <v>0.22599488855586899</v>
      </c>
      <c r="P9" s="14">
        <v>0.29049651886672001</v>
      </c>
      <c r="Q9" s="14">
        <v>0.30203625032926901</v>
      </c>
      <c r="R9" s="14"/>
      <c r="S9" s="14">
        <v>0.287635783112758</v>
      </c>
      <c r="T9" s="14">
        <v>0.28475342717157698</v>
      </c>
      <c r="U9" s="14">
        <v>0.33892733988424001</v>
      </c>
      <c r="V9" s="14">
        <v>0.29423223025686701</v>
      </c>
      <c r="W9" s="14">
        <v>0.27301161234961402</v>
      </c>
      <c r="X9" s="14">
        <v>0.27321646598459698</v>
      </c>
      <c r="Y9" s="14">
        <v>0.28204801708635502</v>
      </c>
      <c r="Z9" s="14">
        <v>0.33017024835024</v>
      </c>
      <c r="AA9" s="14">
        <v>0.293053261707515</v>
      </c>
      <c r="AB9" s="14">
        <v>0.19181681496446401</v>
      </c>
      <c r="AC9" s="14">
        <v>0.24543830506828501</v>
      </c>
      <c r="AD9" s="14">
        <v>0.19991973459812701</v>
      </c>
      <c r="AE9" s="14"/>
      <c r="AF9" s="14">
        <v>0.290523792932044</v>
      </c>
      <c r="AG9" s="14">
        <v>0.19042658468253701</v>
      </c>
      <c r="AH9" s="14">
        <v>0.22703263768005699</v>
      </c>
      <c r="AI9" s="14">
        <v>0.181675221400701</v>
      </c>
      <c r="AJ9" s="14"/>
      <c r="AK9" s="14">
        <v>0.321410896460399</v>
      </c>
      <c r="AL9" s="14">
        <v>0.22659651882104501</v>
      </c>
      <c r="AM9" s="14"/>
      <c r="AN9" s="14">
        <v>0.29902053729093198</v>
      </c>
      <c r="AO9" s="14">
        <v>0.26127032123136001</v>
      </c>
      <c r="AP9" s="14">
        <v>0.251018196223396</v>
      </c>
      <c r="AQ9" s="14">
        <v>0.28383598730232501</v>
      </c>
      <c r="AR9" s="14">
        <v>0.28264052143753898</v>
      </c>
      <c r="AS9" s="14">
        <v>0.28572097169278299</v>
      </c>
      <c r="AT9" s="14"/>
      <c r="AU9" s="14">
        <v>0.30604206990733701</v>
      </c>
      <c r="AV9" s="14">
        <v>0.23908991150554701</v>
      </c>
      <c r="AW9" s="14"/>
      <c r="AX9" s="14">
        <v>0.23684232750099701</v>
      </c>
      <c r="AY9" s="14">
        <v>0.29368822630748798</v>
      </c>
      <c r="AZ9" s="14"/>
      <c r="BA9" s="14">
        <v>0.28393249570581502</v>
      </c>
      <c r="BB9" s="14">
        <v>0.24483383957434601</v>
      </c>
      <c r="BC9" s="14"/>
      <c r="BD9" s="14">
        <v>0.36693735142179501</v>
      </c>
      <c r="BE9" s="14"/>
      <c r="BF9" s="14">
        <v>0.38634000519971601</v>
      </c>
      <c r="BG9" s="14"/>
      <c r="BH9" s="14">
        <v>0.20439866026128301</v>
      </c>
      <c r="BI9" s="14"/>
      <c r="BJ9" s="14">
        <v>0.23932830560455401</v>
      </c>
      <c r="BK9" s="14"/>
      <c r="BL9" s="14">
        <v>0.25710866204350002</v>
      </c>
      <c r="BM9" s="14">
        <v>0.40923778838257602</v>
      </c>
      <c r="BN9" s="14">
        <v>0.27155966352777</v>
      </c>
      <c r="BO9" s="14">
        <v>0.33175712713649802</v>
      </c>
      <c r="BP9" s="14">
        <v>0.21332189154949799</v>
      </c>
      <c r="BQ9" s="14"/>
      <c r="BR9" s="14">
        <v>0.28515412740650598</v>
      </c>
      <c r="BS9" s="14">
        <v>0.37466760443076402</v>
      </c>
      <c r="BT9" s="14">
        <v>0.31875620728265602</v>
      </c>
      <c r="BU9" s="14">
        <v>0.33914751740410198</v>
      </c>
      <c r="BV9" s="14">
        <v>0.12599227044153999</v>
      </c>
      <c r="BW9" s="14">
        <v>0.14458832334866201</v>
      </c>
      <c r="BX9" s="14"/>
      <c r="BY9" s="14">
        <v>6.3816564934772599E-2</v>
      </c>
      <c r="BZ9" s="14">
        <v>0.494577732932308</v>
      </c>
      <c r="CA9" s="14">
        <v>0.360765475632226</v>
      </c>
      <c r="CB9" s="14">
        <v>0.119369479686032</v>
      </c>
    </row>
    <row r="10" spans="2:80" x14ac:dyDescent="0.3">
      <c r="B10" s="15" t="s">
        <v>64</v>
      </c>
      <c r="C10" s="14">
        <v>0.38584932420816098</v>
      </c>
      <c r="D10" s="14">
        <v>0.36109515186128999</v>
      </c>
      <c r="E10" s="14">
        <v>0.41033679378815702</v>
      </c>
      <c r="F10" s="14"/>
      <c r="G10" s="14">
        <v>0.38948915176604598</v>
      </c>
      <c r="H10" s="14">
        <v>0.375528278623384</v>
      </c>
      <c r="I10" s="14">
        <v>0.423698279490622</v>
      </c>
      <c r="J10" s="14">
        <v>0.421193321319075</v>
      </c>
      <c r="K10" s="14">
        <v>0.34994013767304899</v>
      </c>
      <c r="L10" s="14">
        <v>0.35515076582938998</v>
      </c>
      <c r="M10" s="14"/>
      <c r="N10" s="14">
        <v>0.41017575087803798</v>
      </c>
      <c r="O10" s="14">
        <v>0.39726901672079901</v>
      </c>
      <c r="P10" s="14">
        <v>0.38282091917176703</v>
      </c>
      <c r="Q10" s="14">
        <v>0.35274670348678</v>
      </c>
      <c r="R10" s="14"/>
      <c r="S10" s="14">
        <v>0.42040753787081098</v>
      </c>
      <c r="T10" s="14">
        <v>0.38641576767818198</v>
      </c>
      <c r="U10" s="14">
        <v>0.359803936298425</v>
      </c>
      <c r="V10" s="14">
        <v>0.40379616265814899</v>
      </c>
      <c r="W10" s="14">
        <v>0.375639135490969</v>
      </c>
      <c r="X10" s="14">
        <v>0.375637780595028</v>
      </c>
      <c r="Y10" s="14">
        <v>0.38461884561437898</v>
      </c>
      <c r="Z10" s="14">
        <v>0.34770090208624099</v>
      </c>
      <c r="AA10" s="14">
        <v>0.40695646730449803</v>
      </c>
      <c r="AB10" s="14">
        <v>0.35016994012689001</v>
      </c>
      <c r="AC10" s="14">
        <v>0.33329320822757003</v>
      </c>
      <c r="AD10" s="14">
        <v>0.44458328427391702</v>
      </c>
      <c r="AE10" s="14"/>
      <c r="AF10" s="14">
        <v>0.38766083296559301</v>
      </c>
      <c r="AG10" s="14">
        <v>0.349621858039452</v>
      </c>
      <c r="AH10" s="14">
        <v>0.37579268342448802</v>
      </c>
      <c r="AI10" s="14">
        <v>0.45111403764969799</v>
      </c>
      <c r="AJ10" s="14"/>
      <c r="AK10" s="14">
        <v>0.382371190568768</v>
      </c>
      <c r="AL10" s="14">
        <v>0.43145675707800801</v>
      </c>
      <c r="AM10" s="14"/>
      <c r="AN10" s="14">
        <v>0.36698243941626901</v>
      </c>
      <c r="AO10" s="14">
        <v>0.424979169196955</v>
      </c>
      <c r="AP10" s="14">
        <v>0.41371605596900302</v>
      </c>
      <c r="AQ10" s="14">
        <v>0.37906496733322598</v>
      </c>
      <c r="AR10" s="14">
        <v>0.37918399933513802</v>
      </c>
      <c r="AS10" s="14">
        <v>0.246813114371979</v>
      </c>
      <c r="AT10" s="14"/>
      <c r="AU10" s="14">
        <v>0.38311211920204702</v>
      </c>
      <c r="AV10" s="14">
        <v>0.391848752216851</v>
      </c>
      <c r="AW10" s="14"/>
      <c r="AX10" s="14">
        <v>0.39138167353478498</v>
      </c>
      <c r="AY10" s="14">
        <v>0.38391501277642798</v>
      </c>
      <c r="AZ10" s="14"/>
      <c r="BA10" s="14">
        <v>0.37971909046227398</v>
      </c>
      <c r="BB10" s="14">
        <v>0.41540142843859601</v>
      </c>
      <c r="BC10" s="14"/>
      <c r="BD10" s="14">
        <v>0.38688015788708502</v>
      </c>
      <c r="BE10" s="14"/>
      <c r="BF10" s="14">
        <v>0.37297719579320898</v>
      </c>
      <c r="BG10" s="14"/>
      <c r="BH10" s="14">
        <v>0.36788297400668801</v>
      </c>
      <c r="BI10" s="14"/>
      <c r="BJ10" s="14">
        <v>0.389917650433732</v>
      </c>
      <c r="BK10" s="14"/>
      <c r="BL10" s="14">
        <v>0.40156135086876599</v>
      </c>
      <c r="BM10" s="14">
        <v>0.39757110904676202</v>
      </c>
      <c r="BN10" s="14">
        <v>0.336857296066367</v>
      </c>
      <c r="BO10" s="14">
        <v>0.41482971197044599</v>
      </c>
      <c r="BP10" s="14">
        <v>0.391537824663723</v>
      </c>
      <c r="BQ10" s="14"/>
      <c r="BR10" s="14">
        <v>0.35938164813971202</v>
      </c>
      <c r="BS10" s="14">
        <v>0.41548074856735701</v>
      </c>
      <c r="BT10" s="14">
        <v>0.392382967307077</v>
      </c>
      <c r="BU10" s="14">
        <v>0.43324019392100499</v>
      </c>
      <c r="BV10" s="14">
        <v>0.33761269101043201</v>
      </c>
      <c r="BW10" s="14">
        <v>0.39047052025866902</v>
      </c>
      <c r="BX10" s="14"/>
      <c r="BY10" s="14">
        <v>0.25585698707715399</v>
      </c>
      <c r="BZ10" s="14">
        <v>0.38975578529265698</v>
      </c>
      <c r="CA10" s="14">
        <v>0.42255876636176498</v>
      </c>
      <c r="CB10" s="14">
        <v>0.42873929057045301</v>
      </c>
    </row>
    <row r="11" spans="2:80" x14ac:dyDescent="0.3">
      <c r="B11" s="15" t="s">
        <v>65</v>
      </c>
      <c r="C11" s="14">
        <v>0.15097958928800301</v>
      </c>
      <c r="D11" s="14">
        <v>0.14478615753801999</v>
      </c>
      <c r="E11" s="14">
        <v>0.157541328786313</v>
      </c>
      <c r="F11" s="14"/>
      <c r="G11" s="14">
        <v>0.11242316766068899</v>
      </c>
      <c r="H11" s="14">
        <v>0.206206912803128</v>
      </c>
      <c r="I11" s="14">
        <v>0.152732115418859</v>
      </c>
      <c r="J11" s="14">
        <v>0.172032418143544</v>
      </c>
      <c r="K11" s="14">
        <v>0.116949718727566</v>
      </c>
      <c r="L11" s="14">
        <v>0.13490442056722601</v>
      </c>
      <c r="M11" s="14"/>
      <c r="N11" s="14">
        <v>0.11594613689536901</v>
      </c>
      <c r="O11" s="14">
        <v>0.160691533022087</v>
      </c>
      <c r="P11" s="14">
        <v>0.161444899442579</v>
      </c>
      <c r="Q11" s="14">
        <v>0.16839484633569099</v>
      </c>
      <c r="R11" s="14"/>
      <c r="S11" s="14">
        <v>0.139466821353328</v>
      </c>
      <c r="T11" s="14">
        <v>0.114629128931867</v>
      </c>
      <c r="U11" s="14">
        <v>0.157613514670469</v>
      </c>
      <c r="V11" s="14">
        <v>0.14945496978480199</v>
      </c>
      <c r="W11" s="14">
        <v>0.19850400974936999</v>
      </c>
      <c r="X11" s="14">
        <v>0.179978659100717</v>
      </c>
      <c r="Y11" s="14">
        <v>0.14782013973116601</v>
      </c>
      <c r="Z11" s="14">
        <v>0.18990834971127099</v>
      </c>
      <c r="AA11" s="14">
        <v>0.13458102434951899</v>
      </c>
      <c r="AB11" s="14">
        <v>0.16810660087579801</v>
      </c>
      <c r="AC11" s="14">
        <v>0.134104430148622</v>
      </c>
      <c r="AD11" s="14">
        <v>0.14002610964048601</v>
      </c>
      <c r="AE11" s="14"/>
      <c r="AF11" s="14">
        <v>0.14648233014286199</v>
      </c>
      <c r="AG11" s="14">
        <v>0.18694819895648199</v>
      </c>
      <c r="AH11" s="14">
        <v>0.10488448946855</v>
      </c>
      <c r="AI11" s="14">
        <v>0.144791576972498</v>
      </c>
      <c r="AJ11" s="14"/>
      <c r="AK11" s="14">
        <v>0.189947436740975</v>
      </c>
      <c r="AL11" s="14">
        <v>0.15777192185617001</v>
      </c>
      <c r="AM11" s="14"/>
      <c r="AN11" s="14">
        <v>0.15579120222811099</v>
      </c>
      <c r="AO11" s="14">
        <v>0.15399729155035399</v>
      </c>
      <c r="AP11" s="14">
        <v>0.15036139163224199</v>
      </c>
      <c r="AQ11" s="14">
        <v>0.11154099478745599</v>
      </c>
      <c r="AR11" s="14">
        <v>0.152982238969218</v>
      </c>
      <c r="AS11" s="14">
        <v>0.23789527749404399</v>
      </c>
      <c r="AT11" s="14"/>
      <c r="AU11" s="14">
        <v>0.13685361929925799</v>
      </c>
      <c r="AV11" s="14">
        <v>0.16889353559633</v>
      </c>
      <c r="AW11" s="14"/>
      <c r="AX11" s="14">
        <v>0.158643933449163</v>
      </c>
      <c r="AY11" s="14">
        <v>0.14576157379306301</v>
      </c>
      <c r="AZ11" s="14"/>
      <c r="BA11" s="14">
        <v>0.143249236511967</v>
      </c>
      <c r="BB11" s="14">
        <v>0.188245409882321</v>
      </c>
      <c r="BC11" s="14"/>
      <c r="BD11" s="14">
        <v>0.110997112984626</v>
      </c>
      <c r="BE11" s="14"/>
      <c r="BF11" s="14">
        <v>0.113756253865509</v>
      </c>
      <c r="BG11" s="14"/>
      <c r="BH11" s="14">
        <v>0.156919208188393</v>
      </c>
      <c r="BI11" s="14"/>
      <c r="BJ11" s="14">
        <v>0.112334179363364</v>
      </c>
      <c r="BK11" s="14"/>
      <c r="BL11" s="14">
        <v>0.14688593764925401</v>
      </c>
      <c r="BM11" s="14">
        <v>0.101170143077848</v>
      </c>
      <c r="BN11" s="14">
        <v>0.21344969816874401</v>
      </c>
      <c r="BO11" s="14">
        <v>0.108590542331319</v>
      </c>
      <c r="BP11" s="14">
        <v>0.156818504982185</v>
      </c>
      <c r="BQ11" s="14"/>
      <c r="BR11" s="14">
        <v>0.14402789466767199</v>
      </c>
      <c r="BS11" s="14">
        <v>8.9415338311540304E-2</v>
      </c>
      <c r="BT11" s="14">
        <v>0.159000243744713</v>
      </c>
      <c r="BU11" s="14">
        <v>0.107088668889711</v>
      </c>
      <c r="BV11" s="14">
        <v>0.21559368968287199</v>
      </c>
      <c r="BW11" s="14">
        <v>0.162712609472147</v>
      </c>
      <c r="BX11" s="14"/>
      <c r="BY11" s="14">
        <v>0.221137525357851</v>
      </c>
      <c r="BZ11" s="14">
        <v>5.18145353543552E-2</v>
      </c>
      <c r="CA11" s="14">
        <v>0.11576370186981</v>
      </c>
      <c r="CB11" s="14">
        <v>0.237505597227153</v>
      </c>
    </row>
    <row r="12" spans="2:80" x14ac:dyDescent="0.3">
      <c r="B12" s="15" t="s">
        <v>89</v>
      </c>
      <c r="C12" s="14">
        <v>9.8609886708206598E-2</v>
      </c>
      <c r="D12" s="14">
        <v>0.112005936731967</v>
      </c>
      <c r="E12" s="14">
        <v>8.6014470951441394E-2</v>
      </c>
      <c r="F12" s="14"/>
      <c r="G12" s="14">
        <v>0.16646064355256199</v>
      </c>
      <c r="H12" s="14">
        <v>0.104859860523335</v>
      </c>
      <c r="I12" s="14">
        <v>8.1988177693116102E-2</v>
      </c>
      <c r="J12" s="14">
        <v>0.101809586337401</v>
      </c>
      <c r="K12" s="14">
        <v>8.9315071744829999E-2</v>
      </c>
      <c r="L12" s="14">
        <v>6.2220564472237401E-2</v>
      </c>
      <c r="M12" s="14"/>
      <c r="N12" s="14">
        <v>0.101436787806281</v>
      </c>
      <c r="O12" s="14">
        <v>0.121588863431178</v>
      </c>
      <c r="P12" s="14">
        <v>8.1844939268763406E-2</v>
      </c>
      <c r="Q12" s="14">
        <v>8.6730801111946504E-2</v>
      </c>
      <c r="R12" s="14"/>
      <c r="S12" s="14">
        <v>8.3565877420961901E-2</v>
      </c>
      <c r="T12" s="14">
        <v>0.121413490083603</v>
      </c>
      <c r="U12" s="14">
        <v>5.3879422605657201E-2</v>
      </c>
      <c r="V12" s="14">
        <v>6.8286811216550697E-2</v>
      </c>
      <c r="W12" s="14">
        <v>6.9184753603597604E-2</v>
      </c>
      <c r="X12" s="14">
        <v>0.110564594127831</v>
      </c>
      <c r="Y12" s="14">
        <v>0.11062962319358501</v>
      </c>
      <c r="Z12" s="14">
        <v>0.10075956366039</v>
      </c>
      <c r="AA12" s="14">
        <v>9.4172234071058999E-2</v>
      </c>
      <c r="AB12" s="14">
        <v>0.132043142163699</v>
      </c>
      <c r="AC12" s="14">
        <v>0.13942614448284901</v>
      </c>
      <c r="AD12" s="14">
        <v>0.11994162587615</v>
      </c>
      <c r="AE12" s="14"/>
      <c r="AF12" s="14">
        <v>9.6493949530121997E-2</v>
      </c>
      <c r="AG12" s="14">
        <v>0.114765781213613</v>
      </c>
      <c r="AH12" s="14">
        <v>0.14103150407939499</v>
      </c>
      <c r="AI12" s="14">
        <v>9.7669245856305903E-2</v>
      </c>
      <c r="AJ12" s="14"/>
      <c r="AK12" s="14">
        <v>7.4124915211479903E-2</v>
      </c>
      <c r="AL12" s="14">
        <v>0.117666713243643</v>
      </c>
      <c r="AM12" s="14"/>
      <c r="AN12" s="14">
        <v>9.4072185123349195E-2</v>
      </c>
      <c r="AO12" s="14">
        <v>8.2905083129579102E-2</v>
      </c>
      <c r="AP12" s="14">
        <v>0.117288591000154</v>
      </c>
      <c r="AQ12" s="14">
        <v>0.114603760884538</v>
      </c>
      <c r="AR12" s="14">
        <v>7.4238697687339206E-2</v>
      </c>
      <c r="AS12" s="14">
        <v>0.148870031332588</v>
      </c>
      <c r="AT12" s="14"/>
      <c r="AU12" s="14">
        <v>8.3323558293017394E-2</v>
      </c>
      <c r="AV12" s="14">
        <v>0.120051134311074</v>
      </c>
      <c r="AW12" s="14"/>
      <c r="AX12" s="14">
        <v>9.8054833227770893E-2</v>
      </c>
      <c r="AY12" s="14">
        <v>9.95681760980546E-2</v>
      </c>
      <c r="AZ12" s="14"/>
      <c r="BA12" s="14">
        <v>9.8569108488799295E-2</v>
      </c>
      <c r="BB12" s="14">
        <v>9.8806466845312205E-2</v>
      </c>
      <c r="BC12" s="14"/>
      <c r="BD12" s="14">
        <v>7.5061839627468804E-2</v>
      </c>
      <c r="BE12" s="14"/>
      <c r="BF12" s="14">
        <v>6.4786961590898196E-2</v>
      </c>
      <c r="BG12" s="14"/>
      <c r="BH12" s="14">
        <v>9.3129909040178496E-2</v>
      </c>
      <c r="BI12" s="14"/>
      <c r="BJ12" s="14">
        <v>0.122769027799115</v>
      </c>
      <c r="BK12" s="14"/>
      <c r="BL12" s="14">
        <v>0.109563923249514</v>
      </c>
      <c r="BM12" s="14">
        <v>6.1797809516646901E-2</v>
      </c>
      <c r="BN12" s="14">
        <v>7.2862457174724393E-2</v>
      </c>
      <c r="BO12" s="14">
        <v>0.104773343972031</v>
      </c>
      <c r="BP12" s="14">
        <v>0.113187531087514</v>
      </c>
      <c r="BQ12" s="14"/>
      <c r="BR12" s="14">
        <v>0.11809730461969201</v>
      </c>
      <c r="BS12" s="14">
        <v>7.7563373566601895E-2</v>
      </c>
      <c r="BT12" s="14">
        <v>7.0913607168113998E-2</v>
      </c>
      <c r="BU12" s="14">
        <v>8.2469385085537195E-2</v>
      </c>
      <c r="BV12" s="14">
        <v>0.15248758596645201</v>
      </c>
      <c r="BW12" s="14">
        <v>0.122560951913806</v>
      </c>
      <c r="BX12" s="14"/>
      <c r="BY12" s="14">
        <v>0.185441156066806</v>
      </c>
      <c r="BZ12" s="14">
        <v>4.6352412838613799E-2</v>
      </c>
      <c r="CA12" s="14">
        <v>6.4747265030081505E-2</v>
      </c>
      <c r="CB12" s="14">
        <v>0.127514520064822</v>
      </c>
    </row>
    <row r="13" spans="2:80" x14ac:dyDescent="0.3">
      <c r="B13" s="15" t="s">
        <v>90</v>
      </c>
      <c r="C13" s="20">
        <v>8.7345862068504601E-2</v>
      </c>
      <c r="D13" s="20">
        <v>9.9300394219611204E-2</v>
      </c>
      <c r="E13" s="20">
        <v>7.4329213438336497E-2</v>
      </c>
      <c r="F13" s="20"/>
      <c r="G13" s="20">
        <v>8.0798003897115098E-2</v>
      </c>
      <c r="H13" s="20">
        <v>7.2937610465536401E-2</v>
      </c>
      <c r="I13" s="20">
        <v>0.104597480721057</v>
      </c>
      <c r="J13" s="20">
        <v>8.0842273434247006E-2</v>
      </c>
      <c r="K13" s="20">
        <v>0.13807634263808599</v>
      </c>
      <c r="L13" s="20">
        <v>6.1270892014395603E-2</v>
      </c>
      <c r="M13" s="20"/>
      <c r="N13" s="20">
        <v>7.8304691339696794E-2</v>
      </c>
      <c r="O13" s="20">
        <v>9.4455698270067195E-2</v>
      </c>
      <c r="P13" s="20">
        <v>8.3392723250169998E-2</v>
      </c>
      <c r="Q13" s="20">
        <v>9.0091398736313999E-2</v>
      </c>
      <c r="R13" s="20"/>
      <c r="S13" s="20">
        <v>6.8923980242141206E-2</v>
      </c>
      <c r="T13" s="20">
        <v>9.2788186134770703E-2</v>
      </c>
      <c r="U13" s="20">
        <v>8.9775786541208102E-2</v>
      </c>
      <c r="V13" s="20">
        <v>8.4229826083631096E-2</v>
      </c>
      <c r="W13" s="20">
        <v>8.3660488806449898E-2</v>
      </c>
      <c r="X13" s="20">
        <v>6.0602500191827599E-2</v>
      </c>
      <c r="Y13" s="20">
        <v>7.4883374374514602E-2</v>
      </c>
      <c r="Z13" s="20">
        <v>3.1460936191857802E-2</v>
      </c>
      <c r="AA13" s="20">
        <v>7.12370125674084E-2</v>
      </c>
      <c r="AB13" s="20">
        <v>0.15786350186914999</v>
      </c>
      <c r="AC13" s="20">
        <v>0.147737912072676</v>
      </c>
      <c r="AD13" s="20">
        <v>9.5529245611319202E-2</v>
      </c>
      <c r="AE13" s="20"/>
      <c r="AF13" s="20">
        <v>7.88390944293796E-2</v>
      </c>
      <c r="AG13" s="20">
        <v>0.158237577107917</v>
      </c>
      <c r="AH13" s="20">
        <v>0.151258685347509</v>
      </c>
      <c r="AI13" s="20">
        <v>0.124749918120797</v>
      </c>
      <c r="AJ13" s="20"/>
      <c r="AK13" s="20">
        <v>3.2145561018378697E-2</v>
      </c>
      <c r="AL13" s="20">
        <v>6.6508089001134696E-2</v>
      </c>
      <c r="AM13" s="20"/>
      <c r="AN13" s="20">
        <v>8.4133635941338797E-2</v>
      </c>
      <c r="AO13" s="20">
        <v>7.6848134891751907E-2</v>
      </c>
      <c r="AP13" s="20">
        <v>6.7615765175204595E-2</v>
      </c>
      <c r="AQ13" s="20">
        <v>0.11095428969245499</v>
      </c>
      <c r="AR13" s="20">
        <v>0.11095454257076599</v>
      </c>
      <c r="AS13" s="20">
        <v>8.0700605108604995E-2</v>
      </c>
      <c r="AT13" s="20"/>
      <c r="AU13" s="20">
        <v>9.0668633298341003E-2</v>
      </c>
      <c r="AV13" s="20">
        <v>8.0116666370198597E-2</v>
      </c>
      <c r="AW13" s="20"/>
      <c r="AX13" s="20">
        <v>0.115077232287285</v>
      </c>
      <c r="AY13" s="20">
        <v>7.7067011024967394E-2</v>
      </c>
      <c r="AZ13" s="20"/>
      <c r="BA13" s="20">
        <v>9.4530068831145106E-2</v>
      </c>
      <c r="BB13" s="20">
        <v>5.2712855259424901E-2</v>
      </c>
      <c r="BC13" s="20"/>
      <c r="BD13" s="20">
        <v>6.0123538079025998E-2</v>
      </c>
      <c r="BE13" s="20"/>
      <c r="BF13" s="20">
        <v>6.2139583550667697E-2</v>
      </c>
      <c r="BG13" s="20"/>
      <c r="BH13" s="20">
        <v>0.177669248503457</v>
      </c>
      <c r="BI13" s="20"/>
      <c r="BJ13" s="20">
        <v>0.13565083679923501</v>
      </c>
      <c r="BK13" s="20"/>
      <c r="BL13" s="20">
        <v>8.4880126188965899E-2</v>
      </c>
      <c r="BM13" s="20">
        <v>3.0223149976166899E-2</v>
      </c>
      <c r="BN13" s="20">
        <v>0.105270885062395</v>
      </c>
      <c r="BO13" s="20">
        <v>4.0049274589706502E-2</v>
      </c>
      <c r="BP13" s="20">
        <v>0.12513424771707901</v>
      </c>
      <c r="BQ13" s="20"/>
      <c r="BR13" s="20">
        <v>9.3339025166418704E-2</v>
      </c>
      <c r="BS13" s="20">
        <v>4.2872935123737299E-2</v>
      </c>
      <c r="BT13" s="20">
        <v>5.8946974497439499E-2</v>
      </c>
      <c r="BU13" s="20">
        <v>3.8054234699645799E-2</v>
      </c>
      <c r="BV13" s="20">
        <v>0.16831376289870301</v>
      </c>
      <c r="BW13" s="20">
        <v>0.179667595006717</v>
      </c>
      <c r="BX13" s="20"/>
      <c r="BY13" s="20">
        <v>0.27374776656341698</v>
      </c>
      <c r="BZ13" s="20">
        <v>1.7499533582066101E-2</v>
      </c>
      <c r="CA13" s="20">
        <v>3.6164791106118498E-2</v>
      </c>
      <c r="CB13" s="20">
        <v>8.68711124515405E-2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CB18"/>
  <sheetViews>
    <sheetView showGridLines="0" topLeftCell="A4" workbookViewId="0">
      <pane xSplit="2" topLeftCell="BL1" activePane="topRight" state="frozen"/>
      <selection pane="topRight" activeCell="B18" sqref="B18"/>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122</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2089</v>
      </c>
      <c r="D7" s="10">
        <v>1005</v>
      </c>
      <c r="E7" s="10">
        <v>1080</v>
      </c>
      <c r="F7" s="10"/>
      <c r="G7" s="10">
        <v>300</v>
      </c>
      <c r="H7" s="10">
        <v>331</v>
      </c>
      <c r="I7" s="10">
        <v>343</v>
      </c>
      <c r="J7" s="10">
        <v>358</v>
      </c>
      <c r="K7" s="10">
        <v>307</v>
      </c>
      <c r="L7" s="10">
        <v>450</v>
      </c>
      <c r="M7" s="10"/>
      <c r="N7" s="10">
        <v>577</v>
      </c>
      <c r="O7" s="10">
        <v>556</v>
      </c>
      <c r="P7" s="10">
        <v>437</v>
      </c>
      <c r="Q7" s="10">
        <v>513</v>
      </c>
      <c r="R7" s="10"/>
      <c r="S7" s="10">
        <v>304</v>
      </c>
      <c r="T7" s="10">
        <v>262</v>
      </c>
      <c r="U7" s="10">
        <v>147</v>
      </c>
      <c r="V7" s="10">
        <v>165</v>
      </c>
      <c r="W7" s="10">
        <v>146</v>
      </c>
      <c r="X7" s="10">
        <v>166</v>
      </c>
      <c r="Y7" s="10">
        <v>165</v>
      </c>
      <c r="Z7" s="10">
        <v>92</v>
      </c>
      <c r="AA7" s="10">
        <v>250</v>
      </c>
      <c r="AB7" s="10">
        <v>194</v>
      </c>
      <c r="AC7" s="10">
        <v>114</v>
      </c>
      <c r="AD7" s="10">
        <v>84</v>
      </c>
      <c r="AE7" s="10"/>
      <c r="AF7" s="10">
        <v>1573</v>
      </c>
      <c r="AG7" s="10">
        <v>180</v>
      </c>
      <c r="AH7" s="10">
        <v>106</v>
      </c>
      <c r="AI7" s="10">
        <v>81</v>
      </c>
      <c r="AJ7" s="10"/>
      <c r="AK7" s="10">
        <v>149</v>
      </c>
      <c r="AL7" s="10">
        <v>189</v>
      </c>
      <c r="AM7" s="10"/>
      <c r="AN7" s="10">
        <v>525</v>
      </c>
      <c r="AO7" s="10">
        <v>563</v>
      </c>
      <c r="AP7" s="10">
        <v>284</v>
      </c>
      <c r="AQ7" s="10">
        <v>369</v>
      </c>
      <c r="AR7" s="10">
        <v>236</v>
      </c>
      <c r="AS7" s="10">
        <v>112</v>
      </c>
      <c r="AT7" s="10"/>
      <c r="AU7" s="10">
        <v>1222</v>
      </c>
      <c r="AV7" s="10">
        <v>857</v>
      </c>
      <c r="AW7" s="10"/>
      <c r="AX7" s="10">
        <v>557</v>
      </c>
      <c r="AY7" s="10">
        <v>1501</v>
      </c>
      <c r="AZ7" s="10"/>
      <c r="BA7" s="10">
        <v>1741</v>
      </c>
      <c r="BB7" s="10">
        <v>348</v>
      </c>
      <c r="BC7" s="10"/>
      <c r="BD7" s="10">
        <v>1174</v>
      </c>
      <c r="BE7" s="10"/>
      <c r="BF7" s="10">
        <v>1055</v>
      </c>
      <c r="BG7" s="10"/>
      <c r="BH7" s="10">
        <v>155</v>
      </c>
      <c r="BI7" s="10"/>
      <c r="BJ7" s="10">
        <v>80</v>
      </c>
      <c r="BK7" s="10"/>
      <c r="BL7" s="10">
        <v>671</v>
      </c>
      <c r="BM7" s="10">
        <v>405</v>
      </c>
      <c r="BN7" s="10">
        <v>238</v>
      </c>
      <c r="BO7" s="10">
        <v>209</v>
      </c>
      <c r="BP7" s="10">
        <v>289</v>
      </c>
      <c r="BQ7" s="10"/>
      <c r="BR7" s="10">
        <v>476</v>
      </c>
      <c r="BS7" s="10">
        <v>346</v>
      </c>
      <c r="BT7" s="10">
        <v>427</v>
      </c>
      <c r="BU7" s="10">
        <v>242</v>
      </c>
      <c r="BV7" s="10">
        <v>150</v>
      </c>
      <c r="BW7" s="10">
        <v>151</v>
      </c>
      <c r="BX7" s="10"/>
      <c r="BY7" s="10">
        <v>370</v>
      </c>
      <c r="BZ7" s="10">
        <v>553</v>
      </c>
      <c r="CA7" s="10">
        <v>591</v>
      </c>
      <c r="CB7" s="10">
        <v>575</v>
      </c>
    </row>
    <row r="8" spans="2:80" ht="30" customHeight="1" x14ac:dyDescent="0.3">
      <c r="B8" s="11" t="s">
        <v>19</v>
      </c>
      <c r="C8" s="11">
        <v>2093</v>
      </c>
      <c r="D8" s="11">
        <v>1027</v>
      </c>
      <c r="E8" s="11">
        <v>1062</v>
      </c>
      <c r="F8" s="11"/>
      <c r="G8" s="11">
        <v>305</v>
      </c>
      <c r="H8" s="11">
        <v>367</v>
      </c>
      <c r="I8" s="11">
        <v>359</v>
      </c>
      <c r="J8" s="11">
        <v>351</v>
      </c>
      <c r="K8" s="11">
        <v>285</v>
      </c>
      <c r="L8" s="11">
        <v>426</v>
      </c>
      <c r="M8" s="11"/>
      <c r="N8" s="11">
        <v>556</v>
      </c>
      <c r="O8" s="11">
        <v>558</v>
      </c>
      <c r="P8" s="11">
        <v>452</v>
      </c>
      <c r="Q8" s="11">
        <v>520</v>
      </c>
      <c r="R8" s="11"/>
      <c r="S8" s="11">
        <v>301</v>
      </c>
      <c r="T8" s="11">
        <v>251</v>
      </c>
      <c r="U8" s="11">
        <v>161</v>
      </c>
      <c r="V8" s="11">
        <v>180</v>
      </c>
      <c r="W8" s="11">
        <v>147</v>
      </c>
      <c r="X8" s="11">
        <v>186</v>
      </c>
      <c r="Y8" s="11">
        <v>158</v>
      </c>
      <c r="Z8" s="11">
        <v>87</v>
      </c>
      <c r="AA8" s="11">
        <v>243</v>
      </c>
      <c r="AB8" s="11">
        <v>190</v>
      </c>
      <c r="AC8" s="11">
        <v>109</v>
      </c>
      <c r="AD8" s="11">
        <v>80</v>
      </c>
      <c r="AE8" s="11"/>
      <c r="AF8" s="11">
        <v>1584</v>
      </c>
      <c r="AG8" s="11">
        <v>176</v>
      </c>
      <c r="AH8" s="11">
        <v>102</v>
      </c>
      <c r="AI8" s="11">
        <v>78</v>
      </c>
      <c r="AJ8" s="11"/>
      <c r="AK8" s="11">
        <v>153</v>
      </c>
      <c r="AL8" s="11">
        <v>188</v>
      </c>
      <c r="AM8" s="11"/>
      <c r="AN8" s="11">
        <v>541</v>
      </c>
      <c r="AO8" s="11">
        <v>559</v>
      </c>
      <c r="AP8" s="11">
        <v>286</v>
      </c>
      <c r="AQ8" s="11">
        <v>364</v>
      </c>
      <c r="AR8" s="11">
        <v>229</v>
      </c>
      <c r="AS8" s="11">
        <v>113</v>
      </c>
      <c r="AT8" s="11"/>
      <c r="AU8" s="11">
        <v>1212</v>
      </c>
      <c r="AV8" s="11">
        <v>870</v>
      </c>
      <c r="AW8" s="11"/>
      <c r="AX8" s="11">
        <v>553</v>
      </c>
      <c r="AY8" s="11">
        <v>1509</v>
      </c>
      <c r="AZ8" s="11"/>
      <c r="BA8" s="11">
        <v>1733</v>
      </c>
      <c r="BB8" s="11">
        <v>360</v>
      </c>
      <c r="BC8" s="11"/>
      <c r="BD8" s="11">
        <v>1174</v>
      </c>
      <c r="BE8" s="11"/>
      <c r="BF8" s="11">
        <v>1061</v>
      </c>
      <c r="BG8" s="11"/>
      <c r="BH8" s="11">
        <v>151</v>
      </c>
      <c r="BI8" s="11"/>
      <c r="BJ8" s="11">
        <v>76</v>
      </c>
      <c r="BK8" s="11"/>
      <c r="BL8" s="11">
        <v>676</v>
      </c>
      <c r="BM8" s="11">
        <v>400</v>
      </c>
      <c r="BN8" s="11">
        <v>240</v>
      </c>
      <c r="BO8" s="11">
        <v>208</v>
      </c>
      <c r="BP8" s="11">
        <v>292</v>
      </c>
      <c r="BQ8" s="11"/>
      <c r="BR8" s="11">
        <v>480</v>
      </c>
      <c r="BS8" s="11">
        <v>346</v>
      </c>
      <c r="BT8" s="11">
        <v>427</v>
      </c>
      <c r="BU8" s="11">
        <v>242</v>
      </c>
      <c r="BV8" s="11">
        <v>152</v>
      </c>
      <c r="BW8" s="11">
        <v>152</v>
      </c>
      <c r="BX8" s="11"/>
      <c r="BY8" s="11">
        <v>371</v>
      </c>
      <c r="BZ8" s="11">
        <v>565</v>
      </c>
      <c r="CA8" s="11">
        <v>576</v>
      </c>
      <c r="CB8" s="11">
        <v>581</v>
      </c>
    </row>
    <row r="9" spans="2:80" x14ac:dyDescent="0.3">
      <c r="B9" s="15" t="s">
        <v>63</v>
      </c>
      <c r="C9" s="14">
        <v>0.16673997144959499</v>
      </c>
      <c r="D9" s="14">
        <v>0.17959166309695199</v>
      </c>
      <c r="E9" s="14">
        <v>0.15492738181870599</v>
      </c>
      <c r="F9" s="14"/>
      <c r="G9" s="14">
        <v>0.20446874429171</v>
      </c>
      <c r="H9" s="14">
        <v>0.123367255296661</v>
      </c>
      <c r="I9" s="14">
        <v>0.114878514805496</v>
      </c>
      <c r="J9" s="14">
        <v>0.15534445728055199</v>
      </c>
      <c r="K9" s="14">
        <v>0.18988793202384999</v>
      </c>
      <c r="L9" s="14">
        <v>0.21475639677038699</v>
      </c>
      <c r="M9" s="14"/>
      <c r="N9" s="14">
        <v>0.16974548873578801</v>
      </c>
      <c r="O9" s="14">
        <v>0.11967770714138</v>
      </c>
      <c r="P9" s="14">
        <v>0.18089849173509701</v>
      </c>
      <c r="Q9" s="14">
        <v>0.19796922682937301</v>
      </c>
      <c r="R9" s="14"/>
      <c r="S9" s="14">
        <v>0.21375473999598199</v>
      </c>
      <c r="T9" s="14">
        <v>0.167605301631258</v>
      </c>
      <c r="U9" s="14">
        <v>0.20317145658386901</v>
      </c>
      <c r="V9" s="14">
        <v>0.13595196606894899</v>
      </c>
      <c r="W9" s="14">
        <v>0.154472697153338</v>
      </c>
      <c r="X9" s="14">
        <v>0.129352180988801</v>
      </c>
      <c r="Y9" s="14">
        <v>0.18461007927109799</v>
      </c>
      <c r="Z9" s="14">
        <v>0.18954212802877199</v>
      </c>
      <c r="AA9" s="14">
        <v>0.13648678412929899</v>
      </c>
      <c r="AB9" s="14">
        <v>0.14730987082643501</v>
      </c>
      <c r="AC9" s="14">
        <v>0.150256563074462</v>
      </c>
      <c r="AD9" s="14">
        <v>0.19217214749839401</v>
      </c>
      <c r="AE9" s="14"/>
      <c r="AF9" s="14">
        <v>0.17310658664575401</v>
      </c>
      <c r="AG9" s="14">
        <v>0.13696488282828301</v>
      </c>
      <c r="AH9" s="14">
        <v>0.15358684728032301</v>
      </c>
      <c r="AI9" s="14">
        <v>0.18670490150330901</v>
      </c>
      <c r="AJ9" s="14"/>
      <c r="AK9" s="14">
        <v>0.133720089364884</v>
      </c>
      <c r="AL9" s="14">
        <v>0.118075352075663</v>
      </c>
      <c r="AM9" s="14"/>
      <c r="AN9" s="14">
        <v>0.200712664023525</v>
      </c>
      <c r="AO9" s="14">
        <v>0.14283547750082201</v>
      </c>
      <c r="AP9" s="14">
        <v>0.13734007331196599</v>
      </c>
      <c r="AQ9" s="14">
        <v>0.17627128111387999</v>
      </c>
      <c r="AR9" s="14">
        <v>0.17023137520187101</v>
      </c>
      <c r="AS9" s="14">
        <v>0.15892552640525401</v>
      </c>
      <c r="AT9" s="14"/>
      <c r="AU9" s="14">
        <v>0.16772648507139001</v>
      </c>
      <c r="AV9" s="14">
        <v>0.16608297576140599</v>
      </c>
      <c r="AW9" s="14"/>
      <c r="AX9" s="14">
        <v>0.138470476622681</v>
      </c>
      <c r="AY9" s="14">
        <v>0.17781283316517399</v>
      </c>
      <c r="AZ9" s="14"/>
      <c r="BA9" s="14">
        <v>0.176993142662458</v>
      </c>
      <c r="BB9" s="14">
        <v>0.117312364455273</v>
      </c>
      <c r="BC9" s="14"/>
      <c r="BD9" s="14">
        <v>0.22578579370959401</v>
      </c>
      <c r="BE9" s="14"/>
      <c r="BF9" s="14">
        <v>0.22819786982873899</v>
      </c>
      <c r="BG9" s="14"/>
      <c r="BH9" s="14">
        <v>0.1489056155257</v>
      </c>
      <c r="BI9" s="14"/>
      <c r="BJ9" s="14">
        <v>0.14144276589198099</v>
      </c>
      <c r="BK9" s="14"/>
      <c r="BL9" s="14">
        <v>0.143024109387721</v>
      </c>
      <c r="BM9" s="14">
        <v>0.246817545899289</v>
      </c>
      <c r="BN9" s="14">
        <v>0.12482321599726499</v>
      </c>
      <c r="BO9" s="14">
        <v>0.27839978047422698</v>
      </c>
      <c r="BP9" s="14">
        <v>0.10921019202417601</v>
      </c>
      <c r="BQ9" s="14"/>
      <c r="BR9" s="14">
        <v>0.137658819093673</v>
      </c>
      <c r="BS9" s="14">
        <v>0.21994431810001699</v>
      </c>
      <c r="BT9" s="14">
        <v>0.18812299879844199</v>
      </c>
      <c r="BU9" s="14">
        <v>0.28023986147685598</v>
      </c>
      <c r="BV9" s="14">
        <v>7.2922856294019095E-2</v>
      </c>
      <c r="BW9" s="14">
        <v>9.7911721989445602E-2</v>
      </c>
      <c r="BX9" s="14"/>
      <c r="BY9" s="14">
        <v>6.1507880806050498E-2</v>
      </c>
      <c r="BZ9" s="14">
        <v>0.32818390426118899</v>
      </c>
      <c r="CA9" s="14">
        <v>0.184139053655859</v>
      </c>
      <c r="CB9" s="14">
        <v>5.9767928710698602E-2</v>
      </c>
    </row>
    <row r="10" spans="2:80" x14ac:dyDescent="0.3">
      <c r="B10" s="15" t="s">
        <v>64</v>
      </c>
      <c r="C10" s="14">
        <v>0.27457216815956098</v>
      </c>
      <c r="D10" s="14">
        <v>0.26646886188692998</v>
      </c>
      <c r="E10" s="14">
        <v>0.28238547029497402</v>
      </c>
      <c r="F10" s="14"/>
      <c r="G10" s="14">
        <v>0.25958386288808799</v>
      </c>
      <c r="H10" s="14">
        <v>0.25333650973252603</v>
      </c>
      <c r="I10" s="14">
        <v>0.29607093447175997</v>
      </c>
      <c r="J10" s="14">
        <v>0.289300034886177</v>
      </c>
      <c r="K10" s="14">
        <v>0.29614781410629398</v>
      </c>
      <c r="L10" s="14">
        <v>0.25888591006130901</v>
      </c>
      <c r="M10" s="14"/>
      <c r="N10" s="14">
        <v>0.30835253301308801</v>
      </c>
      <c r="O10" s="14">
        <v>0.30644331170911099</v>
      </c>
      <c r="P10" s="14">
        <v>0.247476936307508</v>
      </c>
      <c r="Q10" s="14">
        <v>0.23117697967482601</v>
      </c>
      <c r="R10" s="14"/>
      <c r="S10" s="14">
        <v>0.23621302358784699</v>
      </c>
      <c r="T10" s="14">
        <v>0.32989836757727897</v>
      </c>
      <c r="U10" s="14">
        <v>0.25710211364343999</v>
      </c>
      <c r="V10" s="14">
        <v>0.37015537537329202</v>
      </c>
      <c r="W10" s="14">
        <v>0.24547685047905399</v>
      </c>
      <c r="X10" s="14">
        <v>0.246134313905055</v>
      </c>
      <c r="Y10" s="14">
        <v>0.23905566489284699</v>
      </c>
      <c r="Z10" s="14">
        <v>0.25983520798106902</v>
      </c>
      <c r="AA10" s="14">
        <v>0.31047050801693299</v>
      </c>
      <c r="AB10" s="14">
        <v>0.222180683733257</v>
      </c>
      <c r="AC10" s="14">
        <v>0.26659645134768301</v>
      </c>
      <c r="AD10" s="14">
        <v>0.297684231208516</v>
      </c>
      <c r="AE10" s="14"/>
      <c r="AF10" s="14">
        <v>0.27510767154263599</v>
      </c>
      <c r="AG10" s="14">
        <v>0.24264938085916801</v>
      </c>
      <c r="AH10" s="14">
        <v>0.28610542740037198</v>
      </c>
      <c r="AI10" s="14">
        <v>0.29501474651599002</v>
      </c>
      <c r="AJ10" s="14"/>
      <c r="AK10" s="14">
        <v>0.28776041648068001</v>
      </c>
      <c r="AL10" s="14">
        <v>0.28766016637369302</v>
      </c>
      <c r="AM10" s="14"/>
      <c r="AN10" s="14">
        <v>0.26229698837912602</v>
      </c>
      <c r="AO10" s="14">
        <v>0.29923982210598099</v>
      </c>
      <c r="AP10" s="14">
        <v>0.290244542127577</v>
      </c>
      <c r="AQ10" s="14">
        <v>0.24406780981347101</v>
      </c>
      <c r="AR10" s="14">
        <v>0.27975360533652699</v>
      </c>
      <c r="AS10" s="14">
        <v>0.25929650542526</v>
      </c>
      <c r="AT10" s="14"/>
      <c r="AU10" s="14">
        <v>0.28310227686664102</v>
      </c>
      <c r="AV10" s="14">
        <v>0.26493628161113802</v>
      </c>
      <c r="AW10" s="14"/>
      <c r="AX10" s="14">
        <v>0.23412962489261399</v>
      </c>
      <c r="AY10" s="14">
        <v>0.29105075629424199</v>
      </c>
      <c r="AZ10" s="14"/>
      <c r="BA10" s="14">
        <v>0.27026633612823397</v>
      </c>
      <c r="BB10" s="14">
        <v>0.29532935332789201</v>
      </c>
      <c r="BC10" s="14"/>
      <c r="BD10" s="14">
        <v>0.30000432237521801</v>
      </c>
      <c r="BE10" s="14"/>
      <c r="BF10" s="14">
        <v>0.28643519222394498</v>
      </c>
      <c r="BG10" s="14"/>
      <c r="BH10" s="14">
        <v>0.26974747587756598</v>
      </c>
      <c r="BI10" s="14"/>
      <c r="BJ10" s="14">
        <v>0.29220731982796799</v>
      </c>
      <c r="BK10" s="14"/>
      <c r="BL10" s="14">
        <v>0.28065002076031498</v>
      </c>
      <c r="BM10" s="14">
        <v>0.32095866916593502</v>
      </c>
      <c r="BN10" s="14">
        <v>0.27894105241504602</v>
      </c>
      <c r="BO10" s="14">
        <v>0.29525991097120802</v>
      </c>
      <c r="BP10" s="14">
        <v>0.23945315713885801</v>
      </c>
      <c r="BQ10" s="14"/>
      <c r="BR10" s="14">
        <v>0.27107481438765801</v>
      </c>
      <c r="BS10" s="14">
        <v>0.31880921479969798</v>
      </c>
      <c r="BT10" s="14">
        <v>0.27419497637295198</v>
      </c>
      <c r="BU10" s="14">
        <v>0.32667760860689199</v>
      </c>
      <c r="BV10" s="14">
        <v>0.15420282352040801</v>
      </c>
      <c r="BW10" s="14">
        <v>0.25385134185622099</v>
      </c>
      <c r="BX10" s="14"/>
      <c r="BY10" s="14">
        <v>0.137062234305588</v>
      </c>
      <c r="BZ10" s="14">
        <v>0.32286942808477498</v>
      </c>
      <c r="CA10" s="14">
        <v>0.32872439955600102</v>
      </c>
      <c r="CB10" s="14">
        <v>0.26178614292466001</v>
      </c>
    </row>
    <row r="11" spans="2:80" x14ac:dyDescent="0.3">
      <c r="B11" s="15" t="s">
        <v>65</v>
      </c>
      <c r="C11" s="14">
        <v>0.22949159356150101</v>
      </c>
      <c r="D11" s="14">
        <v>0.21579725074617301</v>
      </c>
      <c r="E11" s="14">
        <v>0.24360832205796401</v>
      </c>
      <c r="F11" s="14"/>
      <c r="G11" s="14">
        <v>0.17263781717801499</v>
      </c>
      <c r="H11" s="14">
        <v>0.19989826602941899</v>
      </c>
      <c r="I11" s="14">
        <v>0.23395095519916201</v>
      </c>
      <c r="J11" s="14">
        <v>0.25852846755989001</v>
      </c>
      <c r="K11" s="14">
        <v>0.206050691372063</v>
      </c>
      <c r="L11" s="14">
        <v>0.28375641865496298</v>
      </c>
      <c r="M11" s="14"/>
      <c r="N11" s="14">
        <v>0.19894292472330599</v>
      </c>
      <c r="O11" s="14">
        <v>0.249831921998834</v>
      </c>
      <c r="P11" s="14">
        <v>0.23446409940775301</v>
      </c>
      <c r="Q11" s="14">
        <v>0.23644671516691701</v>
      </c>
      <c r="R11" s="14"/>
      <c r="S11" s="14">
        <v>0.22416980674620701</v>
      </c>
      <c r="T11" s="14">
        <v>0.209061877097559</v>
      </c>
      <c r="U11" s="14">
        <v>0.19415399688273499</v>
      </c>
      <c r="V11" s="14">
        <v>0.23131424959077301</v>
      </c>
      <c r="W11" s="14">
        <v>0.28296786028571802</v>
      </c>
      <c r="X11" s="14">
        <v>0.253969328748409</v>
      </c>
      <c r="Y11" s="14">
        <v>0.200251479113566</v>
      </c>
      <c r="Z11" s="14">
        <v>0.23910062706840601</v>
      </c>
      <c r="AA11" s="14">
        <v>0.234146543522045</v>
      </c>
      <c r="AB11" s="14">
        <v>0.25259473746659999</v>
      </c>
      <c r="AC11" s="14">
        <v>0.241539261159395</v>
      </c>
      <c r="AD11" s="14">
        <v>0.18781753067454501</v>
      </c>
      <c r="AE11" s="14"/>
      <c r="AF11" s="14">
        <v>0.22911390501465001</v>
      </c>
      <c r="AG11" s="14">
        <v>0.24967885001403201</v>
      </c>
      <c r="AH11" s="14">
        <v>0.22856960180070801</v>
      </c>
      <c r="AI11" s="14">
        <v>0.18211897021750401</v>
      </c>
      <c r="AJ11" s="14"/>
      <c r="AK11" s="14">
        <v>0.23482626090419501</v>
      </c>
      <c r="AL11" s="14">
        <v>0.257664138272516</v>
      </c>
      <c r="AM11" s="14"/>
      <c r="AN11" s="14">
        <v>0.188996254216899</v>
      </c>
      <c r="AO11" s="14">
        <v>0.24949886170548499</v>
      </c>
      <c r="AP11" s="14">
        <v>0.24994584637935599</v>
      </c>
      <c r="AQ11" s="14">
        <v>0.226791619142897</v>
      </c>
      <c r="AR11" s="14">
        <v>0.235070871297586</v>
      </c>
      <c r="AS11" s="14">
        <v>0.27023958785285901</v>
      </c>
      <c r="AT11" s="14"/>
      <c r="AU11" s="14">
        <v>0.21975973633867099</v>
      </c>
      <c r="AV11" s="14">
        <v>0.24201311092280001</v>
      </c>
      <c r="AW11" s="14"/>
      <c r="AX11" s="14">
        <v>0.225377079944271</v>
      </c>
      <c r="AY11" s="14">
        <v>0.22760793328343501</v>
      </c>
      <c r="AZ11" s="14"/>
      <c r="BA11" s="14">
        <v>0.235323943188982</v>
      </c>
      <c r="BB11" s="14">
        <v>0.20137550349963401</v>
      </c>
      <c r="BC11" s="14"/>
      <c r="BD11" s="14">
        <v>0.20359772526230099</v>
      </c>
      <c r="BE11" s="14"/>
      <c r="BF11" s="14">
        <v>0.194318742051866</v>
      </c>
      <c r="BG11" s="14"/>
      <c r="BH11" s="14">
        <v>0.22637865907927501</v>
      </c>
      <c r="BI11" s="14"/>
      <c r="BJ11" s="14">
        <v>0.20422365172575599</v>
      </c>
      <c r="BK11" s="14"/>
      <c r="BL11" s="14">
        <v>0.213647799328507</v>
      </c>
      <c r="BM11" s="14">
        <v>0.21639435946934599</v>
      </c>
      <c r="BN11" s="14">
        <v>0.286622927528288</v>
      </c>
      <c r="BO11" s="14">
        <v>0.19851731951928001</v>
      </c>
      <c r="BP11" s="14">
        <v>0.21732974298993499</v>
      </c>
      <c r="BQ11" s="14"/>
      <c r="BR11" s="14">
        <v>0.20056655281112901</v>
      </c>
      <c r="BS11" s="14">
        <v>0.20065264972845701</v>
      </c>
      <c r="BT11" s="14">
        <v>0.25671008064061202</v>
      </c>
      <c r="BU11" s="14">
        <v>0.178579533441171</v>
      </c>
      <c r="BV11" s="14">
        <v>0.23356256933464001</v>
      </c>
      <c r="BW11" s="14">
        <v>0.27266660892598799</v>
      </c>
      <c r="BX11" s="14"/>
      <c r="BY11" s="14">
        <v>0.28701053530373799</v>
      </c>
      <c r="BZ11" s="14">
        <v>0.12400845581383101</v>
      </c>
      <c r="CA11" s="14">
        <v>0.25022717073211198</v>
      </c>
      <c r="CB11" s="14">
        <v>0.27470056324998599</v>
      </c>
    </row>
    <row r="12" spans="2:80" x14ac:dyDescent="0.3">
      <c r="B12" s="15" t="s">
        <v>89</v>
      </c>
      <c r="C12" s="14">
        <v>0.19752903383487599</v>
      </c>
      <c r="D12" s="14">
        <v>0.20258230188012699</v>
      </c>
      <c r="E12" s="14">
        <v>0.19245877972779701</v>
      </c>
      <c r="F12" s="14"/>
      <c r="G12" s="14">
        <v>0.21873510942955901</v>
      </c>
      <c r="H12" s="14">
        <v>0.268296441045486</v>
      </c>
      <c r="I12" s="14">
        <v>0.19620627228083801</v>
      </c>
      <c r="J12" s="14">
        <v>0.21021046879345301</v>
      </c>
      <c r="K12" s="14">
        <v>0.14523147386747001</v>
      </c>
      <c r="L12" s="14">
        <v>0.14698437799762001</v>
      </c>
      <c r="M12" s="14"/>
      <c r="N12" s="14">
        <v>0.18830674964034899</v>
      </c>
      <c r="O12" s="14">
        <v>0.20740935301621499</v>
      </c>
      <c r="P12" s="14">
        <v>0.20001008695713399</v>
      </c>
      <c r="Q12" s="14">
        <v>0.19488090314581499</v>
      </c>
      <c r="R12" s="14"/>
      <c r="S12" s="14">
        <v>0.21519247314390699</v>
      </c>
      <c r="T12" s="14">
        <v>0.191405713021609</v>
      </c>
      <c r="U12" s="14">
        <v>0.193863579627788</v>
      </c>
      <c r="V12" s="14">
        <v>0.15100336349996701</v>
      </c>
      <c r="W12" s="14">
        <v>0.19080844050851001</v>
      </c>
      <c r="X12" s="14">
        <v>0.232868583853927</v>
      </c>
      <c r="Y12" s="14">
        <v>0.20952170131796999</v>
      </c>
      <c r="Z12" s="14">
        <v>0.23485473764797599</v>
      </c>
      <c r="AA12" s="14">
        <v>0.18743819424066899</v>
      </c>
      <c r="AB12" s="14">
        <v>0.185994813022339</v>
      </c>
      <c r="AC12" s="14">
        <v>0.18516982565408099</v>
      </c>
      <c r="AD12" s="14">
        <v>0.202454760834819</v>
      </c>
      <c r="AE12" s="14"/>
      <c r="AF12" s="14">
        <v>0.19436615447160199</v>
      </c>
      <c r="AG12" s="14">
        <v>0.19050415052035499</v>
      </c>
      <c r="AH12" s="14">
        <v>0.19994505379968799</v>
      </c>
      <c r="AI12" s="14">
        <v>0.18310658152207801</v>
      </c>
      <c r="AJ12" s="14"/>
      <c r="AK12" s="14">
        <v>0.24412522523909899</v>
      </c>
      <c r="AL12" s="14">
        <v>0.192107449853267</v>
      </c>
      <c r="AM12" s="14"/>
      <c r="AN12" s="14">
        <v>0.19449444939237201</v>
      </c>
      <c r="AO12" s="14">
        <v>0.19631300553689701</v>
      </c>
      <c r="AP12" s="14">
        <v>0.19865839066427099</v>
      </c>
      <c r="AQ12" s="14">
        <v>0.21453956991786599</v>
      </c>
      <c r="AR12" s="14">
        <v>0.171164834733643</v>
      </c>
      <c r="AS12" s="14">
        <v>0.2139965211979</v>
      </c>
      <c r="AT12" s="14"/>
      <c r="AU12" s="14">
        <v>0.191615701101914</v>
      </c>
      <c r="AV12" s="14">
        <v>0.205910630841107</v>
      </c>
      <c r="AW12" s="14"/>
      <c r="AX12" s="14">
        <v>0.22857061136944201</v>
      </c>
      <c r="AY12" s="14">
        <v>0.18576884714539901</v>
      </c>
      <c r="AZ12" s="14"/>
      <c r="BA12" s="14">
        <v>0.18797086627823401</v>
      </c>
      <c r="BB12" s="14">
        <v>0.24360622690689801</v>
      </c>
      <c r="BC12" s="14"/>
      <c r="BD12" s="14">
        <v>0.167358805743796</v>
      </c>
      <c r="BE12" s="14"/>
      <c r="BF12" s="14">
        <v>0.17345291727025</v>
      </c>
      <c r="BG12" s="14"/>
      <c r="BH12" s="14">
        <v>0.17841208336224099</v>
      </c>
      <c r="BI12" s="14"/>
      <c r="BJ12" s="14">
        <v>0.20117504201164901</v>
      </c>
      <c r="BK12" s="14"/>
      <c r="BL12" s="14">
        <v>0.22503691472659201</v>
      </c>
      <c r="BM12" s="14">
        <v>0.15230213861552</v>
      </c>
      <c r="BN12" s="14">
        <v>0.17460221987852001</v>
      </c>
      <c r="BO12" s="14">
        <v>0.11077234511865899</v>
      </c>
      <c r="BP12" s="14">
        <v>0.25895886069840601</v>
      </c>
      <c r="BQ12" s="14"/>
      <c r="BR12" s="14">
        <v>0.23199691906806999</v>
      </c>
      <c r="BS12" s="14">
        <v>0.18096727709968199</v>
      </c>
      <c r="BT12" s="14">
        <v>0.16684572641262499</v>
      </c>
      <c r="BU12" s="14">
        <v>0.12251317969408899</v>
      </c>
      <c r="BV12" s="14">
        <v>0.32701936241815799</v>
      </c>
      <c r="BW12" s="14">
        <v>0.18847955139509101</v>
      </c>
      <c r="BX12" s="14"/>
      <c r="BY12" s="14">
        <v>0.23599710645663999</v>
      </c>
      <c r="BZ12" s="14">
        <v>0.129027245602199</v>
      </c>
      <c r="CA12" s="14">
        <v>0.15962450043715001</v>
      </c>
      <c r="CB12" s="14">
        <v>0.27717142292110503</v>
      </c>
    </row>
    <row r="13" spans="2:80" x14ac:dyDescent="0.3">
      <c r="B13" s="15" t="s">
        <v>90</v>
      </c>
      <c r="C13" s="20">
        <v>0.131667232994466</v>
      </c>
      <c r="D13" s="20">
        <v>0.13555992238981801</v>
      </c>
      <c r="E13" s="20">
        <v>0.12662004610055899</v>
      </c>
      <c r="F13" s="20"/>
      <c r="G13" s="20">
        <v>0.14457446621262701</v>
      </c>
      <c r="H13" s="20">
        <v>0.155101527895907</v>
      </c>
      <c r="I13" s="20">
        <v>0.15889332324274399</v>
      </c>
      <c r="J13" s="20">
        <v>8.6616571479927698E-2</v>
      </c>
      <c r="K13" s="20">
        <v>0.16268208863032299</v>
      </c>
      <c r="L13" s="20">
        <v>9.5616896515721597E-2</v>
      </c>
      <c r="M13" s="20"/>
      <c r="N13" s="20">
        <v>0.13465230388746899</v>
      </c>
      <c r="O13" s="20">
        <v>0.11663770613446101</v>
      </c>
      <c r="P13" s="20">
        <v>0.137150385592508</v>
      </c>
      <c r="Q13" s="20">
        <v>0.13952617518306901</v>
      </c>
      <c r="R13" s="20"/>
      <c r="S13" s="20">
        <v>0.110669956526058</v>
      </c>
      <c r="T13" s="20">
        <v>0.102028740672295</v>
      </c>
      <c r="U13" s="20">
        <v>0.15170885326216799</v>
      </c>
      <c r="V13" s="20">
        <v>0.111575045467019</v>
      </c>
      <c r="W13" s="20">
        <v>0.12627415157338101</v>
      </c>
      <c r="X13" s="20">
        <v>0.13767559250380801</v>
      </c>
      <c r="Y13" s="20">
        <v>0.166561075404519</v>
      </c>
      <c r="Z13" s="20">
        <v>7.6667299273776995E-2</v>
      </c>
      <c r="AA13" s="20">
        <v>0.131457970091054</v>
      </c>
      <c r="AB13" s="20">
        <v>0.19191989495136899</v>
      </c>
      <c r="AC13" s="20">
        <v>0.156437898764379</v>
      </c>
      <c r="AD13" s="20">
        <v>0.119871329783727</v>
      </c>
      <c r="AE13" s="20"/>
      <c r="AF13" s="20">
        <v>0.12830568232535799</v>
      </c>
      <c r="AG13" s="20">
        <v>0.18020273577816101</v>
      </c>
      <c r="AH13" s="20">
        <v>0.131793069718909</v>
      </c>
      <c r="AI13" s="20">
        <v>0.15305480024111801</v>
      </c>
      <c r="AJ13" s="20"/>
      <c r="AK13" s="20">
        <v>9.9568008011142101E-2</v>
      </c>
      <c r="AL13" s="20">
        <v>0.14449289342486099</v>
      </c>
      <c r="AM13" s="20"/>
      <c r="AN13" s="20">
        <v>0.153499643988078</v>
      </c>
      <c r="AO13" s="20">
        <v>0.112112833150814</v>
      </c>
      <c r="AP13" s="20">
        <v>0.12381114751683001</v>
      </c>
      <c r="AQ13" s="20">
        <v>0.13832972001188501</v>
      </c>
      <c r="AR13" s="20">
        <v>0.14377931343037401</v>
      </c>
      <c r="AS13" s="20">
        <v>9.7541859118726398E-2</v>
      </c>
      <c r="AT13" s="20"/>
      <c r="AU13" s="20">
        <v>0.137795800621384</v>
      </c>
      <c r="AV13" s="20">
        <v>0.12105700086354899</v>
      </c>
      <c r="AW13" s="20"/>
      <c r="AX13" s="20">
        <v>0.173452207170992</v>
      </c>
      <c r="AY13" s="20">
        <v>0.117759630111751</v>
      </c>
      <c r="AZ13" s="20"/>
      <c r="BA13" s="20">
        <v>0.12944571174209199</v>
      </c>
      <c r="BB13" s="20">
        <v>0.14237655181030301</v>
      </c>
      <c r="BC13" s="20"/>
      <c r="BD13" s="20">
        <v>0.103253352909091</v>
      </c>
      <c r="BE13" s="20"/>
      <c r="BF13" s="20">
        <v>0.1175952786252</v>
      </c>
      <c r="BG13" s="20"/>
      <c r="BH13" s="20">
        <v>0.17655616615521699</v>
      </c>
      <c r="BI13" s="20"/>
      <c r="BJ13" s="20">
        <v>0.16095122054264599</v>
      </c>
      <c r="BK13" s="20"/>
      <c r="BL13" s="20">
        <v>0.13764115579686401</v>
      </c>
      <c r="BM13" s="20">
        <v>6.3527286849910602E-2</v>
      </c>
      <c r="BN13" s="20">
        <v>0.13501058418088099</v>
      </c>
      <c r="BO13" s="20">
        <v>0.11705064391662599</v>
      </c>
      <c r="BP13" s="20">
        <v>0.17504804714862399</v>
      </c>
      <c r="BQ13" s="20"/>
      <c r="BR13" s="20">
        <v>0.15870289463946899</v>
      </c>
      <c r="BS13" s="20">
        <v>7.9626540272145593E-2</v>
      </c>
      <c r="BT13" s="20">
        <v>0.11412621777536799</v>
      </c>
      <c r="BU13" s="20">
        <v>9.1989816780991898E-2</v>
      </c>
      <c r="BV13" s="20">
        <v>0.21229238843277501</v>
      </c>
      <c r="BW13" s="20">
        <v>0.18709077583325501</v>
      </c>
      <c r="BX13" s="20"/>
      <c r="BY13" s="20">
        <v>0.27842224312798403</v>
      </c>
      <c r="BZ13" s="20">
        <v>9.5910966238006198E-2</v>
      </c>
      <c r="CA13" s="20">
        <v>7.72848756188773E-2</v>
      </c>
      <c r="CB13" s="20">
        <v>0.12657394219355</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8"/>
  <sheetViews>
    <sheetView showGridLines="0" workbookViewId="0">
      <pane xSplit="2" topLeftCell="C1" activePane="topRight" state="frozen"/>
      <selection pane="topRight"/>
    </sheetView>
  </sheetViews>
  <sheetFormatPr defaultColWidth="10.88671875" defaultRowHeight="14.4" x14ac:dyDescent="0.3"/>
  <cols>
    <col min="2" max="2" width="25.77734375" customWidth="1"/>
    <col min="3" max="9" width="20.77734375" customWidth="1"/>
  </cols>
  <sheetData>
    <row r="2" spans="2:9" ht="40.049999999999997" customHeight="1" x14ac:dyDescent="0.3">
      <c r="D2" s="26" t="s">
        <v>91</v>
      </c>
      <c r="E2" s="23"/>
      <c r="F2" s="23"/>
      <c r="G2" s="23"/>
      <c r="H2" s="23"/>
      <c r="I2" s="23"/>
    </row>
    <row r="6" spans="2:9" ht="49.95" customHeight="1" x14ac:dyDescent="0.3">
      <c r="B6" s="17" t="s">
        <v>14</v>
      </c>
      <c r="C6" s="17" t="s">
        <v>83</v>
      </c>
      <c r="D6" s="17" t="s">
        <v>84</v>
      </c>
      <c r="E6" s="17" t="s">
        <v>85</v>
      </c>
      <c r="F6" s="17" t="s">
        <v>86</v>
      </c>
      <c r="G6" s="17" t="s">
        <v>87</v>
      </c>
      <c r="H6" s="17" t="s">
        <v>88</v>
      </c>
    </row>
    <row r="7" spans="2:9" x14ac:dyDescent="0.3">
      <c r="B7" s="15" t="s">
        <v>63</v>
      </c>
      <c r="C7" s="14">
        <v>3.9937529516258098E-2</v>
      </c>
      <c r="D7" s="14">
        <v>6.2417748707765799E-2</v>
      </c>
      <c r="E7" s="14">
        <v>0.31137385680629198</v>
      </c>
      <c r="F7" s="14">
        <v>0.25070141331499901</v>
      </c>
      <c r="G7" s="14">
        <v>0.27750994529293799</v>
      </c>
      <c r="H7" s="14">
        <v>0.23388660277041101</v>
      </c>
    </row>
    <row r="8" spans="2:9" x14ac:dyDescent="0.3">
      <c r="B8" s="15" t="s">
        <v>64</v>
      </c>
      <c r="C8" s="14">
        <v>9.7683432830911895E-2</v>
      </c>
      <c r="D8" s="14">
        <v>0.120399516532203</v>
      </c>
      <c r="E8" s="14">
        <v>0.37981541966281301</v>
      </c>
      <c r="F8" s="14">
        <v>0.33766454746735097</v>
      </c>
      <c r="G8" s="14">
        <v>0.39402528059694403</v>
      </c>
      <c r="H8" s="14">
        <v>0.34541117916220299</v>
      </c>
    </row>
    <row r="9" spans="2:9" x14ac:dyDescent="0.3">
      <c r="B9" s="15" t="s">
        <v>65</v>
      </c>
      <c r="C9" s="14">
        <v>0.166945723857166</v>
      </c>
      <c r="D9" s="14">
        <v>0.113022260789287</v>
      </c>
      <c r="E9" s="14">
        <v>0.18179765417358301</v>
      </c>
      <c r="F9" s="14">
        <v>0.22841754545833101</v>
      </c>
      <c r="G9" s="14">
        <v>0.21550182600732301</v>
      </c>
      <c r="H9" s="14">
        <v>0.27109767390781198</v>
      </c>
    </row>
    <row r="10" spans="2:9" x14ac:dyDescent="0.3">
      <c r="B10" s="15" t="s">
        <v>89</v>
      </c>
      <c r="C10" s="14">
        <v>0.37157947773412198</v>
      </c>
      <c r="D10" s="14">
        <v>0.32844503770672001</v>
      </c>
      <c r="E10" s="14">
        <v>8.3188127709192997E-2</v>
      </c>
      <c r="F10" s="14">
        <v>0.12357096126104899</v>
      </c>
      <c r="G10" s="14">
        <v>7.7388655359722794E-2</v>
      </c>
      <c r="H10" s="14">
        <v>9.9105639443210894E-2</v>
      </c>
    </row>
    <row r="11" spans="2:9" x14ac:dyDescent="0.3">
      <c r="B11" s="15" t="s">
        <v>90</v>
      </c>
      <c r="C11" s="14">
        <v>0.323853836061541</v>
      </c>
      <c r="D11" s="14">
        <v>0.37571543626402298</v>
      </c>
      <c r="E11" s="14">
        <v>4.38249416481181E-2</v>
      </c>
      <c r="F11" s="14">
        <v>5.9645532498268899E-2</v>
      </c>
      <c r="G11" s="14">
        <v>3.5574292743072097E-2</v>
      </c>
      <c r="H11" s="14">
        <v>5.0498904716362397E-2</v>
      </c>
    </row>
    <row r="12" spans="2:9" x14ac:dyDescent="0.3">
      <c r="B12" s="16" t="s">
        <v>94</v>
      </c>
      <c r="C12" s="16"/>
      <c r="D12" s="16"/>
      <c r="E12" s="16"/>
      <c r="F12" s="16"/>
      <c r="G12" s="16"/>
      <c r="H12" s="16"/>
    </row>
    <row r="13" spans="2:9" x14ac:dyDescent="0.3">
      <c r="B13" t="s">
        <v>92</v>
      </c>
    </row>
    <row r="14" spans="2:9" x14ac:dyDescent="0.3">
      <c r="B14" t="s">
        <v>93</v>
      </c>
    </row>
    <row r="18" spans="2:2" x14ac:dyDescent="0.3">
      <c r="B18"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B18"/>
  <sheetViews>
    <sheetView showGridLines="0" workbookViewId="0">
      <pane xSplit="2" topLeftCell="BL1" activePane="topRight" state="frozen"/>
      <selection pane="topRight"/>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96</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2005</v>
      </c>
      <c r="D7" s="10">
        <v>979</v>
      </c>
      <c r="E7" s="10">
        <v>1022</v>
      </c>
      <c r="F7" s="10"/>
      <c r="G7" s="10">
        <v>273</v>
      </c>
      <c r="H7" s="10">
        <v>307</v>
      </c>
      <c r="I7" s="10">
        <v>330</v>
      </c>
      <c r="J7" s="10">
        <v>352</v>
      </c>
      <c r="K7" s="10">
        <v>288</v>
      </c>
      <c r="L7" s="10">
        <v>455</v>
      </c>
      <c r="M7" s="10"/>
      <c r="N7" s="10">
        <v>551</v>
      </c>
      <c r="O7" s="10">
        <v>527</v>
      </c>
      <c r="P7" s="10">
        <v>403</v>
      </c>
      <c r="Q7" s="10">
        <v>516</v>
      </c>
      <c r="R7" s="10"/>
      <c r="S7" s="10">
        <v>272</v>
      </c>
      <c r="T7" s="10">
        <v>273</v>
      </c>
      <c r="U7" s="10">
        <v>128</v>
      </c>
      <c r="V7" s="10">
        <v>176</v>
      </c>
      <c r="W7" s="10">
        <v>153</v>
      </c>
      <c r="X7" s="10">
        <v>163</v>
      </c>
      <c r="Y7" s="10">
        <v>179</v>
      </c>
      <c r="Z7" s="10">
        <v>78</v>
      </c>
      <c r="AA7" s="10">
        <v>224</v>
      </c>
      <c r="AB7" s="10">
        <v>184</v>
      </c>
      <c r="AC7" s="10">
        <v>108</v>
      </c>
      <c r="AD7" s="10">
        <v>67</v>
      </c>
      <c r="AE7" s="10"/>
      <c r="AF7" s="10">
        <v>1544</v>
      </c>
      <c r="AG7" s="10">
        <v>161</v>
      </c>
      <c r="AH7" s="10">
        <v>94</v>
      </c>
      <c r="AI7" s="10">
        <v>66</v>
      </c>
      <c r="AJ7" s="10"/>
      <c r="AK7" s="10">
        <v>140</v>
      </c>
      <c r="AL7" s="10">
        <v>182</v>
      </c>
      <c r="AM7" s="10"/>
      <c r="AN7" s="10">
        <v>493</v>
      </c>
      <c r="AO7" s="10">
        <v>535</v>
      </c>
      <c r="AP7" s="10">
        <v>263</v>
      </c>
      <c r="AQ7" s="10">
        <v>389</v>
      </c>
      <c r="AR7" s="10">
        <v>217</v>
      </c>
      <c r="AS7" s="10">
        <v>107</v>
      </c>
      <c r="AT7" s="10"/>
      <c r="AU7" s="10">
        <v>1173</v>
      </c>
      <c r="AV7" s="10">
        <v>826</v>
      </c>
      <c r="AW7" s="10"/>
      <c r="AX7" s="10">
        <v>547</v>
      </c>
      <c r="AY7" s="10">
        <v>1423</v>
      </c>
      <c r="AZ7" s="10"/>
      <c r="BA7" s="10">
        <v>1681</v>
      </c>
      <c r="BB7" s="10">
        <v>324</v>
      </c>
      <c r="BC7" s="10"/>
      <c r="BD7" s="10">
        <v>1179</v>
      </c>
      <c r="BE7" s="10"/>
      <c r="BF7" s="10">
        <v>1062</v>
      </c>
      <c r="BG7" s="10"/>
      <c r="BH7" s="10">
        <v>142</v>
      </c>
      <c r="BI7" s="10"/>
      <c r="BJ7" s="10">
        <v>69</v>
      </c>
      <c r="BK7" s="10"/>
      <c r="BL7" s="10">
        <v>635</v>
      </c>
      <c r="BM7" s="10">
        <v>405</v>
      </c>
      <c r="BN7" s="10">
        <v>248</v>
      </c>
      <c r="BO7" s="10">
        <v>185</v>
      </c>
      <c r="BP7" s="10">
        <v>282</v>
      </c>
      <c r="BQ7" s="10"/>
      <c r="BR7" s="10">
        <v>447</v>
      </c>
      <c r="BS7" s="10">
        <v>322</v>
      </c>
      <c r="BT7" s="10">
        <v>425</v>
      </c>
      <c r="BU7" s="10">
        <v>217</v>
      </c>
      <c r="BV7" s="10">
        <v>141</v>
      </c>
      <c r="BW7" s="10">
        <v>143</v>
      </c>
      <c r="BX7" s="10"/>
      <c r="BY7" s="10">
        <v>337</v>
      </c>
      <c r="BZ7" s="10">
        <v>548</v>
      </c>
      <c r="CA7" s="10">
        <v>580</v>
      </c>
      <c r="CB7" s="10">
        <v>540</v>
      </c>
    </row>
    <row r="8" spans="2:80" ht="30" customHeight="1" x14ac:dyDescent="0.3">
      <c r="B8" s="11" t="s">
        <v>19</v>
      </c>
      <c r="C8" s="11">
        <v>2005</v>
      </c>
      <c r="D8" s="11">
        <v>996</v>
      </c>
      <c r="E8" s="11">
        <v>1005</v>
      </c>
      <c r="F8" s="11"/>
      <c r="G8" s="11">
        <v>279</v>
      </c>
      <c r="H8" s="11">
        <v>341</v>
      </c>
      <c r="I8" s="11">
        <v>343</v>
      </c>
      <c r="J8" s="11">
        <v>345</v>
      </c>
      <c r="K8" s="11">
        <v>268</v>
      </c>
      <c r="L8" s="11">
        <v>430</v>
      </c>
      <c r="M8" s="11"/>
      <c r="N8" s="11">
        <v>532</v>
      </c>
      <c r="O8" s="11">
        <v>527</v>
      </c>
      <c r="P8" s="11">
        <v>415</v>
      </c>
      <c r="Q8" s="11">
        <v>523</v>
      </c>
      <c r="R8" s="11"/>
      <c r="S8" s="11">
        <v>270</v>
      </c>
      <c r="T8" s="11">
        <v>260</v>
      </c>
      <c r="U8" s="11">
        <v>139</v>
      </c>
      <c r="V8" s="11">
        <v>192</v>
      </c>
      <c r="W8" s="11">
        <v>154</v>
      </c>
      <c r="X8" s="11">
        <v>180</v>
      </c>
      <c r="Y8" s="11">
        <v>172</v>
      </c>
      <c r="Z8" s="11">
        <v>73</v>
      </c>
      <c r="AA8" s="11">
        <v>219</v>
      </c>
      <c r="AB8" s="11">
        <v>179</v>
      </c>
      <c r="AC8" s="11">
        <v>104</v>
      </c>
      <c r="AD8" s="11">
        <v>64</v>
      </c>
      <c r="AE8" s="11"/>
      <c r="AF8" s="11">
        <v>1552</v>
      </c>
      <c r="AG8" s="11">
        <v>157</v>
      </c>
      <c r="AH8" s="11">
        <v>91</v>
      </c>
      <c r="AI8" s="11">
        <v>63</v>
      </c>
      <c r="AJ8" s="11"/>
      <c r="AK8" s="11">
        <v>142</v>
      </c>
      <c r="AL8" s="11">
        <v>183</v>
      </c>
      <c r="AM8" s="11"/>
      <c r="AN8" s="11">
        <v>506</v>
      </c>
      <c r="AO8" s="11">
        <v>530</v>
      </c>
      <c r="AP8" s="11">
        <v>266</v>
      </c>
      <c r="AQ8" s="11">
        <v>383</v>
      </c>
      <c r="AR8" s="11">
        <v>211</v>
      </c>
      <c r="AS8" s="11">
        <v>107</v>
      </c>
      <c r="AT8" s="11"/>
      <c r="AU8" s="11">
        <v>1161</v>
      </c>
      <c r="AV8" s="11">
        <v>837</v>
      </c>
      <c r="AW8" s="11"/>
      <c r="AX8" s="11">
        <v>542</v>
      </c>
      <c r="AY8" s="11">
        <v>1426</v>
      </c>
      <c r="AZ8" s="11"/>
      <c r="BA8" s="11">
        <v>1669</v>
      </c>
      <c r="BB8" s="11">
        <v>335</v>
      </c>
      <c r="BC8" s="11"/>
      <c r="BD8" s="11">
        <v>1177</v>
      </c>
      <c r="BE8" s="11"/>
      <c r="BF8" s="11">
        <v>1066</v>
      </c>
      <c r="BG8" s="11"/>
      <c r="BH8" s="11">
        <v>137</v>
      </c>
      <c r="BI8" s="11"/>
      <c r="BJ8" s="11">
        <v>66</v>
      </c>
      <c r="BK8" s="11"/>
      <c r="BL8" s="11">
        <v>640</v>
      </c>
      <c r="BM8" s="11">
        <v>400</v>
      </c>
      <c r="BN8" s="11">
        <v>248</v>
      </c>
      <c r="BO8" s="11">
        <v>183</v>
      </c>
      <c r="BP8" s="11">
        <v>285</v>
      </c>
      <c r="BQ8" s="11"/>
      <c r="BR8" s="11">
        <v>452</v>
      </c>
      <c r="BS8" s="11">
        <v>322</v>
      </c>
      <c r="BT8" s="11">
        <v>422</v>
      </c>
      <c r="BU8" s="11">
        <v>216</v>
      </c>
      <c r="BV8" s="11">
        <v>143</v>
      </c>
      <c r="BW8" s="11">
        <v>144</v>
      </c>
      <c r="BX8" s="11"/>
      <c r="BY8" s="11">
        <v>336</v>
      </c>
      <c r="BZ8" s="11">
        <v>559</v>
      </c>
      <c r="CA8" s="11">
        <v>564</v>
      </c>
      <c r="CB8" s="11">
        <v>545</v>
      </c>
    </row>
    <row r="9" spans="2:80" x14ac:dyDescent="0.3">
      <c r="B9" s="15" t="s">
        <v>63</v>
      </c>
      <c r="C9" s="14">
        <v>3.9937529516258098E-2</v>
      </c>
      <c r="D9" s="14">
        <v>5.3495733619776401E-2</v>
      </c>
      <c r="E9" s="14">
        <v>2.6670546220603799E-2</v>
      </c>
      <c r="F9" s="14"/>
      <c r="G9" s="14">
        <v>5.2329910420156001E-2</v>
      </c>
      <c r="H9" s="14">
        <v>4.2837927876657397E-2</v>
      </c>
      <c r="I9" s="14">
        <v>5.5832848488432299E-2</v>
      </c>
      <c r="J9" s="14">
        <v>4.2766812453138403E-2</v>
      </c>
      <c r="K9" s="14">
        <v>2.6968087403352999E-2</v>
      </c>
      <c r="L9" s="14">
        <v>2.2741335675119202E-2</v>
      </c>
      <c r="M9" s="14"/>
      <c r="N9" s="14">
        <v>4.0624477968296699E-2</v>
      </c>
      <c r="O9" s="14">
        <v>4.8444014378523699E-2</v>
      </c>
      <c r="P9" s="14">
        <v>3.7231600983881098E-2</v>
      </c>
      <c r="Q9" s="14">
        <v>3.1542034139024899E-2</v>
      </c>
      <c r="R9" s="14"/>
      <c r="S9" s="14">
        <v>3.4837041587534603E-2</v>
      </c>
      <c r="T9" s="14">
        <v>2.2527096611581601E-2</v>
      </c>
      <c r="U9" s="14">
        <v>9.0302886311730505E-3</v>
      </c>
      <c r="V9" s="14">
        <v>4.6092413422571102E-2</v>
      </c>
      <c r="W9" s="14">
        <v>5.6884687527971101E-2</v>
      </c>
      <c r="X9" s="14">
        <v>3.0923857284105401E-2</v>
      </c>
      <c r="Y9" s="14">
        <v>2.84003448304158E-2</v>
      </c>
      <c r="Z9" s="14">
        <v>5.5939185801452303E-2</v>
      </c>
      <c r="AA9" s="14">
        <v>3.14337988449278E-2</v>
      </c>
      <c r="AB9" s="14">
        <v>7.0882965570673001E-2</v>
      </c>
      <c r="AC9" s="14">
        <v>4.5864462709983997E-2</v>
      </c>
      <c r="AD9" s="14">
        <v>0.111125493488236</v>
      </c>
      <c r="AE9" s="14"/>
      <c r="AF9" s="14">
        <v>3.3867239518600198E-2</v>
      </c>
      <c r="AG9" s="14">
        <v>6.2685773677439993E-2</v>
      </c>
      <c r="AH9" s="14">
        <v>5.2586986652952999E-2</v>
      </c>
      <c r="AI9" s="14">
        <v>0.114643348254755</v>
      </c>
      <c r="AJ9" s="14"/>
      <c r="AK9" s="14">
        <v>4.0054983558537899E-2</v>
      </c>
      <c r="AL9" s="14">
        <v>4.4966936985958099E-2</v>
      </c>
      <c r="AM9" s="14"/>
      <c r="AN9" s="14">
        <v>5.5689627399062899E-2</v>
      </c>
      <c r="AO9" s="14">
        <v>4.0261378646934402E-2</v>
      </c>
      <c r="AP9" s="14">
        <v>4.6139479772498798E-2</v>
      </c>
      <c r="AQ9" s="14">
        <v>1.7657410274685099E-2</v>
      </c>
      <c r="AR9" s="14">
        <v>2.6579874530081399E-2</v>
      </c>
      <c r="AS9" s="14">
        <v>5.4936774386470301E-2</v>
      </c>
      <c r="AT9" s="14"/>
      <c r="AU9" s="14">
        <v>3.7504473884082498E-2</v>
      </c>
      <c r="AV9" s="14">
        <v>4.1123452610648002E-2</v>
      </c>
      <c r="AW9" s="14"/>
      <c r="AX9" s="14">
        <v>3.1501955990657103E-2</v>
      </c>
      <c r="AY9" s="14">
        <v>4.3374652417795902E-2</v>
      </c>
      <c r="AZ9" s="14"/>
      <c r="BA9" s="14">
        <v>3.6999969356203199E-2</v>
      </c>
      <c r="BB9" s="14">
        <v>5.4569793867438397E-2</v>
      </c>
      <c r="BC9" s="14"/>
      <c r="BD9" s="14">
        <v>3.72975127614769E-2</v>
      </c>
      <c r="BE9" s="14"/>
      <c r="BF9" s="14">
        <v>3.7819455207394603E-2</v>
      </c>
      <c r="BG9" s="14"/>
      <c r="BH9" s="14">
        <v>7.7894831847142798E-2</v>
      </c>
      <c r="BI9" s="14"/>
      <c r="BJ9" s="14">
        <v>7.2206084171493407E-2</v>
      </c>
      <c r="BK9" s="14"/>
      <c r="BL9" s="14">
        <v>4.0984455031042297E-2</v>
      </c>
      <c r="BM9" s="14">
        <v>3.42500067373347E-2</v>
      </c>
      <c r="BN9" s="14">
        <v>3.3138208678615902E-2</v>
      </c>
      <c r="BO9" s="14">
        <v>3.1392476291970499E-2</v>
      </c>
      <c r="BP9" s="14">
        <v>4.6548790513796803E-2</v>
      </c>
      <c r="BQ9" s="14"/>
      <c r="BR9" s="14">
        <v>3.9568386794860001E-2</v>
      </c>
      <c r="BS9" s="14">
        <v>4.00556627094295E-2</v>
      </c>
      <c r="BT9" s="14">
        <v>3.8054135731180203E-2</v>
      </c>
      <c r="BU9" s="14">
        <v>1.80213502478456E-2</v>
      </c>
      <c r="BV9" s="14">
        <v>4.2600069051311702E-2</v>
      </c>
      <c r="BW9" s="14">
        <v>6.3215299111373996E-2</v>
      </c>
      <c r="BX9" s="14"/>
      <c r="BY9" s="14">
        <v>6.3863483645308805E-2</v>
      </c>
      <c r="BZ9" s="14">
        <v>5.2073188029521697E-2</v>
      </c>
      <c r="CA9" s="14">
        <v>1.5854180393163698E-2</v>
      </c>
      <c r="CB9" s="14">
        <v>3.7671873351100199E-2</v>
      </c>
    </row>
    <row r="10" spans="2:80" x14ac:dyDescent="0.3">
      <c r="B10" s="15" t="s">
        <v>64</v>
      </c>
      <c r="C10" s="14">
        <v>9.7683432830911895E-2</v>
      </c>
      <c r="D10" s="14">
        <v>0.11231161518466901</v>
      </c>
      <c r="E10" s="14">
        <v>8.2432741018460098E-2</v>
      </c>
      <c r="F10" s="14"/>
      <c r="G10" s="14">
        <v>0.172006593899733</v>
      </c>
      <c r="H10" s="14">
        <v>0.12284199144900999</v>
      </c>
      <c r="I10" s="14">
        <v>0.126808411921223</v>
      </c>
      <c r="J10" s="14">
        <v>7.6634341992654301E-2</v>
      </c>
      <c r="K10" s="14">
        <v>6.8968254454939704E-2</v>
      </c>
      <c r="L10" s="14">
        <v>4.1124606331832E-2</v>
      </c>
      <c r="M10" s="14"/>
      <c r="N10" s="14">
        <v>0.10828792495001099</v>
      </c>
      <c r="O10" s="14">
        <v>0.10437385422143999</v>
      </c>
      <c r="P10" s="14">
        <v>0.10399156774896801</v>
      </c>
      <c r="Q10" s="14">
        <v>7.4332151651138004E-2</v>
      </c>
      <c r="R10" s="14"/>
      <c r="S10" s="14">
        <v>9.4914816064116905E-2</v>
      </c>
      <c r="T10" s="14">
        <v>8.89656229535538E-2</v>
      </c>
      <c r="U10" s="14">
        <v>8.9621478925552805E-2</v>
      </c>
      <c r="V10" s="14">
        <v>4.9722559864721801E-2</v>
      </c>
      <c r="W10" s="14">
        <v>0.103683071816474</v>
      </c>
      <c r="X10" s="14">
        <v>0.14242754036758401</v>
      </c>
      <c r="Y10" s="14">
        <v>7.6668683043548999E-2</v>
      </c>
      <c r="Z10" s="14">
        <v>0.156768391150511</v>
      </c>
      <c r="AA10" s="14">
        <v>0.14011200365979201</v>
      </c>
      <c r="AB10" s="14">
        <v>9.3070526010684898E-2</v>
      </c>
      <c r="AC10" s="14">
        <v>7.4172470267242302E-2</v>
      </c>
      <c r="AD10" s="14">
        <v>6.0689596390428799E-2</v>
      </c>
      <c r="AE10" s="14"/>
      <c r="AF10" s="14">
        <v>0.10096056779087401</v>
      </c>
      <c r="AG10" s="14">
        <v>7.4728283544353805E-2</v>
      </c>
      <c r="AH10" s="14">
        <v>8.4198313378222797E-2</v>
      </c>
      <c r="AI10" s="14">
        <v>6.1713688706951E-2</v>
      </c>
      <c r="AJ10" s="14"/>
      <c r="AK10" s="14">
        <v>0.11174839750308101</v>
      </c>
      <c r="AL10" s="14">
        <v>0.125590896123214</v>
      </c>
      <c r="AM10" s="14"/>
      <c r="AN10" s="14">
        <v>0.104068162509977</v>
      </c>
      <c r="AO10" s="14">
        <v>0.103405255303831</v>
      </c>
      <c r="AP10" s="14">
        <v>0.12926394596515201</v>
      </c>
      <c r="AQ10" s="14">
        <v>8.2594736805673002E-2</v>
      </c>
      <c r="AR10" s="14">
        <v>6.7260386552567594E-2</v>
      </c>
      <c r="AS10" s="14">
        <v>7.5709408393273503E-2</v>
      </c>
      <c r="AT10" s="14"/>
      <c r="AU10" s="14">
        <v>9.33840528956731E-2</v>
      </c>
      <c r="AV10" s="14">
        <v>0.104383050297035</v>
      </c>
      <c r="AW10" s="14"/>
      <c r="AX10" s="14">
        <v>9.0796928195704202E-2</v>
      </c>
      <c r="AY10" s="14">
        <v>0.100650407097072</v>
      </c>
      <c r="AZ10" s="14"/>
      <c r="BA10" s="14">
        <v>8.9586808146441099E-2</v>
      </c>
      <c r="BB10" s="14">
        <v>0.138013484397671</v>
      </c>
      <c r="BC10" s="14"/>
      <c r="BD10" s="14">
        <v>8.6803191706186306E-2</v>
      </c>
      <c r="BE10" s="14"/>
      <c r="BF10" s="14">
        <v>8.8112315012161199E-2</v>
      </c>
      <c r="BG10" s="14"/>
      <c r="BH10" s="14">
        <v>8.3913006383177197E-2</v>
      </c>
      <c r="BI10" s="14"/>
      <c r="BJ10" s="14">
        <v>8.7626429975797296E-2</v>
      </c>
      <c r="BK10" s="14"/>
      <c r="BL10" s="14">
        <v>0.120791979066342</v>
      </c>
      <c r="BM10" s="14">
        <v>6.8457325518627196E-2</v>
      </c>
      <c r="BN10" s="14">
        <v>0.110740831803157</v>
      </c>
      <c r="BO10" s="14">
        <v>4.1078991713181703E-2</v>
      </c>
      <c r="BP10" s="14">
        <v>8.5144930898255103E-2</v>
      </c>
      <c r="BQ10" s="14"/>
      <c r="BR10" s="14">
        <v>0.13694809385839199</v>
      </c>
      <c r="BS10" s="14">
        <v>6.7475508100618406E-2</v>
      </c>
      <c r="BT10" s="14">
        <v>8.2561911080016898E-2</v>
      </c>
      <c r="BU10" s="14">
        <v>5.6350810440218398E-2</v>
      </c>
      <c r="BV10" s="14">
        <v>0.17828060004804699</v>
      </c>
      <c r="BW10" s="14">
        <v>0.10387977723868499</v>
      </c>
      <c r="BX10" s="14"/>
      <c r="BY10" s="14">
        <v>0.116650338081271</v>
      </c>
      <c r="BZ10" s="14">
        <v>0.105276262202288</v>
      </c>
      <c r="CA10" s="14">
        <v>5.9623327283649302E-2</v>
      </c>
      <c r="CB10" s="14">
        <v>0.11758532768456401</v>
      </c>
    </row>
    <row r="11" spans="2:80" x14ac:dyDescent="0.3">
      <c r="B11" s="15" t="s">
        <v>65</v>
      </c>
      <c r="C11" s="14">
        <v>0.166945723857166</v>
      </c>
      <c r="D11" s="14">
        <v>0.16095393325785001</v>
      </c>
      <c r="E11" s="14">
        <v>0.17158013995678401</v>
      </c>
      <c r="F11" s="14"/>
      <c r="G11" s="14">
        <v>0.13539410758117301</v>
      </c>
      <c r="H11" s="14">
        <v>0.20399529441553901</v>
      </c>
      <c r="I11" s="14">
        <v>0.16387186643144799</v>
      </c>
      <c r="J11" s="14">
        <v>0.17399165149986301</v>
      </c>
      <c r="K11" s="14">
        <v>0.16055324578315999</v>
      </c>
      <c r="L11" s="14">
        <v>0.15882664079938499</v>
      </c>
      <c r="M11" s="14"/>
      <c r="N11" s="14">
        <v>0.16440355068906101</v>
      </c>
      <c r="O11" s="14">
        <v>0.182405436722402</v>
      </c>
      <c r="P11" s="14">
        <v>0.16730249998313401</v>
      </c>
      <c r="Q11" s="14">
        <v>0.152699968062152</v>
      </c>
      <c r="R11" s="14"/>
      <c r="S11" s="14">
        <v>0.16022784079140601</v>
      </c>
      <c r="T11" s="14">
        <v>0.141704723665349</v>
      </c>
      <c r="U11" s="14">
        <v>0.18040240402899199</v>
      </c>
      <c r="V11" s="14">
        <v>0.184975919147573</v>
      </c>
      <c r="W11" s="14">
        <v>0.148478392611433</v>
      </c>
      <c r="X11" s="14">
        <v>0.18243461054538501</v>
      </c>
      <c r="Y11" s="14">
        <v>0.16799883679774499</v>
      </c>
      <c r="Z11" s="14">
        <v>0.19383827810276399</v>
      </c>
      <c r="AA11" s="14">
        <v>0.156248675642987</v>
      </c>
      <c r="AB11" s="14">
        <v>0.154978278448658</v>
      </c>
      <c r="AC11" s="14">
        <v>0.18580539214469799</v>
      </c>
      <c r="AD11" s="14">
        <v>0.22169973045332</v>
      </c>
      <c r="AE11" s="14"/>
      <c r="AF11" s="14">
        <v>0.16426523244058</v>
      </c>
      <c r="AG11" s="14">
        <v>0.15918333956821901</v>
      </c>
      <c r="AH11" s="14">
        <v>0.14763945996355299</v>
      </c>
      <c r="AI11" s="14">
        <v>0.22909384181697501</v>
      </c>
      <c r="AJ11" s="14"/>
      <c r="AK11" s="14">
        <v>0.18972791256062899</v>
      </c>
      <c r="AL11" s="14">
        <v>0.16860895271089801</v>
      </c>
      <c r="AM11" s="14"/>
      <c r="AN11" s="14">
        <v>0.168387065982679</v>
      </c>
      <c r="AO11" s="14">
        <v>0.17456434006768601</v>
      </c>
      <c r="AP11" s="14">
        <v>0.156929029065591</v>
      </c>
      <c r="AQ11" s="14">
        <v>0.18436934026387</v>
      </c>
      <c r="AR11" s="14">
        <v>0.132219401584137</v>
      </c>
      <c r="AS11" s="14">
        <v>0.155209526333042</v>
      </c>
      <c r="AT11" s="14"/>
      <c r="AU11" s="14">
        <v>0.15696385335261401</v>
      </c>
      <c r="AV11" s="14">
        <v>0.179338697469486</v>
      </c>
      <c r="AW11" s="14"/>
      <c r="AX11" s="14">
        <v>0.17511991267823099</v>
      </c>
      <c r="AY11" s="14">
        <v>0.16305660651571999</v>
      </c>
      <c r="AZ11" s="14"/>
      <c r="BA11" s="14">
        <v>0.16415081119036601</v>
      </c>
      <c r="BB11" s="14">
        <v>0.18086744758394699</v>
      </c>
      <c r="BC11" s="14"/>
      <c r="BD11" s="14">
        <v>0.11749418184044901</v>
      </c>
      <c r="BE11" s="14"/>
      <c r="BF11" s="14">
        <v>0.12673246599681801</v>
      </c>
      <c r="BG11" s="14"/>
      <c r="BH11" s="14">
        <v>0.16034733999748799</v>
      </c>
      <c r="BI11" s="14"/>
      <c r="BJ11" s="14">
        <v>0.113399762626054</v>
      </c>
      <c r="BK11" s="14"/>
      <c r="BL11" s="14">
        <v>0.19748397277430599</v>
      </c>
      <c r="BM11" s="14">
        <v>0.105618009148179</v>
      </c>
      <c r="BN11" s="14">
        <v>0.138483303372543</v>
      </c>
      <c r="BO11" s="14">
        <v>0.149385221029875</v>
      </c>
      <c r="BP11" s="14">
        <v>0.165394793039918</v>
      </c>
      <c r="BQ11" s="14"/>
      <c r="BR11" s="14">
        <v>0.181006774396895</v>
      </c>
      <c r="BS11" s="14">
        <v>0.112313436615619</v>
      </c>
      <c r="BT11" s="14">
        <v>0.12784625851408299</v>
      </c>
      <c r="BU11" s="14">
        <v>0.14924012054045399</v>
      </c>
      <c r="BV11" s="14">
        <v>0.17747856700877199</v>
      </c>
      <c r="BW11" s="14">
        <v>0.23844303470924999</v>
      </c>
      <c r="BX11" s="14"/>
      <c r="BY11" s="14">
        <v>0.28419627629732502</v>
      </c>
      <c r="BZ11" s="14">
        <v>7.2510878360838596E-2</v>
      </c>
      <c r="CA11" s="14">
        <v>0.13886788497246699</v>
      </c>
      <c r="CB11" s="14">
        <v>0.22054885131878599</v>
      </c>
    </row>
    <row r="12" spans="2:80" x14ac:dyDescent="0.3">
      <c r="B12" s="15" t="s">
        <v>89</v>
      </c>
      <c r="C12" s="14">
        <v>0.37157947773412198</v>
      </c>
      <c r="D12" s="14">
        <v>0.343868556089171</v>
      </c>
      <c r="E12" s="14">
        <v>0.40055181601916101</v>
      </c>
      <c r="F12" s="14"/>
      <c r="G12" s="14">
        <v>0.29688456916692901</v>
      </c>
      <c r="H12" s="14">
        <v>0.35928830268836398</v>
      </c>
      <c r="I12" s="14">
        <v>0.39594583715078402</v>
      </c>
      <c r="J12" s="14">
        <v>0.40005980319891898</v>
      </c>
      <c r="K12" s="14">
        <v>0.37439761968813801</v>
      </c>
      <c r="L12" s="14">
        <v>0.385692210004561</v>
      </c>
      <c r="M12" s="14"/>
      <c r="N12" s="14">
        <v>0.36869829129328002</v>
      </c>
      <c r="O12" s="14">
        <v>0.392248146102254</v>
      </c>
      <c r="P12" s="14">
        <v>0.35868062861851402</v>
      </c>
      <c r="Q12" s="14">
        <v>0.369658250494103</v>
      </c>
      <c r="R12" s="14"/>
      <c r="S12" s="14">
        <v>0.34972385041356502</v>
      </c>
      <c r="T12" s="14">
        <v>0.42952708478913298</v>
      </c>
      <c r="U12" s="14">
        <v>0.39276886805765199</v>
      </c>
      <c r="V12" s="14">
        <v>0.33347041828872598</v>
      </c>
      <c r="W12" s="14">
        <v>0.383291498833424</v>
      </c>
      <c r="X12" s="14">
        <v>0.39113409259231102</v>
      </c>
      <c r="Y12" s="14">
        <v>0.38692090349563601</v>
      </c>
      <c r="Z12" s="14">
        <v>0.28507133714654198</v>
      </c>
      <c r="AA12" s="14">
        <v>0.36232908931512098</v>
      </c>
      <c r="AB12" s="14">
        <v>0.388489737803772</v>
      </c>
      <c r="AC12" s="14">
        <v>0.32795657339068102</v>
      </c>
      <c r="AD12" s="14">
        <v>0.32565970693544599</v>
      </c>
      <c r="AE12" s="14"/>
      <c r="AF12" s="14">
        <v>0.37779023951104201</v>
      </c>
      <c r="AG12" s="14">
        <v>0.38377132593048402</v>
      </c>
      <c r="AH12" s="14">
        <v>0.335261905809559</v>
      </c>
      <c r="AI12" s="14">
        <v>0.29707283743026502</v>
      </c>
      <c r="AJ12" s="14"/>
      <c r="AK12" s="14">
        <v>0.34643707053057199</v>
      </c>
      <c r="AL12" s="14">
        <v>0.44188375259818902</v>
      </c>
      <c r="AM12" s="14"/>
      <c r="AN12" s="14">
        <v>0.33097619176336801</v>
      </c>
      <c r="AO12" s="14">
        <v>0.37668576287514499</v>
      </c>
      <c r="AP12" s="14">
        <v>0.39147589612188399</v>
      </c>
      <c r="AQ12" s="14">
        <v>0.36759034697239601</v>
      </c>
      <c r="AR12" s="14">
        <v>0.43441325062988301</v>
      </c>
      <c r="AS12" s="14">
        <v>0.37270526140710603</v>
      </c>
      <c r="AT12" s="14"/>
      <c r="AU12" s="14">
        <v>0.36710600014073103</v>
      </c>
      <c r="AV12" s="14">
        <v>0.37823337683858899</v>
      </c>
      <c r="AW12" s="14"/>
      <c r="AX12" s="14">
        <v>0.35230693331892199</v>
      </c>
      <c r="AY12" s="14">
        <v>0.37693325761864099</v>
      </c>
      <c r="AZ12" s="14"/>
      <c r="BA12" s="14">
        <v>0.36893749984575602</v>
      </c>
      <c r="BB12" s="14">
        <v>0.38473941889829799</v>
      </c>
      <c r="BC12" s="14"/>
      <c r="BD12" s="14">
        <v>0.34709616364323098</v>
      </c>
      <c r="BE12" s="14"/>
      <c r="BF12" s="14">
        <v>0.34402905146033003</v>
      </c>
      <c r="BG12" s="14"/>
      <c r="BH12" s="14">
        <v>0.358481006985086</v>
      </c>
      <c r="BI12" s="14"/>
      <c r="BJ12" s="14">
        <v>0.35214843851918998</v>
      </c>
      <c r="BK12" s="14"/>
      <c r="BL12" s="14">
        <v>0.37188582876193599</v>
      </c>
      <c r="BM12" s="14">
        <v>0.37900692874012398</v>
      </c>
      <c r="BN12" s="14">
        <v>0.304192269043629</v>
      </c>
      <c r="BO12" s="14">
        <v>0.37729098758534602</v>
      </c>
      <c r="BP12" s="14">
        <v>0.44780348275125398</v>
      </c>
      <c r="BQ12" s="14"/>
      <c r="BR12" s="14">
        <v>0.376969968467117</v>
      </c>
      <c r="BS12" s="14">
        <v>0.42238105109247398</v>
      </c>
      <c r="BT12" s="14">
        <v>0.31618783057678301</v>
      </c>
      <c r="BU12" s="14">
        <v>0.35548436170683401</v>
      </c>
      <c r="BV12" s="14">
        <v>0.34209630333200203</v>
      </c>
      <c r="BW12" s="14">
        <v>0.39472545615775101</v>
      </c>
      <c r="BX12" s="14"/>
      <c r="BY12" s="14">
        <v>0.375833983634281</v>
      </c>
      <c r="BZ12" s="14">
        <v>0.281332316015805</v>
      </c>
      <c r="CA12" s="14">
        <v>0.410165846492131</v>
      </c>
      <c r="CB12" s="14">
        <v>0.42154183148158902</v>
      </c>
    </row>
    <row r="13" spans="2:80" x14ac:dyDescent="0.3">
      <c r="B13" s="15" t="s">
        <v>90</v>
      </c>
      <c r="C13" s="20">
        <v>0.323853836061541</v>
      </c>
      <c r="D13" s="20">
        <v>0.32937016184853402</v>
      </c>
      <c r="E13" s="20">
        <v>0.318764756784991</v>
      </c>
      <c r="F13" s="20"/>
      <c r="G13" s="20">
        <v>0.34338481893200901</v>
      </c>
      <c r="H13" s="20">
        <v>0.27103648357042998</v>
      </c>
      <c r="I13" s="20">
        <v>0.25754103600811301</v>
      </c>
      <c r="J13" s="20">
        <v>0.30654739085542498</v>
      </c>
      <c r="K13" s="20">
        <v>0.36911279267040897</v>
      </c>
      <c r="L13" s="20">
        <v>0.39161520718910298</v>
      </c>
      <c r="M13" s="20"/>
      <c r="N13" s="20">
        <v>0.31798575509935101</v>
      </c>
      <c r="O13" s="20">
        <v>0.27252854857538</v>
      </c>
      <c r="P13" s="20">
        <v>0.33279370266550301</v>
      </c>
      <c r="Q13" s="20">
        <v>0.37176759565358197</v>
      </c>
      <c r="R13" s="20"/>
      <c r="S13" s="20">
        <v>0.36029645114337799</v>
      </c>
      <c r="T13" s="20">
        <v>0.31727547198038297</v>
      </c>
      <c r="U13" s="20">
        <v>0.32817696035663102</v>
      </c>
      <c r="V13" s="20">
        <v>0.38573868927640897</v>
      </c>
      <c r="W13" s="20">
        <v>0.30766234921069802</v>
      </c>
      <c r="X13" s="20">
        <v>0.25307989921061502</v>
      </c>
      <c r="Y13" s="20">
        <v>0.34001123183265503</v>
      </c>
      <c r="Z13" s="20">
        <v>0.30838280779873101</v>
      </c>
      <c r="AA13" s="20">
        <v>0.30987643253717201</v>
      </c>
      <c r="AB13" s="20">
        <v>0.29257849216621201</v>
      </c>
      <c r="AC13" s="20">
        <v>0.36620110148739499</v>
      </c>
      <c r="AD13" s="20">
        <v>0.28082547273256903</v>
      </c>
      <c r="AE13" s="20"/>
      <c r="AF13" s="20">
        <v>0.32311672073890402</v>
      </c>
      <c r="AG13" s="20">
        <v>0.31963127727950302</v>
      </c>
      <c r="AH13" s="20">
        <v>0.380313334195713</v>
      </c>
      <c r="AI13" s="20">
        <v>0.29747628379105501</v>
      </c>
      <c r="AJ13" s="20"/>
      <c r="AK13" s="20">
        <v>0.31203163584718102</v>
      </c>
      <c r="AL13" s="20">
        <v>0.218949461581741</v>
      </c>
      <c r="AM13" s="20"/>
      <c r="AN13" s="20">
        <v>0.340878952344913</v>
      </c>
      <c r="AO13" s="20">
        <v>0.30508326310640299</v>
      </c>
      <c r="AP13" s="20">
        <v>0.27619164907487398</v>
      </c>
      <c r="AQ13" s="20">
        <v>0.347788165683376</v>
      </c>
      <c r="AR13" s="20">
        <v>0.33952708670333098</v>
      </c>
      <c r="AS13" s="20">
        <v>0.34143902948010801</v>
      </c>
      <c r="AT13" s="20"/>
      <c r="AU13" s="20">
        <v>0.34504161972689901</v>
      </c>
      <c r="AV13" s="20">
        <v>0.296921422784241</v>
      </c>
      <c r="AW13" s="20"/>
      <c r="AX13" s="20">
        <v>0.35027426981648502</v>
      </c>
      <c r="AY13" s="20">
        <v>0.315985076350771</v>
      </c>
      <c r="AZ13" s="20"/>
      <c r="BA13" s="20">
        <v>0.340324911461233</v>
      </c>
      <c r="BB13" s="20">
        <v>0.24180985525264501</v>
      </c>
      <c r="BC13" s="20"/>
      <c r="BD13" s="20">
        <v>0.41130895004865697</v>
      </c>
      <c r="BE13" s="20"/>
      <c r="BF13" s="20">
        <v>0.40330671232329601</v>
      </c>
      <c r="BG13" s="20"/>
      <c r="BH13" s="20">
        <v>0.31936381478710602</v>
      </c>
      <c r="BI13" s="20"/>
      <c r="BJ13" s="20">
        <v>0.37461928470746603</v>
      </c>
      <c r="BK13" s="20"/>
      <c r="BL13" s="20">
        <v>0.26885376436637398</v>
      </c>
      <c r="BM13" s="20">
        <v>0.41266772985573502</v>
      </c>
      <c r="BN13" s="20">
        <v>0.41344538710205597</v>
      </c>
      <c r="BO13" s="20">
        <v>0.40085232337962701</v>
      </c>
      <c r="BP13" s="20">
        <v>0.25510800279677598</v>
      </c>
      <c r="BQ13" s="20"/>
      <c r="BR13" s="20">
        <v>0.26550677648273602</v>
      </c>
      <c r="BS13" s="20">
        <v>0.35777434148185799</v>
      </c>
      <c r="BT13" s="20">
        <v>0.43534986409793602</v>
      </c>
      <c r="BU13" s="20">
        <v>0.42090335706464799</v>
      </c>
      <c r="BV13" s="20">
        <v>0.25954446055986602</v>
      </c>
      <c r="BW13" s="20">
        <v>0.19973643278294101</v>
      </c>
      <c r="BX13" s="20"/>
      <c r="BY13" s="20">
        <v>0.159455918341814</v>
      </c>
      <c r="BZ13" s="20">
        <v>0.48880735539154702</v>
      </c>
      <c r="CA13" s="20">
        <v>0.37548876085858901</v>
      </c>
      <c r="CB13" s="20">
        <v>0.20265211616396001</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B18"/>
  <sheetViews>
    <sheetView showGridLines="0" workbookViewId="0">
      <pane xSplit="2" topLeftCell="BS1" activePane="topRight" state="frozen"/>
      <selection pane="topRight" activeCell="BY6" sqref="BY6:CB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97</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2005</v>
      </c>
      <c r="D7" s="10">
        <v>979</v>
      </c>
      <c r="E7" s="10">
        <v>1022</v>
      </c>
      <c r="F7" s="10"/>
      <c r="G7" s="10">
        <v>273</v>
      </c>
      <c r="H7" s="10">
        <v>307</v>
      </c>
      <c r="I7" s="10">
        <v>330</v>
      </c>
      <c r="J7" s="10">
        <v>352</v>
      </c>
      <c r="K7" s="10">
        <v>288</v>
      </c>
      <c r="L7" s="10">
        <v>455</v>
      </c>
      <c r="M7" s="10"/>
      <c r="N7" s="10">
        <v>551</v>
      </c>
      <c r="O7" s="10">
        <v>527</v>
      </c>
      <c r="P7" s="10">
        <v>403</v>
      </c>
      <c r="Q7" s="10">
        <v>516</v>
      </c>
      <c r="R7" s="10"/>
      <c r="S7" s="10">
        <v>272</v>
      </c>
      <c r="T7" s="10">
        <v>273</v>
      </c>
      <c r="U7" s="10">
        <v>128</v>
      </c>
      <c r="V7" s="10">
        <v>176</v>
      </c>
      <c r="W7" s="10">
        <v>153</v>
      </c>
      <c r="X7" s="10">
        <v>163</v>
      </c>
      <c r="Y7" s="10">
        <v>179</v>
      </c>
      <c r="Z7" s="10">
        <v>78</v>
      </c>
      <c r="AA7" s="10">
        <v>224</v>
      </c>
      <c r="AB7" s="10">
        <v>184</v>
      </c>
      <c r="AC7" s="10">
        <v>108</v>
      </c>
      <c r="AD7" s="10">
        <v>67</v>
      </c>
      <c r="AE7" s="10"/>
      <c r="AF7" s="10">
        <v>1544</v>
      </c>
      <c r="AG7" s="10">
        <v>161</v>
      </c>
      <c r="AH7" s="10">
        <v>94</v>
      </c>
      <c r="AI7" s="10">
        <v>66</v>
      </c>
      <c r="AJ7" s="10"/>
      <c r="AK7" s="10">
        <v>140</v>
      </c>
      <c r="AL7" s="10">
        <v>182</v>
      </c>
      <c r="AM7" s="10"/>
      <c r="AN7" s="10">
        <v>493</v>
      </c>
      <c r="AO7" s="10">
        <v>535</v>
      </c>
      <c r="AP7" s="10">
        <v>263</v>
      </c>
      <c r="AQ7" s="10">
        <v>389</v>
      </c>
      <c r="AR7" s="10">
        <v>217</v>
      </c>
      <c r="AS7" s="10">
        <v>107</v>
      </c>
      <c r="AT7" s="10"/>
      <c r="AU7" s="10">
        <v>1173</v>
      </c>
      <c r="AV7" s="10">
        <v>826</v>
      </c>
      <c r="AW7" s="10"/>
      <c r="AX7" s="10">
        <v>547</v>
      </c>
      <c r="AY7" s="10">
        <v>1423</v>
      </c>
      <c r="AZ7" s="10"/>
      <c r="BA7" s="10">
        <v>1681</v>
      </c>
      <c r="BB7" s="10">
        <v>324</v>
      </c>
      <c r="BC7" s="10"/>
      <c r="BD7" s="10">
        <v>1179</v>
      </c>
      <c r="BE7" s="10"/>
      <c r="BF7" s="10">
        <v>1062</v>
      </c>
      <c r="BG7" s="10"/>
      <c r="BH7" s="10">
        <v>142</v>
      </c>
      <c r="BI7" s="10"/>
      <c r="BJ7" s="10">
        <v>69</v>
      </c>
      <c r="BK7" s="10"/>
      <c r="BL7" s="10">
        <v>635</v>
      </c>
      <c r="BM7" s="10">
        <v>405</v>
      </c>
      <c r="BN7" s="10">
        <v>248</v>
      </c>
      <c r="BO7" s="10">
        <v>185</v>
      </c>
      <c r="BP7" s="10">
        <v>282</v>
      </c>
      <c r="BQ7" s="10"/>
      <c r="BR7" s="10">
        <v>447</v>
      </c>
      <c r="BS7" s="10">
        <v>322</v>
      </c>
      <c r="BT7" s="10">
        <v>425</v>
      </c>
      <c r="BU7" s="10">
        <v>217</v>
      </c>
      <c r="BV7" s="10">
        <v>141</v>
      </c>
      <c r="BW7" s="10">
        <v>143</v>
      </c>
      <c r="BX7" s="10"/>
      <c r="BY7" s="10">
        <v>337</v>
      </c>
      <c r="BZ7" s="10">
        <v>548</v>
      </c>
      <c r="CA7" s="10">
        <v>580</v>
      </c>
      <c r="CB7" s="10">
        <v>540</v>
      </c>
    </row>
    <row r="8" spans="2:80" ht="30" customHeight="1" x14ac:dyDescent="0.3">
      <c r="B8" s="11" t="s">
        <v>19</v>
      </c>
      <c r="C8" s="11">
        <v>2005</v>
      </c>
      <c r="D8" s="11">
        <v>996</v>
      </c>
      <c r="E8" s="11">
        <v>1005</v>
      </c>
      <c r="F8" s="11"/>
      <c r="G8" s="11">
        <v>279</v>
      </c>
      <c r="H8" s="11">
        <v>341</v>
      </c>
      <c r="I8" s="11">
        <v>343</v>
      </c>
      <c r="J8" s="11">
        <v>345</v>
      </c>
      <c r="K8" s="11">
        <v>268</v>
      </c>
      <c r="L8" s="11">
        <v>430</v>
      </c>
      <c r="M8" s="11"/>
      <c r="N8" s="11">
        <v>532</v>
      </c>
      <c r="O8" s="11">
        <v>527</v>
      </c>
      <c r="P8" s="11">
        <v>415</v>
      </c>
      <c r="Q8" s="11">
        <v>523</v>
      </c>
      <c r="R8" s="11"/>
      <c r="S8" s="11">
        <v>270</v>
      </c>
      <c r="T8" s="11">
        <v>260</v>
      </c>
      <c r="U8" s="11">
        <v>139</v>
      </c>
      <c r="V8" s="11">
        <v>192</v>
      </c>
      <c r="W8" s="11">
        <v>154</v>
      </c>
      <c r="X8" s="11">
        <v>180</v>
      </c>
      <c r="Y8" s="11">
        <v>172</v>
      </c>
      <c r="Z8" s="11">
        <v>73</v>
      </c>
      <c r="AA8" s="11">
        <v>219</v>
      </c>
      <c r="AB8" s="11">
        <v>179</v>
      </c>
      <c r="AC8" s="11">
        <v>104</v>
      </c>
      <c r="AD8" s="11">
        <v>64</v>
      </c>
      <c r="AE8" s="11"/>
      <c r="AF8" s="11">
        <v>1552</v>
      </c>
      <c r="AG8" s="11">
        <v>157</v>
      </c>
      <c r="AH8" s="11">
        <v>91</v>
      </c>
      <c r="AI8" s="11">
        <v>63</v>
      </c>
      <c r="AJ8" s="11"/>
      <c r="AK8" s="11">
        <v>142</v>
      </c>
      <c r="AL8" s="11">
        <v>183</v>
      </c>
      <c r="AM8" s="11"/>
      <c r="AN8" s="11">
        <v>506</v>
      </c>
      <c r="AO8" s="11">
        <v>530</v>
      </c>
      <c r="AP8" s="11">
        <v>266</v>
      </c>
      <c r="AQ8" s="11">
        <v>383</v>
      </c>
      <c r="AR8" s="11">
        <v>211</v>
      </c>
      <c r="AS8" s="11">
        <v>107</v>
      </c>
      <c r="AT8" s="11"/>
      <c r="AU8" s="11">
        <v>1161</v>
      </c>
      <c r="AV8" s="11">
        <v>837</v>
      </c>
      <c r="AW8" s="11"/>
      <c r="AX8" s="11">
        <v>542</v>
      </c>
      <c r="AY8" s="11">
        <v>1426</v>
      </c>
      <c r="AZ8" s="11"/>
      <c r="BA8" s="11">
        <v>1669</v>
      </c>
      <c r="BB8" s="11">
        <v>335</v>
      </c>
      <c r="BC8" s="11"/>
      <c r="BD8" s="11">
        <v>1177</v>
      </c>
      <c r="BE8" s="11"/>
      <c r="BF8" s="11">
        <v>1066</v>
      </c>
      <c r="BG8" s="11"/>
      <c r="BH8" s="11">
        <v>137</v>
      </c>
      <c r="BI8" s="11"/>
      <c r="BJ8" s="11">
        <v>66</v>
      </c>
      <c r="BK8" s="11"/>
      <c r="BL8" s="11">
        <v>640</v>
      </c>
      <c r="BM8" s="11">
        <v>400</v>
      </c>
      <c r="BN8" s="11">
        <v>248</v>
      </c>
      <c r="BO8" s="11">
        <v>183</v>
      </c>
      <c r="BP8" s="11">
        <v>285</v>
      </c>
      <c r="BQ8" s="11"/>
      <c r="BR8" s="11">
        <v>452</v>
      </c>
      <c r="BS8" s="11">
        <v>322</v>
      </c>
      <c r="BT8" s="11">
        <v>422</v>
      </c>
      <c r="BU8" s="11">
        <v>216</v>
      </c>
      <c r="BV8" s="11">
        <v>143</v>
      </c>
      <c r="BW8" s="11">
        <v>144</v>
      </c>
      <c r="BX8" s="11"/>
      <c r="BY8" s="11">
        <v>336</v>
      </c>
      <c r="BZ8" s="11">
        <v>559</v>
      </c>
      <c r="CA8" s="11">
        <v>564</v>
      </c>
      <c r="CB8" s="11">
        <v>545</v>
      </c>
    </row>
    <row r="9" spans="2:80" x14ac:dyDescent="0.3">
      <c r="B9" s="15" t="s">
        <v>63</v>
      </c>
      <c r="C9" s="14">
        <v>6.2417748707765799E-2</v>
      </c>
      <c r="D9" s="14">
        <v>8.2276297123912601E-2</v>
      </c>
      <c r="E9" s="14">
        <v>4.30018139759685E-2</v>
      </c>
      <c r="F9" s="14"/>
      <c r="G9" s="14">
        <v>0.15106851625444501</v>
      </c>
      <c r="H9" s="14">
        <v>8.1872200948585605E-2</v>
      </c>
      <c r="I9" s="14">
        <v>6.3015355896641201E-2</v>
      </c>
      <c r="J9" s="14">
        <v>3.7947562091928198E-2</v>
      </c>
      <c r="K9" s="14">
        <v>2.5366593175236801E-2</v>
      </c>
      <c r="L9" s="14">
        <v>3.18043354860661E-2</v>
      </c>
      <c r="M9" s="14"/>
      <c r="N9" s="14">
        <v>7.3716700590383696E-2</v>
      </c>
      <c r="O9" s="14">
        <v>4.6627082510512299E-2</v>
      </c>
      <c r="P9" s="14">
        <v>4.9993351677221298E-2</v>
      </c>
      <c r="Q9" s="14">
        <v>7.7646615582374595E-2</v>
      </c>
      <c r="R9" s="14"/>
      <c r="S9" s="14">
        <v>0.159894232548938</v>
      </c>
      <c r="T9" s="14">
        <v>3.2883867473218899E-2</v>
      </c>
      <c r="U9" s="14">
        <v>2.4635282754970698E-2</v>
      </c>
      <c r="V9" s="14">
        <v>6.5043457925870102E-2</v>
      </c>
      <c r="W9" s="14">
        <v>7.1818855280764496E-2</v>
      </c>
      <c r="X9" s="14">
        <v>4.9164469282759402E-2</v>
      </c>
      <c r="Y9" s="14">
        <v>5.2691651864854701E-2</v>
      </c>
      <c r="Z9" s="14">
        <v>4.26634629235896E-2</v>
      </c>
      <c r="AA9" s="14">
        <v>6.7913911134776003E-2</v>
      </c>
      <c r="AB9" s="14">
        <v>3.2601964731949797E-2</v>
      </c>
      <c r="AC9" s="14">
        <v>1.7772019584451799E-2</v>
      </c>
      <c r="AD9" s="14">
        <v>4.6237746810623002E-2</v>
      </c>
      <c r="AE9" s="14"/>
      <c r="AF9" s="14">
        <v>6.6620415939308994E-2</v>
      </c>
      <c r="AG9" s="14">
        <v>3.8899182856234199E-2</v>
      </c>
      <c r="AH9" s="14">
        <v>1.1070886654046101E-2</v>
      </c>
      <c r="AI9" s="14">
        <v>3.18391290627471E-2</v>
      </c>
      <c r="AJ9" s="14"/>
      <c r="AK9" s="14">
        <v>8.8884700521877996E-2</v>
      </c>
      <c r="AL9" s="14">
        <v>3.51434033471811E-2</v>
      </c>
      <c r="AM9" s="14"/>
      <c r="AN9" s="14">
        <v>0.15466885448770701</v>
      </c>
      <c r="AO9" s="14">
        <v>3.48180529075202E-2</v>
      </c>
      <c r="AP9" s="14">
        <v>3.5602174516009097E-2</v>
      </c>
      <c r="AQ9" s="14">
        <v>2.45288346104615E-2</v>
      </c>
      <c r="AR9" s="14">
        <v>2.1700376068600102E-2</v>
      </c>
      <c r="AS9" s="14">
        <v>4.5883854409411298E-2</v>
      </c>
      <c r="AT9" s="14"/>
      <c r="AU9" s="14">
        <v>6.3343490453263304E-2</v>
      </c>
      <c r="AV9" s="14">
        <v>6.0287991200159902E-2</v>
      </c>
      <c r="AW9" s="14"/>
      <c r="AX9" s="14">
        <v>3.1736187200295099E-2</v>
      </c>
      <c r="AY9" s="14">
        <v>7.5676434592314698E-2</v>
      </c>
      <c r="AZ9" s="14"/>
      <c r="BA9" s="14">
        <v>5.44079864619691E-2</v>
      </c>
      <c r="BB9" s="14">
        <v>0.10231513027097899</v>
      </c>
      <c r="BC9" s="14"/>
      <c r="BD9" s="14">
        <v>8.4848056129023006E-2</v>
      </c>
      <c r="BE9" s="14"/>
      <c r="BF9" s="14">
        <v>9.2748968924855096E-2</v>
      </c>
      <c r="BG9" s="14"/>
      <c r="BH9" s="14">
        <v>5.12040863539764E-2</v>
      </c>
      <c r="BI9" s="14"/>
      <c r="BJ9" s="14">
        <v>1.52012013708001E-2</v>
      </c>
      <c r="BK9" s="14"/>
      <c r="BL9" s="14">
        <v>7.1292773760261094E-2</v>
      </c>
      <c r="BM9" s="14">
        <v>4.8762587485351602E-2</v>
      </c>
      <c r="BN9" s="14">
        <v>3.3188127339476299E-2</v>
      </c>
      <c r="BO9" s="14">
        <v>0.18820232201294701</v>
      </c>
      <c r="BP9" s="14">
        <v>3.9964540300797997E-2</v>
      </c>
      <c r="BQ9" s="14"/>
      <c r="BR9" s="14">
        <v>7.9532985993488001E-2</v>
      </c>
      <c r="BS9" s="14">
        <v>5.7309378701648997E-2</v>
      </c>
      <c r="BT9" s="14">
        <v>4.6918793691923102E-2</v>
      </c>
      <c r="BU9" s="14">
        <v>0.15585095624320799</v>
      </c>
      <c r="BV9" s="14">
        <v>2.8868368057544402E-2</v>
      </c>
      <c r="BW9" s="14">
        <v>4.2076473487096901E-2</v>
      </c>
      <c r="BX9" s="14"/>
      <c r="BY9" s="14">
        <v>1.17933417736959E-2</v>
      </c>
      <c r="BZ9" s="14">
        <v>0.16029800270772199</v>
      </c>
      <c r="CA9" s="14">
        <v>2.8301598525123699E-2</v>
      </c>
      <c r="CB9" s="14">
        <v>2.8572130496646399E-2</v>
      </c>
    </row>
    <row r="10" spans="2:80" x14ac:dyDescent="0.3">
      <c r="B10" s="15" t="s">
        <v>64</v>
      </c>
      <c r="C10" s="14">
        <v>0.120399516532203</v>
      </c>
      <c r="D10" s="14">
        <v>0.14396373493956699</v>
      </c>
      <c r="E10" s="14">
        <v>9.7550321106112503E-2</v>
      </c>
      <c r="F10" s="14"/>
      <c r="G10" s="14">
        <v>0.192039920187663</v>
      </c>
      <c r="H10" s="14">
        <v>0.18755903438361901</v>
      </c>
      <c r="I10" s="14">
        <v>0.15320743538954901</v>
      </c>
      <c r="J10" s="14">
        <v>9.8949294142350097E-2</v>
      </c>
      <c r="K10" s="14">
        <v>5.91284632145858E-2</v>
      </c>
      <c r="L10" s="14">
        <v>4.9994204803110197E-2</v>
      </c>
      <c r="M10" s="14"/>
      <c r="N10" s="14">
        <v>0.15197322010089501</v>
      </c>
      <c r="O10" s="14">
        <v>0.109750707393807</v>
      </c>
      <c r="P10" s="14">
        <v>0.12212697146658399</v>
      </c>
      <c r="Q10" s="14">
        <v>9.5120107740578594E-2</v>
      </c>
      <c r="R10" s="14"/>
      <c r="S10" s="14">
        <v>0.19552226298933101</v>
      </c>
      <c r="T10" s="14">
        <v>0.107175051524937</v>
      </c>
      <c r="U10" s="14">
        <v>0.121637755550386</v>
      </c>
      <c r="V10" s="14">
        <v>0.10458256416459</v>
      </c>
      <c r="W10" s="14">
        <v>0.10598357439681599</v>
      </c>
      <c r="X10" s="14">
        <v>0.13946197968903801</v>
      </c>
      <c r="Y10" s="14">
        <v>8.9095972239127005E-2</v>
      </c>
      <c r="Z10" s="14">
        <v>0.157927526888687</v>
      </c>
      <c r="AA10" s="14">
        <v>9.9503188517852698E-2</v>
      </c>
      <c r="AB10" s="14">
        <v>0.124081695852982</v>
      </c>
      <c r="AC10" s="14">
        <v>6.62361660749574E-2</v>
      </c>
      <c r="AD10" s="14">
        <v>7.4538530202300807E-2</v>
      </c>
      <c r="AE10" s="14"/>
      <c r="AF10" s="14">
        <v>0.121167357370135</v>
      </c>
      <c r="AG10" s="14">
        <v>0.12864262480413099</v>
      </c>
      <c r="AH10" s="14">
        <v>7.5607018495472605E-2</v>
      </c>
      <c r="AI10" s="14">
        <v>7.6226951014644204E-2</v>
      </c>
      <c r="AJ10" s="14"/>
      <c r="AK10" s="14">
        <v>0.151186416638038</v>
      </c>
      <c r="AL10" s="14">
        <v>0.122491496538825</v>
      </c>
      <c r="AM10" s="14"/>
      <c r="AN10" s="14">
        <v>0.1833604302462</v>
      </c>
      <c r="AO10" s="14">
        <v>0.1040340266291</v>
      </c>
      <c r="AP10" s="14">
        <v>0.107971924175062</v>
      </c>
      <c r="AQ10" s="14">
        <v>0.11622578937299601</v>
      </c>
      <c r="AR10" s="14">
        <v>4.7231482908618699E-2</v>
      </c>
      <c r="AS10" s="14">
        <v>9.5097875189481498E-2</v>
      </c>
      <c r="AT10" s="14"/>
      <c r="AU10" s="14">
        <v>0.13136136919320299</v>
      </c>
      <c r="AV10" s="14">
        <v>0.105132840297013</v>
      </c>
      <c r="AW10" s="14"/>
      <c r="AX10" s="14">
        <v>9.0508667962444403E-2</v>
      </c>
      <c r="AY10" s="14">
        <v>0.134241352486484</v>
      </c>
      <c r="AZ10" s="14"/>
      <c r="BA10" s="14">
        <v>0.102436820299522</v>
      </c>
      <c r="BB10" s="14">
        <v>0.209873401462491</v>
      </c>
      <c r="BC10" s="14"/>
      <c r="BD10" s="14">
        <v>0.12410769937339899</v>
      </c>
      <c r="BE10" s="14"/>
      <c r="BF10" s="14">
        <v>0.12638842826021099</v>
      </c>
      <c r="BG10" s="14"/>
      <c r="BH10" s="14">
        <v>0.13044004052772901</v>
      </c>
      <c r="BI10" s="14"/>
      <c r="BJ10" s="14">
        <v>4.4929635052264903E-2</v>
      </c>
      <c r="BK10" s="14"/>
      <c r="BL10" s="14">
        <v>0.172109674437643</v>
      </c>
      <c r="BM10" s="14">
        <v>0.106434072606998</v>
      </c>
      <c r="BN10" s="14">
        <v>0.120529682982998</v>
      </c>
      <c r="BO10" s="14">
        <v>9.9286496057488793E-2</v>
      </c>
      <c r="BP10" s="14">
        <v>7.1548767093837007E-2</v>
      </c>
      <c r="BQ10" s="14"/>
      <c r="BR10" s="14">
        <v>0.197596500931153</v>
      </c>
      <c r="BS10" s="14">
        <v>0.14741855197682099</v>
      </c>
      <c r="BT10" s="14">
        <v>9.9174879635566607E-2</v>
      </c>
      <c r="BU10" s="14">
        <v>0.11409720292329099</v>
      </c>
      <c r="BV10" s="14">
        <v>8.3523437691811003E-2</v>
      </c>
      <c r="BW10" s="14">
        <v>3.5291239929358897E-2</v>
      </c>
      <c r="BX10" s="14"/>
      <c r="BY10" s="14">
        <v>4.5940491307998897E-2</v>
      </c>
      <c r="BZ10" s="14">
        <v>0.201649845259849</v>
      </c>
      <c r="CA10" s="14">
        <v>8.1511555021872295E-2</v>
      </c>
      <c r="CB10" s="14">
        <v>0.123215754629986</v>
      </c>
    </row>
    <row r="11" spans="2:80" x14ac:dyDescent="0.3">
      <c r="B11" s="15" t="s">
        <v>65</v>
      </c>
      <c r="C11" s="14">
        <v>0.113022260789287</v>
      </c>
      <c r="D11" s="14">
        <v>0.116804435612287</v>
      </c>
      <c r="E11" s="14">
        <v>0.10973869728520699</v>
      </c>
      <c r="F11" s="14"/>
      <c r="G11" s="14">
        <v>0.14477528147727101</v>
      </c>
      <c r="H11" s="14">
        <v>0.14191984643928399</v>
      </c>
      <c r="I11" s="14">
        <v>0.108239874003319</v>
      </c>
      <c r="J11" s="14">
        <v>9.97638281946997E-2</v>
      </c>
      <c r="K11" s="14">
        <v>7.9499227624100999E-2</v>
      </c>
      <c r="L11" s="14">
        <v>0.10491222718811501</v>
      </c>
      <c r="M11" s="14"/>
      <c r="N11" s="14">
        <v>0.114608851030345</v>
      </c>
      <c r="O11" s="14">
        <v>0.113304979206493</v>
      </c>
      <c r="P11" s="14">
        <v>0.119523333876754</v>
      </c>
      <c r="Q11" s="14">
        <v>0.104196370550993</v>
      </c>
      <c r="R11" s="14"/>
      <c r="S11" s="14">
        <v>0.11886590855328</v>
      </c>
      <c r="T11" s="14">
        <v>0.10855889892387401</v>
      </c>
      <c r="U11" s="14">
        <v>0.101509465411738</v>
      </c>
      <c r="V11" s="14">
        <v>0.14814810728408701</v>
      </c>
      <c r="W11" s="14">
        <v>0.124909213272549</v>
      </c>
      <c r="X11" s="14">
        <v>0.105590436992979</v>
      </c>
      <c r="Y11" s="14">
        <v>0.12121707053422</v>
      </c>
      <c r="Z11" s="14">
        <v>6.2935913790354403E-2</v>
      </c>
      <c r="AA11" s="14">
        <v>0.128871148799276</v>
      </c>
      <c r="AB11" s="14">
        <v>7.4070569062262295E-2</v>
      </c>
      <c r="AC11" s="14">
        <v>0.115311307821315</v>
      </c>
      <c r="AD11" s="14">
        <v>0.104232987470731</v>
      </c>
      <c r="AE11" s="14"/>
      <c r="AF11" s="14">
        <v>0.11274150261598601</v>
      </c>
      <c r="AG11" s="14">
        <v>7.8607992269161903E-2</v>
      </c>
      <c r="AH11" s="14">
        <v>7.6599888549848102E-2</v>
      </c>
      <c r="AI11" s="14">
        <v>7.5937497061977305E-2</v>
      </c>
      <c r="AJ11" s="14"/>
      <c r="AK11" s="14">
        <v>0.19388384016910301</v>
      </c>
      <c r="AL11" s="14">
        <v>0.14306829838368601</v>
      </c>
      <c r="AM11" s="14"/>
      <c r="AN11" s="14">
        <v>0.124308053580787</v>
      </c>
      <c r="AO11" s="14">
        <v>9.6473679657080397E-2</v>
      </c>
      <c r="AP11" s="14">
        <v>0.14771436815491701</v>
      </c>
      <c r="AQ11" s="14">
        <v>0.130138193951157</v>
      </c>
      <c r="AR11" s="14">
        <v>8.5630124525203105E-2</v>
      </c>
      <c r="AS11" s="14">
        <v>4.9307669915036802E-2</v>
      </c>
      <c r="AT11" s="14"/>
      <c r="AU11" s="14">
        <v>0.102609410036596</v>
      </c>
      <c r="AV11" s="14">
        <v>0.125605422920267</v>
      </c>
      <c r="AW11" s="14"/>
      <c r="AX11" s="14">
        <v>9.3462883424910395E-2</v>
      </c>
      <c r="AY11" s="14">
        <v>0.119293548781428</v>
      </c>
      <c r="AZ11" s="14"/>
      <c r="BA11" s="14">
        <v>0.100692790572373</v>
      </c>
      <c r="BB11" s="14">
        <v>0.174436515372767</v>
      </c>
      <c r="BC11" s="14"/>
      <c r="BD11" s="14">
        <v>8.8745838698412099E-2</v>
      </c>
      <c r="BE11" s="14"/>
      <c r="BF11" s="14">
        <v>9.7749229754575506E-2</v>
      </c>
      <c r="BG11" s="14"/>
      <c r="BH11" s="14">
        <v>6.6401098781732906E-2</v>
      </c>
      <c r="BI11" s="14"/>
      <c r="BJ11" s="14">
        <v>4.3766623797304303E-2</v>
      </c>
      <c r="BK11" s="14"/>
      <c r="BL11" s="14">
        <v>0.108730471378295</v>
      </c>
      <c r="BM11" s="14">
        <v>8.3919422301932306E-2</v>
      </c>
      <c r="BN11" s="14">
        <v>8.8821065449238207E-2</v>
      </c>
      <c r="BO11" s="14">
        <v>9.3178010148516899E-2</v>
      </c>
      <c r="BP11" s="14">
        <v>0.17973245360177001</v>
      </c>
      <c r="BQ11" s="14"/>
      <c r="BR11" s="14">
        <v>0.104032753260101</v>
      </c>
      <c r="BS11" s="14">
        <v>8.4262635695045995E-2</v>
      </c>
      <c r="BT11" s="14">
        <v>8.4591788925639497E-2</v>
      </c>
      <c r="BU11" s="14">
        <v>0.102914147568876</v>
      </c>
      <c r="BV11" s="14">
        <v>0.12951858740867001</v>
      </c>
      <c r="BW11" s="14">
        <v>0.19191857800206499</v>
      </c>
      <c r="BX11" s="14"/>
      <c r="BY11" s="14">
        <v>0.152261757757713</v>
      </c>
      <c r="BZ11" s="14">
        <v>7.0438065795889293E-2</v>
      </c>
      <c r="CA11" s="14">
        <v>9.4383032119712107E-2</v>
      </c>
      <c r="CB11" s="14">
        <v>0.15177509271592199</v>
      </c>
    </row>
    <row r="12" spans="2:80" x14ac:dyDescent="0.3">
      <c r="B12" s="15" t="s">
        <v>89</v>
      </c>
      <c r="C12" s="14">
        <v>0.32844503770672001</v>
      </c>
      <c r="D12" s="14">
        <v>0.31222525588625299</v>
      </c>
      <c r="E12" s="14">
        <v>0.34388167166790701</v>
      </c>
      <c r="F12" s="14"/>
      <c r="G12" s="14">
        <v>0.28082144331179199</v>
      </c>
      <c r="H12" s="14">
        <v>0.325717445220218</v>
      </c>
      <c r="I12" s="14">
        <v>0.348800998358132</v>
      </c>
      <c r="J12" s="14">
        <v>0.34511013219831799</v>
      </c>
      <c r="K12" s="14">
        <v>0.374111872742309</v>
      </c>
      <c r="L12" s="14">
        <v>0.30336008376659401</v>
      </c>
      <c r="M12" s="14"/>
      <c r="N12" s="14">
        <v>0.33367615017649899</v>
      </c>
      <c r="O12" s="14">
        <v>0.34230997386912299</v>
      </c>
      <c r="P12" s="14">
        <v>0.33838911437765601</v>
      </c>
      <c r="Q12" s="14">
        <v>0.30264330071331402</v>
      </c>
      <c r="R12" s="14"/>
      <c r="S12" s="14">
        <v>0.27376107844667102</v>
      </c>
      <c r="T12" s="14">
        <v>0.33423811984896601</v>
      </c>
      <c r="U12" s="14">
        <v>0.27377808529647202</v>
      </c>
      <c r="V12" s="14">
        <v>0.30216689295969401</v>
      </c>
      <c r="W12" s="14">
        <v>0.361050882525629</v>
      </c>
      <c r="X12" s="14">
        <v>0.364439398560929</v>
      </c>
      <c r="Y12" s="14">
        <v>0.34571439846452301</v>
      </c>
      <c r="Z12" s="14">
        <v>0.34771164192238502</v>
      </c>
      <c r="AA12" s="14">
        <v>0.34282498347969698</v>
      </c>
      <c r="AB12" s="14">
        <v>0.28905435914337002</v>
      </c>
      <c r="AC12" s="14">
        <v>0.397038357468884</v>
      </c>
      <c r="AD12" s="14">
        <v>0.43344238039238098</v>
      </c>
      <c r="AE12" s="14"/>
      <c r="AF12" s="14">
        <v>0.32514875241954</v>
      </c>
      <c r="AG12" s="14">
        <v>0.29546953115840002</v>
      </c>
      <c r="AH12" s="14">
        <v>0.42488017235472397</v>
      </c>
      <c r="AI12" s="14">
        <v>0.45651634484057502</v>
      </c>
      <c r="AJ12" s="14"/>
      <c r="AK12" s="14">
        <v>0.28236702238552203</v>
      </c>
      <c r="AL12" s="14">
        <v>0.35631409283004001</v>
      </c>
      <c r="AM12" s="14"/>
      <c r="AN12" s="14">
        <v>0.26330283762028001</v>
      </c>
      <c r="AO12" s="14">
        <v>0.38350085843627602</v>
      </c>
      <c r="AP12" s="14">
        <v>0.30143567931569598</v>
      </c>
      <c r="AQ12" s="14">
        <v>0.31168736157486099</v>
      </c>
      <c r="AR12" s="14">
        <v>0.39889504002157</v>
      </c>
      <c r="AS12" s="14">
        <v>0.34500921878795998</v>
      </c>
      <c r="AT12" s="14"/>
      <c r="AU12" s="14">
        <v>0.32161053091366598</v>
      </c>
      <c r="AV12" s="14">
        <v>0.339023365902205</v>
      </c>
      <c r="AW12" s="14"/>
      <c r="AX12" s="14">
        <v>0.32382798515275102</v>
      </c>
      <c r="AY12" s="14">
        <v>0.32721485682135898</v>
      </c>
      <c r="AZ12" s="14"/>
      <c r="BA12" s="14">
        <v>0.33243359319329602</v>
      </c>
      <c r="BB12" s="14">
        <v>0.308577666460155</v>
      </c>
      <c r="BC12" s="14"/>
      <c r="BD12" s="14">
        <v>0.30010594184350398</v>
      </c>
      <c r="BE12" s="14"/>
      <c r="BF12" s="14">
        <v>0.28622850985704901</v>
      </c>
      <c r="BG12" s="14"/>
      <c r="BH12" s="14">
        <v>0.264937988132325</v>
      </c>
      <c r="BI12" s="14"/>
      <c r="BJ12" s="14">
        <v>0.41407057586693502</v>
      </c>
      <c r="BK12" s="14"/>
      <c r="BL12" s="14">
        <v>0.33341152515111699</v>
      </c>
      <c r="BM12" s="14">
        <v>0.324561538646577</v>
      </c>
      <c r="BN12" s="14">
        <v>0.30063169203608903</v>
      </c>
      <c r="BO12" s="14">
        <v>0.314672491469289</v>
      </c>
      <c r="BP12" s="14">
        <v>0.34423047716012201</v>
      </c>
      <c r="BQ12" s="14"/>
      <c r="BR12" s="14">
        <v>0.34623531674401797</v>
      </c>
      <c r="BS12" s="14">
        <v>0.34020876066090799</v>
      </c>
      <c r="BT12" s="14">
        <v>0.26147538961185002</v>
      </c>
      <c r="BU12" s="14">
        <v>0.30929916697322601</v>
      </c>
      <c r="BV12" s="14">
        <v>0.33294964323873599</v>
      </c>
      <c r="BW12" s="14">
        <v>0.35037344655007402</v>
      </c>
      <c r="BX12" s="14"/>
      <c r="BY12" s="14">
        <v>0.33155582964985603</v>
      </c>
      <c r="BZ12" s="14">
        <v>0.24746294215921</v>
      </c>
      <c r="CA12" s="14">
        <v>0.362606940788815</v>
      </c>
      <c r="CB12" s="14">
        <v>0.37419253129423602</v>
      </c>
    </row>
    <row r="13" spans="2:80" x14ac:dyDescent="0.3">
      <c r="B13" s="15" t="s">
        <v>90</v>
      </c>
      <c r="C13" s="20">
        <v>0.37571543626402298</v>
      </c>
      <c r="D13" s="20">
        <v>0.34473027643797999</v>
      </c>
      <c r="E13" s="20">
        <v>0.405827495964806</v>
      </c>
      <c r="F13" s="20"/>
      <c r="G13" s="20">
        <v>0.23129483876883</v>
      </c>
      <c r="H13" s="20">
        <v>0.262931473008293</v>
      </c>
      <c r="I13" s="20">
        <v>0.32673633635235799</v>
      </c>
      <c r="J13" s="20">
        <v>0.41822918337270398</v>
      </c>
      <c r="K13" s="20">
        <v>0.46189384324376698</v>
      </c>
      <c r="L13" s="20">
        <v>0.50992914875611495</v>
      </c>
      <c r="M13" s="20"/>
      <c r="N13" s="20">
        <v>0.32602507810187698</v>
      </c>
      <c r="O13" s="20">
        <v>0.388007257020065</v>
      </c>
      <c r="P13" s="20">
        <v>0.36996722860178399</v>
      </c>
      <c r="Q13" s="20">
        <v>0.42039360541274001</v>
      </c>
      <c r="R13" s="20"/>
      <c r="S13" s="20">
        <v>0.25195651746177899</v>
      </c>
      <c r="T13" s="20">
        <v>0.41714406222900402</v>
      </c>
      <c r="U13" s="20">
        <v>0.478439410986433</v>
      </c>
      <c r="V13" s="20">
        <v>0.38005897766575902</v>
      </c>
      <c r="W13" s="20">
        <v>0.33623747452424202</v>
      </c>
      <c r="X13" s="20">
        <v>0.34134371547429398</v>
      </c>
      <c r="Y13" s="20">
        <v>0.39128090689727602</v>
      </c>
      <c r="Z13" s="20">
        <v>0.388761454474983</v>
      </c>
      <c r="AA13" s="20">
        <v>0.36088676806839798</v>
      </c>
      <c r="AB13" s="20">
        <v>0.48019141120943598</v>
      </c>
      <c r="AC13" s="20">
        <v>0.40364214905039197</v>
      </c>
      <c r="AD13" s="20">
        <v>0.34154835512396498</v>
      </c>
      <c r="AE13" s="20"/>
      <c r="AF13" s="20">
        <v>0.37432197165503001</v>
      </c>
      <c r="AG13" s="20">
        <v>0.45838066891207302</v>
      </c>
      <c r="AH13" s="20">
        <v>0.41184203394590901</v>
      </c>
      <c r="AI13" s="20">
        <v>0.35948007802005599</v>
      </c>
      <c r="AJ13" s="20"/>
      <c r="AK13" s="20">
        <v>0.28367802028546002</v>
      </c>
      <c r="AL13" s="20">
        <v>0.342982708900269</v>
      </c>
      <c r="AM13" s="20"/>
      <c r="AN13" s="20">
        <v>0.27435982406502502</v>
      </c>
      <c r="AO13" s="20">
        <v>0.38117338237002302</v>
      </c>
      <c r="AP13" s="20">
        <v>0.40727585383831599</v>
      </c>
      <c r="AQ13" s="20">
        <v>0.41741982049052501</v>
      </c>
      <c r="AR13" s="20">
        <v>0.44654297647600799</v>
      </c>
      <c r="AS13" s="20">
        <v>0.46470138169810998</v>
      </c>
      <c r="AT13" s="20"/>
      <c r="AU13" s="20">
        <v>0.381075199403272</v>
      </c>
      <c r="AV13" s="20">
        <v>0.36995037968035399</v>
      </c>
      <c r="AW13" s="20"/>
      <c r="AX13" s="20">
        <v>0.46046427625959901</v>
      </c>
      <c r="AY13" s="20">
        <v>0.34357380731841503</v>
      </c>
      <c r="AZ13" s="20"/>
      <c r="BA13" s="20">
        <v>0.41002880947283898</v>
      </c>
      <c r="BB13" s="20">
        <v>0.20479728643360801</v>
      </c>
      <c r="BC13" s="20"/>
      <c r="BD13" s="20">
        <v>0.40219246395566199</v>
      </c>
      <c r="BE13" s="20"/>
      <c r="BF13" s="20">
        <v>0.39688486320331001</v>
      </c>
      <c r="BG13" s="20"/>
      <c r="BH13" s="20">
        <v>0.487016786204236</v>
      </c>
      <c r="BI13" s="20"/>
      <c r="BJ13" s="20">
        <v>0.48203196391269598</v>
      </c>
      <c r="BK13" s="20"/>
      <c r="BL13" s="20">
        <v>0.31445555527268498</v>
      </c>
      <c r="BM13" s="20">
        <v>0.43632237895914</v>
      </c>
      <c r="BN13" s="20">
        <v>0.45682943219219901</v>
      </c>
      <c r="BO13" s="20">
        <v>0.30466068031175902</v>
      </c>
      <c r="BP13" s="20">
        <v>0.36452376184347302</v>
      </c>
      <c r="BQ13" s="20"/>
      <c r="BR13" s="20">
        <v>0.27260244307123999</v>
      </c>
      <c r="BS13" s="20">
        <v>0.37080067296557601</v>
      </c>
      <c r="BT13" s="20">
        <v>0.50783914813502096</v>
      </c>
      <c r="BU13" s="20">
        <v>0.31783852629139803</v>
      </c>
      <c r="BV13" s="20">
        <v>0.42513996360323802</v>
      </c>
      <c r="BW13" s="20">
        <v>0.38034026203140497</v>
      </c>
      <c r="BX13" s="20"/>
      <c r="BY13" s="20">
        <v>0.45844857951073598</v>
      </c>
      <c r="BZ13" s="20">
        <v>0.32015114407732997</v>
      </c>
      <c r="CA13" s="20">
        <v>0.433196873544477</v>
      </c>
      <c r="CB13" s="20">
        <v>0.32224449086321</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W18"/>
  <sheetViews>
    <sheetView showGridLines="0" workbookViewId="0">
      <pane xSplit="2" topLeftCell="AX1" activePane="topRight" state="frozen"/>
      <selection pane="topRight" activeCell="BD7" sqref="BD7"/>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4" width="2.21875" customWidth="1"/>
    <col min="65" max="70" width="10.77734375" customWidth="1"/>
    <col min="71" max="71" width="2.21875" customWidth="1"/>
    <col min="72" max="75" width="10.77734375" customWidth="1"/>
    <col min="76" max="76" width="2.21875" customWidth="1"/>
  </cols>
  <sheetData>
    <row r="2" spans="2:75" ht="40.049999999999997" customHeight="1" x14ac:dyDescent="0.3">
      <c r="D2" s="26" t="s">
        <v>98</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row>
    <row r="5" spans="2:75"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19"/>
      <c r="BM5" s="27" t="s">
        <v>81</v>
      </c>
      <c r="BN5" s="27"/>
      <c r="BO5" s="27"/>
      <c r="BP5" s="27"/>
      <c r="BQ5" s="27"/>
      <c r="BR5" s="27"/>
      <c r="BS5" s="19"/>
      <c r="BT5" s="27" t="s">
        <v>82</v>
      </c>
      <c r="BU5" s="27"/>
      <c r="BV5" s="27"/>
      <c r="BW5" s="27"/>
    </row>
    <row r="6" spans="2:75"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M6" s="12" t="s">
        <v>55</v>
      </c>
      <c r="BN6" s="12" t="s">
        <v>56</v>
      </c>
      <c r="BO6" s="12" t="s">
        <v>57</v>
      </c>
      <c r="BP6" s="12" t="s">
        <v>58</v>
      </c>
      <c r="BQ6" s="12" t="s">
        <v>59</v>
      </c>
      <c r="BR6" s="12" t="s">
        <v>61</v>
      </c>
      <c r="BT6" s="12" t="s">
        <v>124</v>
      </c>
      <c r="BU6" s="12" t="s">
        <v>125</v>
      </c>
      <c r="BV6" s="12" t="s">
        <v>126</v>
      </c>
      <c r="BW6" s="12" t="s">
        <v>127</v>
      </c>
    </row>
    <row r="7" spans="2:75" ht="30" customHeight="1" x14ac:dyDescent="0.3">
      <c r="B7" s="10" t="s">
        <v>18</v>
      </c>
      <c r="C7" s="10">
        <v>2005</v>
      </c>
      <c r="D7" s="10">
        <v>979</v>
      </c>
      <c r="E7" s="10">
        <v>1022</v>
      </c>
      <c r="F7" s="10"/>
      <c r="G7" s="10">
        <v>273</v>
      </c>
      <c r="H7" s="10">
        <v>307</v>
      </c>
      <c r="I7" s="10">
        <v>330</v>
      </c>
      <c r="J7" s="10">
        <v>352</v>
      </c>
      <c r="K7" s="10">
        <v>288</v>
      </c>
      <c r="L7" s="10">
        <v>455</v>
      </c>
      <c r="M7" s="10"/>
      <c r="N7" s="10">
        <v>551</v>
      </c>
      <c r="O7" s="10">
        <v>527</v>
      </c>
      <c r="P7" s="10">
        <v>403</v>
      </c>
      <c r="Q7" s="10">
        <v>516</v>
      </c>
      <c r="R7" s="10"/>
      <c r="S7" s="10">
        <v>272</v>
      </c>
      <c r="T7" s="10">
        <v>273</v>
      </c>
      <c r="U7" s="10">
        <v>128</v>
      </c>
      <c r="V7" s="10">
        <v>176</v>
      </c>
      <c r="W7" s="10">
        <v>153</v>
      </c>
      <c r="X7" s="10">
        <v>163</v>
      </c>
      <c r="Y7" s="10">
        <v>179</v>
      </c>
      <c r="Z7" s="10">
        <v>78</v>
      </c>
      <c r="AA7" s="10">
        <v>224</v>
      </c>
      <c r="AB7" s="10">
        <v>184</v>
      </c>
      <c r="AC7" s="10">
        <v>108</v>
      </c>
      <c r="AD7" s="10">
        <v>67</v>
      </c>
      <c r="AE7" s="10"/>
      <c r="AF7" s="10">
        <v>1544</v>
      </c>
      <c r="AG7" s="10">
        <v>161</v>
      </c>
      <c r="AH7" s="10">
        <v>94</v>
      </c>
      <c r="AI7" s="10">
        <v>66</v>
      </c>
      <c r="AJ7" s="10"/>
      <c r="AK7" s="10">
        <v>140</v>
      </c>
      <c r="AL7" s="10">
        <v>182</v>
      </c>
      <c r="AM7" s="10"/>
      <c r="AN7" s="10">
        <v>493</v>
      </c>
      <c r="AO7" s="10">
        <v>535</v>
      </c>
      <c r="AP7" s="10">
        <v>263</v>
      </c>
      <c r="AQ7" s="10">
        <v>389</v>
      </c>
      <c r="AR7" s="10">
        <v>217</v>
      </c>
      <c r="AS7" s="10">
        <v>107</v>
      </c>
      <c r="AT7" s="10"/>
      <c r="AU7" s="10">
        <v>1173</v>
      </c>
      <c r="AV7" s="10">
        <v>826</v>
      </c>
      <c r="AW7" s="10"/>
      <c r="AX7" s="10">
        <v>547</v>
      </c>
      <c r="AY7" s="10">
        <v>1423</v>
      </c>
      <c r="AZ7" s="10"/>
      <c r="BA7" s="10">
        <v>1681</v>
      </c>
      <c r="BB7" s="10">
        <v>324</v>
      </c>
      <c r="BC7" s="10"/>
      <c r="BD7" s="10">
        <v>1179</v>
      </c>
      <c r="BE7" s="10"/>
      <c r="BF7" s="10">
        <v>1062</v>
      </c>
      <c r="BG7" s="10"/>
      <c r="BH7" s="10">
        <v>142</v>
      </c>
      <c r="BI7" s="10"/>
      <c r="BJ7" s="10">
        <v>69</v>
      </c>
      <c r="BK7" s="10"/>
      <c r="BL7" s="10"/>
      <c r="BM7" s="10">
        <v>447</v>
      </c>
      <c r="BN7" s="10">
        <v>322</v>
      </c>
      <c r="BO7" s="10">
        <v>425</v>
      </c>
      <c r="BP7" s="10">
        <v>217</v>
      </c>
      <c r="BQ7" s="10">
        <v>141</v>
      </c>
      <c r="BR7" s="10">
        <v>143</v>
      </c>
      <c r="BS7" s="10"/>
      <c r="BT7" s="10">
        <v>337</v>
      </c>
      <c r="BU7" s="10">
        <v>548</v>
      </c>
      <c r="BV7" s="10">
        <v>580</v>
      </c>
      <c r="BW7" s="10">
        <v>540</v>
      </c>
    </row>
    <row r="8" spans="2:75" ht="30" customHeight="1" x14ac:dyDescent="0.3">
      <c r="B8" s="11" t="s">
        <v>19</v>
      </c>
      <c r="C8" s="11">
        <v>2005</v>
      </c>
      <c r="D8" s="11">
        <v>996</v>
      </c>
      <c r="E8" s="11">
        <v>1005</v>
      </c>
      <c r="F8" s="11"/>
      <c r="G8" s="11">
        <v>279</v>
      </c>
      <c r="H8" s="11">
        <v>341</v>
      </c>
      <c r="I8" s="11">
        <v>343</v>
      </c>
      <c r="J8" s="11">
        <v>345</v>
      </c>
      <c r="K8" s="11">
        <v>268</v>
      </c>
      <c r="L8" s="11">
        <v>430</v>
      </c>
      <c r="M8" s="11"/>
      <c r="N8" s="11">
        <v>532</v>
      </c>
      <c r="O8" s="11">
        <v>527</v>
      </c>
      <c r="P8" s="11">
        <v>415</v>
      </c>
      <c r="Q8" s="11">
        <v>523</v>
      </c>
      <c r="R8" s="11"/>
      <c r="S8" s="11">
        <v>270</v>
      </c>
      <c r="T8" s="11">
        <v>260</v>
      </c>
      <c r="U8" s="11">
        <v>139</v>
      </c>
      <c r="V8" s="11">
        <v>192</v>
      </c>
      <c r="W8" s="11">
        <v>154</v>
      </c>
      <c r="X8" s="11">
        <v>180</v>
      </c>
      <c r="Y8" s="11">
        <v>172</v>
      </c>
      <c r="Z8" s="11">
        <v>73</v>
      </c>
      <c r="AA8" s="11">
        <v>219</v>
      </c>
      <c r="AB8" s="11">
        <v>179</v>
      </c>
      <c r="AC8" s="11">
        <v>104</v>
      </c>
      <c r="AD8" s="11">
        <v>64</v>
      </c>
      <c r="AE8" s="11"/>
      <c r="AF8" s="11">
        <v>1552</v>
      </c>
      <c r="AG8" s="11">
        <v>157</v>
      </c>
      <c r="AH8" s="11">
        <v>91</v>
      </c>
      <c r="AI8" s="11">
        <v>63</v>
      </c>
      <c r="AJ8" s="11"/>
      <c r="AK8" s="11">
        <v>142</v>
      </c>
      <c r="AL8" s="11">
        <v>183</v>
      </c>
      <c r="AM8" s="11"/>
      <c r="AN8" s="11">
        <v>506</v>
      </c>
      <c r="AO8" s="11">
        <v>530</v>
      </c>
      <c r="AP8" s="11">
        <v>266</v>
      </c>
      <c r="AQ8" s="11">
        <v>383</v>
      </c>
      <c r="AR8" s="11">
        <v>211</v>
      </c>
      <c r="AS8" s="11">
        <v>107</v>
      </c>
      <c r="AT8" s="11"/>
      <c r="AU8" s="11">
        <v>1161</v>
      </c>
      <c r="AV8" s="11">
        <v>837</v>
      </c>
      <c r="AW8" s="11"/>
      <c r="AX8" s="11">
        <v>542</v>
      </c>
      <c r="AY8" s="11">
        <v>1426</v>
      </c>
      <c r="AZ8" s="11"/>
      <c r="BA8" s="11">
        <v>1669</v>
      </c>
      <c r="BB8" s="11">
        <v>335</v>
      </c>
      <c r="BC8" s="11"/>
      <c r="BD8" s="11">
        <v>1177</v>
      </c>
      <c r="BE8" s="11"/>
      <c r="BF8" s="11">
        <v>1066</v>
      </c>
      <c r="BG8" s="11"/>
      <c r="BH8" s="11">
        <v>137</v>
      </c>
      <c r="BI8" s="11"/>
      <c r="BJ8" s="11">
        <v>66</v>
      </c>
      <c r="BK8" s="11"/>
      <c r="BL8" s="11"/>
      <c r="BM8" s="11">
        <v>452</v>
      </c>
      <c r="BN8" s="11">
        <v>322</v>
      </c>
      <c r="BO8" s="11">
        <v>422</v>
      </c>
      <c r="BP8" s="11">
        <v>216</v>
      </c>
      <c r="BQ8" s="11">
        <v>143</v>
      </c>
      <c r="BR8" s="11">
        <v>144</v>
      </c>
      <c r="BS8" s="11"/>
      <c r="BT8" s="11">
        <v>336</v>
      </c>
      <c r="BU8" s="11">
        <v>559</v>
      </c>
      <c r="BV8" s="11">
        <v>564</v>
      </c>
      <c r="BW8" s="11">
        <v>545</v>
      </c>
    </row>
    <row r="9" spans="2:75" x14ac:dyDescent="0.3">
      <c r="B9" s="15" t="s">
        <v>63</v>
      </c>
      <c r="C9" s="14">
        <v>0.31137385680629198</v>
      </c>
      <c r="D9" s="14">
        <v>0.32118502063579502</v>
      </c>
      <c r="E9" s="14">
        <v>0.30293062765822798</v>
      </c>
      <c r="F9" s="14"/>
      <c r="G9" s="14">
        <v>0.32263383898267201</v>
      </c>
      <c r="H9" s="14">
        <v>0.27351663899029499</v>
      </c>
      <c r="I9" s="14">
        <v>0.25680544785399601</v>
      </c>
      <c r="J9" s="14">
        <v>0.26138447249049801</v>
      </c>
      <c r="K9" s="14">
        <v>0.37411556744700603</v>
      </c>
      <c r="L9" s="14">
        <v>0.37859704619061302</v>
      </c>
      <c r="M9" s="14"/>
      <c r="N9" s="14">
        <v>0.25918916912761403</v>
      </c>
      <c r="O9" s="14">
        <v>0.27660423802873302</v>
      </c>
      <c r="P9" s="14">
        <v>0.32300997742736398</v>
      </c>
      <c r="Q9" s="14">
        <v>0.38373407241084201</v>
      </c>
      <c r="R9" s="14"/>
      <c r="S9" s="14">
        <v>0.36800458071894099</v>
      </c>
      <c r="T9" s="14">
        <v>0.310426648123933</v>
      </c>
      <c r="U9" s="14">
        <v>0.27009300388281898</v>
      </c>
      <c r="V9" s="14">
        <v>0.346030931467676</v>
      </c>
      <c r="W9" s="14">
        <v>0.32421610768457898</v>
      </c>
      <c r="X9" s="14">
        <v>0.215402427426376</v>
      </c>
      <c r="Y9" s="14">
        <v>0.33818149788959101</v>
      </c>
      <c r="Z9" s="14">
        <v>0.33264727524709597</v>
      </c>
      <c r="AA9" s="14">
        <v>0.335806126480309</v>
      </c>
      <c r="AB9" s="14">
        <v>0.26642118102228901</v>
      </c>
      <c r="AC9" s="14">
        <v>0.30926263454256298</v>
      </c>
      <c r="AD9" s="14">
        <v>0.25041361918673</v>
      </c>
      <c r="AE9" s="14"/>
      <c r="AF9" s="14">
        <v>0.31978362031548402</v>
      </c>
      <c r="AG9" s="14">
        <v>0.26988939657938599</v>
      </c>
      <c r="AH9" s="14">
        <v>0.33193775601484299</v>
      </c>
      <c r="AI9" s="14">
        <v>0.20998519272289101</v>
      </c>
      <c r="AJ9" s="14"/>
      <c r="AK9" s="14">
        <v>0.29684842473304301</v>
      </c>
      <c r="AL9" s="14">
        <v>0.23166007092965499</v>
      </c>
      <c r="AM9" s="14"/>
      <c r="AN9" s="14">
        <v>0.35312067764762001</v>
      </c>
      <c r="AO9" s="14">
        <v>0.28811603271796998</v>
      </c>
      <c r="AP9" s="14">
        <v>0.28661931541325297</v>
      </c>
      <c r="AQ9" s="14">
        <v>0.30506921378366703</v>
      </c>
      <c r="AR9" s="14">
        <v>0.311495593545978</v>
      </c>
      <c r="AS9" s="14">
        <v>0.31606847743203698</v>
      </c>
      <c r="AT9" s="14"/>
      <c r="AU9" s="14">
        <v>0.34206847214612202</v>
      </c>
      <c r="AV9" s="14">
        <v>0.26984714755988298</v>
      </c>
      <c r="AW9" s="14"/>
      <c r="AX9" s="14">
        <v>0.32884556370483597</v>
      </c>
      <c r="AY9" s="14">
        <v>0.30746956793704</v>
      </c>
      <c r="AZ9" s="14"/>
      <c r="BA9" s="14">
        <v>0.32179925255906999</v>
      </c>
      <c r="BB9" s="14">
        <v>0.25944397680088299</v>
      </c>
      <c r="BC9" s="14"/>
      <c r="BD9" s="14">
        <v>0.40544971838198102</v>
      </c>
      <c r="BE9" s="14"/>
      <c r="BF9" s="14">
        <v>0.40278117092992199</v>
      </c>
      <c r="BG9" s="14"/>
      <c r="BH9" s="14">
        <v>0.29953121744173</v>
      </c>
      <c r="BI9" s="14"/>
      <c r="BJ9" s="14">
        <v>0.329121810309498</v>
      </c>
      <c r="BK9" s="14"/>
      <c r="BL9" s="14"/>
      <c r="BM9" s="14">
        <v>0.27083002010697799</v>
      </c>
      <c r="BN9" s="14">
        <v>0.32892852689775898</v>
      </c>
      <c r="BO9" s="14">
        <v>0.43295979622606001</v>
      </c>
      <c r="BP9" s="14">
        <v>0.38410837060279601</v>
      </c>
      <c r="BQ9" s="14">
        <v>0.26413968590243903</v>
      </c>
      <c r="BR9" s="14">
        <v>0.15383480284203399</v>
      </c>
      <c r="BS9" s="14"/>
      <c r="BT9" s="14">
        <v>8.4942911095447798E-2</v>
      </c>
      <c r="BU9" s="14">
        <v>0.50880944231835801</v>
      </c>
      <c r="BV9" s="14">
        <v>0.37132002053153801</v>
      </c>
      <c r="BW9" s="14">
        <v>0.186496498838778</v>
      </c>
    </row>
    <row r="10" spans="2:75" x14ac:dyDescent="0.3">
      <c r="B10" s="15" t="s">
        <v>64</v>
      </c>
      <c r="C10" s="14">
        <v>0.37981541966281301</v>
      </c>
      <c r="D10" s="14">
        <v>0.37237218584056098</v>
      </c>
      <c r="E10" s="14">
        <v>0.387719948827843</v>
      </c>
      <c r="F10" s="14"/>
      <c r="G10" s="14">
        <v>0.33507665059061698</v>
      </c>
      <c r="H10" s="14">
        <v>0.36328945212575497</v>
      </c>
      <c r="I10" s="14">
        <v>0.44767910328595101</v>
      </c>
      <c r="J10" s="14">
        <v>0.40003152485108001</v>
      </c>
      <c r="K10" s="14">
        <v>0.33463319444387601</v>
      </c>
      <c r="L10" s="14">
        <v>0.37974491159887602</v>
      </c>
      <c r="M10" s="14"/>
      <c r="N10" s="14">
        <v>0.38991553641062099</v>
      </c>
      <c r="O10" s="14">
        <v>0.393340513800991</v>
      </c>
      <c r="P10" s="14">
        <v>0.38734164864738302</v>
      </c>
      <c r="Q10" s="14">
        <v>0.35397997307774198</v>
      </c>
      <c r="R10" s="14"/>
      <c r="S10" s="14">
        <v>0.34286258093846</v>
      </c>
      <c r="T10" s="14">
        <v>0.35514421865277601</v>
      </c>
      <c r="U10" s="14">
        <v>0.40504590523388001</v>
      </c>
      <c r="V10" s="14">
        <v>0.37163866331753997</v>
      </c>
      <c r="W10" s="14">
        <v>0.367644929435398</v>
      </c>
      <c r="X10" s="14">
        <v>0.49013611001478602</v>
      </c>
      <c r="Y10" s="14">
        <v>0.39863211600351001</v>
      </c>
      <c r="Z10" s="14">
        <v>0.433806136553051</v>
      </c>
      <c r="AA10" s="14">
        <v>0.359954921480026</v>
      </c>
      <c r="AB10" s="14">
        <v>0.35039125266016902</v>
      </c>
      <c r="AC10" s="14">
        <v>0.36399433716874402</v>
      </c>
      <c r="AD10" s="14">
        <v>0.38884376067207099</v>
      </c>
      <c r="AE10" s="14"/>
      <c r="AF10" s="14">
        <v>0.38487589175840298</v>
      </c>
      <c r="AG10" s="14">
        <v>0.35435310868318798</v>
      </c>
      <c r="AH10" s="14">
        <v>0.31140227585725</v>
      </c>
      <c r="AI10" s="14">
        <v>0.40538664749020697</v>
      </c>
      <c r="AJ10" s="14"/>
      <c r="AK10" s="14">
        <v>0.38513993589928502</v>
      </c>
      <c r="AL10" s="14">
        <v>0.44983674320424299</v>
      </c>
      <c r="AM10" s="14"/>
      <c r="AN10" s="14">
        <v>0.34898624191140498</v>
      </c>
      <c r="AO10" s="14">
        <v>0.39102490184688898</v>
      </c>
      <c r="AP10" s="14">
        <v>0.38585061558406802</v>
      </c>
      <c r="AQ10" s="14">
        <v>0.39097859173858102</v>
      </c>
      <c r="AR10" s="14">
        <v>0.375826402749394</v>
      </c>
      <c r="AS10" s="14">
        <v>0.41684063363308799</v>
      </c>
      <c r="AT10" s="14"/>
      <c r="AU10" s="14">
        <v>0.39285688080640202</v>
      </c>
      <c r="AV10" s="14">
        <v>0.36218482312552702</v>
      </c>
      <c r="AW10" s="14"/>
      <c r="AX10" s="14">
        <v>0.34280636794826203</v>
      </c>
      <c r="AY10" s="14">
        <v>0.39550396922513298</v>
      </c>
      <c r="AZ10" s="14"/>
      <c r="BA10" s="14">
        <v>0.37382669228184001</v>
      </c>
      <c r="BB10" s="14">
        <v>0.409645835855523</v>
      </c>
      <c r="BC10" s="14"/>
      <c r="BD10" s="14">
        <v>0.37010624224273397</v>
      </c>
      <c r="BE10" s="14"/>
      <c r="BF10" s="14">
        <v>0.36399221472673898</v>
      </c>
      <c r="BG10" s="14"/>
      <c r="BH10" s="14">
        <v>0.32628722972943203</v>
      </c>
      <c r="BI10" s="14"/>
      <c r="BJ10" s="14">
        <v>0.36596273258886203</v>
      </c>
      <c r="BK10" s="14"/>
      <c r="BL10" s="14"/>
      <c r="BM10" s="14">
        <v>0.41853517740206803</v>
      </c>
      <c r="BN10" s="14">
        <v>0.46317719867284202</v>
      </c>
      <c r="BO10" s="14">
        <v>0.36203291632173301</v>
      </c>
      <c r="BP10" s="14">
        <v>0.34730360944605998</v>
      </c>
      <c r="BQ10" s="14">
        <v>0.28703560089548502</v>
      </c>
      <c r="BR10" s="14">
        <v>0.304618010443094</v>
      </c>
      <c r="BS10" s="14"/>
      <c r="BT10" s="14">
        <v>0.24942471264455299</v>
      </c>
      <c r="BU10" s="14">
        <v>0.37403429499216301</v>
      </c>
      <c r="BV10" s="14">
        <v>0.39668863962308398</v>
      </c>
      <c r="BW10" s="14">
        <v>0.44860796730247798</v>
      </c>
    </row>
    <row r="11" spans="2:75" x14ac:dyDescent="0.3">
      <c r="B11" s="15" t="s">
        <v>65</v>
      </c>
      <c r="C11" s="14">
        <v>0.18179765417358301</v>
      </c>
      <c r="D11" s="14">
        <v>0.17629013137999799</v>
      </c>
      <c r="E11" s="14">
        <v>0.187046711181408</v>
      </c>
      <c r="F11" s="14"/>
      <c r="G11" s="14">
        <v>0.183098250642936</v>
      </c>
      <c r="H11" s="14">
        <v>0.21158218342159099</v>
      </c>
      <c r="I11" s="14">
        <v>0.168206602726031</v>
      </c>
      <c r="J11" s="14">
        <v>0.20054344692146001</v>
      </c>
      <c r="K11" s="14">
        <v>0.167832289225881</v>
      </c>
      <c r="L11" s="14">
        <v>0.161857933409738</v>
      </c>
      <c r="M11" s="14"/>
      <c r="N11" s="14">
        <v>0.191032603278255</v>
      </c>
      <c r="O11" s="14">
        <v>0.19225250262375601</v>
      </c>
      <c r="P11" s="14">
        <v>0.185402733093295</v>
      </c>
      <c r="Q11" s="14">
        <v>0.15948835089400701</v>
      </c>
      <c r="R11" s="14"/>
      <c r="S11" s="14">
        <v>0.18817657324477899</v>
      </c>
      <c r="T11" s="14">
        <v>0.198440862945996</v>
      </c>
      <c r="U11" s="14">
        <v>0.19227445992994099</v>
      </c>
      <c r="V11" s="14">
        <v>0.13338588861550299</v>
      </c>
      <c r="W11" s="14">
        <v>0.16570080378747901</v>
      </c>
      <c r="X11" s="14">
        <v>0.19092097096475599</v>
      </c>
      <c r="Y11" s="14">
        <v>0.16796917260901201</v>
      </c>
      <c r="Z11" s="14">
        <v>0.15382311040877</v>
      </c>
      <c r="AA11" s="14">
        <v>0.18506237207842299</v>
      </c>
      <c r="AB11" s="14">
        <v>0.220758429258817</v>
      </c>
      <c r="AC11" s="14">
        <v>0.16680324004705499</v>
      </c>
      <c r="AD11" s="14">
        <v>0.19600969406061</v>
      </c>
      <c r="AE11" s="14"/>
      <c r="AF11" s="14">
        <v>0.176029359091292</v>
      </c>
      <c r="AG11" s="14">
        <v>0.21471486878570301</v>
      </c>
      <c r="AH11" s="14">
        <v>0.18364079356268101</v>
      </c>
      <c r="AI11" s="14">
        <v>0.18445152138777399</v>
      </c>
      <c r="AJ11" s="14"/>
      <c r="AK11" s="14">
        <v>0.20620589797640801</v>
      </c>
      <c r="AL11" s="14">
        <v>0.18201657027481399</v>
      </c>
      <c r="AM11" s="14"/>
      <c r="AN11" s="14">
        <v>0.17122798833383401</v>
      </c>
      <c r="AO11" s="14">
        <v>0.198485044342184</v>
      </c>
      <c r="AP11" s="14">
        <v>0.20496084415653701</v>
      </c>
      <c r="AQ11" s="14">
        <v>0.17620081780969399</v>
      </c>
      <c r="AR11" s="14">
        <v>0.17642162227761901</v>
      </c>
      <c r="AS11" s="14">
        <v>0.123984061843041</v>
      </c>
      <c r="AT11" s="14"/>
      <c r="AU11" s="14">
        <v>0.15534859571107301</v>
      </c>
      <c r="AV11" s="14">
        <v>0.21719673672484499</v>
      </c>
      <c r="AW11" s="14"/>
      <c r="AX11" s="14">
        <v>0.179448299419987</v>
      </c>
      <c r="AY11" s="14">
        <v>0.178804092062575</v>
      </c>
      <c r="AZ11" s="14"/>
      <c r="BA11" s="14">
        <v>0.18073831744911101</v>
      </c>
      <c r="BB11" s="14">
        <v>0.187074310359271</v>
      </c>
      <c r="BC11" s="14"/>
      <c r="BD11" s="14">
        <v>0.13932747939165299</v>
      </c>
      <c r="BE11" s="14"/>
      <c r="BF11" s="14">
        <v>0.13984520762255101</v>
      </c>
      <c r="BG11" s="14"/>
      <c r="BH11" s="14">
        <v>0.206980038277019</v>
      </c>
      <c r="BI11" s="14"/>
      <c r="BJ11" s="14">
        <v>0.129883693397951</v>
      </c>
      <c r="BK11" s="14"/>
      <c r="BL11" s="14"/>
      <c r="BM11" s="14">
        <v>0.18036987309559699</v>
      </c>
      <c r="BN11" s="14">
        <v>0.10890672318826</v>
      </c>
      <c r="BO11" s="14">
        <v>0.137577960160465</v>
      </c>
      <c r="BP11" s="14">
        <v>0.18368362045414299</v>
      </c>
      <c r="BQ11" s="14">
        <v>0.18353478096428999</v>
      </c>
      <c r="BR11" s="14">
        <v>0.30861568109380899</v>
      </c>
      <c r="BS11" s="14"/>
      <c r="BT11" s="14">
        <v>0.30164384514862302</v>
      </c>
      <c r="BU11" s="14">
        <v>6.09769540398266E-2</v>
      </c>
      <c r="BV11" s="14">
        <v>0.15743501246943201</v>
      </c>
      <c r="BW11" s="14">
        <v>0.257002084816985</v>
      </c>
    </row>
    <row r="12" spans="2:75" x14ac:dyDescent="0.3">
      <c r="B12" s="15" t="s">
        <v>89</v>
      </c>
      <c r="C12" s="14">
        <v>8.3188127709192997E-2</v>
      </c>
      <c r="D12" s="14">
        <v>8.2442770328114104E-2</v>
      </c>
      <c r="E12" s="14">
        <v>8.3106896829952495E-2</v>
      </c>
      <c r="F12" s="14"/>
      <c r="G12" s="14">
        <v>0.101913654999347</v>
      </c>
      <c r="H12" s="14">
        <v>0.12600841020144299</v>
      </c>
      <c r="I12" s="14">
        <v>9.0993341961543503E-2</v>
      </c>
      <c r="J12" s="14">
        <v>6.4867891404302103E-2</v>
      </c>
      <c r="K12" s="14">
        <v>8.5401697764465601E-2</v>
      </c>
      <c r="L12" s="14">
        <v>4.4201897516668698E-2</v>
      </c>
      <c r="M12" s="14"/>
      <c r="N12" s="14">
        <v>0.116549098746885</v>
      </c>
      <c r="O12" s="14">
        <v>7.6252525809615196E-2</v>
      </c>
      <c r="P12" s="14">
        <v>7.4500168221801999E-2</v>
      </c>
      <c r="Q12" s="14">
        <v>6.4445626894699001E-2</v>
      </c>
      <c r="R12" s="14"/>
      <c r="S12" s="14">
        <v>7.1814145731505602E-2</v>
      </c>
      <c r="T12" s="14">
        <v>0.10346833469156801</v>
      </c>
      <c r="U12" s="14">
        <v>7.1337092098446006E-2</v>
      </c>
      <c r="V12" s="14">
        <v>9.6479614912168499E-2</v>
      </c>
      <c r="W12" s="14">
        <v>0.100409794382169</v>
      </c>
      <c r="X12" s="14">
        <v>5.7584602024401202E-2</v>
      </c>
      <c r="Y12" s="14">
        <v>8.3827599131396702E-2</v>
      </c>
      <c r="Z12" s="14">
        <v>6.6536031862080999E-2</v>
      </c>
      <c r="AA12" s="14">
        <v>8.2722944277322102E-2</v>
      </c>
      <c r="AB12" s="14">
        <v>7.3626922418716698E-2</v>
      </c>
      <c r="AC12" s="14">
        <v>8.6467455149137395E-2</v>
      </c>
      <c r="AD12" s="14">
        <v>0.10529691713573799</v>
      </c>
      <c r="AE12" s="14"/>
      <c r="AF12" s="14">
        <v>8.3100353662020898E-2</v>
      </c>
      <c r="AG12" s="14">
        <v>7.0863442356986495E-2</v>
      </c>
      <c r="AH12" s="14">
        <v>8.8000811202206694E-2</v>
      </c>
      <c r="AI12" s="14">
        <v>0.13973769050418899</v>
      </c>
      <c r="AJ12" s="14"/>
      <c r="AK12" s="14">
        <v>6.96413346095279E-2</v>
      </c>
      <c r="AL12" s="14">
        <v>0.103905796490534</v>
      </c>
      <c r="AM12" s="14"/>
      <c r="AN12" s="14">
        <v>8.5837319429224998E-2</v>
      </c>
      <c r="AO12" s="14">
        <v>6.7990338731036104E-2</v>
      </c>
      <c r="AP12" s="14">
        <v>6.6314040658966705E-2</v>
      </c>
      <c r="AQ12" s="14">
        <v>9.1403283069938598E-2</v>
      </c>
      <c r="AR12" s="14">
        <v>0.109929395222537</v>
      </c>
      <c r="AS12" s="14">
        <v>0.10653684190840999</v>
      </c>
      <c r="AT12" s="14"/>
      <c r="AU12" s="14">
        <v>7.3350984760974694E-2</v>
      </c>
      <c r="AV12" s="14">
        <v>9.7456963623518397E-2</v>
      </c>
      <c r="AW12" s="14"/>
      <c r="AX12" s="14">
        <v>8.5240229049014807E-2</v>
      </c>
      <c r="AY12" s="14">
        <v>8.0820587075107295E-2</v>
      </c>
      <c r="AZ12" s="14"/>
      <c r="BA12" s="14">
        <v>7.7556975777276604E-2</v>
      </c>
      <c r="BB12" s="14">
        <v>0.111237426848626</v>
      </c>
      <c r="BC12" s="14"/>
      <c r="BD12" s="14">
        <v>6.5279739454829705E-2</v>
      </c>
      <c r="BE12" s="14"/>
      <c r="BF12" s="14">
        <v>6.6008806692036903E-2</v>
      </c>
      <c r="BG12" s="14"/>
      <c r="BH12" s="14">
        <v>6.5459676972179803E-2</v>
      </c>
      <c r="BI12" s="14"/>
      <c r="BJ12" s="14">
        <v>5.8294839003553298E-2</v>
      </c>
      <c r="BK12" s="14"/>
      <c r="BL12" s="14"/>
      <c r="BM12" s="14">
        <v>0.100546810101192</v>
      </c>
      <c r="BN12" s="14">
        <v>7.4561709422796205E-2</v>
      </c>
      <c r="BO12" s="14">
        <v>3.5356888003696102E-2</v>
      </c>
      <c r="BP12" s="14">
        <v>6.3121043308019001E-2</v>
      </c>
      <c r="BQ12" s="14">
        <v>0.16628874335671301</v>
      </c>
      <c r="BR12" s="14">
        <v>0.139424966777805</v>
      </c>
      <c r="BS12" s="14"/>
      <c r="BT12" s="14">
        <v>0.18706935847952599</v>
      </c>
      <c r="BU12" s="14">
        <v>4.8816127748278197E-2</v>
      </c>
      <c r="BV12" s="14">
        <v>5.72010632266425E-2</v>
      </c>
      <c r="BW12" s="14">
        <v>8.1305371181812205E-2</v>
      </c>
    </row>
    <row r="13" spans="2:75" x14ac:dyDescent="0.3">
      <c r="B13" s="15" t="s">
        <v>90</v>
      </c>
      <c r="C13" s="20">
        <v>4.38249416481181E-2</v>
      </c>
      <c r="D13" s="20">
        <v>4.7709891815531903E-2</v>
      </c>
      <c r="E13" s="20">
        <v>3.9195815502568399E-2</v>
      </c>
      <c r="F13" s="20"/>
      <c r="G13" s="20">
        <v>5.72776047844272E-2</v>
      </c>
      <c r="H13" s="20">
        <v>2.5603315260915999E-2</v>
      </c>
      <c r="I13" s="20">
        <v>3.63155041724781E-2</v>
      </c>
      <c r="J13" s="20">
        <v>7.3172664332659607E-2</v>
      </c>
      <c r="K13" s="20">
        <v>3.8017251118770801E-2</v>
      </c>
      <c r="L13" s="20">
        <v>3.5598211284105098E-2</v>
      </c>
      <c r="M13" s="20"/>
      <c r="N13" s="20">
        <v>4.3313592436625803E-2</v>
      </c>
      <c r="O13" s="20">
        <v>6.1550219736904499E-2</v>
      </c>
      <c r="P13" s="20">
        <v>2.9745472610155699E-2</v>
      </c>
      <c r="Q13" s="20">
        <v>3.8351976722709201E-2</v>
      </c>
      <c r="R13" s="20"/>
      <c r="S13" s="20">
        <v>2.9142119366315101E-2</v>
      </c>
      <c r="T13" s="20">
        <v>3.2519935585726897E-2</v>
      </c>
      <c r="U13" s="20">
        <v>6.1249538854913903E-2</v>
      </c>
      <c r="V13" s="20">
        <v>5.2464901687112403E-2</v>
      </c>
      <c r="W13" s="20">
        <v>4.2028364710375098E-2</v>
      </c>
      <c r="X13" s="20">
        <v>4.5955889569680497E-2</v>
      </c>
      <c r="Y13" s="20">
        <v>1.13896143664902E-2</v>
      </c>
      <c r="Z13" s="20">
        <v>1.31874459290027E-2</v>
      </c>
      <c r="AA13" s="20">
        <v>3.6453635683919898E-2</v>
      </c>
      <c r="AB13" s="20">
        <v>8.8802214640008897E-2</v>
      </c>
      <c r="AC13" s="20">
        <v>7.3472333092500106E-2</v>
      </c>
      <c r="AD13" s="20">
        <v>5.9436008944849697E-2</v>
      </c>
      <c r="AE13" s="20"/>
      <c r="AF13" s="20">
        <v>3.6210775172800899E-2</v>
      </c>
      <c r="AG13" s="20">
        <v>9.0179183594735798E-2</v>
      </c>
      <c r="AH13" s="20">
        <v>8.5018363363019406E-2</v>
      </c>
      <c r="AI13" s="20">
        <v>6.0438947894939102E-2</v>
      </c>
      <c r="AJ13" s="20"/>
      <c r="AK13" s="20">
        <v>4.2164406781735497E-2</v>
      </c>
      <c r="AL13" s="20">
        <v>3.2580819100754797E-2</v>
      </c>
      <c r="AM13" s="20"/>
      <c r="AN13" s="20">
        <v>4.0827772677916298E-2</v>
      </c>
      <c r="AO13" s="20">
        <v>5.4383682361920697E-2</v>
      </c>
      <c r="AP13" s="20">
        <v>5.6255184187174803E-2</v>
      </c>
      <c r="AQ13" s="20">
        <v>3.63480935981196E-2</v>
      </c>
      <c r="AR13" s="20">
        <v>2.6326986204473098E-2</v>
      </c>
      <c r="AS13" s="20">
        <v>3.6569985183423699E-2</v>
      </c>
      <c r="AT13" s="20"/>
      <c r="AU13" s="20">
        <v>3.6375066575428099E-2</v>
      </c>
      <c r="AV13" s="20">
        <v>5.3314328966226003E-2</v>
      </c>
      <c r="AW13" s="20"/>
      <c r="AX13" s="20">
        <v>6.3659539877899796E-2</v>
      </c>
      <c r="AY13" s="20">
        <v>3.7401783700143798E-2</v>
      </c>
      <c r="AZ13" s="20"/>
      <c r="BA13" s="20">
        <v>4.6078761932702002E-2</v>
      </c>
      <c r="BB13" s="20">
        <v>3.25984501356964E-2</v>
      </c>
      <c r="BC13" s="20"/>
      <c r="BD13" s="20">
        <v>1.9836820528801501E-2</v>
      </c>
      <c r="BE13" s="20"/>
      <c r="BF13" s="20">
        <v>2.7372600028751401E-2</v>
      </c>
      <c r="BG13" s="20"/>
      <c r="BH13" s="20">
        <v>0.10174183757963901</v>
      </c>
      <c r="BI13" s="20"/>
      <c r="BJ13" s="20">
        <v>0.116736924700135</v>
      </c>
      <c r="BK13" s="20"/>
      <c r="BL13" s="20"/>
      <c r="BM13" s="20">
        <v>2.9718119294164399E-2</v>
      </c>
      <c r="BN13" s="20">
        <v>2.4425841818342502E-2</v>
      </c>
      <c r="BO13" s="20">
        <v>3.2072439288046303E-2</v>
      </c>
      <c r="BP13" s="20">
        <v>2.1783356188981699E-2</v>
      </c>
      <c r="BQ13" s="20">
        <v>9.9001188881072497E-2</v>
      </c>
      <c r="BR13" s="20">
        <v>9.35065388432577E-2</v>
      </c>
      <c r="BS13" s="20"/>
      <c r="BT13" s="20">
        <v>0.176919172631851</v>
      </c>
      <c r="BU13" s="20">
        <v>7.3631809013737703E-3</v>
      </c>
      <c r="BV13" s="20">
        <v>1.7355264149303801E-2</v>
      </c>
      <c r="BW13" s="20">
        <v>2.6588077859947299E-2</v>
      </c>
    </row>
    <row r="14" spans="2:75" x14ac:dyDescent="0.3">
      <c r="B14" s="16" t="s">
        <v>94</v>
      </c>
    </row>
    <row r="15" spans="2:75" x14ac:dyDescent="0.3">
      <c r="B15" t="s">
        <v>92</v>
      </c>
    </row>
    <row r="16" spans="2:75" x14ac:dyDescent="0.3">
      <c r="B16" t="s">
        <v>93</v>
      </c>
    </row>
    <row r="18" spans="2:2" x14ac:dyDescent="0.3">
      <c r="B18" s="8" t="str">
        <f>HYPERLINK("#'Contents'!A1", "Return to Contents")</f>
        <v>Return to Contents</v>
      </c>
    </row>
  </sheetData>
  <mergeCells count="17">
    <mergeCell ref="AF5:AI5"/>
    <mergeCell ref="BM5:BR5"/>
    <mergeCell ref="BT5:BW5"/>
    <mergeCell ref="D2:BK2"/>
    <mergeCell ref="BD5"/>
    <mergeCell ref="BF5"/>
    <mergeCell ref="BH5"/>
    <mergeCell ref="BJ5"/>
    <mergeCell ref="AK5:AL5"/>
    <mergeCell ref="AN5:AS5"/>
    <mergeCell ref="AU5:AV5"/>
    <mergeCell ref="AX5:AY5"/>
    <mergeCell ref="BA5:BB5"/>
    <mergeCell ref="D5:E5"/>
    <mergeCell ref="G5:L5"/>
    <mergeCell ref="N5:Q5"/>
    <mergeCell ref="S5:AD5"/>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B18"/>
  <sheetViews>
    <sheetView showGridLines="0" workbookViewId="0">
      <pane xSplit="2" topLeftCell="BL1" activePane="topRight" state="frozen"/>
      <selection pane="topRight" activeCell="BS8" sqref="BS8"/>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99</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2005</v>
      </c>
      <c r="D7" s="10">
        <v>979</v>
      </c>
      <c r="E7" s="10">
        <v>1022</v>
      </c>
      <c r="F7" s="10"/>
      <c r="G7" s="10">
        <v>273</v>
      </c>
      <c r="H7" s="10">
        <v>307</v>
      </c>
      <c r="I7" s="10">
        <v>330</v>
      </c>
      <c r="J7" s="10">
        <v>352</v>
      </c>
      <c r="K7" s="10">
        <v>288</v>
      </c>
      <c r="L7" s="10">
        <v>455</v>
      </c>
      <c r="M7" s="10"/>
      <c r="N7" s="10">
        <v>551</v>
      </c>
      <c r="O7" s="10">
        <v>527</v>
      </c>
      <c r="P7" s="10">
        <v>403</v>
      </c>
      <c r="Q7" s="10">
        <v>516</v>
      </c>
      <c r="R7" s="10"/>
      <c r="S7" s="10">
        <v>272</v>
      </c>
      <c r="T7" s="10">
        <v>273</v>
      </c>
      <c r="U7" s="10">
        <v>128</v>
      </c>
      <c r="V7" s="10">
        <v>176</v>
      </c>
      <c r="W7" s="10">
        <v>153</v>
      </c>
      <c r="X7" s="10">
        <v>163</v>
      </c>
      <c r="Y7" s="10">
        <v>179</v>
      </c>
      <c r="Z7" s="10">
        <v>78</v>
      </c>
      <c r="AA7" s="10">
        <v>224</v>
      </c>
      <c r="AB7" s="10">
        <v>184</v>
      </c>
      <c r="AC7" s="10">
        <v>108</v>
      </c>
      <c r="AD7" s="10">
        <v>67</v>
      </c>
      <c r="AE7" s="10"/>
      <c r="AF7" s="10">
        <v>1544</v>
      </c>
      <c r="AG7" s="10">
        <v>161</v>
      </c>
      <c r="AH7" s="10">
        <v>94</v>
      </c>
      <c r="AI7" s="10">
        <v>66</v>
      </c>
      <c r="AJ7" s="10"/>
      <c r="AK7" s="10">
        <v>140</v>
      </c>
      <c r="AL7" s="10">
        <v>182</v>
      </c>
      <c r="AM7" s="10"/>
      <c r="AN7" s="10">
        <v>493</v>
      </c>
      <c r="AO7" s="10">
        <v>535</v>
      </c>
      <c r="AP7" s="10">
        <v>263</v>
      </c>
      <c r="AQ7" s="10">
        <v>389</v>
      </c>
      <c r="AR7" s="10">
        <v>217</v>
      </c>
      <c r="AS7" s="10">
        <v>107</v>
      </c>
      <c r="AT7" s="10"/>
      <c r="AU7" s="10">
        <v>1173</v>
      </c>
      <c r="AV7" s="10">
        <v>826</v>
      </c>
      <c r="AW7" s="10"/>
      <c r="AX7" s="10">
        <v>547</v>
      </c>
      <c r="AY7" s="10">
        <v>1423</v>
      </c>
      <c r="AZ7" s="10"/>
      <c r="BA7" s="10">
        <v>1681</v>
      </c>
      <c r="BB7" s="10">
        <v>324</v>
      </c>
      <c r="BC7" s="10"/>
      <c r="BD7" s="10">
        <v>1179</v>
      </c>
      <c r="BE7" s="10"/>
      <c r="BF7" s="10">
        <v>1062</v>
      </c>
      <c r="BG7" s="10"/>
      <c r="BH7" s="10">
        <v>142</v>
      </c>
      <c r="BI7" s="10"/>
      <c r="BJ7" s="10">
        <v>69</v>
      </c>
      <c r="BK7" s="10"/>
      <c r="BL7" s="10">
        <v>635</v>
      </c>
      <c r="BM7" s="10">
        <v>405</v>
      </c>
      <c r="BN7" s="10">
        <v>248</v>
      </c>
      <c r="BO7" s="10">
        <v>185</v>
      </c>
      <c r="BP7" s="10">
        <v>282</v>
      </c>
      <c r="BQ7" s="10"/>
      <c r="BR7" s="10">
        <v>447</v>
      </c>
      <c r="BS7" s="10">
        <v>322</v>
      </c>
      <c r="BT7" s="10">
        <v>425</v>
      </c>
      <c r="BU7" s="10">
        <v>217</v>
      </c>
      <c r="BV7" s="10">
        <v>141</v>
      </c>
      <c r="BW7" s="10">
        <v>143</v>
      </c>
      <c r="BX7" s="10"/>
      <c r="BY7" s="10">
        <v>337</v>
      </c>
      <c r="BZ7" s="10">
        <v>548</v>
      </c>
      <c r="CA7" s="10">
        <v>580</v>
      </c>
      <c r="CB7" s="10">
        <v>540</v>
      </c>
    </row>
    <row r="8" spans="2:80" ht="30" customHeight="1" x14ac:dyDescent="0.3">
      <c r="B8" s="11" t="s">
        <v>19</v>
      </c>
      <c r="C8" s="11">
        <v>2005</v>
      </c>
      <c r="D8" s="11">
        <v>996</v>
      </c>
      <c r="E8" s="11">
        <v>1005</v>
      </c>
      <c r="F8" s="11"/>
      <c r="G8" s="11">
        <v>279</v>
      </c>
      <c r="H8" s="11">
        <v>341</v>
      </c>
      <c r="I8" s="11">
        <v>343</v>
      </c>
      <c r="J8" s="11">
        <v>345</v>
      </c>
      <c r="K8" s="11">
        <v>268</v>
      </c>
      <c r="L8" s="11">
        <v>430</v>
      </c>
      <c r="M8" s="11"/>
      <c r="N8" s="11">
        <v>532</v>
      </c>
      <c r="O8" s="11">
        <v>527</v>
      </c>
      <c r="P8" s="11">
        <v>415</v>
      </c>
      <c r="Q8" s="11">
        <v>523</v>
      </c>
      <c r="R8" s="11"/>
      <c r="S8" s="11">
        <v>270</v>
      </c>
      <c r="T8" s="11">
        <v>260</v>
      </c>
      <c r="U8" s="11">
        <v>139</v>
      </c>
      <c r="V8" s="11">
        <v>192</v>
      </c>
      <c r="W8" s="11">
        <v>154</v>
      </c>
      <c r="X8" s="11">
        <v>180</v>
      </c>
      <c r="Y8" s="11">
        <v>172</v>
      </c>
      <c r="Z8" s="11">
        <v>73</v>
      </c>
      <c r="AA8" s="11">
        <v>219</v>
      </c>
      <c r="AB8" s="11">
        <v>179</v>
      </c>
      <c r="AC8" s="11">
        <v>104</v>
      </c>
      <c r="AD8" s="11">
        <v>64</v>
      </c>
      <c r="AE8" s="11"/>
      <c r="AF8" s="11">
        <v>1552</v>
      </c>
      <c r="AG8" s="11">
        <v>157</v>
      </c>
      <c r="AH8" s="11">
        <v>91</v>
      </c>
      <c r="AI8" s="11">
        <v>63</v>
      </c>
      <c r="AJ8" s="11"/>
      <c r="AK8" s="11">
        <v>142</v>
      </c>
      <c r="AL8" s="11">
        <v>183</v>
      </c>
      <c r="AM8" s="11"/>
      <c r="AN8" s="11">
        <v>506</v>
      </c>
      <c r="AO8" s="11">
        <v>530</v>
      </c>
      <c r="AP8" s="11">
        <v>266</v>
      </c>
      <c r="AQ8" s="11">
        <v>383</v>
      </c>
      <c r="AR8" s="11">
        <v>211</v>
      </c>
      <c r="AS8" s="11">
        <v>107</v>
      </c>
      <c r="AT8" s="11"/>
      <c r="AU8" s="11">
        <v>1161</v>
      </c>
      <c r="AV8" s="11">
        <v>837</v>
      </c>
      <c r="AW8" s="11"/>
      <c r="AX8" s="11">
        <v>542</v>
      </c>
      <c r="AY8" s="11">
        <v>1426</v>
      </c>
      <c r="AZ8" s="11"/>
      <c r="BA8" s="11">
        <v>1669</v>
      </c>
      <c r="BB8" s="11">
        <v>335</v>
      </c>
      <c r="BC8" s="11"/>
      <c r="BD8" s="11">
        <v>1177</v>
      </c>
      <c r="BE8" s="11"/>
      <c r="BF8" s="11">
        <v>1066</v>
      </c>
      <c r="BG8" s="11"/>
      <c r="BH8" s="11">
        <v>137</v>
      </c>
      <c r="BI8" s="11"/>
      <c r="BJ8" s="11">
        <v>66</v>
      </c>
      <c r="BK8" s="11"/>
      <c r="BL8" s="11">
        <v>640</v>
      </c>
      <c r="BM8" s="11">
        <v>400</v>
      </c>
      <c r="BN8" s="11">
        <v>248</v>
      </c>
      <c r="BO8" s="11">
        <v>183</v>
      </c>
      <c r="BP8" s="11">
        <v>285</v>
      </c>
      <c r="BQ8" s="11"/>
      <c r="BR8" s="11">
        <v>452</v>
      </c>
      <c r="BS8" s="11">
        <v>322</v>
      </c>
      <c r="BT8" s="11">
        <v>422</v>
      </c>
      <c r="BU8" s="11">
        <v>216</v>
      </c>
      <c r="BV8" s="11">
        <v>143</v>
      </c>
      <c r="BW8" s="11">
        <v>144</v>
      </c>
      <c r="BX8" s="11"/>
      <c r="BY8" s="11">
        <v>336</v>
      </c>
      <c r="BZ8" s="11">
        <v>559</v>
      </c>
      <c r="CA8" s="11">
        <v>564</v>
      </c>
      <c r="CB8" s="11">
        <v>545</v>
      </c>
    </row>
    <row r="9" spans="2:80" x14ac:dyDescent="0.3">
      <c r="B9" s="15" t="s">
        <v>63</v>
      </c>
      <c r="C9" s="14">
        <v>0.25070141331499901</v>
      </c>
      <c r="D9" s="14">
        <v>0.26907827290696001</v>
      </c>
      <c r="E9" s="14">
        <v>0.232564278019459</v>
      </c>
      <c r="F9" s="14"/>
      <c r="G9" s="14">
        <v>0.270722415269953</v>
      </c>
      <c r="H9" s="14">
        <v>0.20647381052767499</v>
      </c>
      <c r="I9" s="14">
        <v>0.20244242952566999</v>
      </c>
      <c r="J9" s="14">
        <v>0.251210772630033</v>
      </c>
      <c r="K9" s="14">
        <v>0.29813654470095702</v>
      </c>
      <c r="L9" s="14">
        <v>0.28126604316730702</v>
      </c>
      <c r="M9" s="14"/>
      <c r="N9" s="14">
        <v>0.22578514608443301</v>
      </c>
      <c r="O9" s="14">
        <v>0.24465110722085201</v>
      </c>
      <c r="P9" s="14">
        <v>0.253266055448373</v>
      </c>
      <c r="Q9" s="14">
        <v>0.27646937454099901</v>
      </c>
      <c r="R9" s="14"/>
      <c r="S9" s="14">
        <v>0.29131870117299702</v>
      </c>
      <c r="T9" s="14">
        <v>0.27335961464799302</v>
      </c>
      <c r="U9" s="14">
        <v>0.25300404528519099</v>
      </c>
      <c r="V9" s="14">
        <v>0.24733860831909499</v>
      </c>
      <c r="W9" s="14">
        <v>0.22317961930396399</v>
      </c>
      <c r="X9" s="14">
        <v>0.20644390424032899</v>
      </c>
      <c r="Y9" s="14">
        <v>0.246535170407438</v>
      </c>
      <c r="Z9" s="14">
        <v>0.246488779657107</v>
      </c>
      <c r="AA9" s="14">
        <v>0.25165073970044</v>
      </c>
      <c r="AB9" s="14">
        <v>0.246775460312433</v>
      </c>
      <c r="AC9" s="14">
        <v>0.24281865871273201</v>
      </c>
      <c r="AD9" s="14">
        <v>0.21997907979978901</v>
      </c>
      <c r="AE9" s="14"/>
      <c r="AF9" s="14">
        <v>0.25441612048870699</v>
      </c>
      <c r="AG9" s="14">
        <v>0.25199182002146397</v>
      </c>
      <c r="AH9" s="14">
        <v>0.249389774616637</v>
      </c>
      <c r="AI9" s="14">
        <v>0.19364652715900699</v>
      </c>
      <c r="AJ9" s="14"/>
      <c r="AK9" s="14">
        <v>0.234724730304297</v>
      </c>
      <c r="AL9" s="14">
        <v>0.187684899307106</v>
      </c>
      <c r="AM9" s="14"/>
      <c r="AN9" s="14">
        <v>0.29052502633854399</v>
      </c>
      <c r="AO9" s="14">
        <v>0.243110995578488</v>
      </c>
      <c r="AP9" s="14">
        <v>0.20691551610818501</v>
      </c>
      <c r="AQ9" s="14">
        <v>0.249373978671763</v>
      </c>
      <c r="AR9" s="14">
        <v>0.237708737906863</v>
      </c>
      <c r="AS9" s="14">
        <v>0.241619177777291</v>
      </c>
      <c r="AT9" s="14"/>
      <c r="AU9" s="14">
        <v>0.26682516708204801</v>
      </c>
      <c r="AV9" s="14">
        <v>0.22892045059036201</v>
      </c>
      <c r="AW9" s="14"/>
      <c r="AX9" s="14">
        <v>0.27154187795390899</v>
      </c>
      <c r="AY9" s="14">
        <v>0.245465041508767</v>
      </c>
      <c r="AZ9" s="14"/>
      <c r="BA9" s="14">
        <v>0.26415646177451901</v>
      </c>
      <c r="BB9" s="14">
        <v>0.183680547293329</v>
      </c>
      <c r="BC9" s="14"/>
      <c r="BD9" s="14">
        <v>0.31860765754930498</v>
      </c>
      <c r="BE9" s="14"/>
      <c r="BF9" s="14">
        <v>0.32185922625871699</v>
      </c>
      <c r="BG9" s="14"/>
      <c r="BH9" s="14">
        <v>0.26352332908521198</v>
      </c>
      <c r="BI9" s="14"/>
      <c r="BJ9" s="14">
        <v>0.225016618032504</v>
      </c>
      <c r="BK9" s="14"/>
      <c r="BL9" s="14">
        <v>0.22707816222645799</v>
      </c>
      <c r="BM9" s="14">
        <v>0.31408053645126</v>
      </c>
      <c r="BN9" s="14">
        <v>0.27936588375483101</v>
      </c>
      <c r="BO9" s="14">
        <v>0.37291692741786803</v>
      </c>
      <c r="BP9" s="14">
        <v>0.14943023358659399</v>
      </c>
      <c r="BQ9" s="14"/>
      <c r="BR9" s="14">
        <v>0.22736184931040901</v>
      </c>
      <c r="BS9" s="14">
        <v>0.27685433025745199</v>
      </c>
      <c r="BT9" s="14">
        <v>0.30599389463263699</v>
      </c>
      <c r="BU9" s="14">
        <v>0.33936504870117001</v>
      </c>
      <c r="BV9" s="14">
        <v>0.186951372256977</v>
      </c>
      <c r="BW9" s="14">
        <v>0.14066081699924199</v>
      </c>
      <c r="BX9" s="14"/>
      <c r="BY9" s="14">
        <v>0.108127157615139</v>
      </c>
      <c r="BZ9" s="14">
        <v>0.40714389144986601</v>
      </c>
      <c r="CA9" s="14">
        <v>0.26979455037858002</v>
      </c>
      <c r="CB9" s="14">
        <v>0.15843892636330201</v>
      </c>
    </row>
    <row r="10" spans="2:80" x14ac:dyDescent="0.3">
      <c r="B10" s="15" t="s">
        <v>64</v>
      </c>
      <c r="C10" s="14">
        <v>0.33766454746735097</v>
      </c>
      <c r="D10" s="14">
        <v>0.34370619272702801</v>
      </c>
      <c r="E10" s="14">
        <v>0.332111670782269</v>
      </c>
      <c r="F10" s="14"/>
      <c r="G10" s="14">
        <v>0.348469109583883</v>
      </c>
      <c r="H10" s="14">
        <v>0.30784546294694598</v>
      </c>
      <c r="I10" s="14">
        <v>0.360968090132463</v>
      </c>
      <c r="J10" s="14">
        <v>0.35916636544597702</v>
      </c>
      <c r="K10" s="14">
        <v>0.32958205622289399</v>
      </c>
      <c r="L10" s="14">
        <v>0.32347810473392702</v>
      </c>
      <c r="M10" s="14"/>
      <c r="N10" s="14">
        <v>0.388446515470662</v>
      </c>
      <c r="O10" s="14">
        <v>0.35311892665181999</v>
      </c>
      <c r="P10" s="14">
        <v>0.30899517057473502</v>
      </c>
      <c r="Q10" s="14">
        <v>0.29456775556642201</v>
      </c>
      <c r="R10" s="14"/>
      <c r="S10" s="14">
        <v>0.313297452334732</v>
      </c>
      <c r="T10" s="14">
        <v>0.31341191255196699</v>
      </c>
      <c r="U10" s="14">
        <v>0.39913092088489399</v>
      </c>
      <c r="V10" s="14">
        <v>0.38522261435464999</v>
      </c>
      <c r="W10" s="14">
        <v>0.32057104619645399</v>
      </c>
      <c r="X10" s="14">
        <v>0.378765266442469</v>
      </c>
      <c r="Y10" s="14">
        <v>0.36604778166562602</v>
      </c>
      <c r="Z10" s="14">
        <v>0.34810334053877801</v>
      </c>
      <c r="AA10" s="14">
        <v>0.293645883396913</v>
      </c>
      <c r="AB10" s="14">
        <v>0.32083700700807399</v>
      </c>
      <c r="AC10" s="14">
        <v>0.36561727586874299</v>
      </c>
      <c r="AD10" s="14">
        <v>0.25284638413001598</v>
      </c>
      <c r="AE10" s="14"/>
      <c r="AF10" s="14">
        <v>0.34315391562056302</v>
      </c>
      <c r="AG10" s="14">
        <v>0.333672502809994</v>
      </c>
      <c r="AH10" s="14">
        <v>0.35249320309182902</v>
      </c>
      <c r="AI10" s="14">
        <v>0.26766957973658001</v>
      </c>
      <c r="AJ10" s="14"/>
      <c r="AK10" s="14">
        <v>0.30347433458786699</v>
      </c>
      <c r="AL10" s="14">
        <v>0.392670977235208</v>
      </c>
      <c r="AM10" s="14"/>
      <c r="AN10" s="14">
        <v>0.29507053273851203</v>
      </c>
      <c r="AO10" s="14">
        <v>0.35205909222120602</v>
      </c>
      <c r="AP10" s="14">
        <v>0.35343561160016801</v>
      </c>
      <c r="AQ10" s="14">
        <v>0.36007781687368601</v>
      </c>
      <c r="AR10" s="14">
        <v>0.31189309894841699</v>
      </c>
      <c r="AS10" s="14">
        <v>0.40299417845102198</v>
      </c>
      <c r="AT10" s="14"/>
      <c r="AU10" s="14">
        <v>0.34337983290860702</v>
      </c>
      <c r="AV10" s="14">
        <v>0.33229085382191798</v>
      </c>
      <c r="AW10" s="14"/>
      <c r="AX10" s="14">
        <v>0.30773198873771601</v>
      </c>
      <c r="AY10" s="14">
        <v>0.35036131281837102</v>
      </c>
      <c r="AZ10" s="14"/>
      <c r="BA10" s="14">
        <v>0.33464703892458703</v>
      </c>
      <c r="BB10" s="14">
        <v>0.35269504225689302</v>
      </c>
      <c r="BC10" s="14"/>
      <c r="BD10" s="14">
        <v>0.33205995526951299</v>
      </c>
      <c r="BE10" s="14"/>
      <c r="BF10" s="14">
        <v>0.33423117912128297</v>
      </c>
      <c r="BG10" s="14"/>
      <c r="BH10" s="14">
        <v>0.33989001271043401</v>
      </c>
      <c r="BI10" s="14"/>
      <c r="BJ10" s="14">
        <v>0.394365450705984</v>
      </c>
      <c r="BK10" s="14"/>
      <c r="BL10" s="14">
        <v>0.36132357178767899</v>
      </c>
      <c r="BM10" s="14">
        <v>0.360202500743243</v>
      </c>
      <c r="BN10" s="14">
        <v>0.346804403121803</v>
      </c>
      <c r="BO10" s="14">
        <v>0.29747905134397101</v>
      </c>
      <c r="BP10" s="14">
        <v>0.33749217000994097</v>
      </c>
      <c r="BQ10" s="14"/>
      <c r="BR10" s="14">
        <v>0.36268310063899101</v>
      </c>
      <c r="BS10" s="14">
        <v>0.39989688067434997</v>
      </c>
      <c r="BT10" s="14">
        <v>0.33882535541164799</v>
      </c>
      <c r="BU10" s="14">
        <v>0.32447320175932098</v>
      </c>
      <c r="BV10" s="14">
        <v>0.28230687536992699</v>
      </c>
      <c r="BW10" s="14">
        <v>0.29855814992894703</v>
      </c>
      <c r="BX10" s="14"/>
      <c r="BY10" s="14">
        <v>0.24527825390247601</v>
      </c>
      <c r="BZ10" s="14">
        <v>0.33680732391247298</v>
      </c>
      <c r="CA10" s="14">
        <v>0.35845002709121199</v>
      </c>
      <c r="CB10" s="14">
        <v>0.37395334097727201</v>
      </c>
    </row>
    <row r="11" spans="2:80" x14ac:dyDescent="0.3">
      <c r="B11" s="15" t="s">
        <v>65</v>
      </c>
      <c r="C11" s="14">
        <v>0.22841754545833101</v>
      </c>
      <c r="D11" s="14">
        <v>0.203689960649722</v>
      </c>
      <c r="E11" s="14">
        <v>0.25268777501754403</v>
      </c>
      <c r="F11" s="14"/>
      <c r="G11" s="14">
        <v>0.18473062208945901</v>
      </c>
      <c r="H11" s="14">
        <v>0.27437585576824602</v>
      </c>
      <c r="I11" s="14">
        <v>0.20568256030443199</v>
      </c>
      <c r="J11" s="14">
        <v>0.233805461556679</v>
      </c>
      <c r="K11" s="14">
        <v>0.247457123317118</v>
      </c>
      <c r="L11" s="14">
        <v>0.22225259898628899</v>
      </c>
      <c r="M11" s="14"/>
      <c r="N11" s="14">
        <v>0.21307652641462399</v>
      </c>
      <c r="O11" s="14">
        <v>0.23950340091898301</v>
      </c>
      <c r="P11" s="14">
        <v>0.24354982184976701</v>
      </c>
      <c r="Q11" s="14">
        <v>0.220320208719129</v>
      </c>
      <c r="R11" s="14"/>
      <c r="S11" s="14">
        <v>0.22710771893602499</v>
      </c>
      <c r="T11" s="14">
        <v>0.288211630280022</v>
      </c>
      <c r="U11" s="14">
        <v>0.24676043562629399</v>
      </c>
      <c r="V11" s="14">
        <v>0.163391504887309</v>
      </c>
      <c r="W11" s="14">
        <v>0.21980334480008001</v>
      </c>
      <c r="X11" s="14">
        <v>0.23045330375620199</v>
      </c>
      <c r="Y11" s="14">
        <v>0.19066926967582901</v>
      </c>
      <c r="Z11" s="14">
        <v>0.290564208983985</v>
      </c>
      <c r="AA11" s="14">
        <v>0.24663181152608299</v>
      </c>
      <c r="AB11" s="14">
        <v>0.200343276566226</v>
      </c>
      <c r="AC11" s="14">
        <v>0.184428009618614</v>
      </c>
      <c r="AD11" s="14">
        <v>0.27982011775573301</v>
      </c>
      <c r="AE11" s="14"/>
      <c r="AF11" s="14">
        <v>0.228889207575564</v>
      </c>
      <c r="AG11" s="14">
        <v>0.17247125881537201</v>
      </c>
      <c r="AH11" s="14">
        <v>0.15791008983798399</v>
      </c>
      <c r="AI11" s="14">
        <v>0.303027045437261</v>
      </c>
      <c r="AJ11" s="14"/>
      <c r="AK11" s="14">
        <v>0.29725678538954398</v>
      </c>
      <c r="AL11" s="14">
        <v>0.230571163658433</v>
      </c>
      <c r="AM11" s="14"/>
      <c r="AN11" s="14">
        <v>0.22153259719100399</v>
      </c>
      <c r="AO11" s="14">
        <v>0.22710660070951399</v>
      </c>
      <c r="AP11" s="14">
        <v>0.26745980550378101</v>
      </c>
      <c r="AQ11" s="14">
        <v>0.204970396845294</v>
      </c>
      <c r="AR11" s="14">
        <v>0.251888205417792</v>
      </c>
      <c r="AS11" s="14">
        <v>0.21031431828105401</v>
      </c>
      <c r="AT11" s="14"/>
      <c r="AU11" s="14">
        <v>0.20376084749670501</v>
      </c>
      <c r="AV11" s="14">
        <v>0.26024324609101401</v>
      </c>
      <c r="AW11" s="14"/>
      <c r="AX11" s="14">
        <v>0.23684484297233299</v>
      </c>
      <c r="AY11" s="14">
        <v>0.22257054931130199</v>
      </c>
      <c r="AZ11" s="14"/>
      <c r="BA11" s="14">
        <v>0.23019192804817701</v>
      </c>
      <c r="BB11" s="14">
        <v>0.219579178344084</v>
      </c>
      <c r="BC11" s="14"/>
      <c r="BD11" s="14">
        <v>0.18922652487605701</v>
      </c>
      <c r="BE11" s="14"/>
      <c r="BF11" s="14">
        <v>0.18756700298228501</v>
      </c>
      <c r="BG11" s="14"/>
      <c r="BH11" s="14">
        <v>0.168516474834875</v>
      </c>
      <c r="BI11" s="14"/>
      <c r="BJ11" s="14">
        <v>0.112017338998931</v>
      </c>
      <c r="BK11" s="14"/>
      <c r="BL11" s="14">
        <v>0.226103003536331</v>
      </c>
      <c r="BM11" s="14">
        <v>0.17896081848302101</v>
      </c>
      <c r="BN11" s="14">
        <v>0.19639581824227401</v>
      </c>
      <c r="BO11" s="14">
        <v>0.187507326238643</v>
      </c>
      <c r="BP11" s="14">
        <v>0.29326240062065301</v>
      </c>
      <c r="BQ11" s="14"/>
      <c r="BR11" s="14">
        <v>0.21318221326127201</v>
      </c>
      <c r="BS11" s="14">
        <v>0.169083324422071</v>
      </c>
      <c r="BT11" s="14">
        <v>0.20281164958383299</v>
      </c>
      <c r="BU11" s="14">
        <v>0.193378582539667</v>
      </c>
      <c r="BV11" s="14">
        <v>0.29776983048534</v>
      </c>
      <c r="BW11" s="14">
        <v>0.314649125498912</v>
      </c>
      <c r="BX11" s="14"/>
      <c r="BY11" s="14">
        <v>0.343859655120545</v>
      </c>
      <c r="BZ11" s="14">
        <v>0.105986327149073</v>
      </c>
      <c r="CA11" s="14">
        <v>0.21675513936569701</v>
      </c>
      <c r="CB11" s="14">
        <v>0.29484904679503698</v>
      </c>
    </row>
    <row r="12" spans="2:80" x14ac:dyDescent="0.3">
      <c r="B12" s="15" t="s">
        <v>89</v>
      </c>
      <c r="C12" s="14">
        <v>0.12357096126104899</v>
      </c>
      <c r="D12" s="14">
        <v>0.11904306578075</v>
      </c>
      <c r="E12" s="14">
        <v>0.12753784604809701</v>
      </c>
      <c r="F12" s="14"/>
      <c r="G12" s="14">
        <v>0.150838494327902</v>
      </c>
      <c r="H12" s="14">
        <v>0.16128887938046901</v>
      </c>
      <c r="I12" s="14">
        <v>0.15715398083954599</v>
      </c>
      <c r="J12" s="14">
        <v>9.8231336372416905E-2</v>
      </c>
      <c r="K12" s="14">
        <v>7.6513338153603394E-2</v>
      </c>
      <c r="L12" s="14">
        <v>9.8911080606943105E-2</v>
      </c>
      <c r="M12" s="14"/>
      <c r="N12" s="14">
        <v>0.12506642601975601</v>
      </c>
      <c r="O12" s="14">
        <v>0.112618410868273</v>
      </c>
      <c r="P12" s="14">
        <v>0.14884823994224</v>
      </c>
      <c r="Q12" s="14">
        <v>0.114919439335567</v>
      </c>
      <c r="R12" s="14"/>
      <c r="S12" s="14">
        <v>0.12855786384310799</v>
      </c>
      <c r="T12" s="14">
        <v>8.8553387798185806E-2</v>
      </c>
      <c r="U12" s="14">
        <v>6.3997683833669994E-2</v>
      </c>
      <c r="V12" s="14">
        <v>0.114591654600514</v>
      </c>
      <c r="W12" s="14">
        <v>0.12287841601057301</v>
      </c>
      <c r="X12" s="14">
        <v>0.122644124850079</v>
      </c>
      <c r="Y12" s="14">
        <v>0.15625573247070701</v>
      </c>
      <c r="Z12" s="14">
        <v>0.101206664623232</v>
      </c>
      <c r="AA12" s="14">
        <v>0.13284847541654601</v>
      </c>
      <c r="AB12" s="14">
        <v>0.168110864564079</v>
      </c>
      <c r="AC12" s="14">
        <v>0.115074922287843</v>
      </c>
      <c r="AD12" s="14">
        <v>0.20036715160670299</v>
      </c>
      <c r="AE12" s="14"/>
      <c r="AF12" s="14">
        <v>0.115518883173847</v>
      </c>
      <c r="AG12" s="14">
        <v>0.15829671584407001</v>
      </c>
      <c r="AH12" s="14">
        <v>0.14524715949532099</v>
      </c>
      <c r="AI12" s="14">
        <v>0.187876705381506</v>
      </c>
      <c r="AJ12" s="14"/>
      <c r="AK12" s="14">
        <v>0.13095754450664199</v>
      </c>
      <c r="AL12" s="14">
        <v>0.139484946755633</v>
      </c>
      <c r="AM12" s="14"/>
      <c r="AN12" s="14">
        <v>0.125665777132176</v>
      </c>
      <c r="AO12" s="14">
        <v>0.11924720946513501</v>
      </c>
      <c r="AP12" s="14">
        <v>0.12616421837790501</v>
      </c>
      <c r="AQ12" s="14">
        <v>0.13181850507335799</v>
      </c>
      <c r="AR12" s="14">
        <v>0.12311482974308199</v>
      </c>
      <c r="AS12" s="14">
        <v>0.101243784945846</v>
      </c>
      <c r="AT12" s="14"/>
      <c r="AU12" s="14">
        <v>0.113445768974528</v>
      </c>
      <c r="AV12" s="14">
        <v>0.13756782642541199</v>
      </c>
      <c r="AW12" s="14"/>
      <c r="AX12" s="14">
        <v>0.120406998625429</v>
      </c>
      <c r="AY12" s="14">
        <v>0.12393530913380001</v>
      </c>
      <c r="AZ12" s="14"/>
      <c r="BA12" s="14">
        <v>0.110236860956744</v>
      </c>
      <c r="BB12" s="14">
        <v>0.18998937310869099</v>
      </c>
      <c r="BC12" s="14"/>
      <c r="BD12" s="14">
        <v>0.101559523296487</v>
      </c>
      <c r="BE12" s="14"/>
      <c r="BF12" s="14">
        <v>9.3354282127184496E-2</v>
      </c>
      <c r="BG12" s="14"/>
      <c r="BH12" s="14">
        <v>0.14233977802015299</v>
      </c>
      <c r="BI12" s="14"/>
      <c r="BJ12" s="14">
        <v>0.165271496516713</v>
      </c>
      <c r="BK12" s="14"/>
      <c r="BL12" s="14">
        <v>0.13200993906962399</v>
      </c>
      <c r="BM12" s="14">
        <v>9.2687620187404895E-2</v>
      </c>
      <c r="BN12" s="14">
        <v>0.11668856533108</v>
      </c>
      <c r="BO12" s="14">
        <v>9.76792199411088E-2</v>
      </c>
      <c r="BP12" s="14">
        <v>0.14448541720600599</v>
      </c>
      <c r="BQ12" s="14"/>
      <c r="BR12" s="14">
        <v>0.13821030181232399</v>
      </c>
      <c r="BS12" s="14">
        <v>0.10739812065002</v>
      </c>
      <c r="BT12" s="14">
        <v>8.5533244620253704E-2</v>
      </c>
      <c r="BU12" s="14">
        <v>9.7071022745628094E-2</v>
      </c>
      <c r="BV12" s="14">
        <v>0.181099043695789</v>
      </c>
      <c r="BW12" s="14">
        <v>0.15413333744028301</v>
      </c>
      <c r="BX12" s="14"/>
      <c r="BY12" s="14">
        <v>0.17896472294079899</v>
      </c>
      <c r="BZ12" s="14">
        <v>8.3319732029041194E-2</v>
      </c>
      <c r="CA12" s="14">
        <v>0.10904951962409801</v>
      </c>
      <c r="CB12" s="14">
        <v>0.14572253082498399</v>
      </c>
    </row>
    <row r="13" spans="2:80" x14ac:dyDescent="0.3">
      <c r="B13" s="15" t="s">
        <v>90</v>
      </c>
      <c r="C13" s="20">
        <v>5.9645532498268899E-2</v>
      </c>
      <c r="D13" s="20">
        <v>6.4482507935539807E-2</v>
      </c>
      <c r="E13" s="20">
        <v>5.5098430132630702E-2</v>
      </c>
      <c r="F13" s="20"/>
      <c r="G13" s="20">
        <v>4.5239358728802803E-2</v>
      </c>
      <c r="H13" s="20">
        <v>5.00159913766633E-2</v>
      </c>
      <c r="I13" s="20">
        <v>7.3752939197888404E-2</v>
      </c>
      <c r="J13" s="20">
        <v>5.7586063994895201E-2</v>
      </c>
      <c r="K13" s="20">
        <v>4.83109376054267E-2</v>
      </c>
      <c r="L13" s="20">
        <v>7.4092172505535098E-2</v>
      </c>
      <c r="M13" s="20"/>
      <c r="N13" s="20">
        <v>4.76253860105256E-2</v>
      </c>
      <c r="O13" s="20">
        <v>5.0108154340072097E-2</v>
      </c>
      <c r="P13" s="20">
        <v>4.5340712184885099E-2</v>
      </c>
      <c r="Q13" s="20">
        <v>9.3723221837882995E-2</v>
      </c>
      <c r="R13" s="20"/>
      <c r="S13" s="20">
        <v>3.9718263713137601E-2</v>
      </c>
      <c r="T13" s="20">
        <v>3.6463454721832003E-2</v>
      </c>
      <c r="U13" s="20">
        <v>3.71069143699502E-2</v>
      </c>
      <c r="V13" s="20">
        <v>8.9455617838430895E-2</v>
      </c>
      <c r="W13" s="20">
        <v>0.113567573688929</v>
      </c>
      <c r="X13" s="20">
        <v>6.1693400710921997E-2</v>
      </c>
      <c r="Y13" s="20">
        <v>4.0492045780400998E-2</v>
      </c>
      <c r="Z13" s="20">
        <v>1.36370061968975E-2</v>
      </c>
      <c r="AA13" s="20">
        <v>7.5223089960017697E-2</v>
      </c>
      <c r="AB13" s="20">
        <v>6.3933391549188201E-2</v>
      </c>
      <c r="AC13" s="20">
        <v>9.2061133512068002E-2</v>
      </c>
      <c r="AD13" s="20">
        <v>4.6987266707759497E-2</v>
      </c>
      <c r="AE13" s="20"/>
      <c r="AF13" s="20">
        <v>5.80218731413185E-2</v>
      </c>
      <c r="AG13" s="20">
        <v>8.3567702509100297E-2</v>
      </c>
      <c r="AH13" s="20">
        <v>9.4959772958228897E-2</v>
      </c>
      <c r="AI13" s="20">
        <v>4.7780142285646601E-2</v>
      </c>
      <c r="AJ13" s="20"/>
      <c r="AK13" s="20">
        <v>3.3586605211649599E-2</v>
      </c>
      <c r="AL13" s="20">
        <v>4.9588013043619497E-2</v>
      </c>
      <c r="AM13" s="20"/>
      <c r="AN13" s="20">
        <v>6.72060665997644E-2</v>
      </c>
      <c r="AO13" s="20">
        <v>5.8476102025656798E-2</v>
      </c>
      <c r="AP13" s="20">
        <v>4.6024848409960198E-2</v>
      </c>
      <c r="AQ13" s="20">
        <v>5.3759302535899299E-2</v>
      </c>
      <c r="AR13" s="20">
        <v>7.5395127983845706E-2</v>
      </c>
      <c r="AS13" s="20">
        <v>4.3828540544785903E-2</v>
      </c>
      <c r="AT13" s="20"/>
      <c r="AU13" s="20">
        <v>7.2588383538111895E-2</v>
      </c>
      <c r="AV13" s="20">
        <v>4.0977623071293101E-2</v>
      </c>
      <c r="AW13" s="20"/>
      <c r="AX13" s="20">
        <v>6.3474291710612002E-2</v>
      </c>
      <c r="AY13" s="20">
        <v>5.76677872277594E-2</v>
      </c>
      <c r="AZ13" s="20"/>
      <c r="BA13" s="20">
        <v>6.0767710295972999E-2</v>
      </c>
      <c r="BB13" s="20">
        <v>5.4055858997003298E-2</v>
      </c>
      <c r="BC13" s="20"/>
      <c r="BD13" s="20">
        <v>5.8546339008637698E-2</v>
      </c>
      <c r="BE13" s="20"/>
      <c r="BF13" s="20">
        <v>6.2988309510529403E-2</v>
      </c>
      <c r="BG13" s="20"/>
      <c r="BH13" s="20">
        <v>8.57304053493258E-2</v>
      </c>
      <c r="BI13" s="20"/>
      <c r="BJ13" s="20">
        <v>0.103329095745868</v>
      </c>
      <c r="BK13" s="20"/>
      <c r="BL13" s="20">
        <v>5.3485323379908099E-2</v>
      </c>
      <c r="BM13" s="20">
        <v>5.40685241350706E-2</v>
      </c>
      <c r="BN13" s="20">
        <v>6.0745329550013202E-2</v>
      </c>
      <c r="BO13" s="20">
        <v>4.44174750584094E-2</v>
      </c>
      <c r="BP13" s="20">
        <v>7.5329778576806103E-2</v>
      </c>
      <c r="BQ13" s="20"/>
      <c r="BR13" s="20">
        <v>5.8562534977003103E-2</v>
      </c>
      <c r="BS13" s="20">
        <v>4.6767343996106603E-2</v>
      </c>
      <c r="BT13" s="20">
        <v>6.6835855751628898E-2</v>
      </c>
      <c r="BU13" s="20">
        <v>4.5712144254214097E-2</v>
      </c>
      <c r="BV13" s="20">
        <v>5.1872878191967502E-2</v>
      </c>
      <c r="BW13" s="20">
        <v>9.1998570132616697E-2</v>
      </c>
      <c r="BX13" s="20"/>
      <c r="BY13" s="20">
        <v>0.123770210421041</v>
      </c>
      <c r="BZ13" s="20">
        <v>6.6742725459546695E-2</v>
      </c>
      <c r="CA13" s="20">
        <v>4.5950763540412699E-2</v>
      </c>
      <c r="CB13" s="20">
        <v>2.7036155039404298E-2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B18"/>
  <sheetViews>
    <sheetView showGridLines="0" workbookViewId="0">
      <pane xSplit="2" topLeftCell="BM1" activePane="topRight" state="frozen"/>
      <selection pane="topRight" activeCell="BP1" sqref="BP1:BP1048576"/>
    </sheetView>
  </sheetViews>
  <sheetFormatPr defaultColWidth="10.88671875" defaultRowHeight="14.4" x14ac:dyDescent="0.3"/>
  <cols>
    <col min="2" max="2" width="25.77734375" customWidth="1"/>
    <col min="3" max="5" width="10.77734375" customWidth="1"/>
    <col min="6" max="6" width="2.21875" customWidth="1"/>
    <col min="7" max="12" width="10.77734375" customWidth="1"/>
    <col min="13" max="13" width="2.21875" customWidth="1"/>
    <col min="14" max="17" width="10.77734375" customWidth="1"/>
    <col min="18" max="18" width="2.21875" customWidth="1"/>
    <col min="19" max="30" width="10.77734375" customWidth="1"/>
    <col min="31" max="31" width="2.21875" customWidth="1"/>
    <col min="32" max="35" width="10.77734375" customWidth="1"/>
    <col min="36" max="36" width="2.21875" customWidth="1"/>
    <col min="37" max="38" width="10.77734375" customWidth="1"/>
    <col min="39" max="39" width="2.21875" customWidth="1"/>
    <col min="40" max="45" width="10.77734375" customWidth="1"/>
    <col min="46" max="46" width="2.21875" customWidth="1"/>
    <col min="47" max="48" width="10.77734375" customWidth="1"/>
    <col min="49" max="49" width="2.21875" customWidth="1"/>
    <col min="50" max="51" width="10.77734375" customWidth="1"/>
    <col min="52" max="52" width="2.21875" customWidth="1"/>
    <col min="53" max="54" width="10.77734375" customWidth="1"/>
    <col min="55" max="55" width="2.21875" customWidth="1"/>
    <col min="56" max="56" width="10.77734375" customWidth="1"/>
    <col min="57" max="57" width="2.21875" customWidth="1"/>
    <col min="58" max="58" width="10.77734375" customWidth="1"/>
    <col min="59" max="59" width="2.21875" customWidth="1"/>
    <col min="60" max="60" width="10.77734375" customWidth="1"/>
    <col min="61" max="61" width="2.21875" customWidth="1"/>
    <col min="62" max="62" width="10.77734375" customWidth="1"/>
    <col min="63" max="63" width="2.21875" customWidth="1"/>
    <col min="64" max="68" width="10.77734375" customWidth="1"/>
    <col min="69" max="69" width="2.21875" customWidth="1"/>
    <col min="70" max="75" width="10.77734375" customWidth="1"/>
    <col min="76" max="76" width="2.21875" customWidth="1"/>
    <col min="77" max="80" width="10.77734375" customWidth="1"/>
    <col min="81" max="81" width="2.21875" customWidth="1"/>
  </cols>
  <sheetData>
    <row r="2" spans="2:80" ht="40.049999999999997" customHeight="1" x14ac:dyDescent="0.3">
      <c r="D2" s="26" t="s">
        <v>100</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row>
    <row r="5" spans="2:80" ht="30" customHeight="1" x14ac:dyDescent="0.3">
      <c r="B5" s="19"/>
      <c r="C5" s="19"/>
      <c r="D5" s="27" t="s">
        <v>66</v>
      </c>
      <c r="E5" s="27"/>
      <c r="F5" s="19"/>
      <c r="G5" s="27" t="s">
        <v>67</v>
      </c>
      <c r="H5" s="27"/>
      <c r="I5" s="27"/>
      <c r="J5" s="27"/>
      <c r="K5" s="27"/>
      <c r="L5" s="27"/>
      <c r="M5" s="19"/>
      <c r="N5" s="27" t="s">
        <v>68</v>
      </c>
      <c r="O5" s="27"/>
      <c r="P5" s="27"/>
      <c r="Q5" s="27"/>
      <c r="R5" s="19"/>
      <c r="S5" s="27" t="s">
        <v>69</v>
      </c>
      <c r="T5" s="27"/>
      <c r="U5" s="27"/>
      <c r="V5" s="27"/>
      <c r="W5" s="27"/>
      <c r="X5" s="27"/>
      <c r="Y5" s="27"/>
      <c r="Z5" s="27"/>
      <c r="AA5" s="27"/>
      <c r="AB5" s="27"/>
      <c r="AC5" s="27"/>
      <c r="AD5" s="27"/>
      <c r="AE5" s="19"/>
      <c r="AF5" s="27" t="s">
        <v>70</v>
      </c>
      <c r="AG5" s="27"/>
      <c r="AH5" s="27"/>
      <c r="AI5" s="27"/>
      <c r="AJ5" s="19"/>
      <c r="AK5" s="27" t="s">
        <v>71</v>
      </c>
      <c r="AL5" s="27"/>
      <c r="AM5" s="19"/>
      <c r="AN5" s="27" t="s">
        <v>72</v>
      </c>
      <c r="AO5" s="27"/>
      <c r="AP5" s="27"/>
      <c r="AQ5" s="27"/>
      <c r="AR5" s="27"/>
      <c r="AS5" s="27"/>
      <c r="AT5" s="19"/>
      <c r="AU5" s="27" t="s">
        <v>73</v>
      </c>
      <c r="AV5" s="27"/>
      <c r="AW5" s="19"/>
      <c r="AX5" s="27" t="s">
        <v>74</v>
      </c>
      <c r="AY5" s="27"/>
      <c r="AZ5" s="19"/>
      <c r="BA5" s="27" t="s">
        <v>75</v>
      </c>
      <c r="BB5" s="27"/>
      <c r="BC5" s="19"/>
      <c r="BD5" s="27" t="s">
        <v>76</v>
      </c>
      <c r="BE5" s="19"/>
      <c r="BF5" s="27" t="s">
        <v>77</v>
      </c>
      <c r="BG5" s="19"/>
      <c r="BH5" s="27" t="s">
        <v>78</v>
      </c>
      <c r="BI5" s="19"/>
      <c r="BJ5" s="27" t="s">
        <v>79</v>
      </c>
      <c r="BK5" s="19"/>
      <c r="BL5" s="27" t="s">
        <v>80</v>
      </c>
      <c r="BM5" s="27"/>
      <c r="BN5" s="27"/>
      <c r="BO5" s="27"/>
      <c r="BP5" s="27"/>
      <c r="BQ5" s="19"/>
      <c r="BR5" s="27" t="s">
        <v>81</v>
      </c>
      <c r="BS5" s="27"/>
      <c r="BT5" s="27"/>
      <c r="BU5" s="27"/>
      <c r="BV5" s="27"/>
      <c r="BW5" s="27"/>
      <c r="BX5" s="19"/>
      <c r="BY5" s="27" t="s">
        <v>82</v>
      </c>
      <c r="BZ5" s="27"/>
      <c r="CA5" s="27"/>
      <c r="CB5" s="27"/>
    </row>
    <row r="6" spans="2:80" ht="43.2" x14ac:dyDescent="0.3">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39</v>
      </c>
      <c r="AH6" s="12" t="s">
        <v>40</v>
      </c>
      <c r="AI6" s="12" t="s">
        <v>41</v>
      </c>
      <c r="AK6" s="12" t="s">
        <v>43</v>
      </c>
      <c r="AL6" s="12" t="s">
        <v>44</v>
      </c>
      <c r="AN6" s="12" t="s">
        <v>45</v>
      </c>
      <c r="AO6" s="12" t="s">
        <v>46</v>
      </c>
      <c r="AP6" s="12" t="s">
        <v>47</v>
      </c>
      <c r="AQ6" s="12" t="s">
        <v>48</v>
      </c>
      <c r="AR6" s="12" t="s">
        <v>49</v>
      </c>
      <c r="AS6" s="12" t="s">
        <v>50</v>
      </c>
      <c r="AU6" s="12" t="s">
        <v>51</v>
      </c>
      <c r="AV6" s="12" t="s">
        <v>52</v>
      </c>
      <c r="AX6" s="12" t="s">
        <v>51</v>
      </c>
      <c r="AY6" s="12" t="s">
        <v>52</v>
      </c>
      <c r="BA6" s="12" t="s">
        <v>53</v>
      </c>
      <c r="BB6" s="12" t="s">
        <v>54</v>
      </c>
      <c r="BD6" s="12" t="s">
        <v>51</v>
      </c>
      <c r="BF6" s="12" t="s">
        <v>51</v>
      </c>
      <c r="BH6" s="12" t="s">
        <v>51</v>
      </c>
      <c r="BJ6" s="12" t="s">
        <v>51</v>
      </c>
      <c r="BL6" s="12" t="s">
        <v>55</v>
      </c>
      <c r="BM6" s="12" t="s">
        <v>56</v>
      </c>
      <c r="BN6" s="12" t="s">
        <v>57</v>
      </c>
      <c r="BO6" s="12" t="s">
        <v>58</v>
      </c>
      <c r="BP6" s="12" t="s">
        <v>60</v>
      </c>
      <c r="BR6" s="12" t="s">
        <v>55</v>
      </c>
      <c r="BS6" s="12" t="s">
        <v>56</v>
      </c>
      <c r="BT6" s="12" t="s">
        <v>57</v>
      </c>
      <c r="BU6" s="12" t="s">
        <v>58</v>
      </c>
      <c r="BV6" s="12" t="s">
        <v>59</v>
      </c>
      <c r="BW6" s="12" t="s">
        <v>61</v>
      </c>
      <c r="BY6" s="12" t="s">
        <v>124</v>
      </c>
      <c r="BZ6" s="12" t="s">
        <v>125</v>
      </c>
      <c r="CA6" s="12" t="s">
        <v>126</v>
      </c>
      <c r="CB6" s="12" t="s">
        <v>127</v>
      </c>
    </row>
    <row r="7" spans="2:80" ht="30" customHeight="1" x14ac:dyDescent="0.3">
      <c r="B7" s="10" t="s">
        <v>18</v>
      </c>
      <c r="C7" s="10">
        <v>2005</v>
      </c>
      <c r="D7" s="10">
        <v>979</v>
      </c>
      <c r="E7" s="10">
        <v>1022</v>
      </c>
      <c r="F7" s="10"/>
      <c r="G7" s="10">
        <v>273</v>
      </c>
      <c r="H7" s="10">
        <v>307</v>
      </c>
      <c r="I7" s="10">
        <v>330</v>
      </c>
      <c r="J7" s="10">
        <v>352</v>
      </c>
      <c r="K7" s="10">
        <v>288</v>
      </c>
      <c r="L7" s="10">
        <v>455</v>
      </c>
      <c r="M7" s="10"/>
      <c r="N7" s="10">
        <v>551</v>
      </c>
      <c r="O7" s="10">
        <v>527</v>
      </c>
      <c r="P7" s="10">
        <v>403</v>
      </c>
      <c r="Q7" s="10">
        <v>516</v>
      </c>
      <c r="R7" s="10"/>
      <c r="S7" s="10">
        <v>272</v>
      </c>
      <c r="T7" s="10">
        <v>273</v>
      </c>
      <c r="U7" s="10">
        <v>128</v>
      </c>
      <c r="V7" s="10">
        <v>176</v>
      </c>
      <c r="W7" s="10">
        <v>153</v>
      </c>
      <c r="X7" s="10">
        <v>163</v>
      </c>
      <c r="Y7" s="10">
        <v>179</v>
      </c>
      <c r="Z7" s="10">
        <v>78</v>
      </c>
      <c r="AA7" s="10">
        <v>224</v>
      </c>
      <c r="AB7" s="10">
        <v>184</v>
      </c>
      <c r="AC7" s="10">
        <v>108</v>
      </c>
      <c r="AD7" s="10">
        <v>67</v>
      </c>
      <c r="AE7" s="10"/>
      <c r="AF7" s="10">
        <v>1544</v>
      </c>
      <c r="AG7" s="10">
        <v>161</v>
      </c>
      <c r="AH7" s="10">
        <v>94</v>
      </c>
      <c r="AI7" s="10">
        <v>66</v>
      </c>
      <c r="AJ7" s="10"/>
      <c r="AK7" s="10">
        <v>140</v>
      </c>
      <c r="AL7" s="10">
        <v>182</v>
      </c>
      <c r="AM7" s="10"/>
      <c r="AN7" s="10">
        <v>493</v>
      </c>
      <c r="AO7" s="10">
        <v>535</v>
      </c>
      <c r="AP7" s="10">
        <v>263</v>
      </c>
      <c r="AQ7" s="10">
        <v>389</v>
      </c>
      <c r="AR7" s="10">
        <v>217</v>
      </c>
      <c r="AS7" s="10">
        <v>107</v>
      </c>
      <c r="AT7" s="10"/>
      <c r="AU7" s="10">
        <v>1173</v>
      </c>
      <c r="AV7" s="10">
        <v>826</v>
      </c>
      <c r="AW7" s="10"/>
      <c r="AX7" s="10">
        <v>547</v>
      </c>
      <c r="AY7" s="10">
        <v>1423</v>
      </c>
      <c r="AZ7" s="10"/>
      <c r="BA7" s="10">
        <v>1681</v>
      </c>
      <c r="BB7" s="10">
        <v>324</v>
      </c>
      <c r="BC7" s="10"/>
      <c r="BD7" s="10">
        <v>1179</v>
      </c>
      <c r="BE7" s="10"/>
      <c r="BF7" s="10">
        <v>1062</v>
      </c>
      <c r="BG7" s="10"/>
      <c r="BH7" s="10">
        <v>142</v>
      </c>
      <c r="BI7" s="10"/>
      <c r="BJ7" s="10">
        <v>69</v>
      </c>
      <c r="BK7" s="10"/>
      <c r="BL7" s="10">
        <v>635</v>
      </c>
      <c r="BM7" s="10">
        <v>405</v>
      </c>
      <c r="BN7" s="10">
        <v>248</v>
      </c>
      <c r="BO7" s="10">
        <v>185</v>
      </c>
      <c r="BP7" s="10">
        <v>282</v>
      </c>
      <c r="BQ7" s="10"/>
      <c r="BR7" s="10">
        <v>447</v>
      </c>
      <c r="BS7" s="10">
        <v>322</v>
      </c>
      <c r="BT7" s="10">
        <v>425</v>
      </c>
      <c r="BU7" s="10">
        <v>217</v>
      </c>
      <c r="BV7" s="10">
        <v>141</v>
      </c>
      <c r="BW7" s="10">
        <v>143</v>
      </c>
      <c r="BX7" s="10"/>
      <c r="BY7" s="10">
        <v>337</v>
      </c>
      <c r="BZ7" s="10">
        <v>548</v>
      </c>
      <c r="CA7" s="10">
        <v>580</v>
      </c>
      <c r="CB7" s="10">
        <v>540</v>
      </c>
    </row>
    <row r="8" spans="2:80" ht="30" customHeight="1" x14ac:dyDescent="0.3">
      <c r="B8" s="11" t="s">
        <v>19</v>
      </c>
      <c r="C8" s="11">
        <v>2005</v>
      </c>
      <c r="D8" s="11">
        <v>996</v>
      </c>
      <c r="E8" s="11">
        <v>1005</v>
      </c>
      <c r="F8" s="11"/>
      <c r="G8" s="11">
        <v>279</v>
      </c>
      <c r="H8" s="11">
        <v>341</v>
      </c>
      <c r="I8" s="11">
        <v>343</v>
      </c>
      <c r="J8" s="11">
        <v>345</v>
      </c>
      <c r="K8" s="11">
        <v>268</v>
      </c>
      <c r="L8" s="11">
        <v>430</v>
      </c>
      <c r="M8" s="11"/>
      <c r="N8" s="11">
        <v>532</v>
      </c>
      <c r="O8" s="11">
        <v>527</v>
      </c>
      <c r="P8" s="11">
        <v>415</v>
      </c>
      <c r="Q8" s="11">
        <v>523</v>
      </c>
      <c r="R8" s="11"/>
      <c r="S8" s="11">
        <v>270</v>
      </c>
      <c r="T8" s="11">
        <v>260</v>
      </c>
      <c r="U8" s="11">
        <v>139</v>
      </c>
      <c r="V8" s="11">
        <v>192</v>
      </c>
      <c r="W8" s="11">
        <v>154</v>
      </c>
      <c r="X8" s="11">
        <v>180</v>
      </c>
      <c r="Y8" s="11">
        <v>172</v>
      </c>
      <c r="Z8" s="11">
        <v>73</v>
      </c>
      <c r="AA8" s="11">
        <v>219</v>
      </c>
      <c r="AB8" s="11">
        <v>179</v>
      </c>
      <c r="AC8" s="11">
        <v>104</v>
      </c>
      <c r="AD8" s="11">
        <v>64</v>
      </c>
      <c r="AE8" s="11"/>
      <c r="AF8" s="11">
        <v>1552</v>
      </c>
      <c r="AG8" s="11">
        <v>157</v>
      </c>
      <c r="AH8" s="11">
        <v>91</v>
      </c>
      <c r="AI8" s="11">
        <v>63</v>
      </c>
      <c r="AJ8" s="11"/>
      <c r="AK8" s="11">
        <v>142</v>
      </c>
      <c r="AL8" s="11">
        <v>183</v>
      </c>
      <c r="AM8" s="11"/>
      <c r="AN8" s="11">
        <v>506</v>
      </c>
      <c r="AO8" s="11">
        <v>530</v>
      </c>
      <c r="AP8" s="11">
        <v>266</v>
      </c>
      <c r="AQ8" s="11">
        <v>383</v>
      </c>
      <c r="AR8" s="11">
        <v>211</v>
      </c>
      <c r="AS8" s="11">
        <v>107</v>
      </c>
      <c r="AT8" s="11"/>
      <c r="AU8" s="11">
        <v>1161</v>
      </c>
      <c r="AV8" s="11">
        <v>837</v>
      </c>
      <c r="AW8" s="11"/>
      <c r="AX8" s="11">
        <v>542</v>
      </c>
      <c r="AY8" s="11">
        <v>1426</v>
      </c>
      <c r="AZ8" s="11"/>
      <c r="BA8" s="11">
        <v>1669</v>
      </c>
      <c r="BB8" s="11">
        <v>335</v>
      </c>
      <c r="BC8" s="11"/>
      <c r="BD8" s="11">
        <v>1177</v>
      </c>
      <c r="BE8" s="11"/>
      <c r="BF8" s="11">
        <v>1066</v>
      </c>
      <c r="BG8" s="11"/>
      <c r="BH8" s="11">
        <v>137</v>
      </c>
      <c r="BI8" s="11"/>
      <c r="BJ8" s="11">
        <v>66</v>
      </c>
      <c r="BK8" s="11"/>
      <c r="BL8" s="11">
        <v>640</v>
      </c>
      <c r="BM8" s="11">
        <v>400</v>
      </c>
      <c r="BN8" s="11">
        <v>248</v>
      </c>
      <c r="BO8" s="11">
        <v>183</v>
      </c>
      <c r="BP8" s="11">
        <v>285</v>
      </c>
      <c r="BQ8" s="11"/>
      <c r="BR8" s="11">
        <v>452</v>
      </c>
      <c r="BS8" s="11">
        <v>322</v>
      </c>
      <c r="BT8" s="11">
        <v>422</v>
      </c>
      <c r="BU8" s="11">
        <v>216</v>
      </c>
      <c r="BV8" s="11">
        <v>143</v>
      </c>
      <c r="BW8" s="11">
        <v>144</v>
      </c>
      <c r="BX8" s="11"/>
      <c r="BY8" s="11">
        <v>336</v>
      </c>
      <c r="BZ8" s="11">
        <v>559</v>
      </c>
      <c r="CA8" s="11">
        <v>564</v>
      </c>
      <c r="CB8" s="11">
        <v>545</v>
      </c>
    </row>
    <row r="9" spans="2:80" x14ac:dyDescent="0.3">
      <c r="B9" s="15" t="s">
        <v>63</v>
      </c>
      <c r="C9" s="14">
        <v>0.27750994529293799</v>
      </c>
      <c r="D9" s="14">
        <v>0.30461257136920999</v>
      </c>
      <c r="E9" s="14">
        <v>0.25083899619218403</v>
      </c>
      <c r="F9" s="14"/>
      <c r="G9" s="14">
        <v>0.28955612563733302</v>
      </c>
      <c r="H9" s="14">
        <v>0.269604266511562</v>
      </c>
      <c r="I9" s="14">
        <v>0.21261998542105401</v>
      </c>
      <c r="J9" s="14">
        <v>0.255935810284807</v>
      </c>
      <c r="K9" s="14">
        <v>0.334363271788786</v>
      </c>
      <c r="L9" s="14">
        <v>0.309579811029772</v>
      </c>
      <c r="M9" s="14"/>
      <c r="N9" s="14">
        <v>0.25241288724855898</v>
      </c>
      <c r="O9" s="14">
        <v>0.239280778146513</v>
      </c>
      <c r="P9" s="14">
        <v>0.28557566298842801</v>
      </c>
      <c r="Q9" s="14">
        <v>0.33557109117029299</v>
      </c>
      <c r="R9" s="14"/>
      <c r="S9" s="14">
        <v>0.33222094170133398</v>
      </c>
      <c r="T9" s="14">
        <v>0.28413897837760599</v>
      </c>
      <c r="U9" s="14">
        <v>0.25859080955852598</v>
      </c>
      <c r="V9" s="14">
        <v>0.30545343790304402</v>
      </c>
      <c r="W9" s="14">
        <v>0.24688697622234501</v>
      </c>
      <c r="X9" s="14">
        <v>0.246374050186834</v>
      </c>
      <c r="Y9" s="14">
        <v>0.28307966705228899</v>
      </c>
      <c r="Z9" s="14">
        <v>0.30600488188574698</v>
      </c>
      <c r="AA9" s="14">
        <v>0.27058794612586801</v>
      </c>
      <c r="AB9" s="14">
        <v>0.231615418570253</v>
      </c>
      <c r="AC9" s="14">
        <v>0.29182575081427897</v>
      </c>
      <c r="AD9" s="14">
        <v>0.220104926544017</v>
      </c>
      <c r="AE9" s="14"/>
      <c r="AF9" s="14">
        <v>0.28498071007362402</v>
      </c>
      <c r="AG9" s="14">
        <v>0.25955184225045902</v>
      </c>
      <c r="AH9" s="14">
        <v>0.28136763523770197</v>
      </c>
      <c r="AI9" s="14">
        <v>0.20659601128674199</v>
      </c>
      <c r="AJ9" s="14"/>
      <c r="AK9" s="14">
        <v>0.244508443660202</v>
      </c>
      <c r="AL9" s="14">
        <v>0.19132360900314199</v>
      </c>
      <c r="AM9" s="14"/>
      <c r="AN9" s="14">
        <v>0.32815521914191298</v>
      </c>
      <c r="AO9" s="14">
        <v>0.25462816157462798</v>
      </c>
      <c r="AP9" s="14">
        <v>0.23969240515808801</v>
      </c>
      <c r="AQ9" s="14">
        <v>0.26477140009554101</v>
      </c>
      <c r="AR9" s="14">
        <v>0.28569842541284401</v>
      </c>
      <c r="AS9" s="14">
        <v>0.27742452472462598</v>
      </c>
      <c r="AT9" s="14"/>
      <c r="AU9" s="14">
        <v>0.298866104658216</v>
      </c>
      <c r="AV9" s="14">
        <v>0.24867620843025101</v>
      </c>
      <c r="AW9" s="14"/>
      <c r="AX9" s="14">
        <v>0.282487238665662</v>
      </c>
      <c r="AY9" s="14">
        <v>0.277297544232181</v>
      </c>
      <c r="AZ9" s="14"/>
      <c r="BA9" s="14">
        <v>0.29000519032308703</v>
      </c>
      <c r="BB9" s="14">
        <v>0.215269950721897</v>
      </c>
      <c r="BC9" s="14"/>
      <c r="BD9" s="14">
        <v>0.35911973466798602</v>
      </c>
      <c r="BE9" s="14"/>
      <c r="BF9" s="14">
        <v>0.36284276031199397</v>
      </c>
      <c r="BG9" s="14"/>
      <c r="BH9" s="14">
        <v>0.27976524324004498</v>
      </c>
      <c r="BI9" s="14"/>
      <c r="BJ9" s="14">
        <v>0.28590772525383101</v>
      </c>
      <c r="BK9" s="14"/>
      <c r="BL9" s="14">
        <v>0.24647423758119599</v>
      </c>
      <c r="BM9" s="14">
        <v>0.33516363843970498</v>
      </c>
      <c r="BN9" s="14">
        <v>0.35732919664856999</v>
      </c>
      <c r="BO9" s="14">
        <v>0.364429013408267</v>
      </c>
      <c r="BP9" s="14">
        <v>0.18498719603625199</v>
      </c>
      <c r="BQ9" s="14"/>
      <c r="BR9" s="14">
        <v>0.26657231915948798</v>
      </c>
      <c r="BS9" s="14">
        <v>0.30230209738958003</v>
      </c>
      <c r="BT9" s="14">
        <v>0.37093359315848701</v>
      </c>
      <c r="BU9" s="14">
        <v>0.339277064149761</v>
      </c>
      <c r="BV9" s="14">
        <v>0.18399021627031001</v>
      </c>
      <c r="BW9" s="14">
        <v>0.160577118003979</v>
      </c>
      <c r="BX9" s="14"/>
      <c r="BY9" s="14">
        <v>0.107462518380894</v>
      </c>
      <c r="BZ9" s="14">
        <v>0.46009738342116102</v>
      </c>
      <c r="CA9" s="14">
        <v>0.30083635298258699</v>
      </c>
      <c r="CB9" s="14">
        <v>0.17099604351419601</v>
      </c>
    </row>
    <row r="10" spans="2:80" x14ac:dyDescent="0.3">
      <c r="B10" s="15" t="s">
        <v>64</v>
      </c>
      <c r="C10" s="14">
        <v>0.39402528059694403</v>
      </c>
      <c r="D10" s="14">
        <v>0.38321513038266197</v>
      </c>
      <c r="E10" s="14">
        <v>0.40423611392203701</v>
      </c>
      <c r="F10" s="14"/>
      <c r="G10" s="14">
        <v>0.38396233812182301</v>
      </c>
      <c r="H10" s="14">
        <v>0.38558777809431999</v>
      </c>
      <c r="I10" s="14">
        <v>0.48570922950450102</v>
      </c>
      <c r="J10" s="14">
        <v>0.42104114140015803</v>
      </c>
      <c r="K10" s="14">
        <v>0.31450475341244499</v>
      </c>
      <c r="L10" s="14">
        <v>0.362021939200526</v>
      </c>
      <c r="M10" s="14"/>
      <c r="N10" s="14">
        <v>0.41130811550746599</v>
      </c>
      <c r="O10" s="14">
        <v>0.38949940258987598</v>
      </c>
      <c r="P10" s="14">
        <v>0.40076074746277002</v>
      </c>
      <c r="Q10" s="14">
        <v>0.37603097202244801</v>
      </c>
      <c r="R10" s="14"/>
      <c r="S10" s="14">
        <v>0.32403554672600299</v>
      </c>
      <c r="T10" s="14">
        <v>0.41172120633190201</v>
      </c>
      <c r="U10" s="14">
        <v>0.465015798381539</v>
      </c>
      <c r="V10" s="14">
        <v>0.34332560612834301</v>
      </c>
      <c r="W10" s="14">
        <v>0.37848389987581099</v>
      </c>
      <c r="X10" s="14">
        <v>0.46181222681497303</v>
      </c>
      <c r="Y10" s="14">
        <v>0.437328932673135</v>
      </c>
      <c r="Z10" s="14">
        <v>0.45123066346972601</v>
      </c>
      <c r="AA10" s="14">
        <v>0.36877704280364298</v>
      </c>
      <c r="AB10" s="14">
        <v>0.41576458614305201</v>
      </c>
      <c r="AC10" s="14">
        <v>0.33511861868768</v>
      </c>
      <c r="AD10" s="14">
        <v>0.40229730745173597</v>
      </c>
      <c r="AE10" s="14"/>
      <c r="AF10" s="14">
        <v>0.39091781814520399</v>
      </c>
      <c r="AG10" s="14">
        <v>0.40589065921851097</v>
      </c>
      <c r="AH10" s="14">
        <v>0.36287239266573301</v>
      </c>
      <c r="AI10" s="14">
        <v>0.39117201232290799</v>
      </c>
      <c r="AJ10" s="14"/>
      <c r="AK10" s="14">
        <v>0.436175701000516</v>
      </c>
      <c r="AL10" s="14">
        <v>0.46352049798195999</v>
      </c>
      <c r="AM10" s="14"/>
      <c r="AN10" s="14">
        <v>0.36996158622258002</v>
      </c>
      <c r="AO10" s="14">
        <v>0.41776400302331501</v>
      </c>
      <c r="AP10" s="14">
        <v>0.38986556224935498</v>
      </c>
      <c r="AQ10" s="14">
        <v>0.40416604767553599</v>
      </c>
      <c r="AR10" s="14">
        <v>0.36078055755527</v>
      </c>
      <c r="AS10" s="14">
        <v>0.423884452587796</v>
      </c>
      <c r="AT10" s="14"/>
      <c r="AU10" s="14">
        <v>0.39409188335191397</v>
      </c>
      <c r="AV10" s="14">
        <v>0.395933462177539</v>
      </c>
      <c r="AW10" s="14"/>
      <c r="AX10" s="14">
        <v>0.37168251715953099</v>
      </c>
      <c r="AY10" s="14">
        <v>0.40554938457542899</v>
      </c>
      <c r="AZ10" s="14"/>
      <c r="BA10" s="14">
        <v>0.38801207038393498</v>
      </c>
      <c r="BB10" s="14">
        <v>0.42397764808627098</v>
      </c>
      <c r="BC10" s="14"/>
      <c r="BD10" s="14">
        <v>0.38200507686602098</v>
      </c>
      <c r="BE10" s="14"/>
      <c r="BF10" s="14">
        <v>0.381080170301068</v>
      </c>
      <c r="BG10" s="14"/>
      <c r="BH10" s="14">
        <v>0.411573996427547</v>
      </c>
      <c r="BI10" s="14"/>
      <c r="BJ10" s="14">
        <v>0.378878849182743</v>
      </c>
      <c r="BK10" s="14"/>
      <c r="BL10" s="14">
        <v>0.40554670853960301</v>
      </c>
      <c r="BM10" s="14">
        <v>0.44018298502429798</v>
      </c>
      <c r="BN10" s="14">
        <v>0.35646841552034497</v>
      </c>
      <c r="BO10" s="14">
        <v>0.335182466481032</v>
      </c>
      <c r="BP10" s="14">
        <v>0.40883389813964199</v>
      </c>
      <c r="BQ10" s="14"/>
      <c r="BR10" s="14">
        <v>0.41072617074478501</v>
      </c>
      <c r="BS10" s="14">
        <v>0.48340853622895802</v>
      </c>
      <c r="BT10" s="14">
        <v>0.34732241412840598</v>
      </c>
      <c r="BU10" s="14">
        <v>0.36884557734232898</v>
      </c>
      <c r="BV10" s="14">
        <v>0.40549278801419503</v>
      </c>
      <c r="BW10" s="14">
        <v>0.357247832676443</v>
      </c>
      <c r="BX10" s="14"/>
      <c r="BY10" s="14">
        <v>0.29748775073156902</v>
      </c>
      <c r="BZ10" s="14">
        <v>0.391950800576504</v>
      </c>
      <c r="CA10" s="14">
        <v>0.39572799623822302</v>
      </c>
      <c r="CB10" s="14">
        <v>0.45385700329420198</v>
      </c>
    </row>
    <row r="11" spans="2:80" x14ac:dyDescent="0.3">
      <c r="B11" s="15" t="s">
        <v>65</v>
      </c>
      <c r="C11" s="14">
        <v>0.21550182600732301</v>
      </c>
      <c r="D11" s="14">
        <v>0.187973245330876</v>
      </c>
      <c r="E11" s="14">
        <v>0.24262952149983399</v>
      </c>
      <c r="F11" s="14"/>
      <c r="G11" s="14">
        <v>0.20194457369514299</v>
      </c>
      <c r="H11" s="14">
        <v>0.25086172423080499</v>
      </c>
      <c r="I11" s="14">
        <v>0.183913130901109</v>
      </c>
      <c r="J11" s="14">
        <v>0.206914881210334</v>
      </c>
      <c r="K11" s="14">
        <v>0.23754458786701199</v>
      </c>
      <c r="L11" s="14">
        <v>0.21460920536133299</v>
      </c>
      <c r="M11" s="14"/>
      <c r="N11" s="14">
        <v>0.217289782891911</v>
      </c>
      <c r="O11" s="14">
        <v>0.242070426448767</v>
      </c>
      <c r="P11" s="14">
        <v>0.19308857689610201</v>
      </c>
      <c r="Q11" s="14">
        <v>0.202148229454052</v>
      </c>
      <c r="R11" s="14"/>
      <c r="S11" s="14">
        <v>0.22059830295543101</v>
      </c>
      <c r="T11" s="14">
        <v>0.20785743247813701</v>
      </c>
      <c r="U11" s="14">
        <v>0.21437915257301299</v>
      </c>
      <c r="V11" s="14">
        <v>0.21972091023284299</v>
      </c>
      <c r="W11" s="14">
        <v>0.25044190428042101</v>
      </c>
      <c r="X11" s="14">
        <v>0.16796136508934101</v>
      </c>
      <c r="Y11" s="14">
        <v>0.20448516127559599</v>
      </c>
      <c r="Z11" s="14">
        <v>0.14189956934585399</v>
      </c>
      <c r="AA11" s="14">
        <v>0.217685591655291</v>
      </c>
      <c r="AB11" s="14">
        <v>0.21253813298503399</v>
      </c>
      <c r="AC11" s="14">
        <v>0.263599303810782</v>
      </c>
      <c r="AD11" s="14">
        <v>0.299991558758537</v>
      </c>
      <c r="AE11" s="14"/>
      <c r="AF11" s="14">
        <v>0.208504468393792</v>
      </c>
      <c r="AG11" s="14">
        <v>0.192831302282129</v>
      </c>
      <c r="AH11" s="14">
        <v>0.22747977585530399</v>
      </c>
      <c r="AI11" s="14">
        <v>0.28986504244926797</v>
      </c>
      <c r="AJ11" s="14"/>
      <c r="AK11" s="14">
        <v>0.27650392442524901</v>
      </c>
      <c r="AL11" s="14">
        <v>0.243370361107002</v>
      </c>
      <c r="AM11" s="14"/>
      <c r="AN11" s="14">
        <v>0.19867627605274499</v>
      </c>
      <c r="AO11" s="14">
        <v>0.207028804435369</v>
      </c>
      <c r="AP11" s="14">
        <v>0.25294942220255301</v>
      </c>
      <c r="AQ11" s="14">
        <v>0.21934544192248501</v>
      </c>
      <c r="AR11" s="14">
        <v>0.224607055787993</v>
      </c>
      <c r="AS11" s="14">
        <v>0.214504363941592</v>
      </c>
      <c r="AT11" s="14"/>
      <c r="AU11" s="14">
        <v>0.19787306543473801</v>
      </c>
      <c r="AV11" s="14">
        <v>0.23748491054389101</v>
      </c>
      <c r="AW11" s="14"/>
      <c r="AX11" s="14">
        <v>0.225783023969166</v>
      </c>
      <c r="AY11" s="14">
        <v>0.20739162964119101</v>
      </c>
      <c r="AZ11" s="14"/>
      <c r="BA11" s="14">
        <v>0.20799655160764299</v>
      </c>
      <c r="BB11" s="14">
        <v>0.25288630600456802</v>
      </c>
      <c r="BC11" s="14"/>
      <c r="BD11" s="14">
        <v>0.165848735770425</v>
      </c>
      <c r="BE11" s="14"/>
      <c r="BF11" s="14">
        <v>0.162294608124645</v>
      </c>
      <c r="BG11" s="14"/>
      <c r="BH11" s="14">
        <v>0.184834155834254</v>
      </c>
      <c r="BI11" s="14"/>
      <c r="BJ11" s="14">
        <v>0.17317580835358701</v>
      </c>
      <c r="BK11" s="14"/>
      <c r="BL11" s="14">
        <v>0.23663389935002799</v>
      </c>
      <c r="BM11" s="14">
        <v>0.130730115997024</v>
      </c>
      <c r="BN11" s="14">
        <v>0.17170137882123199</v>
      </c>
      <c r="BO11" s="14">
        <v>0.21513414428205699</v>
      </c>
      <c r="BP11" s="14">
        <v>0.27792787468179397</v>
      </c>
      <c r="BQ11" s="14"/>
      <c r="BR11" s="14">
        <v>0.211180047857115</v>
      </c>
      <c r="BS11" s="14">
        <v>0.12522989733109899</v>
      </c>
      <c r="BT11" s="14">
        <v>0.182118673658823</v>
      </c>
      <c r="BU11" s="14">
        <v>0.21270261202396301</v>
      </c>
      <c r="BV11" s="14">
        <v>0.22144867681257799</v>
      </c>
      <c r="BW11" s="14">
        <v>0.34169737403859801</v>
      </c>
      <c r="BX11" s="14"/>
      <c r="BY11" s="14">
        <v>0.344924968781535</v>
      </c>
      <c r="BZ11" s="14">
        <v>0.100692595733355</v>
      </c>
      <c r="CA11" s="14">
        <v>0.20875540579632701</v>
      </c>
      <c r="CB11" s="14">
        <v>0.26042440399145</v>
      </c>
    </row>
    <row r="12" spans="2:80" x14ac:dyDescent="0.3">
      <c r="B12" s="15" t="s">
        <v>89</v>
      </c>
      <c r="C12" s="14">
        <v>7.7388655359722794E-2</v>
      </c>
      <c r="D12" s="14">
        <v>7.5593117230758303E-2</v>
      </c>
      <c r="E12" s="14">
        <v>7.9484328477665497E-2</v>
      </c>
      <c r="F12" s="14"/>
      <c r="G12" s="14">
        <v>8.7442700161975306E-2</v>
      </c>
      <c r="H12" s="14">
        <v>7.9527052253185099E-2</v>
      </c>
      <c r="I12" s="14">
        <v>6.8431397023165794E-2</v>
      </c>
      <c r="J12" s="14">
        <v>7.9663851537772806E-2</v>
      </c>
      <c r="K12" s="14">
        <v>6.9112918600437404E-2</v>
      </c>
      <c r="L12" s="14">
        <v>7.9660670249176793E-2</v>
      </c>
      <c r="M12" s="14"/>
      <c r="N12" s="14">
        <v>8.5330599420561801E-2</v>
      </c>
      <c r="O12" s="14">
        <v>8.1358710052964495E-2</v>
      </c>
      <c r="P12" s="14">
        <v>8.7231198964226195E-2</v>
      </c>
      <c r="Q12" s="14">
        <v>5.8705840309750602E-2</v>
      </c>
      <c r="R12" s="14"/>
      <c r="S12" s="14">
        <v>9.6987418919698601E-2</v>
      </c>
      <c r="T12" s="14">
        <v>7.8053648037036794E-2</v>
      </c>
      <c r="U12" s="14">
        <v>3.9656746123357102E-2</v>
      </c>
      <c r="V12" s="14">
        <v>0.100758574740165</v>
      </c>
      <c r="W12" s="14">
        <v>7.9151956565958095E-2</v>
      </c>
      <c r="X12" s="14">
        <v>8.2432191902143306E-2</v>
      </c>
      <c r="Y12" s="14">
        <v>4.9039646266634401E-2</v>
      </c>
      <c r="Z12" s="14">
        <v>6.0966956982912698E-2</v>
      </c>
      <c r="AA12" s="14">
        <v>9.05926843243018E-2</v>
      </c>
      <c r="AB12" s="14">
        <v>9.2219965398596199E-2</v>
      </c>
      <c r="AC12" s="14">
        <v>5.4645898494195697E-2</v>
      </c>
      <c r="AD12" s="14">
        <v>3.06189405379504E-2</v>
      </c>
      <c r="AE12" s="14"/>
      <c r="AF12" s="14">
        <v>8.2806402841457197E-2</v>
      </c>
      <c r="AG12" s="14">
        <v>8.6611409803214204E-2</v>
      </c>
      <c r="AH12" s="14">
        <v>5.4918411275636903E-2</v>
      </c>
      <c r="AI12" s="14">
        <v>3.1135612646679599E-2</v>
      </c>
      <c r="AJ12" s="14"/>
      <c r="AK12" s="14">
        <v>4.2811930914033701E-2</v>
      </c>
      <c r="AL12" s="14">
        <v>7.5763803204087696E-2</v>
      </c>
      <c r="AM12" s="14"/>
      <c r="AN12" s="14">
        <v>7.3005464591804098E-2</v>
      </c>
      <c r="AO12" s="14">
        <v>8.5681406009437203E-2</v>
      </c>
      <c r="AP12" s="14">
        <v>9.17561561056882E-2</v>
      </c>
      <c r="AQ12" s="14">
        <v>6.0253447230307899E-2</v>
      </c>
      <c r="AR12" s="14">
        <v>9.0989085704827596E-2</v>
      </c>
      <c r="AS12" s="14">
        <v>5.6545553953962102E-2</v>
      </c>
      <c r="AT12" s="14"/>
      <c r="AU12" s="14">
        <v>7.4419233489091199E-2</v>
      </c>
      <c r="AV12" s="14">
        <v>8.2090799512806706E-2</v>
      </c>
      <c r="AW12" s="14"/>
      <c r="AX12" s="14">
        <v>8.8320800900371907E-2</v>
      </c>
      <c r="AY12" s="14">
        <v>7.3860357060277201E-2</v>
      </c>
      <c r="AZ12" s="14"/>
      <c r="BA12" s="14">
        <v>7.5242742565565096E-2</v>
      </c>
      <c r="BB12" s="14">
        <v>8.8077649479969294E-2</v>
      </c>
      <c r="BC12" s="14"/>
      <c r="BD12" s="14">
        <v>6.5826961769647793E-2</v>
      </c>
      <c r="BE12" s="14"/>
      <c r="BF12" s="14">
        <v>6.5698509282718198E-2</v>
      </c>
      <c r="BG12" s="14"/>
      <c r="BH12" s="14">
        <v>6.93332834073382E-2</v>
      </c>
      <c r="BI12" s="14"/>
      <c r="BJ12" s="14">
        <v>7.5407314233523495E-2</v>
      </c>
      <c r="BK12" s="14"/>
      <c r="BL12" s="14">
        <v>7.3257459287377799E-2</v>
      </c>
      <c r="BM12" s="14">
        <v>7.2011013644779104E-2</v>
      </c>
      <c r="BN12" s="14">
        <v>6.6123927835772506E-2</v>
      </c>
      <c r="BO12" s="14">
        <v>6.9943470475661795E-2</v>
      </c>
      <c r="BP12" s="14">
        <v>9.0975188590247696E-2</v>
      </c>
      <c r="BQ12" s="14"/>
      <c r="BR12" s="14">
        <v>7.7272796658477305E-2</v>
      </c>
      <c r="BS12" s="14">
        <v>7.35331076187411E-2</v>
      </c>
      <c r="BT12" s="14">
        <v>6.1356462499836499E-2</v>
      </c>
      <c r="BU12" s="14">
        <v>6.1879910716733898E-2</v>
      </c>
      <c r="BV12" s="14">
        <v>0.143804887044445</v>
      </c>
      <c r="BW12" s="14">
        <v>7.6243762372991297E-2</v>
      </c>
      <c r="BX12" s="14"/>
      <c r="BY12" s="14">
        <v>0.12380627644581001</v>
      </c>
      <c r="BZ12" s="14">
        <v>3.79975786649605E-2</v>
      </c>
      <c r="CA12" s="14">
        <v>6.9686800323062001E-2</v>
      </c>
      <c r="CB12" s="14">
        <v>9.71340981000577E-2</v>
      </c>
    </row>
    <row r="13" spans="2:80" x14ac:dyDescent="0.3">
      <c r="B13" s="15" t="s">
        <v>90</v>
      </c>
      <c r="C13" s="20">
        <v>3.5574292743072097E-2</v>
      </c>
      <c r="D13" s="20">
        <v>4.86059356864929E-2</v>
      </c>
      <c r="E13" s="20">
        <v>2.28110399082787E-2</v>
      </c>
      <c r="F13" s="20"/>
      <c r="G13" s="20">
        <v>3.7094262383724902E-2</v>
      </c>
      <c r="H13" s="20">
        <v>1.4419178910127801E-2</v>
      </c>
      <c r="I13" s="20">
        <v>4.9326257150170201E-2</v>
      </c>
      <c r="J13" s="20">
        <v>3.6444315566929203E-2</v>
      </c>
      <c r="K13" s="20">
        <v>4.4474468331318899E-2</v>
      </c>
      <c r="L13" s="20">
        <v>3.4128374159192898E-2</v>
      </c>
      <c r="M13" s="20"/>
      <c r="N13" s="20">
        <v>3.3658614931502497E-2</v>
      </c>
      <c r="O13" s="20">
        <v>4.7790682761879498E-2</v>
      </c>
      <c r="P13" s="20">
        <v>3.3343813688472598E-2</v>
      </c>
      <c r="Q13" s="20">
        <v>2.7543867043456099E-2</v>
      </c>
      <c r="R13" s="20"/>
      <c r="S13" s="20">
        <v>2.6157789697533899E-2</v>
      </c>
      <c r="T13" s="20">
        <v>1.8228734775316901E-2</v>
      </c>
      <c r="U13" s="20">
        <v>2.2357493363565899E-2</v>
      </c>
      <c r="V13" s="20">
        <v>3.0741470995604699E-2</v>
      </c>
      <c r="W13" s="20">
        <v>4.5035263055464701E-2</v>
      </c>
      <c r="X13" s="20">
        <v>4.1420166006707497E-2</v>
      </c>
      <c r="Y13" s="20">
        <v>2.6066592732345E-2</v>
      </c>
      <c r="Z13" s="20">
        <v>3.9897928315759897E-2</v>
      </c>
      <c r="AA13" s="20">
        <v>5.2356735090896001E-2</v>
      </c>
      <c r="AB13" s="20">
        <v>4.7861896903064201E-2</v>
      </c>
      <c r="AC13" s="20">
        <v>5.4810428193062498E-2</v>
      </c>
      <c r="AD13" s="20">
        <v>4.6987266707759497E-2</v>
      </c>
      <c r="AE13" s="20"/>
      <c r="AF13" s="20">
        <v>3.27906005459229E-2</v>
      </c>
      <c r="AG13" s="20">
        <v>5.5114786445686702E-2</v>
      </c>
      <c r="AH13" s="20">
        <v>7.3361784965624399E-2</v>
      </c>
      <c r="AI13" s="20">
        <v>8.1231321294401998E-2</v>
      </c>
      <c r="AJ13" s="20"/>
      <c r="AK13" s="20">
        <v>0</v>
      </c>
      <c r="AL13" s="20">
        <v>2.6021728703807801E-2</v>
      </c>
      <c r="AM13" s="20"/>
      <c r="AN13" s="20">
        <v>3.02014539909581E-2</v>
      </c>
      <c r="AO13" s="20">
        <v>3.4897624957251301E-2</v>
      </c>
      <c r="AP13" s="20">
        <v>2.5736454284315299E-2</v>
      </c>
      <c r="AQ13" s="20">
        <v>5.1463663076130303E-2</v>
      </c>
      <c r="AR13" s="20">
        <v>3.7924875539064901E-2</v>
      </c>
      <c r="AS13" s="20">
        <v>2.7641104792024002E-2</v>
      </c>
      <c r="AT13" s="20"/>
      <c r="AU13" s="20">
        <v>3.4749713066040099E-2</v>
      </c>
      <c r="AV13" s="20">
        <v>3.5814619335512297E-2</v>
      </c>
      <c r="AW13" s="20"/>
      <c r="AX13" s="20">
        <v>3.1726419305268601E-2</v>
      </c>
      <c r="AY13" s="20">
        <v>3.5901084490922198E-2</v>
      </c>
      <c r="AZ13" s="20"/>
      <c r="BA13" s="20">
        <v>3.8743445119770299E-2</v>
      </c>
      <c r="BB13" s="20">
        <v>1.9788445707294801E-2</v>
      </c>
      <c r="BC13" s="20"/>
      <c r="BD13" s="20">
        <v>2.7199490925919698E-2</v>
      </c>
      <c r="BE13" s="20"/>
      <c r="BF13" s="20">
        <v>2.8083951979574601E-2</v>
      </c>
      <c r="BG13" s="20"/>
      <c r="BH13" s="20">
        <v>5.4493321090815901E-2</v>
      </c>
      <c r="BI13" s="20"/>
      <c r="BJ13" s="20">
        <v>8.6630302976314494E-2</v>
      </c>
      <c r="BK13" s="20"/>
      <c r="BL13" s="20">
        <v>3.8087695241795498E-2</v>
      </c>
      <c r="BM13" s="20">
        <v>2.1912246894194E-2</v>
      </c>
      <c r="BN13" s="20">
        <v>4.8377081174080502E-2</v>
      </c>
      <c r="BO13" s="20">
        <v>1.5310905352981401E-2</v>
      </c>
      <c r="BP13" s="20">
        <v>3.7275842552063197E-2</v>
      </c>
      <c r="BQ13" s="20"/>
      <c r="BR13" s="20">
        <v>3.4248665580135E-2</v>
      </c>
      <c r="BS13" s="20">
        <v>1.55263614316219E-2</v>
      </c>
      <c r="BT13" s="20">
        <v>3.8268856554448498E-2</v>
      </c>
      <c r="BU13" s="20">
        <v>1.7294835767212E-2</v>
      </c>
      <c r="BV13" s="20">
        <v>4.5263431858471599E-2</v>
      </c>
      <c r="BW13" s="20">
        <v>6.4233912907989396E-2</v>
      </c>
      <c r="BX13" s="20"/>
      <c r="BY13" s="20">
        <v>0.12631848566019299</v>
      </c>
      <c r="BZ13" s="20">
        <v>9.2616416040198091E-3</v>
      </c>
      <c r="CA13" s="20">
        <v>2.49934446598013E-2</v>
      </c>
      <c r="CB13" s="20">
        <v>1.7588451100094701E-2</v>
      </c>
    </row>
    <row r="14" spans="2:80" x14ac:dyDescent="0.3">
      <c r="B14" s="16" t="s">
        <v>94</v>
      </c>
    </row>
    <row r="15" spans="2:80" x14ac:dyDescent="0.3">
      <c r="B15" t="s">
        <v>92</v>
      </c>
    </row>
    <row r="16" spans="2:80" x14ac:dyDescent="0.3">
      <c r="B16" t="s">
        <v>93</v>
      </c>
    </row>
    <row r="18" spans="2:2" x14ac:dyDescent="0.3">
      <c r="B18" s="8" t="str">
        <f>HYPERLINK("#'Contents'!A1", "Return to Contents")</f>
        <v>Return to Contents</v>
      </c>
    </row>
  </sheetData>
  <mergeCells count="18">
    <mergeCell ref="S5:AD5"/>
    <mergeCell ref="AF5:AI5"/>
    <mergeCell ref="BR5:BW5"/>
    <mergeCell ref="BY5:CB5"/>
    <mergeCell ref="D2:BN2"/>
    <mergeCell ref="BD5"/>
    <mergeCell ref="BF5"/>
    <mergeCell ref="BH5"/>
    <mergeCell ref="BJ5"/>
    <mergeCell ref="BL5:BP5"/>
    <mergeCell ref="AK5:AL5"/>
    <mergeCell ref="AN5:AS5"/>
    <mergeCell ref="AU5:AV5"/>
    <mergeCell ref="AX5:AY5"/>
    <mergeCell ref="BA5:BB5"/>
    <mergeCell ref="D5:E5"/>
    <mergeCell ref="G5:L5"/>
    <mergeCell ref="N5:Q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MichelaArena</dc:creator>
  <cp:lastModifiedBy>Sunita Pfitzner</cp:lastModifiedBy>
  <dcterms:created xsi:type="dcterms:W3CDTF">2025-05-14T16:04:08Z</dcterms:created>
  <dcterms:modified xsi:type="dcterms:W3CDTF">2025-07-10T16:46:15Z</dcterms:modified>
</cp:coreProperties>
</file>